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190" windowHeight="7950" tabRatio="363" firstSheet="4" activeTab="4"/>
  </bookViews>
  <sheets>
    <sheet name="2020 свод" sheetId="16" r:id="rId1"/>
    <sheet name="2021 свод" sheetId="17" r:id="rId2"/>
    <sheet name="2022 свод" sheetId="18" r:id="rId3"/>
    <sheet name="2023 свод" sheetId="19" r:id="rId4"/>
    <sheet name="2024 свод" sheetId="2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'2020 свод'!$A$4:$AD$130</definedName>
    <definedName name="_xlnm._FilterDatabase" localSheetId="1" hidden="1">'2021 свод'!$A$4:$AD$128</definedName>
    <definedName name="_xlnm._FilterDatabase" localSheetId="2" hidden="1">'2022 свод'!$A$4:$AD$127</definedName>
    <definedName name="_xlnm._FilterDatabase" localSheetId="3" hidden="1">'2023 свод'!$A$4:$AD$128</definedName>
    <definedName name="_xlnm._FilterDatabase" localSheetId="4" hidden="1">'2024 свод'!$A$4:$AD$128</definedName>
    <definedName name="municipal">[1]Лист2!$N$4:$N$64</definedName>
    <definedName name="ovz">[1]Лист2!$J$4:$J$5</definedName>
    <definedName name="rf">[1]Лист2!$H$4:$H$5</definedName>
    <definedName name="sex">[1]Лист2!$F$4:$F$5</definedName>
    <definedName name="specklass">[1]Лист2!$T$4:$T$5</definedName>
    <definedName name="t_class" localSheetId="2">[2]Лист2!$B$4:$B$10</definedName>
    <definedName name="t_class" localSheetId="3">[2]Лист2!$B$4:$B$10</definedName>
    <definedName name="t_class" localSheetId="4">[2]Лист2!$B$4:$B$10</definedName>
    <definedName name="t_class">[3]Лист2!$B$4:$B$10</definedName>
    <definedName name="type" localSheetId="2">[4]Лист2!$D$4:$D$6</definedName>
    <definedName name="type" localSheetId="3">[4]Лист2!$D$4:$D$6</definedName>
    <definedName name="type" localSheetId="4">[4]Лист2!$D$4:$D$6</definedName>
    <definedName name="type">[5]Лист2!$D$4:$D$6</definedName>
    <definedName name="work" localSheetId="2">[6]Лист2!$P$4:$P$6</definedName>
    <definedName name="work" localSheetId="3">[6]Лист2!$P$4:$P$6</definedName>
    <definedName name="work" localSheetId="4">[6]Лист2!$P$4:$P$6</definedName>
    <definedName name="work">[7]Лист2!$P$4:$P$6</definedName>
    <definedName name="предмет">[8]предметы!$A$1:$A$24</definedName>
    <definedName name="район">[9]школы!$A$1:$A$7</definedName>
  </definedNames>
  <calcPr calcId="145621"/>
</workbook>
</file>

<file path=xl/calcChain.xml><?xml version="1.0" encoding="utf-8"?>
<calcChain xmlns="http://schemas.openxmlformats.org/spreadsheetml/2006/main">
  <c r="L117" i="20" l="1"/>
  <c r="V125" i="20" l="1"/>
  <c r="V128" i="20" s="1"/>
  <c r="T125" i="20"/>
  <c r="T128" i="20" s="1"/>
  <c r="R125" i="20"/>
  <c r="R128" i="20" s="1"/>
  <c r="P125" i="20"/>
  <c r="P128" i="20" s="1"/>
  <c r="N125" i="20"/>
  <c r="N128" i="20" s="1"/>
  <c r="L125" i="20"/>
  <c r="L128" i="20" s="1"/>
  <c r="J125" i="20"/>
  <c r="J128" i="20" s="1"/>
  <c r="H125" i="20"/>
  <c r="H128" i="20" s="1"/>
  <c r="F125" i="20"/>
  <c r="F128" i="20" s="1"/>
  <c r="D125" i="20"/>
  <c r="D128" i="20" s="1"/>
  <c r="A125" i="20"/>
  <c r="V124" i="20"/>
  <c r="T124" i="20"/>
  <c r="R124" i="20"/>
  <c r="P124" i="20"/>
  <c r="N124" i="20"/>
  <c r="L124" i="20"/>
  <c r="J124" i="20"/>
  <c r="H124" i="20"/>
  <c r="F124" i="20"/>
  <c r="D124" i="20"/>
  <c r="V123" i="20"/>
  <c r="T123" i="20"/>
  <c r="R123" i="20"/>
  <c r="P123" i="20"/>
  <c r="N123" i="20"/>
  <c r="L123" i="20"/>
  <c r="J123" i="20"/>
  <c r="H123" i="20"/>
  <c r="F123" i="20"/>
  <c r="D123" i="20"/>
  <c r="V122" i="20"/>
  <c r="T122" i="20"/>
  <c r="R122" i="20"/>
  <c r="P122" i="20"/>
  <c r="N122" i="20"/>
  <c r="L122" i="20"/>
  <c r="J122" i="20"/>
  <c r="H122" i="20"/>
  <c r="F122" i="20"/>
  <c r="D122" i="20"/>
  <c r="V121" i="20"/>
  <c r="T121" i="20"/>
  <c r="R121" i="20"/>
  <c r="P121" i="20"/>
  <c r="N121" i="20"/>
  <c r="L121" i="20"/>
  <c r="J121" i="20"/>
  <c r="H121" i="20"/>
  <c r="F121" i="20"/>
  <c r="D121" i="20"/>
  <c r="V120" i="20"/>
  <c r="T120" i="20"/>
  <c r="R120" i="20"/>
  <c r="P120" i="20"/>
  <c r="N120" i="20"/>
  <c r="L120" i="20"/>
  <c r="J120" i="20"/>
  <c r="H120" i="20"/>
  <c r="F120" i="20"/>
  <c r="D120" i="20"/>
  <c r="V119" i="20"/>
  <c r="T119" i="20"/>
  <c r="R119" i="20"/>
  <c r="P119" i="20"/>
  <c r="N119" i="20"/>
  <c r="L119" i="20"/>
  <c r="J119" i="20"/>
  <c r="H119" i="20"/>
  <c r="F119" i="20"/>
  <c r="D119" i="20"/>
  <c r="V118" i="20"/>
  <c r="T118" i="20"/>
  <c r="R118" i="20"/>
  <c r="P118" i="20"/>
  <c r="N118" i="20"/>
  <c r="L118" i="20"/>
  <c r="J118" i="20"/>
  <c r="H118" i="20"/>
  <c r="F118" i="20"/>
  <c r="D118" i="20"/>
  <c r="V117" i="20"/>
  <c r="T117" i="20"/>
  <c r="R117" i="20"/>
  <c r="P117" i="20"/>
  <c r="N117" i="20"/>
  <c r="J117" i="20"/>
  <c r="H117" i="20"/>
  <c r="F117" i="20"/>
  <c r="D117" i="20"/>
  <c r="V116" i="20"/>
  <c r="T116" i="20"/>
  <c r="R116" i="20"/>
  <c r="P116" i="20"/>
  <c r="N116" i="20"/>
  <c r="L116" i="20"/>
  <c r="J116" i="20"/>
  <c r="H116" i="20"/>
  <c r="F116" i="20"/>
  <c r="D116" i="20"/>
  <c r="V115" i="20"/>
  <c r="T115" i="20"/>
  <c r="R115" i="20"/>
  <c r="P115" i="20"/>
  <c r="N115" i="20"/>
  <c r="L115" i="20"/>
  <c r="J115" i="20"/>
  <c r="H115" i="20"/>
  <c r="F115" i="20"/>
  <c r="D115" i="20"/>
  <c r="C115" i="20"/>
  <c r="V114" i="20"/>
  <c r="T114" i="20"/>
  <c r="R114" i="20"/>
  <c r="P114" i="20"/>
  <c r="N114" i="20"/>
  <c r="L114" i="20"/>
  <c r="J114" i="20"/>
  <c r="H114" i="20"/>
  <c r="F114" i="20"/>
  <c r="D114" i="20"/>
  <c r="V113" i="20"/>
  <c r="T113" i="20"/>
  <c r="R113" i="20"/>
  <c r="P113" i="20"/>
  <c r="N113" i="20"/>
  <c r="L113" i="20"/>
  <c r="J113" i="20"/>
  <c r="H113" i="20"/>
  <c r="F113" i="20"/>
  <c r="D113" i="20"/>
  <c r="V112" i="20"/>
  <c r="T112" i="20"/>
  <c r="R112" i="20"/>
  <c r="P112" i="20"/>
  <c r="N112" i="20"/>
  <c r="L112" i="20"/>
  <c r="J112" i="20"/>
  <c r="H112" i="20"/>
  <c r="F112" i="20"/>
  <c r="D112" i="20"/>
  <c r="V111" i="20"/>
  <c r="T111" i="20"/>
  <c r="R111" i="20"/>
  <c r="P111" i="20"/>
  <c r="N111" i="20"/>
  <c r="L111" i="20"/>
  <c r="J111" i="20"/>
  <c r="H111" i="20"/>
  <c r="F111" i="20"/>
  <c r="D111" i="20"/>
  <c r="V110" i="20"/>
  <c r="T110" i="20"/>
  <c r="R110" i="20"/>
  <c r="P110" i="20"/>
  <c r="N110" i="20"/>
  <c r="L110" i="20"/>
  <c r="J110" i="20"/>
  <c r="H110" i="20"/>
  <c r="F110" i="20"/>
  <c r="D110" i="20"/>
  <c r="V109" i="20"/>
  <c r="T109" i="20"/>
  <c r="R109" i="20"/>
  <c r="P109" i="20"/>
  <c r="N109" i="20"/>
  <c r="L109" i="20"/>
  <c r="J109" i="20"/>
  <c r="H109" i="20"/>
  <c r="F109" i="20"/>
  <c r="D109" i="20"/>
  <c r="V108" i="20"/>
  <c r="T108" i="20"/>
  <c r="R108" i="20"/>
  <c r="P108" i="20"/>
  <c r="N108" i="20"/>
  <c r="L108" i="20"/>
  <c r="J108" i="20"/>
  <c r="H108" i="20"/>
  <c r="F108" i="20"/>
  <c r="D108" i="20"/>
  <c r="V107" i="20"/>
  <c r="T107" i="20"/>
  <c r="R107" i="20"/>
  <c r="P107" i="20"/>
  <c r="N107" i="20"/>
  <c r="L107" i="20"/>
  <c r="J107" i="20"/>
  <c r="H107" i="20"/>
  <c r="F107" i="20"/>
  <c r="D107" i="20"/>
  <c r="V106" i="20"/>
  <c r="T106" i="20"/>
  <c r="R106" i="20"/>
  <c r="P106" i="20"/>
  <c r="N106" i="20"/>
  <c r="L106" i="20"/>
  <c r="J106" i="20"/>
  <c r="H106" i="20"/>
  <c r="F106" i="20"/>
  <c r="D106" i="20"/>
  <c r="V105" i="20"/>
  <c r="T105" i="20"/>
  <c r="R105" i="20"/>
  <c r="P105" i="20"/>
  <c r="N105" i="20"/>
  <c r="L105" i="20"/>
  <c r="J105" i="20"/>
  <c r="H105" i="20"/>
  <c r="F105" i="20"/>
  <c r="D105" i="20"/>
  <c r="V104" i="20"/>
  <c r="T104" i="20"/>
  <c r="R104" i="20"/>
  <c r="P104" i="20"/>
  <c r="N104" i="20"/>
  <c r="L104" i="20"/>
  <c r="J104" i="20"/>
  <c r="H104" i="20"/>
  <c r="F104" i="20"/>
  <c r="D104" i="20"/>
  <c r="V103" i="20"/>
  <c r="T103" i="20"/>
  <c r="R103" i="20"/>
  <c r="P103" i="20"/>
  <c r="N103" i="20"/>
  <c r="L103" i="20"/>
  <c r="J103" i="20"/>
  <c r="H103" i="20"/>
  <c r="F103" i="20"/>
  <c r="D103" i="20"/>
  <c r="V102" i="20"/>
  <c r="T102" i="20"/>
  <c r="R102" i="20"/>
  <c r="P102" i="20"/>
  <c r="N102" i="20"/>
  <c r="L102" i="20"/>
  <c r="J102" i="20"/>
  <c r="H102" i="20"/>
  <c r="F102" i="20"/>
  <c r="D102" i="20"/>
  <c r="V101" i="20"/>
  <c r="T101" i="20"/>
  <c r="R101" i="20"/>
  <c r="P101" i="20"/>
  <c r="N101" i="20"/>
  <c r="L101" i="20"/>
  <c r="J101" i="20"/>
  <c r="H101" i="20"/>
  <c r="F101" i="20"/>
  <c r="D101" i="20"/>
  <c r="V100" i="20"/>
  <c r="T100" i="20"/>
  <c r="R100" i="20"/>
  <c r="P100" i="20"/>
  <c r="N100" i="20"/>
  <c r="L100" i="20"/>
  <c r="J100" i="20"/>
  <c r="H100" i="20"/>
  <c r="F100" i="20"/>
  <c r="D100" i="20"/>
  <c r="V99" i="20"/>
  <c r="T99" i="20"/>
  <c r="R99" i="20"/>
  <c r="P99" i="20"/>
  <c r="N99" i="20"/>
  <c r="L99" i="20"/>
  <c r="J99" i="20"/>
  <c r="H99" i="20"/>
  <c r="F99" i="20"/>
  <c r="D99" i="20"/>
  <c r="V98" i="20"/>
  <c r="T98" i="20"/>
  <c r="R98" i="20"/>
  <c r="P98" i="20"/>
  <c r="N98" i="20"/>
  <c r="L98" i="20"/>
  <c r="J98" i="20"/>
  <c r="H98" i="20"/>
  <c r="F98" i="20"/>
  <c r="D98" i="20"/>
  <c r="V97" i="20"/>
  <c r="T97" i="20"/>
  <c r="R97" i="20"/>
  <c r="P97" i="20"/>
  <c r="N97" i="20"/>
  <c r="L97" i="20"/>
  <c r="J97" i="20"/>
  <c r="H97" i="20"/>
  <c r="F97" i="20"/>
  <c r="D97" i="20"/>
  <c r="V96" i="20"/>
  <c r="T96" i="20"/>
  <c r="R96" i="20"/>
  <c r="P96" i="20"/>
  <c r="N96" i="20"/>
  <c r="L96" i="20"/>
  <c r="J96" i="20"/>
  <c r="H96" i="20"/>
  <c r="F96" i="20"/>
  <c r="D96" i="20"/>
  <c r="V95" i="20"/>
  <c r="T95" i="20"/>
  <c r="R95" i="20"/>
  <c r="P95" i="20"/>
  <c r="N95" i="20"/>
  <c r="L95" i="20"/>
  <c r="J95" i="20"/>
  <c r="H95" i="20"/>
  <c r="F95" i="20"/>
  <c r="D95" i="20"/>
  <c r="V94" i="20"/>
  <c r="T94" i="20"/>
  <c r="R94" i="20"/>
  <c r="P94" i="20"/>
  <c r="N94" i="20"/>
  <c r="L94" i="20"/>
  <c r="J94" i="20"/>
  <c r="H94" i="20"/>
  <c r="F94" i="20"/>
  <c r="D94" i="20"/>
  <c r="V93" i="20"/>
  <c r="T93" i="20"/>
  <c r="R93" i="20"/>
  <c r="P93" i="20"/>
  <c r="N93" i="20"/>
  <c r="L93" i="20"/>
  <c r="J93" i="20"/>
  <c r="H93" i="20"/>
  <c r="F93" i="20"/>
  <c r="D93" i="20"/>
  <c r="V92" i="20"/>
  <c r="T92" i="20"/>
  <c r="R92" i="20"/>
  <c r="P92" i="20"/>
  <c r="N92" i="20"/>
  <c r="L92" i="20"/>
  <c r="J92" i="20"/>
  <c r="H92" i="20"/>
  <c r="F92" i="20"/>
  <c r="D92" i="20"/>
  <c r="V91" i="20"/>
  <c r="T91" i="20"/>
  <c r="R91" i="20"/>
  <c r="P91" i="20"/>
  <c r="N91" i="20"/>
  <c r="L91" i="20"/>
  <c r="J91" i="20"/>
  <c r="H91" i="20"/>
  <c r="F91" i="20"/>
  <c r="D91" i="20"/>
  <c r="V90" i="20"/>
  <c r="T90" i="20"/>
  <c r="R90" i="20"/>
  <c r="P90" i="20"/>
  <c r="N90" i="20"/>
  <c r="L90" i="20"/>
  <c r="J90" i="20"/>
  <c r="H90" i="20"/>
  <c r="F90" i="20"/>
  <c r="D90" i="20"/>
  <c r="V89" i="20"/>
  <c r="T89" i="20"/>
  <c r="R89" i="20"/>
  <c r="P89" i="20"/>
  <c r="N89" i="20"/>
  <c r="L89" i="20"/>
  <c r="J89" i="20"/>
  <c r="H89" i="20"/>
  <c r="F89" i="20"/>
  <c r="D89" i="20"/>
  <c r="V88" i="20"/>
  <c r="T88" i="20"/>
  <c r="R88" i="20"/>
  <c r="P88" i="20"/>
  <c r="N88" i="20"/>
  <c r="L88" i="20"/>
  <c r="J88" i="20"/>
  <c r="H88" i="20"/>
  <c r="F88" i="20"/>
  <c r="D88" i="20"/>
  <c r="V87" i="20"/>
  <c r="T87" i="20"/>
  <c r="R87" i="20"/>
  <c r="P87" i="20"/>
  <c r="N87" i="20"/>
  <c r="L87" i="20"/>
  <c r="J87" i="20"/>
  <c r="H87" i="20"/>
  <c r="F87" i="20"/>
  <c r="D87" i="20"/>
  <c r="V86" i="20"/>
  <c r="T86" i="20"/>
  <c r="R86" i="20"/>
  <c r="P86" i="20"/>
  <c r="N86" i="20"/>
  <c r="L86" i="20"/>
  <c r="J86" i="20"/>
  <c r="H86" i="20"/>
  <c r="F86" i="20"/>
  <c r="D86" i="20"/>
  <c r="V85" i="20"/>
  <c r="T85" i="20"/>
  <c r="R85" i="20"/>
  <c r="P85" i="20"/>
  <c r="N85" i="20"/>
  <c r="L85" i="20"/>
  <c r="J85" i="20"/>
  <c r="H85" i="20"/>
  <c r="F85" i="20"/>
  <c r="D85" i="20"/>
  <c r="V84" i="20"/>
  <c r="T84" i="20"/>
  <c r="R84" i="20"/>
  <c r="P84" i="20"/>
  <c r="N84" i="20"/>
  <c r="L84" i="20"/>
  <c r="J84" i="20"/>
  <c r="H84" i="20"/>
  <c r="F84" i="20"/>
  <c r="D84" i="20"/>
  <c r="C84" i="20"/>
  <c r="V83" i="20"/>
  <c r="T83" i="20"/>
  <c r="R83" i="20"/>
  <c r="P83" i="20"/>
  <c r="N83" i="20"/>
  <c r="L83" i="20"/>
  <c r="J83" i="20"/>
  <c r="H83" i="20"/>
  <c r="F83" i="20"/>
  <c r="D83" i="20"/>
  <c r="V82" i="20"/>
  <c r="T82" i="20"/>
  <c r="R82" i="20"/>
  <c r="P82" i="20"/>
  <c r="N82" i="20"/>
  <c r="L82" i="20"/>
  <c r="J82" i="20"/>
  <c r="H82" i="20"/>
  <c r="F82" i="20"/>
  <c r="D82" i="20"/>
  <c r="V81" i="20"/>
  <c r="T81" i="20"/>
  <c r="R81" i="20"/>
  <c r="P81" i="20"/>
  <c r="N81" i="20"/>
  <c r="L81" i="20"/>
  <c r="J81" i="20"/>
  <c r="H81" i="20"/>
  <c r="F81" i="20"/>
  <c r="D81" i="20"/>
  <c r="V80" i="20"/>
  <c r="T80" i="20"/>
  <c r="R80" i="20"/>
  <c r="P80" i="20"/>
  <c r="N80" i="20"/>
  <c r="L80" i="20"/>
  <c r="J80" i="20"/>
  <c r="H80" i="20"/>
  <c r="F80" i="20"/>
  <c r="D80" i="20"/>
  <c r="V79" i="20"/>
  <c r="T79" i="20"/>
  <c r="R79" i="20"/>
  <c r="P79" i="20"/>
  <c r="N79" i="20"/>
  <c r="L79" i="20"/>
  <c r="J79" i="20"/>
  <c r="H79" i="20"/>
  <c r="F79" i="20"/>
  <c r="D79" i="20"/>
  <c r="V78" i="20"/>
  <c r="T78" i="20"/>
  <c r="R78" i="20"/>
  <c r="P78" i="20"/>
  <c r="N78" i="20"/>
  <c r="L78" i="20"/>
  <c r="J78" i="20"/>
  <c r="H78" i="20"/>
  <c r="F78" i="20"/>
  <c r="D78" i="20"/>
  <c r="V77" i="20"/>
  <c r="T77" i="20"/>
  <c r="R77" i="20"/>
  <c r="P77" i="20"/>
  <c r="N77" i="20"/>
  <c r="L77" i="20"/>
  <c r="J77" i="20"/>
  <c r="H77" i="20"/>
  <c r="F77" i="20"/>
  <c r="D77" i="20"/>
  <c r="V76" i="20"/>
  <c r="T76" i="20"/>
  <c r="R76" i="20"/>
  <c r="P76" i="20"/>
  <c r="N76" i="20"/>
  <c r="L76" i="20"/>
  <c r="J76" i="20"/>
  <c r="H76" i="20"/>
  <c r="F76" i="20"/>
  <c r="D76" i="20"/>
  <c r="V75" i="20"/>
  <c r="T75" i="20"/>
  <c r="R75" i="20"/>
  <c r="P75" i="20"/>
  <c r="N75" i="20"/>
  <c r="L75" i="20"/>
  <c r="J75" i="20"/>
  <c r="H75" i="20"/>
  <c r="F75" i="20"/>
  <c r="D75" i="20"/>
  <c r="V74" i="20"/>
  <c r="T74" i="20"/>
  <c r="R74" i="20"/>
  <c r="P74" i="20"/>
  <c r="N74" i="20"/>
  <c r="L74" i="20"/>
  <c r="J74" i="20"/>
  <c r="H74" i="20"/>
  <c r="F74" i="20"/>
  <c r="D74" i="20"/>
  <c r="V73" i="20"/>
  <c r="T73" i="20"/>
  <c r="R73" i="20"/>
  <c r="P73" i="20"/>
  <c r="N73" i="20"/>
  <c r="L73" i="20"/>
  <c r="J73" i="20"/>
  <c r="H73" i="20"/>
  <c r="F73" i="20"/>
  <c r="D73" i="20"/>
  <c r="V72" i="20"/>
  <c r="T72" i="20"/>
  <c r="R72" i="20"/>
  <c r="P72" i="20"/>
  <c r="N72" i="20"/>
  <c r="L72" i="20"/>
  <c r="J72" i="20"/>
  <c r="H72" i="20"/>
  <c r="F72" i="20"/>
  <c r="D72" i="20"/>
  <c r="V71" i="20"/>
  <c r="T71" i="20"/>
  <c r="R71" i="20"/>
  <c r="P71" i="20"/>
  <c r="N71" i="20"/>
  <c r="L71" i="20"/>
  <c r="J71" i="20"/>
  <c r="H71" i="20"/>
  <c r="F71" i="20"/>
  <c r="D71" i="20"/>
  <c r="V70" i="20"/>
  <c r="T70" i="20"/>
  <c r="R70" i="20"/>
  <c r="P70" i="20"/>
  <c r="N70" i="20"/>
  <c r="L70" i="20"/>
  <c r="J70" i="20"/>
  <c r="H70" i="20"/>
  <c r="F70" i="20"/>
  <c r="D70" i="20"/>
  <c r="V69" i="20"/>
  <c r="T69" i="20"/>
  <c r="R69" i="20"/>
  <c r="P69" i="20"/>
  <c r="N69" i="20"/>
  <c r="L69" i="20"/>
  <c r="J69" i="20"/>
  <c r="H69" i="20"/>
  <c r="F69" i="20"/>
  <c r="D69" i="20"/>
  <c r="C69" i="20"/>
  <c r="V68" i="20"/>
  <c r="T68" i="20"/>
  <c r="R68" i="20"/>
  <c r="P68" i="20"/>
  <c r="N68" i="20"/>
  <c r="L68" i="20"/>
  <c r="J68" i="20"/>
  <c r="H68" i="20"/>
  <c r="F68" i="20"/>
  <c r="D68" i="20"/>
  <c r="V67" i="20"/>
  <c r="T67" i="20"/>
  <c r="R67" i="20"/>
  <c r="P67" i="20"/>
  <c r="N67" i="20"/>
  <c r="L67" i="20"/>
  <c r="J67" i="20"/>
  <c r="H67" i="20"/>
  <c r="F67" i="20"/>
  <c r="D67" i="20"/>
  <c r="V66" i="20"/>
  <c r="T66" i="20"/>
  <c r="R66" i="20"/>
  <c r="P66" i="20"/>
  <c r="N66" i="20"/>
  <c r="L66" i="20"/>
  <c r="J66" i="20"/>
  <c r="H66" i="20"/>
  <c r="F66" i="20"/>
  <c r="D66" i="20"/>
  <c r="V65" i="20"/>
  <c r="T65" i="20"/>
  <c r="R65" i="20"/>
  <c r="P65" i="20"/>
  <c r="N65" i="20"/>
  <c r="L65" i="20"/>
  <c r="J65" i="20"/>
  <c r="H65" i="20"/>
  <c r="F65" i="20"/>
  <c r="D65" i="20"/>
  <c r="V64" i="20"/>
  <c r="T64" i="20"/>
  <c r="R64" i="20"/>
  <c r="P64" i="20"/>
  <c r="N64" i="20"/>
  <c r="L64" i="20"/>
  <c r="J64" i="20"/>
  <c r="H64" i="20"/>
  <c r="F64" i="20"/>
  <c r="D64" i="20"/>
  <c r="V63" i="20"/>
  <c r="T63" i="20"/>
  <c r="R63" i="20"/>
  <c r="P63" i="20"/>
  <c r="N63" i="20"/>
  <c r="L63" i="20"/>
  <c r="J63" i="20"/>
  <c r="H63" i="20"/>
  <c r="F63" i="20"/>
  <c r="D63" i="20"/>
  <c r="V62" i="20"/>
  <c r="T62" i="20"/>
  <c r="R62" i="20"/>
  <c r="P62" i="20"/>
  <c r="N62" i="20"/>
  <c r="L62" i="20"/>
  <c r="J62" i="20"/>
  <c r="H62" i="20"/>
  <c r="F62" i="20"/>
  <c r="D62" i="20"/>
  <c r="V61" i="20"/>
  <c r="T61" i="20"/>
  <c r="R61" i="20"/>
  <c r="P61" i="20"/>
  <c r="N61" i="20"/>
  <c r="L61" i="20"/>
  <c r="J61" i="20"/>
  <c r="H61" i="20"/>
  <c r="F61" i="20"/>
  <c r="D61" i="20"/>
  <c r="V60" i="20"/>
  <c r="T60" i="20"/>
  <c r="R60" i="20"/>
  <c r="P60" i="20"/>
  <c r="N60" i="20"/>
  <c r="L60" i="20"/>
  <c r="J60" i="20"/>
  <c r="H60" i="20"/>
  <c r="F60" i="20"/>
  <c r="D60" i="20"/>
  <c r="V59" i="20"/>
  <c r="T59" i="20"/>
  <c r="R59" i="20"/>
  <c r="P59" i="20"/>
  <c r="N59" i="20"/>
  <c r="L59" i="20"/>
  <c r="J59" i="20"/>
  <c r="H59" i="20"/>
  <c r="F59" i="20"/>
  <c r="D59" i="20"/>
  <c r="V58" i="20"/>
  <c r="T58" i="20"/>
  <c r="R58" i="20"/>
  <c r="P58" i="20"/>
  <c r="N58" i="20"/>
  <c r="L58" i="20"/>
  <c r="J58" i="20"/>
  <c r="H58" i="20"/>
  <c r="F58" i="20"/>
  <c r="D58" i="20"/>
  <c r="V57" i="20"/>
  <c r="T57" i="20"/>
  <c r="R57" i="20"/>
  <c r="P57" i="20"/>
  <c r="N57" i="20"/>
  <c r="L57" i="20"/>
  <c r="J57" i="20"/>
  <c r="H57" i="20"/>
  <c r="F57" i="20"/>
  <c r="D57" i="20"/>
  <c r="V56" i="20"/>
  <c r="T56" i="20"/>
  <c r="R56" i="20"/>
  <c r="P56" i="20"/>
  <c r="N56" i="20"/>
  <c r="L56" i="20"/>
  <c r="J56" i="20"/>
  <c r="H56" i="20"/>
  <c r="F56" i="20"/>
  <c r="D56" i="20"/>
  <c r="V55" i="20"/>
  <c r="T55" i="20"/>
  <c r="R55" i="20"/>
  <c r="P55" i="20"/>
  <c r="N55" i="20"/>
  <c r="L55" i="20"/>
  <c r="J55" i="20"/>
  <c r="H55" i="20"/>
  <c r="F55" i="20"/>
  <c r="D55" i="20"/>
  <c r="V54" i="20"/>
  <c r="T54" i="20"/>
  <c r="R54" i="20"/>
  <c r="P54" i="20"/>
  <c r="N54" i="20"/>
  <c r="L54" i="20"/>
  <c r="J54" i="20"/>
  <c r="H54" i="20"/>
  <c r="F54" i="20"/>
  <c r="D54" i="20"/>
  <c r="V53" i="20"/>
  <c r="T53" i="20"/>
  <c r="R53" i="20"/>
  <c r="P53" i="20"/>
  <c r="N53" i="20"/>
  <c r="L53" i="20"/>
  <c r="J53" i="20"/>
  <c r="H53" i="20"/>
  <c r="F53" i="20"/>
  <c r="D53" i="20"/>
  <c r="V52" i="20"/>
  <c r="T52" i="20"/>
  <c r="R52" i="20"/>
  <c r="P52" i="20"/>
  <c r="N52" i="20"/>
  <c r="L52" i="20"/>
  <c r="J52" i="20"/>
  <c r="H52" i="20"/>
  <c r="F52" i="20"/>
  <c r="D52" i="20"/>
  <c r="V51" i="20"/>
  <c r="T51" i="20"/>
  <c r="R51" i="20"/>
  <c r="P51" i="20"/>
  <c r="N51" i="20"/>
  <c r="L51" i="20"/>
  <c r="J51" i="20"/>
  <c r="H51" i="20"/>
  <c r="F51" i="20"/>
  <c r="D51" i="20"/>
  <c r="V50" i="20"/>
  <c r="T50" i="20"/>
  <c r="R50" i="20"/>
  <c r="P50" i="20"/>
  <c r="N50" i="20"/>
  <c r="L50" i="20"/>
  <c r="J50" i="20"/>
  <c r="H50" i="20"/>
  <c r="F50" i="20"/>
  <c r="D50" i="20"/>
  <c r="V49" i="20"/>
  <c r="T49" i="20"/>
  <c r="R49" i="20"/>
  <c r="P49" i="20"/>
  <c r="N49" i="20"/>
  <c r="L49" i="20"/>
  <c r="J49" i="20"/>
  <c r="H49" i="20"/>
  <c r="F49" i="20"/>
  <c r="D49" i="20"/>
  <c r="V48" i="20"/>
  <c r="T48" i="20"/>
  <c r="R48" i="20"/>
  <c r="P48" i="20"/>
  <c r="N48" i="20"/>
  <c r="L48" i="20"/>
  <c r="J48" i="20"/>
  <c r="H48" i="20"/>
  <c r="F48" i="20"/>
  <c r="D48" i="20"/>
  <c r="C48" i="20"/>
  <c r="V47" i="20"/>
  <c r="T47" i="20"/>
  <c r="R47" i="20"/>
  <c r="P47" i="20"/>
  <c r="N47" i="20"/>
  <c r="L47" i="20"/>
  <c r="J47" i="20"/>
  <c r="H47" i="20"/>
  <c r="F47" i="20"/>
  <c r="D47" i="20"/>
  <c r="V46" i="20"/>
  <c r="T46" i="20"/>
  <c r="R46" i="20"/>
  <c r="P46" i="20"/>
  <c r="N46" i="20"/>
  <c r="L46" i="20"/>
  <c r="J46" i="20"/>
  <c r="H46" i="20"/>
  <c r="F46" i="20"/>
  <c r="D46" i="20"/>
  <c r="V45" i="20"/>
  <c r="T45" i="20"/>
  <c r="R45" i="20"/>
  <c r="P45" i="20"/>
  <c r="N45" i="20"/>
  <c r="L45" i="20"/>
  <c r="J45" i="20"/>
  <c r="H45" i="20"/>
  <c r="F45" i="20"/>
  <c r="D45" i="20"/>
  <c r="V44" i="20"/>
  <c r="T44" i="20"/>
  <c r="R44" i="20"/>
  <c r="P44" i="20"/>
  <c r="N44" i="20"/>
  <c r="L44" i="20"/>
  <c r="J44" i="20"/>
  <c r="H44" i="20"/>
  <c r="F44" i="20"/>
  <c r="D44" i="20"/>
  <c r="V43" i="20"/>
  <c r="T43" i="20"/>
  <c r="R43" i="20"/>
  <c r="P43" i="20"/>
  <c r="N43" i="20"/>
  <c r="L43" i="20"/>
  <c r="J43" i="20"/>
  <c r="H43" i="20"/>
  <c r="F43" i="20"/>
  <c r="D43" i="20"/>
  <c r="V42" i="20"/>
  <c r="T42" i="20"/>
  <c r="R42" i="20"/>
  <c r="P42" i="20"/>
  <c r="N42" i="20"/>
  <c r="L42" i="20"/>
  <c r="J42" i="20"/>
  <c r="H42" i="20"/>
  <c r="F42" i="20"/>
  <c r="D42" i="20"/>
  <c r="V41" i="20"/>
  <c r="T41" i="20"/>
  <c r="R41" i="20"/>
  <c r="P41" i="20"/>
  <c r="N41" i="20"/>
  <c r="L41" i="20"/>
  <c r="J41" i="20"/>
  <c r="H41" i="20"/>
  <c r="F41" i="20"/>
  <c r="D41" i="20"/>
  <c r="V40" i="20"/>
  <c r="T40" i="20"/>
  <c r="R40" i="20"/>
  <c r="P40" i="20"/>
  <c r="N40" i="20"/>
  <c r="L40" i="20"/>
  <c r="J40" i="20"/>
  <c r="H40" i="20"/>
  <c r="F40" i="20"/>
  <c r="D40" i="20"/>
  <c r="V39" i="20"/>
  <c r="T39" i="20"/>
  <c r="R39" i="20"/>
  <c r="P39" i="20"/>
  <c r="N39" i="20"/>
  <c r="L39" i="20"/>
  <c r="J39" i="20"/>
  <c r="H39" i="20"/>
  <c r="F39" i="20"/>
  <c r="D39" i="20"/>
  <c r="V38" i="20"/>
  <c r="T38" i="20"/>
  <c r="R38" i="20"/>
  <c r="P38" i="20"/>
  <c r="N38" i="20"/>
  <c r="L38" i="20"/>
  <c r="J38" i="20"/>
  <c r="H38" i="20"/>
  <c r="F38" i="20"/>
  <c r="D38" i="20"/>
  <c r="V37" i="20"/>
  <c r="T37" i="20"/>
  <c r="R37" i="20"/>
  <c r="P37" i="20"/>
  <c r="N37" i="20"/>
  <c r="L37" i="20"/>
  <c r="J37" i="20"/>
  <c r="H37" i="20"/>
  <c r="F37" i="20"/>
  <c r="D37" i="20"/>
  <c r="V36" i="20"/>
  <c r="T36" i="20"/>
  <c r="R36" i="20"/>
  <c r="P36" i="20"/>
  <c r="N36" i="20"/>
  <c r="L36" i="20"/>
  <c r="J36" i="20"/>
  <c r="H36" i="20"/>
  <c r="F36" i="20"/>
  <c r="D36" i="20"/>
  <c r="V35" i="20"/>
  <c r="T35" i="20"/>
  <c r="R35" i="20"/>
  <c r="P35" i="20"/>
  <c r="N35" i="20"/>
  <c r="L35" i="20"/>
  <c r="J35" i="20"/>
  <c r="H35" i="20"/>
  <c r="F35" i="20"/>
  <c r="D35" i="20"/>
  <c r="V34" i="20"/>
  <c r="T34" i="20"/>
  <c r="R34" i="20"/>
  <c r="P34" i="20"/>
  <c r="N34" i="20"/>
  <c r="L34" i="20"/>
  <c r="J34" i="20"/>
  <c r="H34" i="20"/>
  <c r="F34" i="20"/>
  <c r="D34" i="20"/>
  <c r="V33" i="20"/>
  <c r="T33" i="20"/>
  <c r="R33" i="20"/>
  <c r="P33" i="20"/>
  <c r="N33" i="20"/>
  <c r="L33" i="20"/>
  <c r="J33" i="20"/>
  <c r="H33" i="20"/>
  <c r="F33" i="20"/>
  <c r="D33" i="20"/>
  <c r="V32" i="20"/>
  <c r="T32" i="20"/>
  <c r="R32" i="20"/>
  <c r="P32" i="20"/>
  <c r="N32" i="20"/>
  <c r="L32" i="20"/>
  <c r="J32" i="20"/>
  <c r="H32" i="20"/>
  <c r="F32" i="20"/>
  <c r="D32" i="20"/>
  <c r="V31" i="20"/>
  <c r="T31" i="20"/>
  <c r="R31" i="20"/>
  <c r="P31" i="20"/>
  <c r="N31" i="20"/>
  <c r="L31" i="20"/>
  <c r="J31" i="20"/>
  <c r="H31" i="20"/>
  <c r="F31" i="20"/>
  <c r="D31" i="20"/>
  <c r="V30" i="20"/>
  <c r="T30" i="20"/>
  <c r="R30" i="20"/>
  <c r="P30" i="20"/>
  <c r="N30" i="20"/>
  <c r="L30" i="20"/>
  <c r="J30" i="20"/>
  <c r="H30" i="20"/>
  <c r="F30" i="20"/>
  <c r="D30" i="20"/>
  <c r="C30" i="20"/>
  <c r="V29" i="20"/>
  <c r="T29" i="20"/>
  <c r="R29" i="20"/>
  <c r="P29" i="20"/>
  <c r="N29" i="20"/>
  <c r="L29" i="20"/>
  <c r="J29" i="20"/>
  <c r="H29" i="20"/>
  <c r="F29" i="20"/>
  <c r="D29" i="20"/>
  <c r="V28" i="20"/>
  <c r="T28" i="20"/>
  <c r="R28" i="20"/>
  <c r="P28" i="20"/>
  <c r="N28" i="20"/>
  <c r="L28" i="20"/>
  <c r="J28" i="20"/>
  <c r="H28" i="20"/>
  <c r="F28" i="20"/>
  <c r="D28" i="20"/>
  <c r="V27" i="20"/>
  <c r="T27" i="20"/>
  <c r="R27" i="20"/>
  <c r="P27" i="20"/>
  <c r="N27" i="20"/>
  <c r="L27" i="20"/>
  <c r="J27" i="20"/>
  <c r="H27" i="20"/>
  <c r="F27" i="20"/>
  <c r="D27" i="20"/>
  <c r="V26" i="20"/>
  <c r="T26" i="20"/>
  <c r="R26" i="20"/>
  <c r="P26" i="20"/>
  <c r="N26" i="20"/>
  <c r="L26" i="20"/>
  <c r="J26" i="20"/>
  <c r="H26" i="20"/>
  <c r="F26" i="20"/>
  <c r="D26" i="20"/>
  <c r="V25" i="20"/>
  <c r="T25" i="20"/>
  <c r="R25" i="20"/>
  <c r="P25" i="20"/>
  <c r="N25" i="20"/>
  <c r="L25" i="20"/>
  <c r="J25" i="20"/>
  <c r="H25" i="20"/>
  <c r="F25" i="20"/>
  <c r="D25" i="20"/>
  <c r="V24" i="20"/>
  <c r="T24" i="20"/>
  <c r="R24" i="20"/>
  <c r="P24" i="20"/>
  <c r="N24" i="20"/>
  <c r="L24" i="20"/>
  <c r="J24" i="20"/>
  <c r="H24" i="20"/>
  <c r="F24" i="20"/>
  <c r="D24" i="20"/>
  <c r="V23" i="20"/>
  <c r="T23" i="20"/>
  <c r="R23" i="20"/>
  <c r="P23" i="20"/>
  <c r="N23" i="20"/>
  <c r="L23" i="20"/>
  <c r="J23" i="20"/>
  <c r="H23" i="20"/>
  <c r="F23" i="20"/>
  <c r="D23" i="20"/>
  <c r="V22" i="20"/>
  <c r="T22" i="20"/>
  <c r="R22" i="20"/>
  <c r="P22" i="20"/>
  <c r="N22" i="20"/>
  <c r="L22" i="20"/>
  <c r="J22" i="20"/>
  <c r="H22" i="20"/>
  <c r="F22" i="20"/>
  <c r="D22" i="20"/>
  <c r="V21" i="20"/>
  <c r="T21" i="20"/>
  <c r="R21" i="20"/>
  <c r="P21" i="20"/>
  <c r="N21" i="20"/>
  <c r="L21" i="20"/>
  <c r="J21" i="20"/>
  <c r="H21" i="20"/>
  <c r="F21" i="20"/>
  <c r="D21" i="20"/>
  <c r="V20" i="20"/>
  <c r="T20" i="20"/>
  <c r="R20" i="20"/>
  <c r="P20" i="20"/>
  <c r="N20" i="20"/>
  <c r="L20" i="20"/>
  <c r="J20" i="20"/>
  <c r="H20" i="20"/>
  <c r="F20" i="20"/>
  <c r="D20" i="20"/>
  <c r="V19" i="20"/>
  <c r="T19" i="20"/>
  <c r="R19" i="20"/>
  <c r="P19" i="20"/>
  <c r="N19" i="20"/>
  <c r="L19" i="20"/>
  <c r="J19" i="20"/>
  <c r="H19" i="20"/>
  <c r="F19" i="20"/>
  <c r="D19" i="20"/>
  <c r="V18" i="20"/>
  <c r="T18" i="20"/>
  <c r="R18" i="20"/>
  <c r="P18" i="20"/>
  <c r="N18" i="20"/>
  <c r="L18" i="20"/>
  <c r="J18" i="20"/>
  <c r="H18" i="20"/>
  <c r="F18" i="20"/>
  <c r="D18" i="20"/>
  <c r="V17" i="20"/>
  <c r="T17" i="20"/>
  <c r="R17" i="20"/>
  <c r="P17" i="20"/>
  <c r="N17" i="20"/>
  <c r="L17" i="20"/>
  <c r="J17" i="20"/>
  <c r="H17" i="20"/>
  <c r="F17" i="20"/>
  <c r="D17" i="20"/>
  <c r="C17" i="20"/>
  <c r="V16" i="20"/>
  <c r="T16" i="20"/>
  <c r="R16" i="20"/>
  <c r="P16" i="20"/>
  <c r="N16" i="20"/>
  <c r="L16" i="20"/>
  <c r="J16" i="20"/>
  <c r="H16" i="20"/>
  <c r="F16" i="20"/>
  <c r="D16" i="20"/>
  <c r="V15" i="20"/>
  <c r="T15" i="20"/>
  <c r="R15" i="20"/>
  <c r="P15" i="20"/>
  <c r="N15" i="20"/>
  <c r="L15" i="20"/>
  <c r="J15" i="20"/>
  <c r="H15" i="20"/>
  <c r="F15" i="20"/>
  <c r="D15" i="20"/>
  <c r="V14" i="20"/>
  <c r="T14" i="20"/>
  <c r="R14" i="20"/>
  <c r="P14" i="20"/>
  <c r="N14" i="20"/>
  <c r="L14" i="20"/>
  <c r="J14" i="20"/>
  <c r="H14" i="20"/>
  <c r="F14" i="20"/>
  <c r="D14" i="20"/>
  <c r="V13" i="20"/>
  <c r="T13" i="20"/>
  <c r="R13" i="20"/>
  <c r="P13" i="20"/>
  <c r="N13" i="20"/>
  <c r="L13" i="20"/>
  <c r="J13" i="20"/>
  <c r="H13" i="20"/>
  <c r="F13" i="20"/>
  <c r="D13" i="20"/>
  <c r="V12" i="20"/>
  <c r="T12" i="20"/>
  <c r="R12" i="20"/>
  <c r="P12" i="20"/>
  <c r="N12" i="20"/>
  <c r="L12" i="20"/>
  <c r="J12" i="20"/>
  <c r="H12" i="20"/>
  <c r="F12" i="20"/>
  <c r="D12" i="20"/>
  <c r="V11" i="20"/>
  <c r="T11" i="20"/>
  <c r="R11" i="20"/>
  <c r="P11" i="20"/>
  <c r="N11" i="20"/>
  <c r="L11" i="20"/>
  <c r="J11" i="20"/>
  <c r="H11" i="20"/>
  <c r="F11" i="20"/>
  <c r="D11" i="20"/>
  <c r="V10" i="20"/>
  <c r="T10" i="20"/>
  <c r="R10" i="20"/>
  <c r="P10" i="20"/>
  <c r="N10" i="20"/>
  <c r="L10" i="20"/>
  <c r="J10" i="20"/>
  <c r="H10" i="20"/>
  <c r="F10" i="20"/>
  <c r="D10" i="20"/>
  <c r="V9" i="20"/>
  <c r="T9" i="20"/>
  <c r="R9" i="20"/>
  <c r="P9" i="20"/>
  <c r="N9" i="20"/>
  <c r="L9" i="20"/>
  <c r="J9" i="20"/>
  <c r="H9" i="20"/>
  <c r="F9" i="20"/>
  <c r="D9" i="20"/>
  <c r="V8" i="20"/>
  <c r="T8" i="20"/>
  <c r="R8" i="20"/>
  <c r="P8" i="20"/>
  <c r="N8" i="20"/>
  <c r="L8" i="20"/>
  <c r="J8" i="20"/>
  <c r="H8" i="20"/>
  <c r="F8" i="20"/>
  <c r="D8" i="20"/>
  <c r="V7" i="20"/>
  <c r="T7" i="20"/>
  <c r="R7" i="20"/>
  <c r="P7" i="20"/>
  <c r="N7" i="20"/>
  <c r="L7" i="20"/>
  <c r="J7" i="20"/>
  <c r="H7" i="20"/>
  <c r="F7" i="20"/>
  <c r="D7" i="20"/>
  <c r="C7" i="20"/>
  <c r="V6" i="20"/>
  <c r="T6" i="20"/>
  <c r="R6" i="20"/>
  <c r="P6" i="20"/>
  <c r="N6" i="20"/>
  <c r="L6" i="20"/>
  <c r="J6" i="20"/>
  <c r="H6" i="20"/>
  <c r="F6" i="20"/>
  <c r="D6" i="20"/>
  <c r="D126" i="20" l="1"/>
  <c r="E6" i="20" s="1"/>
  <c r="Y6" i="20" s="1"/>
  <c r="F126" i="20"/>
  <c r="H126" i="20"/>
  <c r="J126" i="20"/>
  <c r="L126" i="20"/>
  <c r="N126" i="20"/>
  <c r="P126" i="20"/>
  <c r="Q6" i="20" s="1"/>
  <c r="AE6" i="20" s="1"/>
  <c r="R126" i="20"/>
  <c r="T126" i="20"/>
  <c r="V126" i="20"/>
  <c r="W6" i="20" s="1"/>
  <c r="AH6" i="20" s="1"/>
  <c r="D127" i="20"/>
  <c r="F127" i="20"/>
  <c r="H127" i="20"/>
  <c r="J127" i="20"/>
  <c r="L127" i="20"/>
  <c r="N127" i="20"/>
  <c r="P127" i="20"/>
  <c r="R127" i="20"/>
  <c r="T127" i="20"/>
  <c r="V127" i="20"/>
  <c r="F8" i="18"/>
  <c r="U6" i="20" l="1"/>
  <c r="AG6" i="20" s="1"/>
  <c r="S6" i="20"/>
  <c r="AF6" i="20" s="1"/>
  <c r="O6" i="20"/>
  <c r="AD6" i="20" s="1"/>
  <c r="M6" i="20"/>
  <c r="AC6" i="20" s="1"/>
  <c r="K6" i="20"/>
  <c r="AB6" i="20" s="1"/>
  <c r="I6" i="20"/>
  <c r="AA6" i="20" s="1"/>
  <c r="G6" i="20"/>
  <c r="Z6" i="20" s="1"/>
  <c r="AI6" i="20"/>
  <c r="X6" i="20" s="1"/>
  <c r="W124" i="20"/>
  <c r="AH124" i="20" s="1"/>
  <c r="U124" i="20"/>
  <c r="AG124" i="20" s="1"/>
  <c r="S124" i="20"/>
  <c r="AF124" i="20" s="1"/>
  <c r="Q124" i="20"/>
  <c r="AE124" i="20" s="1"/>
  <c r="O124" i="20"/>
  <c r="AD124" i="20" s="1"/>
  <c r="M124" i="20"/>
  <c r="AC124" i="20" s="1"/>
  <c r="K124" i="20"/>
  <c r="AB124" i="20" s="1"/>
  <c r="I124" i="20"/>
  <c r="AA124" i="20" s="1"/>
  <c r="G124" i="20"/>
  <c r="Z124" i="20" s="1"/>
  <c r="E124" i="20"/>
  <c r="Y124" i="20" s="1"/>
  <c r="AI124" i="20" s="1"/>
  <c r="X124" i="20" s="1"/>
  <c r="W123" i="20"/>
  <c r="AH123" i="20" s="1"/>
  <c r="U123" i="20"/>
  <c r="AG123" i="20" s="1"/>
  <c r="S123" i="20"/>
  <c r="AF123" i="20" s="1"/>
  <c r="Q123" i="20"/>
  <c r="AE123" i="20" s="1"/>
  <c r="O123" i="20"/>
  <c r="AD123" i="20" s="1"/>
  <c r="M123" i="20"/>
  <c r="AC123" i="20" s="1"/>
  <c r="K123" i="20"/>
  <c r="AB123" i="20" s="1"/>
  <c r="I123" i="20"/>
  <c r="AA123" i="20" s="1"/>
  <c r="G123" i="20"/>
  <c r="Z123" i="20" s="1"/>
  <c r="E123" i="20"/>
  <c r="Y123" i="20" s="1"/>
  <c r="AI123" i="20" s="1"/>
  <c r="X123" i="20" s="1"/>
  <c r="W122" i="20"/>
  <c r="AH122" i="20" s="1"/>
  <c r="U122" i="20"/>
  <c r="AG122" i="20" s="1"/>
  <c r="S122" i="20"/>
  <c r="AF122" i="20" s="1"/>
  <c r="Q122" i="20"/>
  <c r="AE122" i="20" s="1"/>
  <c r="O122" i="20"/>
  <c r="AD122" i="20" s="1"/>
  <c r="M122" i="20"/>
  <c r="AC122" i="20" s="1"/>
  <c r="K122" i="20"/>
  <c r="AB122" i="20" s="1"/>
  <c r="I122" i="20"/>
  <c r="AA122" i="20" s="1"/>
  <c r="G122" i="20"/>
  <c r="Z122" i="20" s="1"/>
  <c r="E122" i="20"/>
  <c r="Y122" i="20" s="1"/>
  <c r="AI122" i="20" s="1"/>
  <c r="X122" i="20" s="1"/>
  <c r="W121" i="20"/>
  <c r="AH121" i="20" s="1"/>
  <c r="U121" i="20"/>
  <c r="AG121" i="20" s="1"/>
  <c r="S121" i="20"/>
  <c r="AF121" i="20" s="1"/>
  <c r="Q121" i="20"/>
  <c r="AE121" i="20" s="1"/>
  <c r="O121" i="20"/>
  <c r="AD121" i="20" s="1"/>
  <c r="M121" i="20"/>
  <c r="AC121" i="20" s="1"/>
  <c r="K121" i="20"/>
  <c r="AB121" i="20" s="1"/>
  <c r="I121" i="20"/>
  <c r="AA121" i="20" s="1"/>
  <c r="G121" i="20"/>
  <c r="Z121" i="20" s="1"/>
  <c r="E121" i="20"/>
  <c r="Y121" i="20" s="1"/>
  <c r="AI121" i="20" s="1"/>
  <c r="X121" i="20" s="1"/>
  <c r="W120" i="20"/>
  <c r="AH120" i="20" s="1"/>
  <c r="U120" i="20"/>
  <c r="AG120" i="20" s="1"/>
  <c r="S120" i="20"/>
  <c r="AF120" i="20" s="1"/>
  <c r="Q120" i="20"/>
  <c r="AE120" i="20" s="1"/>
  <c r="O120" i="20"/>
  <c r="AD120" i="20" s="1"/>
  <c r="M120" i="20"/>
  <c r="AC120" i="20" s="1"/>
  <c r="K120" i="20"/>
  <c r="AB120" i="20" s="1"/>
  <c r="I120" i="20"/>
  <c r="AA120" i="20" s="1"/>
  <c r="G120" i="20"/>
  <c r="Z120" i="20" s="1"/>
  <c r="E120" i="20"/>
  <c r="Y120" i="20" s="1"/>
  <c r="AI120" i="20" s="1"/>
  <c r="X120" i="20" s="1"/>
  <c r="W119" i="20"/>
  <c r="AH119" i="20" s="1"/>
  <c r="U119" i="20"/>
  <c r="AG119" i="20" s="1"/>
  <c r="S119" i="20"/>
  <c r="AF119" i="20" s="1"/>
  <c r="Q119" i="20"/>
  <c r="AE119" i="20" s="1"/>
  <c r="O119" i="20"/>
  <c r="AD119" i="20" s="1"/>
  <c r="M119" i="20"/>
  <c r="AC119" i="20" s="1"/>
  <c r="K119" i="20"/>
  <c r="AB119" i="20" s="1"/>
  <c r="I119" i="20"/>
  <c r="AA119" i="20" s="1"/>
  <c r="G119" i="20"/>
  <c r="Z119" i="20" s="1"/>
  <c r="E119" i="20"/>
  <c r="Y119" i="20" s="1"/>
  <c r="AI119" i="20" s="1"/>
  <c r="X119" i="20" s="1"/>
  <c r="W118" i="20"/>
  <c r="AH118" i="20" s="1"/>
  <c r="U118" i="20"/>
  <c r="AG118" i="20" s="1"/>
  <c r="S118" i="20"/>
  <c r="AF118" i="20" s="1"/>
  <c r="Q118" i="20"/>
  <c r="AE118" i="20" s="1"/>
  <c r="O118" i="20"/>
  <c r="AD118" i="20" s="1"/>
  <c r="M118" i="20"/>
  <c r="AC118" i="20" s="1"/>
  <c r="K118" i="20"/>
  <c r="AB118" i="20" s="1"/>
  <c r="I118" i="20"/>
  <c r="AA118" i="20" s="1"/>
  <c r="G118" i="20"/>
  <c r="Z118" i="20" s="1"/>
  <c r="E118" i="20"/>
  <c r="Y118" i="20" s="1"/>
  <c r="AI118" i="20" s="1"/>
  <c r="X118" i="20" s="1"/>
  <c r="W117" i="20"/>
  <c r="AH117" i="20" s="1"/>
  <c r="U117" i="20"/>
  <c r="AG117" i="20" s="1"/>
  <c r="S117" i="20"/>
  <c r="AF117" i="20" s="1"/>
  <c r="Q117" i="20"/>
  <c r="AE117" i="20" s="1"/>
  <c r="O117" i="20"/>
  <c r="AD117" i="20" s="1"/>
  <c r="M117" i="20"/>
  <c r="AC117" i="20" s="1"/>
  <c r="K117" i="20"/>
  <c r="AB117" i="20" s="1"/>
  <c r="I117" i="20"/>
  <c r="AA117" i="20" s="1"/>
  <c r="G117" i="20"/>
  <c r="Z117" i="20" s="1"/>
  <c r="E117" i="20"/>
  <c r="Y117" i="20" s="1"/>
  <c r="AI117" i="20" s="1"/>
  <c r="X117" i="20" s="1"/>
  <c r="W116" i="20"/>
  <c r="AH116" i="20" s="1"/>
  <c r="U116" i="20"/>
  <c r="AG116" i="20" s="1"/>
  <c r="S116" i="20"/>
  <c r="AF116" i="20" s="1"/>
  <c r="Q116" i="20"/>
  <c r="AE116" i="20" s="1"/>
  <c r="O116" i="20"/>
  <c r="AD116" i="20" s="1"/>
  <c r="M116" i="20"/>
  <c r="AC116" i="20" s="1"/>
  <c r="K116" i="20"/>
  <c r="AB116" i="20" s="1"/>
  <c r="I116" i="20"/>
  <c r="AA116" i="20" s="1"/>
  <c r="G116" i="20"/>
  <c r="Z116" i="20" s="1"/>
  <c r="E116" i="20"/>
  <c r="Y116" i="20" s="1"/>
  <c r="AI116" i="20" s="1"/>
  <c r="X116" i="20" s="1"/>
  <c r="W115" i="20"/>
  <c r="AH115" i="20" s="1"/>
  <c r="U115" i="20"/>
  <c r="AG115" i="20" s="1"/>
  <c r="S115" i="20"/>
  <c r="AF115" i="20" s="1"/>
  <c r="Q115" i="20"/>
  <c r="AE115" i="20" s="1"/>
  <c r="O115" i="20"/>
  <c r="AD115" i="20" s="1"/>
  <c r="M115" i="20"/>
  <c r="AC115" i="20" s="1"/>
  <c r="K115" i="20"/>
  <c r="AB115" i="20" s="1"/>
  <c r="I115" i="20"/>
  <c r="AA115" i="20" s="1"/>
  <c r="G115" i="20"/>
  <c r="Z115" i="20" s="1"/>
  <c r="E115" i="20"/>
  <c r="Y115" i="20" s="1"/>
  <c r="AI115" i="20" s="1"/>
  <c r="X115" i="20" s="1"/>
  <c r="W114" i="20"/>
  <c r="AH114" i="20" s="1"/>
  <c r="U114" i="20"/>
  <c r="AG114" i="20" s="1"/>
  <c r="S114" i="20"/>
  <c r="AF114" i="20" s="1"/>
  <c r="Q114" i="20"/>
  <c r="AE114" i="20" s="1"/>
  <c r="O114" i="20"/>
  <c r="AD114" i="20" s="1"/>
  <c r="M114" i="20"/>
  <c r="AC114" i="20" s="1"/>
  <c r="K114" i="20"/>
  <c r="AB114" i="20" s="1"/>
  <c r="I114" i="20"/>
  <c r="AA114" i="20" s="1"/>
  <c r="G114" i="20"/>
  <c r="Z114" i="20" s="1"/>
  <c r="E114" i="20"/>
  <c r="Y114" i="20" s="1"/>
  <c r="AI114" i="20" s="1"/>
  <c r="X114" i="20" s="1"/>
  <c r="W113" i="20"/>
  <c r="AH113" i="20" s="1"/>
  <c r="U113" i="20"/>
  <c r="AG113" i="20" s="1"/>
  <c r="S113" i="20"/>
  <c r="AF113" i="20" s="1"/>
  <c r="Q113" i="20"/>
  <c r="AE113" i="20" s="1"/>
  <c r="O113" i="20"/>
  <c r="AD113" i="20" s="1"/>
  <c r="M113" i="20"/>
  <c r="AC113" i="20" s="1"/>
  <c r="K113" i="20"/>
  <c r="AB113" i="20" s="1"/>
  <c r="I113" i="20"/>
  <c r="AA113" i="20" s="1"/>
  <c r="G113" i="20"/>
  <c r="Z113" i="20" s="1"/>
  <c r="E113" i="20"/>
  <c r="Y113" i="20" s="1"/>
  <c r="AI113" i="20" s="1"/>
  <c r="X113" i="20" s="1"/>
  <c r="W112" i="20"/>
  <c r="AH112" i="20" s="1"/>
  <c r="U112" i="20"/>
  <c r="AG112" i="20" s="1"/>
  <c r="S112" i="20"/>
  <c r="AF112" i="20" s="1"/>
  <c r="Q112" i="20"/>
  <c r="AE112" i="20" s="1"/>
  <c r="O112" i="20"/>
  <c r="AD112" i="20" s="1"/>
  <c r="M112" i="20"/>
  <c r="AC112" i="20" s="1"/>
  <c r="K112" i="20"/>
  <c r="AB112" i="20" s="1"/>
  <c r="I112" i="20"/>
  <c r="AA112" i="20" s="1"/>
  <c r="G112" i="20"/>
  <c r="Z112" i="20" s="1"/>
  <c r="E112" i="20"/>
  <c r="Y112" i="20" s="1"/>
  <c r="AI112" i="20" s="1"/>
  <c r="X112" i="20" s="1"/>
  <c r="W111" i="20"/>
  <c r="AH111" i="20" s="1"/>
  <c r="U111" i="20"/>
  <c r="AG111" i="20" s="1"/>
  <c r="S111" i="20"/>
  <c r="AF111" i="20" s="1"/>
  <c r="Q111" i="20"/>
  <c r="AE111" i="20" s="1"/>
  <c r="O111" i="20"/>
  <c r="AD111" i="20" s="1"/>
  <c r="M111" i="20"/>
  <c r="AC111" i="20" s="1"/>
  <c r="K111" i="20"/>
  <c r="AB111" i="20" s="1"/>
  <c r="I111" i="20"/>
  <c r="AA111" i="20" s="1"/>
  <c r="G111" i="20"/>
  <c r="Z111" i="20" s="1"/>
  <c r="E111" i="20"/>
  <c r="Y111" i="20" s="1"/>
  <c r="AI111" i="20" s="1"/>
  <c r="X111" i="20" s="1"/>
  <c r="W110" i="20"/>
  <c r="AH110" i="20" s="1"/>
  <c r="U110" i="20"/>
  <c r="AG110" i="20" s="1"/>
  <c r="S110" i="20"/>
  <c r="AF110" i="20" s="1"/>
  <c r="Q110" i="20"/>
  <c r="AE110" i="20" s="1"/>
  <c r="O110" i="20"/>
  <c r="AD110" i="20" s="1"/>
  <c r="M110" i="20"/>
  <c r="AC110" i="20" s="1"/>
  <c r="K110" i="20"/>
  <c r="AB110" i="20" s="1"/>
  <c r="I110" i="20"/>
  <c r="AA110" i="20" s="1"/>
  <c r="G110" i="20"/>
  <c r="Z110" i="20" s="1"/>
  <c r="E110" i="20"/>
  <c r="Y110" i="20" s="1"/>
  <c r="AI110" i="20" s="1"/>
  <c r="X110" i="20" s="1"/>
  <c r="W109" i="20"/>
  <c r="AH109" i="20" s="1"/>
  <c r="U109" i="20"/>
  <c r="AG109" i="20" s="1"/>
  <c r="S109" i="20"/>
  <c r="AF109" i="20" s="1"/>
  <c r="Q109" i="20"/>
  <c r="AE109" i="20" s="1"/>
  <c r="O109" i="20"/>
  <c r="AD109" i="20" s="1"/>
  <c r="M109" i="20"/>
  <c r="AC109" i="20" s="1"/>
  <c r="K109" i="20"/>
  <c r="AB109" i="20" s="1"/>
  <c r="I109" i="20"/>
  <c r="AA109" i="20" s="1"/>
  <c r="G109" i="20"/>
  <c r="Z109" i="20" s="1"/>
  <c r="E109" i="20"/>
  <c r="Y109" i="20" s="1"/>
  <c r="AI109" i="20" s="1"/>
  <c r="X109" i="20" s="1"/>
  <c r="W108" i="20"/>
  <c r="AH108" i="20" s="1"/>
  <c r="U108" i="20"/>
  <c r="AG108" i="20" s="1"/>
  <c r="S108" i="20"/>
  <c r="AF108" i="20" s="1"/>
  <c r="Q108" i="20"/>
  <c r="AE108" i="20" s="1"/>
  <c r="O108" i="20"/>
  <c r="AD108" i="20" s="1"/>
  <c r="M108" i="20"/>
  <c r="AC108" i="20" s="1"/>
  <c r="K108" i="20"/>
  <c r="AB108" i="20" s="1"/>
  <c r="I108" i="20"/>
  <c r="AA108" i="20" s="1"/>
  <c r="G108" i="20"/>
  <c r="Z108" i="20" s="1"/>
  <c r="E108" i="20"/>
  <c r="Y108" i="20" s="1"/>
  <c r="AI108" i="20" s="1"/>
  <c r="X108" i="20" s="1"/>
  <c r="W107" i="20"/>
  <c r="AH107" i="20" s="1"/>
  <c r="U107" i="20"/>
  <c r="AG107" i="20" s="1"/>
  <c r="S107" i="20"/>
  <c r="AF107" i="20" s="1"/>
  <c r="Q107" i="20"/>
  <c r="AE107" i="20" s="1"/>
  <c r="O107" i="20"/>
  <c r="AD107" i="20" s="1"/>
  <c r="M107" i="20"/>
  <c r="AC107" i="20" s="1"/>
  <c r="K107" i="20"/>
  <c r="AB107" i="20" s="1"/>
  <c r="I107" i="20"/>
  <c r="AA107" i="20" s="1"/>
  <c r="G107" i="20"/>
  <c r="Z107" i="20" s="1"/>
  <c r="E107" i="20"/>
  <c r="Y107" i="20" s="1"/>
  <c r="AI107" i="20" s="1"/>
  <c r="X107" i="20" s="1"/>
  <c r="W106" i="20"/>
  <c r="AH106" i="20" s="1"/>
  <c r="U106" i="20"/>
  <c r="AG106" i="20" s="1"/>
  <c r="S106" i="20"/>
  <c r="AF106" i="20" s="1"/>
  <c r="Q106" i="20"/>
  <c r="AE106" i="20" s="1"/>
  <c r="O106" i="20"/>
  <c r="AD106" i="20" s="1"/>
  <c r="M106" i="20"/>
  <c r="AC106" i="20" s="1"/>
  <c r="K106" i="20"/>
  <c r="AB106" i="20" s="1"/>
  <c r="I106" i="20"/>
  <c r="AA106" i="20" s="1"/>
  <c r="G106" i="20"/>
  <c r="Z106" i="20" s="1"/>
  <c r="E106" i="20"/>
  <c r="Y106" i="20" s="1"/>
  <c r="AI106" i="20" s="1"/>
  <c r="X106" i="20" s="1"/>
  <c r="W105" i="20"/>
  <c r="AH105" i="20" s="1"/>
  <c r="U105" i="20"/>
  <c r="AG105" i="20" s="1"/>
  <c r="S105" i="20"/>
  <c r="AF105" i="20" s="1"/>
  <c r="Q105" i="20"/>
  <c r="AE105" i="20" s="1"/>
  <c r="O105" i="20"/>
  <c r="AD105" i="20" s="1"/>
  <c r="M105" i="20"/>
  <c r="AC105" i="20" s="1"/>
  <c r="K105" i="20"/>
  <c r="AB105" i="20" s="1"/>
  <c r="I105" i="20"/>
  <c r="AA105" i="20" s="1"/>
  <c r="G105" i="20"/>
  <c r="Z105" i="20" s="1"/>
  <c r="E105" i="20"/>
  <c r="Y105" i="20" s="1"/>
  <c r="AI105" i="20" s="1"/>
  <c r="X105" i="20" s="1"/>
  <c r="W104" i="20"/>
  <c r="AH104" i="20" s="1"/>
  <c r="U104" i="20"/>
  <c r="AG104" i="20" s="1"/>
  <c r="S104" i="20"/>
  <c r="AF104" i="20" s="1"/>
  <c r="Q104" i="20"/>
  <c r="AE104" i="20" s="1"/>
  <c r="O104" i="20"/>
  <c r="AD104" i="20" s="1"/>
  <c r="M104" i="20"/>
  <c r="AC104" i="20" s="1"/>
  <c r="K104" i="20"/>
  <c r="AB104" i="20" s="1"/>
  <c r="I104" i="20"/>
  <c r="AA104" i="20" s="1"/>
  <c r="G104" i="20"/>
  <c r="Z104" i="20" s="1"/>
  <c r="E104" i="20"/>
  <c r="Y104" i="20" s="1"/>
  <c r="AI104" i="20" s="1"/>
  <c r="X104" i="20" s="1"/>
  <c r="W103" i="20"/>
  <c r="AH103" i="20" s="1"/>
  <c r="U103" i="20"/>
  <c r="AG103" i="20" s="1"/>
  <c r="S103" i="20"/>
  <c r="AF103" i="20" s="1"/>
  <c r="Q103" i="20"/>
  <c r="AE103" i="20" s="1"/>
  <c r="O103" i="20"/>
  <c r="AD103" i="20" s="1"/>
  <c r="M103" i="20"/>
  <c r="AC103" i="20" s="1"/>
  <c r="K103" i="20"/>
  <c r="AB103" i="20" s="1"/>
  <c r="I103" i="20"/>
  <c r="AA103" i="20" s="1"/>
  <c r="G103" i="20"/>
  <c r="Z103" i="20" s="1"/>
  <c r="E103" i="20"/>
  <c r="Y103" i="20" s="1"/>
  <c r="AI103" i="20" s="1"/>
  <c r="X103" i="20" s="1"/>
  <c r="W102" i="20"/>
  <c r="AH102" i="20" s="1"/>
  <c r="U102" i="20"/>
  <c r="AG102" i="20" s="1"/>
  <c r="S102" i="20"/>
  <c r="AF102" i="20" s="1"/>
  <c r="Q102" i="20"/>
  <c r="AE102" i="20" s="1"/>
  <c r="O102" i="20"/>
  <c r="AD102" i="20" s="1"/>
  <c r="M102" i="20"/>
  <c r="AC102" i="20" s="1"/>
  <c r="K102" i="20"/>
  <c r="AB102" i="20" s="1"/>
  <c r="I102" i="20"/>
  <c r="AA102" i="20" s="1"/>
  <c r="G102" i="20"/>
  <c r="Z102" i="20" s="1"/>
  <c r="E102" i="20"/>
  <c r="Y102" i="20" s="1"/>
  <c r="AI102" i="20" s="1"/>
  <c r="X102" i="20" s="1"/>
  <c r="W101" i="20"/>
  <c r="AH101" i="20" s="1"/>
  <c r="U101" i="20"/>
  <c r="AG101" i="20" s="1"/>
  <c r="S101" i="20"/>
  <c r="AF101" i="20" s="1"/>
  <c r="Q101" i="20"/>
  <c r="AE101" i="20" s="1"/>
  <c r="O101" i="20"/>
  <c r="AD101" i="20" s="1"/>
  <c r="M101" i="20"/>
  <c r="AC101" i="20" s="1"/>
  <c r="K101" i="20"/>
  <c r="AB101" i="20" s="1"/>
  <c r="I101" i="20"/>
  <c r="AA101" i="20" s="1"/>
  <c r="G101" i="20"/>
  <c r="Z101" i="20" s="1"/>
  <c r="E101" i="20"/>
  <c r="Y101" i="20" s="1"/>
  <c r="AI101" i="20" s="1"/>
  <c r="X101" i="20" s="1"/>
  <c r="W100" i="20"/>
  <c r="AH100" i="20" s="1"/>
  <c r="U100" i="20"/>
  <c r="AG100" i="20" s="1"/>
  <c r="S100" i="20"/>
  <c r="AF100" i="20" s="1"/>
  <c r="Q100" i="20"/>
  <c r="AE100" i="20" s="1"/>
  <c r="O100" i="20"/>
  <c r="AD100" i="20" s="1"/>
  <c r="M100" i="20"/>
  <c r="AC100" i="20" s="1"/>
  <c r="K100" i="20"/>
  <c r="AB100" i="20" s="1"/>
  <c r="I100" i="20"/>
  <c r="AA100" i="20" s="1"/>
  <c r="G100" i="20"/>
  <c r="Z100" i="20" s="1"/>
  <c r="E100" i="20"/>
  <c r="Y100" i="20" s="1"/>
  <c r="AI100" i="20" s="1"/>
  <c r="X100" i="20" s="1"/>
  <c r="W99" i="20"/>
  <c r="AH99" i="20" s="1"/>
  <c r="U99" i="20"/>
  <c r="AG99" i="20" s="1"/>
  <c r="S99" i="20"/>
  <c r="AF99" i="20" s="1"/>
  <c r="Q99" i="20"/>
  <c r="AE99" i="20" s="1"/>
  <c r="O99" i="20"/>
  <c r="AD99" i="20" s="1"/>
  <c r="M99" i="20"/>
  <c r="AC99" i="20" s="1"/>
  <c r="K99" i="20"/>
  <c r="AB99" i="20" s="1"/>
  <c r="I99" i="20"/>
  <c r="AA99" i="20" s="1"/>
  <c r="G99" i="20"/>
  <c r="Z99" i="20" s="1"/>
  <c r="E99" i="20"/>
  <c r="Y99" i="20" s="1"/>
  <c r="AI99" i="20" s="1"/>
  <c r="X99" i="20" s="1"/>
  <c r="W98" i="20"/>
  <c r="AH98" i="20" s="1"/>
  <c r="U98" i="20"/>
  <c r="AG98" i="20" s="1"/>
  <c r="S98" i="20"/>
  <c r="AF98" i="20" s="1"/>
  <c r="Q98" i="20"/>
  <c r="AE98" i="20" s="1"/>
  <c r="O98" i="20"/>
  <c r="AD98" i="20" s="1"/>
  <c r="M98" i="20"/>
  <c r="AC98" i="20" s="1"/>
  <c r="K98" i="20"/>
  <c r="AB98" i="20" s="1"/>
  <c r="I98" i="20"/>
  <c r="AA98" i="20" s="1"/>
  <c r="G98" i="20"/>
  <c r="Z98" i="20" s="1"/>
  <c r="E98" i="20"/>
  <c r="Y98" i="20" s="1"/>
  <c r="AI98" i="20" s="1"/>
  <c r="X98" i="20" s="1"/>
  <c r="W97" i="20"/>
  <c r="AH97" i="20" s="1"/>
  <c r="U97" i="20"/>
  <c r="AG97" i="20" s="1"/>
  <c r="S97" i="20"/>
  <c r="AF97" i="20" s="1"/>
  <c r="Q97" i="20"/>
  <c r="AE97" i="20" s="1"/>
  <c r="O97" i="20"/>
  <c r="AD97" i="20" s="1"/>
  <c r="M97" i="20"/>
  <c r="AC97" i="20" s="1"/>
  <c r="K97" i="20"/>
  <c r="AB97" i="20" s="1"/>
  <c r="I97" i="20"/>
  <c r="AA97" i="20" s="1"/>
  <c r="G97" i="20"/>
  <c r="Z97" i="20" s="1"/>
  <c r="E97" i="20"/>
  <c r="Y97" i="20" s="1"/>
  <c r="AI97" i="20" s="1"/>
  <c r="X97" i="20" s="1"/>
  <c r="W96" i="20"/>
  <c r="AH96" i="20" s="1"/>
  <c r="U96" i="20"/>
  <c r="AG96" i="20" s="1"/>
  <c r="S96" i="20"/>
  <c r="AF96" i="20" s="1"/>
  <c r="Q96" i="20"/>
  <c r="AE96" i="20" s="1"/>
  <c r="O96" i="20"/>
  <c r="AD96" i="20" s="1"/>
  <c r="M96" i="20"/>
  <c r="AC96" i="20" s="1"/>
  <c r="K96" i="20"/>
  <c r="AB96" i="20" s="1"/>
  <c r="I96" i="20"/>
  <c r="AA96" i="20" s="1"/>
  <c r="G96" i="20"/>
  <c r="Z96" i="20" s="1"/>
  <c r="E96" i="20"/>
  <c r="Y96" i="20" s="1"/>
  <c r="AI96" i="20" s="1"/>
  <c r="X96" i="20" s="1"/>
  <c r="W95" i="20"/>
  <c r="AH95" i="20" s="1"/>
  <c r="U95" i="20"/>
  <c r="AG95" i="20" s="1"/>
  <c r="S95" i="20"/>
  <c r="AF95" i="20" s="1"/>
  <c r="Q95" i="20"/>
  <c r="AE95" i="20" s="1"/>
  <c r="O95" i="20"/>
  <c r="AD95" i="20" s="1"/>
  <c r="M95" i="20"/>
  <c r="AC95" i="20" s="1"/>
  <c r="K95" i="20"/>
  <c r="AB95" i="20" s="1"/>
  <c r="I95" i="20"/>
  <c r="AA95" i="20" s="1"/>
  <c r="G95" i="20"/>
  <c r="Z95" i="20" s="1"/>
  <c r="E95" i="20"/>
  <c r="Y95" i="20" s="1"/>
  <c r="AI95" i="20" s="1"/>
  <c r="X95" i="20" s="1"/>
  <c r="W94" i="20"/>
  <c r="AH94" i="20" s="1"/>
  <c r="U94" i="20"/>
  <c r="AG94" i="20" s="1"/>
  <c r="S94" i="20"/>
  <c r="AF94" i="20" s="1"/>
  <c r="Q94" i="20"/>
  <c r="AE94" i="20" s="1"/>
  <c r="O94" i="20"/>
  <c r="AD94" i="20" s="1"/>
  <c r="M94" i="20"/>
  <c r="AC94" i="20" s="1"/>
  <c r="K94" i="20"/>
  <c r="AB94" i="20" s="1"/>
  <c r="I94" i="20"/>
  <c r="AA94" i="20" s="1"/>
  <c r="G94" i="20"/>
  <c r="Z94" i="20" s="1"/>
  <c r="E94" i="20"/>
  <c r="Y94" i="20" s="1"/>
  <c r="AI94" i="20" s="1"/>
  <c r="X94" i="20" s="1"/>
  <c r="W93" i="20"/>
  <c r="AH93" i="20" s="1"/>
  <c r="U93" i="20"/>
  <c r="AG93" i="20" s="1"/>
  <c r="S93" i="20"/>
  <c r="AF93" i="20" s="1"/>
  <c r="Q93" i="20"/>
  <c r="AE93" i="20" s="1"/>
  <c r="O93" i="20"/>
  <c r="AD93" i="20" s="1"/>
  <c r="M93" i="20"/>
  <c r="AC93" i="20" s="1"/>
  <c r="K93" i="20"/>
  <c r="AB93" i="20" s="1"/>
  <c r="I93" i="20"/>
  <c r="AA93" i="20" s="1"/>
  <c r="G93" i="20"/>
  <c r="Z93" i="20" s="1"/>
  <c r="E93" i="20"/>
  <c r="Y93" i="20" s="1"/>
  <c r="AI93" i="20" s="1"/>
  <c r="X93" i="20" s="1"/>
  <c r="W92" i="20"/>
  <c r="AH92" i="20" s="1"/>
  <c r="U92" i="20"/>
  <c r="AG92" i="20" s="1"/>
  <c r="S92" i="20"/>
  <c r="AF92" i="20" s="1"/>
  <c r="Q92" i="20"/>
  <c r="AE92" i="20" s="1"/>
  <c r="O92" i="20"/>
  <c r="AD92" i="20" s="1"/>
  <c r="M92" i="20"/>
  <c r="AC92" i="20" s="1"/>
  <c r="K92" i="20"/>
  <c r="AB92" i="20" s="1"/>
  <c r="I92" i="20"/>
  <c r="AA92" i="20" s="1"/>
  <c r="G92" i="20"/>
  <c r="Z92" i="20" s="1"/>
  <c r="E92" i="20"/>
  <c r="Y92" i="20" s="1"/>
  <c r="AI92" i="20" s="1"/>
  <c r="X92" i="20" s="1"/>
  <c r="W91" i="20"/>
  <c r="AH91" i="20" s="1"/>
  <c r="U91" i="20"/>
  <c r="AG91" i="20" s="1"/>
  <c r="S91" i="20"/>
  <c r="AF91" i="20" s="1"/>
  <c r="Q91" i="20"/>
  <c r="AE91" i="20" s="1"/>
  <c r="O91" i="20"/>
  <c r="AD91" i="20" s="1"/>
  <c r="M91" i="20"/>
  <c r="AC91" i="20" s="1"/>
  <c r="K91" i="20"/>
  <c r="AB91" i="20" s="1"/>
  <c r="I91" i="20"/>
  <c r="AA91" i="20" s="1"/>
  <c r="G91" i="20"/>
  <c r="Z91" i="20" s="1"/>
  <c r="E91" i="20"/>
  <c r="Y91" i="20" s="1"/>
  <c r="AI91" i="20" s="1"/>
  <c r="X91" i="20" s="1"/>
  <c r="W90" i="20"/>
  <c r="AH90" i="20" s="1"/>
  <c r="U90" i="20"/>
  <c r="AG90" i="20" s="1"/>
  <c r="S90" i="20"/>
  <c r="AF90" i="20" s="1"/>
  <c r="Q90" i="20"/>
  <c r="AE90" i="20" s="1"/>
  <c r="O90" i="20"/>
  <c r="AD90" i="20" s="1"/>
  <c r="M90" i="20"/>
  <c r="AC90" i="20" s="1"/>
  <c r="K90" i="20"/>
  <c r="AB90" i="20" s="1"/>
  <c r="I90" i="20"/>
  <c r="AA90" i="20" s="1"/>
  <c r="G90" i="20"/>
  <c r="Z90" i="20" s="1"/>
  <c r="E90" i="20"/>
  <c r="Y90" i="20" s="1"/>
  <c r="AI90" i="20" s="1"/>
  <c r="X90" i="20" s="1"/>
  <c r="W89" i="20"/>
  <c r="AH89" i="20" s="1"/>
  <c r="U89" i="20"/>
  <c r="AG89" i="20" s="1"/>
  <c r="S89" i="20"/>
  <c r="AF89" i="20" s="1"/>
  <c r="Q89" i="20"/>
  <c r="AE89" i="20" s="1"/>
  <c r="O89" i="20"/>
  <c r="AD89" i="20" s="1"/>
  <c r="M89" i="20"/>
  <c r="AC89" i="20" s="1"/>
  <c r="K89" i="20"/>
  <c r="AB89" i="20" s="1"/>
  <c r="I89" i="20"/>
  <c r="AA89" i="20" s="1"/>
  <c r="G89" i="20"/>
  <c r="Z89" i="20" s="1"/>
  <c r="E89" i="20"/>
  <c r="Y89" i="20" s="1"/>
  <c r="AI89" i="20" s="1"/>
  <c r="X89" i="20" s="1"/>
  <c r="W88" i="20"/>
  <c r="AH88" i="20" s="1"/>
  <c r="U88" i="20"/>
  <c r="AG88" i="20" s="1"/>
  <c r="S88" i="20"/>
  <c r="AF88" i="20" s="1"/>
  <c r="Q88" i="20"/>
  <c r="AE88" i="20" s="1"/>
  <c r="O88" i="20"/>
  <c r="AD88" i="20" s="1"/>
  <c r="M88" i="20"/>
  <c r="AC88" i="20" s="1"/>
  <c r="K88" i="20"/>
  <c r="AB88" i="20" s="1"/>
  <c r="I88" i="20"/>
  <c r="AA88" i="20" s="1"/>
  <c r="G88" i="20"/>
  <c r="Z88" i="20" s="1"/>
  <c r="E88" i="20"/>
  <c r="Y88" i="20" s="1"/>
  <c r="AI88" i="20" s="1"/>
  <c r="X88" i="20" s="1"/>
  <c r="W87" i="20"/>
  <c r="AH87" i="20" s="1"/>
  <c r="U87" i="20"/>
  <c r="AG87" i="20" s="1"/>
  <c r="S87" i="20"/>
  <c r="AF87" i="20" s="1"/>
  <c r="Q87" i="20"/>
  <c r="AE87" i="20" s="1"/>
  <c r="O87" i="20"/>
  <c r="AD87" i="20" s="1"/>
  <c r="M87" i="20"/>
  <c r="AC87" i="20" s="1"/>
  <c r="K87" i="20"/>
  <c r="AB87" i="20" s="1"/>
  <c r="I87" i="20"/>
  <c r="AA87" i="20" s="1"/>
  <c r="G87" i="20"/>
  <c r="Z87" i="20" s="1"/>
  <c r="E87" i="20"/>
  <c r="Y87" i="20" s="1"/>
  <c r="AI87" i="20" s="1"/>
  <c r="X87" i="20" s="1"/>
  <c r="W86" i="20"/>
  <c r="AH86" i="20" s="1"/>
  <c r="U86" i="20"/>
  <c r="AG86" i="20" s="1"/>
  <c r="S86" i="20"/>
  <c r="AF86" i="20" s="1"/>
  <c r="Q86" i="20"/>
  <c r="AE86" i="20" s="1"/>
  <c r="O86" i="20"/>
  <c r="AD86" i="20" s="1"/>
  <c r="M86" i="20"/>
  <c r="AC86" i="20" s="1"/>
  <c r="K86" i="20"/>
  <c r="AB86" i="20" s="1"/>
  <c r="I86" i="20"/>
  <c r="AA86" i="20" s="1"/>
  <c r="G86" i="20"/>
  <c r="Z86" i="20" s="1"/>
  <c r="E86" i="20"/>
  <c r="Y86" i="20" s="1"/>
  <c r="AI86" i="20" s="1"/>
  <c r="X86" i="20" s="1"/>
  <c r="W85" i="20"/>
  <c r="AH85" i="20" s="1"/>
  <c r="U85" i="20"/>
  <c r="AG85" i="20" s="1"/>
  <c r="S85" i="20"/>
  <c r="AF85" i="20" s="1"/>
  <c r="Q85" i="20"/>
  <c r="AE85" i="20" s="1"/>
  <c r="O85" i="20"/>
  <c r="AD85" i="20" s="1"/>
  <c r="M85" i="20"/>
  <c r="AC85" i="20" s="1"/>
  <c r="K85" i="20"/>
  <c r="AB85" i="20" s="1"/>
  <c r="I85" i="20"/>
  <c r="AA85" i="20" s="1"/>
  <c r="G85" i="20"/>
  <c r="Z85" i="20" s="1"/>
  <c r="E85" i="20"/>
  <c r="Y85" i="20" s="1"/>
  <c r="AI85" i="20" s="1"/>
  <c r="X85" i="20" s="1"/>
  <c r="W84" i="20"/>
  <c r="AH84" i="20" s="1"/>
  <c r="U84" i="20"/>
  <c r="AG84" i="20" s="1"/>
  <c r="S84" i="20"/>
  <c r="AF84" i="20" s="1"/>
  <c r="Q84" i="20"/>
  <c r="AE84" i="20" s="1"/>
  <c r="O84" i="20"/>
  <c r="AD84" i="20" s="1"/>
  <c r="M84" i="20"/>
  <c r="AC84" i="20" s="1"/>
  <c r="K84" i="20"/>
  <c r="AB84" i="20" s="1"/>
  <c r="I84" i="20"/>
  <c r="AA84" i="20" s="1"/>
  <c r="G84" i="20"/>
  <c r="Z84" i="20" s="1"/>
  <c r="E84" i="20"/>
  <c r="Y84" i="20" s="1"/>
  <c r="AI84" i="20" s="1"/>
  <c r="X84" i="20" s="1"/>
  <c r="W83" i="20"/>
  <c r="AH83" i="20" s="1"/>
  <c r="U83" i="20"/>
  <c r="AG83" i="20" s="1"/>
  <c r="S83" i="20"/>
  <c r="AF83" i="20" s="1"/>
  <c r="Q83" i="20"/>
  <c r="AE83" i="20" s="1"/>
  <c r="O83" i="20"/>
  <c r="AD83" i="20" s="1"/>
  <c r="M83" i="20"/>
  <c r="AC83" i="20" s="1"/>
  <c r="K83" i="20"/>
  <c r="AB83" i="20" s="1"/>
  <c r="I83" i="20"/>
  <c r="AA83" i="20" s="1"/>
  <c r="G83" i="20"/>
  <c r="Z83" i="20" s="1"/>
  <c r="E83" i="20"/>
  <c r="Y83" i="20" s="1"/>
  <c r="AI83" i="20" s="1"/>
  <c r="X83" i="20" s="1"/>
  <c r="W82" i="20"/>
  <c r="AH82" i="20" s="1"/>
  <c r="U82" i="20"/>
  <c r="AG82" i="20" s="1"/>
  <c r="S82" i="20"/>
  <c r="AF82" i="20" s="1"/>
  <c r="Q82" i="20"/>
  <c r="AE82" i="20" s="1"/>
  <c r="O82" i="20"/>
  <c r="AD82" i="20" s="1"/>
  <c r="M82" i="20"/>
  <c r="AC82" i="20" s="1"/>
  <c r="K82" i="20"/>
  <c r="AB82" i="20" s="1"/>
  <c r="I82" i="20"/>
  <c r="AA82" i="20" s="1"/>
  <c r="G82" i="20"/>
  <c r="Z82" i="20" s="1"/>
  <c r="E82" i="20"/>
  <c r="Y82" i="20" s="1"/>
  <c r="AI82" i="20" s="1"/>
  <c r="X82" i="20" s="1"/>
  <c r="W81" i="20"/>
  <c r="AH81" i="20" s="1"/>
  <c r="U81" i="20"/>
  <c r="AG81" i="20" s="1"/>
  <c r="S81" i="20"/>
  <c r="AF81" i="20" s="1"/>
  <c r="Q81" i="20"/>
  <c r="AE81" i="20" s="1"/>
  <c r="O81" i="20"/>
  <c r="AD81" i="20" s="1"/>
  <c r="M81" i="20"/>
  <c r="AC81" i="20" s="1"/>
  <c r="K81" i="20"/>
  <c r="AB81" i="20" s="1"/>
  <c r="I81" i="20"/>
  <c r="AA81" i="20" s="1"/>
  <c r="G81" i="20"/>
  <c r="Z81" i="20" s="1"/>
  <c r="E81" i="20"/>
  <c r="Y81" i="20" s="1"/>
  <c r="AI81" i="20" s="1"/>
  <c r="X81" i="20" s="1"/>
  <c r="W80" i="20"/>
  <c r="AH80" i="20" s="1"/>
  <c r="U80" i="20"/>
  <c r="AG80" i="20" s="1"/>
  <c r="S80" i="20"/>
  <c r="AF80" i="20" s="1"/>
  <c r="Q80" i="20"/>
  <c r="AE80" i="20" s="1"/>
  <c r="O80" i="20"/>
  <c r="AD80" i="20" s="1"/>
  <c r="M80" i="20"/>
  <c r="AC80" i="20" s="1"/>
  <c r="K80" i="20"/>
  <c r="AB80" i="20" s="1"/>
  <c r="I80" i="20"/>
  <c r="AA80" i="20" s="1"/>
  <c r="G80" i="20"/>
  <c r="Z80" i="20" s="1"/>
  <c r="E80" i="20"/>
  <c r="Y80" i="20" s="1"/>
  <c r="AI80" i="20" s="1"/>
  <c r="X80" i="20" s="1"/>
  <c r="W79" i="20"/>
  <c r="AH79" i="20" s="1"/>
  <c r="U79" i="20"/>
  <c r="AG79" i="20" s="1"/>
  <c r="S79" i="20"/>
  <c r="AF79" i="20" s="1"/>
  <c r="Q79" i="20"/>
  <c r="AE79" i="20" s="1"/>
  <c r="O79" i="20"/>
  <c r="AD79" i="20" s="1"/>
  <c r="M79" i="20"/>
  <c r="AC79" i="20" s="1"/>
  <c r="K79" i="20"/>
  <c r="AB79" i="20" s="1"/>
  <c r="I79" i="20"/>
  <c r="AA79" i="20" s="1"/>
  <c r="G79" i="20"/>
  <c r="Z79" i="20" s="1"/>
  <c r="E79" i="20"/>
  <c r="Y79" i="20" s="1"/>
  <c r="AI79" i="20" s="1"/>
  <c r="X79" i="20" s="1"/>
  <c r="W78" i="20"/>
  <c r="AH78" i="20" s="1"/>
  <c r="U78" i="20"/>
  <c r="AG78" i="20" s="1"/>
  <c r="S78" i="20"/>
  <c r="AF78" i="20" s="1"/>
  <c r="Q78" i="20"/>
  <c r="AE78" i="20" s="1"/>
  <c r="O78" i="20"/>
  <c r="AD78" i="20" s="1"/>
  <c r="M78" i="20"/>
  <c r="AC78" i="20" s="1"/>
  <c r="K78" i="20"/>
  <c r="AB78" i="20" s="1"/>
  <c r="I78" i="20"/>
  <c r="AA78" i="20" s="1"/>
  <c r="G78" i="20"/>
  <c r="Z78" i="20" s="1"/>
  <c r="E78" i="20"/>
  <c r="Y78" i="20" s="1"/>
  <c r="AI78" i="20" s="1"/>
  <c r="X78" i="20" s="1"/>
  <c r="W77" i="20"/>
  <c r="AH77" i="20" s="1"/>
  <c r="U77" i="20"/>
  <c r="AG77" i="20" s="1"/>
  <c r="S77" i="20"/>
  <c r="AF77" i="20" s="1"/>
  <c r="Q77" i="20"/>
  <c r="AE77" i="20" s="1"/>
  <c r="O77" i="20"/>
  <c r="AD77" i="20" s="1"/>
  <c r="M77" i="20"/>
  <c r="AC77" i="20" s="1"/>
  <c r="K77" i="20"/>
  <c r="AB77" i="20" s="1"/>
  <c r="I77" i="20"/>
  <c r="AA77" i="20" s="1"/>
  <c r="G77" i="20"/>
  <c r="Z77" i="20" s="1"/>
  <c r="E77" i="20"/>
  <c r="Y77" i="20" s="1"/>
  <c r="AI77" i="20" s="1"/>
  <c r="X77" i="20" s="1"/>
  <c r="W76" i="20"/>
  <c r="AH76" i="20" s="1"/>
  <c r="U76" i="20"/>
  <c r="AG76" i="20" s="1"/>
  <c r="S76" i="20"/>
  <c r="AF76" i="20" s="1"/>
  <c r="Q76" i="20"/>
  <c r="AE76" i="20" s="1"/>
  <c r="O76" i="20"/>
  <c r="AD76" i="20" s="1"/>
  <c r="M76" i="20"/>
  <c r="AC76" i="20" s="1"/>
  <c r="K76" i="20"/>
  <c r="AB76" i="20" s="1"/>
  <c r="I76" i="20"/>
  <c r="AA76" i="20" s="1"/>
  <c r="G76" i="20"/>
  <c r="Z76" i="20" s="1"/>
  <c r="E76" i="20"/>
  <c r="Y76" i="20" s="1"/>
  <c r="AI76" i="20" s="1"/>
  <c r="X76" i="20" s="1"/>
  <c r="W75" i="20"/>
  <c r="AH75" i="20" s="1"/>
  <c r="U75" i="20"/>
  <c r="AG75" i="20" s="1"/>
  <c r="S75" i="20"/>
  <c r="AF75" i="20" s="1"/>
  <c r="Q75" i="20"/>
  <c r="AE75" i="20" s="1"/>
  <c r="O75" i="20"/>
  <c r="AD75" i="20" s="1"/>
  <c r="M75" i="20"/>
  <c r="AC75" i="20" s="1"/>
  <c r="K75" i="20"/>
  <c r="AB75" i="20" s="1"/>
  <c r="I75" i="20"/>
  <c r="AA75" i="20" s="1"/>
  <c r="G75" i="20"/>
  <c r="Z75" i="20" s="1"/>
  <c r="E75" i="20"/>
  <c r="Y75" i="20" s="1"/>
  <c r="AI75" i="20" s="1"/>
  <c r="X75" i="20" s="1"/>
  <c r="W74" i="20"/>
  <c r="AH74" i="20" s="1"/>
  <c r="U74" i="20"/>
  <c r="AG74" i="20" s="1"/>
  <c r="S74" i="20"/>
  <c r="AF74" i="20" s="1"/>
  <c r="Q74" i="20"/>
  <c r="AE74" i="20" s="1"/>
  <c r="O74" i="20"/>
  <c r="AD74" i="20" s="1"/>
  <c r="M74" i="20"/>
  <c r="AC74" i="20" s="1"/>
  <c r="K74" i="20"/>
  <c r="AB74" i="20" s="1"/>
  <c r="I74" i="20"/>
  <c r="AA74" i="20" s="1"/>
  <c r="G74" i="20"/>
  <c r="Z74" i="20" s="1"/>
  <c r="E74" i="20"/>
  <c r="Y74" i="20" s="1"/>
  <c r="AI74" i="20" s="1"/>
  <c r="X74" i="20" s="1"/>
  <c r="W73" i="20"/>
  <c r="AH73" i="20" s="1"/>
  <c r="U73" i="20"/>
  <c r="AG73" i="20" s="1"/>
  <c r="S73" i="20"/>
  <c r="AF73" i="20" s="1"/>
  <c r="Q73" i="20"/>
  <c r="AE73" i="20" s="1"/>
  <c r="O73" i="20"/>
  <c r="AD73" i="20" s="1"/>
  <c r="M73" i="20"/>
  <c r="AC73" i="20" s="1"/>
  <c r="K73" i="20"/>
  <c r="AB73" i="20" s="1"/>
  <c r="I73" i="20"/>
  <c r="AA73" i="20" s="1"/>
  <c r="G73" i="20"/>
  <c r="Z73" i="20" s="1"/>
  <c r="E73" i="20"/>
  <c r="Y73" i="20" s="1"/>
  <c r="AI73" i="20" s="1"/>
  <c r="X73" i="20" s="1"/>
  <c r="W72" i="20"/>
  <c r="AH72" i="20" s="1"/>
  <c r="U72" i="20"/>
  <c r="AG72" i="20" s="1"/>
  <c r="S72" i="20"/>
  <c r="AF72" i="20" s="1"/>
  <c r="Q72" i="20"/>
  <c r="AE72" i="20" s="1"/>
  <c r="O72" i="20"/>
  <c r="AD72" i="20" s="1"/>
  <c r="M72" i="20"/>
  <c r="AC72" i="20" s="1"/>
  <c r="K72" i="20"/>
  <c r="AB72" i="20" s="1"/>
  <c r="I72" i="20"/>
  <c r="AA72" i="20" s="1"/>
  <c r="G72" i="20"/>
  <c r="Z72" i="20" s="1"/>
  <c r="E72" i="20"/>
  <c r="Y72" i="20" s="1"/>
  <c r="AI72" i="20" s="1"/>
  <c r="X72" i="20" s="1"/>
  <c r="W71" i="20"/>
  <c r="AH71" i="20" s="1"/>
  <c r="U71" i="20"/>
  <c r="AG71" i="20" s="1"/>
  <c r="S71" i="20"/>
  <c r="AF71" i="20" s="1"/>
  <c r="Q71" i="20"/>
  <c r="AE71" i="20" s="1"/>
  <c r="O71" i="20"/>
  <c r="AD71" i="20" s="1"/>
  <c r="M71" i="20"/>
  <c r="AC71" i="20" s="1"/>
  <c r="K71" i="20"/>
  <c r="AB71" i="20" s="1"/>
  <c r="I71" i="20"/>
  <c r="AA71" i="20" s="1"/>
  <c r="G71" i="20"/>
  <c r="Z71" i="20" s="1"/>
  <c r="E71" i="20"/>
  <c r="Y71" i="20" s="1"/>
  <c r="AI71" i="20" s="1"/>
  <c r="X71" i="20" s="1"/>
  <c r="W70" i="20"/>
  <c r="AH70" i="20" s="1"/>
  <c r="U70" i="20"/>
  <c r="AG70" i="20" s="1"/>
  <c r="S70" i="20"/>
  <c r="AF70" i="20" s="1"/>
  <c r="Q70" i="20"/>
  <c r="AE70" i="20" s="1"/>
  <c r="O70" i="20"/>
  <c r="AD70" i="20" s="1"/>
  <c r="M70" i="20"/>
  <c r="AC70" i="20" s="1"/>
  <c r="K70" i="20"/>
  <c r="AB70" i="20" s="1"/>
  <c r="I70" i="20"/>
  <c r="AA70" i="20" s="1"/>
  <c r="G70" i="20"/>
  <c r="Z70" i="20" s="1"/>
  <c r="E70" i="20"/>
  <c r="Y70" i="20" s="1"/>
  <c r="AI70" i="20" s="1"/>
  <c r="X70" i="20" s="1"/>
  <c r="W69" i="20"/>
  <c r="AH69" i="20" s="1"/>
  <c r="U69" i="20"/>
  <c r="AG69" i="20" s="1"/>
  <c r="S69" i="20"/>
  <c r="AF69" i="20" s="1"/>
  <c r="Q69" i="20"/>
  <c r="AE69" i="20" s="1"/>
  <c r="O69" i="20"/>
  <c r="AD69" i="20" s="1"/>
  <c r="M69" i="20"/>
  <c r="AC69" i="20" s="1"/>
  <c r="K69" i="20"/>
  <c r="AB69" i="20" s="1"/>
  <c r="I69" i="20"/>
  <c r="AA69" i="20" s="1"/>
  <c r="G69" i="20"/>
  <c r="Z69" i="20" s="1"/>
  <c r="E69" i="20"/>
  <c r="Y69" i="20" s="1"/>
  <c r="AI69" i="20" s="1"/>
  <c r="X69" i="20" s="1"/>
  <c r="W68" i="20"/>
  <c r="AH68" i="20" s="1"/>
  <c r="U68" i="20"/>
  <c r="AG68" i="20" s="1"/>
  <c r="S68" i="20"/>
  <c r="AF68" i="20" s="1"/>
  <c r="Q68" i="20"/>
  <c r="AE68" i="20" s="1"/>
  <c r="O68" i="20"/>
  <c r="AD68" i="20" s="1"/>
  <c r="M68" i="20"/>
  <c r="AC68" i="20" s="1"/>
  <c r="K68" i="20"/>
  <c r="AB68" i="20" s="1"/>
  <c r="I68" i="20"/>
  <c r="AA68" i="20" s="1"/>
  <c r="G68" i="20"/>
  <c r="Z68" i="20" s="1"/>
  <c r="E68" i="20"/>
  <c r="Y68" i="20" s="1"/>
  <c r="AI68" i="20" s="1"/>
  <c r="X68" i="20" s="1"/>
  <c r="W67" i="20"/>
  <c r="AH67" i="20" s="1"/>
  <c r="U67" i="20"/>
  <c r="AG67" i="20" s="1"/>
  <c r="S67" i="20"/>
  <c r="AF67" i="20" s="1"/>
  <c r="Q67" i="20"/>
  <c r="AE67" i="20" s="1"/>
  <c r="O67" i="20"/>
  <c r="AD67" i="20" s="1"/>
  <c r="M67" i="20"/>
  <c r="AC67" i="20" s="1"/>
  <c r="K67" i="20"/>
  <c r="AB67" i="20" s="1"/>
  <c r="I67" i="20"/>
  <c r="AA67" i="20" s="1"/>
  <c r="G67" i="20"/>
  <c r="Z67" i="20" s="1"/>
  <c r="E67" i="20"/>
  <c r="Y67" i="20" s="1"/>
  <c r="AI67" i="20" s="1"/>
  <c r="X67" i="20" s="1"/>
  <c r="W66" i="20"/>
  <c r="AH66" i="20" s="1"/>
  <c r="U66" i="20"/>
  <c r="AG66" i="20" s="1"/>
  <c r="S66" i="20"/>
  <c r="AF66" i="20" s="1"/>
  <c r="Q66" i="20"/>
  <c r="AE66" i="20" s="1"/>
  <c r="O66" i="20"/>
  <c r="AD66" i="20" s="1"/>
  <c r="M66" i="20"/>
  <c r="AC66" i="20" s="1"/>
  <c r="K66" i="20"/>
  <c r="AB66" i="20" s="1"/>
  <c r="I66" i="20"/>
  <c r="AA66" i="20" s="1"/>
  <c r="G66" i="20"/>
  <c r="Z66" i="20" s="1"/>
  <c r="E66" i="20"/>
  <c r="Y66" i="20" s="1"/>
  <c r="AI66" i="20" s="1"/>
  <c r="X66" i="20" s="1"/>
  <c r="W65" i="20"/>
  <c r="AH65" i="20" s="1"/>
  <c r="U65" i="20"/>
  <c r="AG65" i="20" s="1"/>
  <c r="S65" i="20"/>
  <c r="AF65" i="20" s="1"/>
  <c r="Q65" i="20"/>
  <c r="AE65" i="20" s="1"/>
  <c r="O65" i="20"/>
  <c r="AD65" i="20" s="1"/>
  <c r="M65" i="20"/>
  <c r="AC65" i="20" s="1"/>
  <c r="K65" i="20"/>
  <c r="AB65" i="20" s="1"/>
  <c r="I65" i="20"/>
  <c r="AA65" i="20" s="1"/>
  <c r="G65" i="20"/>
  <c r="Z65" i="20" s="1"/>
  <c r="E65" i="20"/>
  <c r="Y65" i="20" s="1"/>
  <c r="AI65" i="20" s="1"/>
  <c r="X65" i="20" s="1"/>
  <c r="W64" i="20"/>
  <c r="AH64" i="20" s="1"/>
  <c r="U64" i="20"/>
  <c r="AG64" i="20" s="1"/>
  <c r="S64" i="20"/>
  <c r="AF64" i="20" s="1"/>
  <c r="Q64" i="20"/>
  <c r="AE64" i="20" s="1"/>
  <c r="O64" i="20"/>
  <c r="AD64" i="20" s="1"/>
  <c r="M64" i="20"/>
  <c r="AC64" i="20" s="1"/>
  <c r="K64" i="20"/>
  <c r="AB64" i="20" s="1"/>
  <c r="I64" i="20"/>
  <c r="AA64" i="20" s="1"/>
  <c r="G64" i="20"/>
  <c r="Z64" i="20" s="1"/>
  <c r="E64" i="20"/>
  <c r="Y64" i="20" s="1"/>
  <c r="AI64" i="20" s="1"/>
  <c r="X64" i="20" s="1"/>
  <c r="W63" i="20"/>
  <c r="AH63" i="20" s="1"/>
  <c r="U63" i="20"/>
  <c r="AG63" i="20" s="1"/>
  <c r="S63" i="20"/>
  <c r="AF63" i="20" s="1"/>
  <c r="Q63" i="20"/>
  <c r="AE63" i="20" s="1"/>
  <c r="O63" i="20"/>
  <c r="AD63" i="20" s="1"/>
  <c r="M63" i="20"/>
  <c r="AC63" i="20" s="1"/>
  <c r="K63" i="20"/>
  <c r="AB63" i="20" s="1"/>
  <c r="I63" i="20"/>
  <c r="AA63" i="20" s="1"/>
  <c r="G63" i="20"/>
  <c r="Z63" i="20" s="1"/>
  <c r="E63" i="20"/>
  <c r="Y63" i="20" s="1"/>
  <c r="AI63" i="20" s="1"/>
  <c r="X63" i="20" s="1"/>
  <c r="W62" i="20"/>
  <c r="AH62" i="20" s="1"/>
  <c r="U62" i="20"/>
  <c r="AG62" i="20" s="1"/>
  <c r="S62" i="20"/>
  <c r="AF62" i="20" s="1"/>
  <c r="Q62" i="20"/>
  <c r="AE62" i="20" s="1"/>
  <c r="O62" i="20"/>
  <c r="AD62" i="20" s="1"/>
  <c r="M62" i="20"/>
  <c r="AC62" i="20" s="1"/>
  <c r="K62" i="20"/>
  <c r="AB62" i="20" s="1"/>
  <c r="I62" i="20"/>
  <c r="AA62" i="20" s="1"/>
  <c r="G62" i="20"/>
  <c r="Z62" i="20" s="1"/>
  <c r="E62" i="20"/>
  <c r="Y62" i="20" s="1"/>
  <c r="AI62" i="20" s="1"/>
  <c r="X62" i="20" s="1"/>
  <c r="W61" i="20"/>
  <c r="AH61" i="20" s="1"/>
  <c r="U61" i="20"/>
  <c r="AG61" i="20" s="1"/>
  <c r="S61" i="20"/>
  <c r="AF61" i="20" s="1"/>
  <c r="Q61" i="20"/>
  <c r="AE61" i="20" s="1"/>
  <c r="O61" i="20"/>
  <c r="AD61" i="20" s="1"/>
  <c r="M61" i="20"/>
  <c r="AC61" i="20" s="1"/>
  <c r="K61" i="20"/>
  <c r="AB61" i="20" s="1"/>
  <c r="I61" i="20"/>
  <c r="AA61" i="20" s="1"/>
  <c r="G61" i="20"/>
  <c r="Z61" i="20" s="1"/>
  <c r="E61" i="20"/>
  <c r="Y61" i="20" s="1"/>
  <c r="AI61" i="20" s="1"/>
  <c r="X61" i="20" s="1"/>
  <c r="W60" i="20"/>
  <c r="AH60" i="20" s="1"/>
  <c r="U60" i="20"/>
  <c r="AG60" i="20" s="1"/>
  <c r="S60" i="20"/>
  <c r="AF60" i="20" s="1"/>
  <c r="Q60" i="20"/>
  <c r="AE60" i="20" s="1"/>
  <c r="O60" i="20"/>
  <c r="AD60" i="20" s="1"/>
  <c r="M60" i="20"/>
  <c r="AC60" i="20" s="1"/>
  <c r="K60" i="20"/>
  <c r="AB60" i="20" s="1"/>
  <c r="I60" i="20"/>
  <c r="AA60" i="20" s="1"/>
  <c r="G60" i="20"/>
  <c r="Z60" i="20" s="1"/>
  <c r="E60" i="20"/>
  <c r="Y60" i="20" s="1"/>
  <c r="AI60" i="20" s="1"/>
  <c r="X60" i="20" s="1"/>
  <c r="W59" i="20"/>
  <c r="AH59" i="20" s="1"/>
  <c r="U59" i="20"/>
  <c r="AG59" i="20" s="1"/>
  <c r="S59" i="20"/>
  <c r="AF59" i="20" s="1"/>
  <c r="Q59" i="20"/>
  <c r="AE59" i="20" s="1"/>
  <c r="O59" i="20"/>
  <c r="AD59" i="20" s="1"/>
  <c r="M59" i="20"/>
  <c r="AC59" i="20" s="1"/>
  <c r="K59" i="20"/>
  <c r="AB59" i="20" s="1"/>
  <c r="I59" i="20"/>
  <c r="AA59" i="20" s="1"/>
  <c r="G59" i="20"/>
  <c r="Z59" i="20" s="1"/>
  <c r="E59" i="20"/>
  <c r="Y59" i="20" s="1"/>
  <c r="AI59" i="20" s="1"/>
  <c r="X59" i="20" s="1"/>
  <c r="W58" i="20"/>
  <c r="AH58" i="20" s="1"/>
  <c r="U58" i="20"/>
  <c r="AG58" i="20" s="1"/>
  <c r="S58" i="20"/>
  <c r="AF58" i="20" s="1"/>
  <c r="Q58" i="20"/>
  <c r="AE58" i="20" s="1"/>
  <c r="O58" i="20"/>
  <c r="AD58" i="20" s="1"/>
  <c r="M58" i="20"/>
  <c r="AC58" i="20" s="1"/>
  <c r="K58" i="20"/>
  <c r="AB58" i="20" s="1"/>
  <c r="I58" i="20"/>
  <c r="AA58" i="20" s="1"/>
  <c r="G58" i="20"/>
  <c r="Z58" i="20" s="1"/>
  <c r="E58" i="20"/>
  <c r="Y58" i="20" s="1"/>
  <c r="AI58" i="20" s="1"/>
  <c r="X58" i="20" s="1"/>
  <c r="W57" i="20"/>
  <c r="AH57" i="20" s="1"/>
  <c r="U57" i="20"/>
  <c r="AG57" i="20" s="1"/>
  <c r="S57" i="20"/>
  <c r="AF57" i="20" s="1"/>
  <c r="Q57" i="20"/>
  <c r="AE57" i="20" s="1"/>
  <c r="O57" i="20"/>
  <c r="AD57" i="20" s="1"/>
  <c r="M57" i="20"/>
  <c r="AC57" i="20" s="1"/>
  <c r="K57" i="20"/>
  <c r="AB57" i="20" s="1"/>
  <c r="I57" i="20"/>
  <c r="AA57" i="20" s="1"/>
  <c r="G57" i="20"/>
  <c r="Z57" i="20" s="1"/>
  <c r="E57" i="20"/>
  <c r="Y57" i="20" s="1"/>
  <c r="AI57" i="20" s="1"/>
  <c r="X57" i="20" s="1"/>
  <c r="W56" i="20"/>
  <c r="AH56" i="20" s="1"/>
  <c r="U56" i="20"/>
  <c r="AG56" i="20" s="1"/>
  <c r="S56" i="20"/>
  <c r="AF56" i="20" s="1"/>
  <c r="Q56" i="20"/>
  <c r="AE56" i="20" s="1"/>
  <c r="O56" i="20"/>
  <c r="AD56" i="20" s="1"/>
  <c r="M56" i="20"/>
  <c r="AC56" i="20" s="1"/>
  <c r="K56" i="20"/>
  <c r="AB56" i="20" s="1"/>
  <c r="I56" i="20"/>
  <c r="AA56" i="20" s="1"/>
  <c r="G56" i="20"/>
  <c r="Z56" i="20" s="1"/>
  <c r="E56" i="20"/>
  <c r="Y56" i="20" s="1"/>
  <c r="AI56" i="20" s="1"/>
  <c r="X56" i="20" s="1"/>
  <c r="W55" i="20"/>
  <c r="AH55" i="20" s="1"/>
  <c r="U55" i="20"/>
  <c r="AG55" i="20" s="1"/>
  <c r="S55" i="20"/>
  <c r="AF55" i="20" s="1"/>
  <c r="Q55" i="20"/>
  <c r="AE55" i="20" s="1"/>
  <c r="O55" i="20"/>
  <c r="AD55" i="20" s="1"/>
  <c r="M55" i="20"/>
  <c r="AC55" i="20" s="1"/>
  <c r="K55" i="20"/>
  <c r="AB55" i="20" s="1"/>
  <c r="I55" i="20"/>
  <c r="AA55" i="20" s="1"/>
  <c r="G55" i="20"/>
  <c r="Z55" i="20" s="1"/>
  <c r="E55" i="20"/>
  <c r="Y55" i="20" s="1"/>
  <c r="AI55" i="20" s="1"/>
  <c r="X55" i="20" s="1"/>
  <c r="W54" i="20"/>
  <c r="AH54" i="20" s="1"/>
  <c r="U54" i="20"/>
  <c r="AG54" i="20" s="1"/>
  <c r="S54" i="20"/>
  <c r="AF54" i="20" s="1"/>
  <c r="Q54" i="20"/>
  <c r="AE54" i="20" s="1"/>
  <c r="O54" i="20"/>
  <c r="AD54" i="20" s="1"/>
  <c r="M54" i="20"/>
  <c r="AC54" i="20" s="1"/>
  <c r="K54" i="20"/>
  <c r="AB54" i="20" s="1"/>
  <c r="I54" i="20"/>
  <c r="AA54" i="20" s="1"/>
  <c r="G54" i="20"/>
  <c r="Z54" i="20" s="1"/>
  <c r="E54" i="20"/>
  <c r="Y54" i="20" s="1"/>
  <c r="AI54" i="20" s="1"/>
  <c r="X54" i="20" s="1"/>
  <c r="W53" i="20"/>
  <c r="AH53" i="20" s="1"/>
  <c r="U53" i="20"/>
  <c r="AG53" i="20" s="1"/>
  <c r="S53" i="20"/>
  <c r="AF53" i="20" s="1"/>
  <c r="Q53" i="20"/>
  <c r="AE53" i="20" s="1"/>
  <c r="O53" i="20"/>
  <c r="AD53" i="20" s="1"/>
  <c r="M53" i="20"/>
  <c r="AC53" i="20" s="1"/>
  <c r="K53" i="20"/>
  <c r="AB53" i="20" s="1"/>
  <c r="I53" i="20"/>
  <c r="AA53" i="20" s="1"/>
  <c r="G53" i="20"/>
  <c r="Z53" i="20" s="1"/>
  <c r="E53" i="20"/>
  <c r="Y53" i="20" s="1"/>
  <c r="AI53" i="20" s="1"/>
  <c r="X53" i="20" s="1"/>
  <c r="W52" i="20"/>
  <c r="AH52" i="20" s="1"/>
  <c r="U52" i="20"/>
  <c r="AG52" i="20" s="1"/>
  <c r="S52" i="20"/>
  <c r="AF52" i="20" s="1"/>
  <c r="Q52" i="20"/>
  <c r="AE52" i="20" s="1"/>
  <c r="O52" i="20"/>
  <c r="AD52" i="20" s="1"/>
  <c r="M52" i="20"/>
  <c r="AC52" i="20" s="1"/>
  <c r="K52" i="20"/>
  <c r="AB52" i="20" s="1"/>
  <c r="I52" i="20"/>
  <c r="AA52" i="20" s="1"/>
  <c r="G52" i="20"/>
  <c r="Z52" i="20" s="1"/>
  <c r="E52" i="20"/>
  <c r="Y52" i="20" s="1"/>
  <c r="AI52" i="20" s="1"/>
  <c r="X52" i="20" s="1"/>
  <c r="W51" i="20"/>
  <c r="AH51" i="20" s="1"/>
  <c r="U51" i="20"/>
  <c r="AG51" i="20" s="1"/>
  <c r="S51" i="20"/>
  <c r="AF51" i="20" s="1"/>
  <c r="Q51" i="20"/>
  <c r="AE51" i="20" s="1"/>
  <c r="O51" i="20"/>
  <c r="AD51" i="20" s="1"/>
  <c r="M51" i="20"/>
  <c r="AC51" i="20" s="1"/>
  <c r="K51" i="20"/>
  <c r="AB51" i="20" s="1"/>
  <c r="I51" i="20"/>
  <c r="AA51" i="20" s="1"/>
  <c r="G51" i="20"/>
  <c r="Z51" i="20" s="1"/>
  <c r="E51" i="20"/>
  <c r="Y51" i="20" s="1"/>
  <c r="AI51" i="20" s="1"/>
  <c r="X51" i="20" s="1"/>
  <c r="W50" i="20"/>
  <c r="AH50" i="20" s="1"/>
  <c r="U50" i="20"/>
  <c r="AG50" i="20" s="1"/>
  <c r="S50" i="20"/>
  <c r="AF50" i="20" s="1"/>
  <c r="Q50" i="20"/>
  <c r="AE50" i="20" s="1"/>
  <c r="O50" i="20"/>
  <c r="AD50" i="20" s="1"/>
  <c r="M50" i="20"/>
  <c r="AC50" i="20" s="1"/>
  <c r="K50" i="20"/>
  <c r="AB50" i="20" s="1"/>
  <c r="I50" i="20"/>
  <c r="AA50" i="20" s="1"/>
  <c r="G50" i="20"/>
  <c r="Z50" i="20" s="1"/>
  <c r="E50" i="20"/>
  <c r="Y50" i="20" s="1"/>
  <c r="AI50" i="20" s="1"/>
  <c r="X50" i="20" s="1"/>
  <c r="W49" i="20"/>
  <c r="AH49" i="20" s="1"/>
  <c r="U49" i="20"/>
  <c r="AG49" i="20" s="1"/>
  <c r="S49" i="20"/>
  <c r="AF49" i="20" s="1"/>
  <c r="Q49" i="20"/>
  <c r="AE49" i="20" s="1"/>
  <c r="O49" i="20"/>
  <c r="AD49" i="20" s="1"/>
  <c r="M49" i="20"/>
  <c r="AC49" i="20" s="1"/>
  <c r="K49" i="20"/>
  <c r="AB49" i="20" s="1"/>
  <c r="I49" i="20"/>
  <c r="AA49" i="20" s="1"/>
  <c r="G49" i="20"/>
  <c r="Z49" i="20" s="1"/>
  <c r="E49" i="20"/>
  <c r="Y49" i="20" s="1"/>
  <c r="AI49" i="20" s="1"/>
  <c r="X49" i="20" s="1"/>
  <c r="W48" i="20"/>
  <c r="AH48" i="20" s="1"/>
  <c r="U48" i="20"/>
  <c r="AG48" i="20" s="1"/>
  <c r="S48" i="20"/>
  <c r="AF48" i="20" s="1"/>
  <c r="Q48" i="20"/>
  <c r="AE48" i="20" s="1"/>
  <c r="O48" i="20"/>
  <c r="AD48" i="20" s="1"/>
  <c r="M48" i="20"/>
  <c r="AC48" i="20" s="1"/>
  <c r="K48" i="20"/>
  <c r="AB48" i="20" s="1"/>
  <c r="I48" i="20"/>
  <c r="AA48" i="20" s="1"/>
  <c r="G48" i="20"/>
  <c r="Z48" i="20" s="1"/>
  <c r="E48" i="20"/>
  <c r="Y48" i="20" s="1"/>
  <c r="AI48" i="20" s="1"/>
  <c r="X48" i="20" s="1"/>
  <c r="W47" i="20"/>
  <c r="AH47" i="20" s="1"/>
  <c r="U47" i="20"/>
  <c r="AG47" i="20" s="1"/>
  <c r="S47" i="20"/>
  <c r="AF47" i="20" s="1"/>
  <c r="Q47" i="20"/>
  <c r="AE47" i="20" s="1"/>
  <c r="O47" i="20"/>
  <c r="AD47" i="20" s="1"/>
  <c r="M47" i="20"/>
  <c r="AC47" i="20" s="1"/>
  <c r="K47" i="20"/>
  <c r="AB47" i="20" s="1"/>
  <c r="I47" i="20"/>
  <c r="AA47" i="20" s="1"/>
  <c r="G47" i="20"/>
  <c r="Z47" i="20" s="1"/>
  <c r="E47" i="20"/>
  <c r="Y47" i="20" s="1"/>
  <c r="AI47" i="20" s="1"/>
  <c r="X47" i="20" s="1"/>
  <c r="W46" i="20"/>
  <c r="AH46" i="20" s="1"/>
  <c r="U46" i="20"/>
  <c r="AG46" i="20" s="1"/>
  <c r="S46" i="20"/>
  <c r="AF46" i="20" s="1"/>
  <c r="Q46" i="20"/>
  <c r="AE46" i="20" s="1"/>
  <c r="O46" i="20"/>
  <c r="AD46" i="20" s="1"/>
  <c r="M46" i="20"/>
  <c r="AC46" i="20" s="1"/>
  <c r="K46" i="20"/>
  <c r="AB46" i="20" s="1"/>
  <c r="I46" i="20"/>
  <c r="AA46" i="20" s="1"/>
  <c r="G46" i="20"/>
  <c r="Z46" i="20" s="1"/>
  <c r="E46" i="20"/>
  <c r="Y46" i="20" s="1"/>
  <c r="AI46" i="20" s="1"/>
  <c r="X46" i="20" s="1"/>
  <c r="W45" i="20"/>
  <c r="AH45" i="20" s="1"/>
  <c r="U45" i="20"/>
  <c r="AG45" i="20" s="1"/>
  <c r="S45" i="20"/>
  <c r="AF45" i="20" s="1"/>
  <c r="Q45" i="20"/>
  <c r="AE45" i="20" s="1"/>
  <c r="O45" i="20"/>
  <c r="AD45" i="20" s="1"/>
  <c r="M45" i="20"/>
  <c r="AC45" i="20" s="1"/>
  <c r="K45" i="20"/>
  <c r="AB45" i="20" s="1"/>
  <c r="I45" i="20"/>
  <c r="AA45" i="20" s="1"/>
  <c r="G45" i="20"/>
  <c r="Z45" i="20" s="1"/>
  <c r="E45" i="20"/>
  <c r="Y45" i="20" s="1"/>
  <c r="AI45" i="20" s="1"/>
  <c r="X45" i="20" s="1"/>
  <c r="W44" i="20"/>
  <c r="AH44" i="20" s="1"/>
  <c r="U44" i="20"/>
  <c r="AG44" i="20" s="1"/>
  <c r="S44" i="20"/>
  <c r="AF44" i="20" s="1"/>
  <c r="Q44" i="20"/>
  <c r="AE44" i="20" s="1"/>
  <c r="O44" i="20"/>
  <c r="AD44" i="20" s="1"/>
  <c r="M44" i="20"/>
  <c r="AC44" i="20" s="1"/>
  <c r="K44" i="20"/>
  <c r="AB44" i="20" s="1"/>
  <c r="I44" i="20"/>
  <c r="AA44" i="20" s="1"/>
  <c r="G44" i="20"/>
  <c r="Z44" i="20" s="1"/>
  <c r="E44" i="20"/>
  <c r="Y44" i="20" s="1"/>
  <c r="AI44" i="20" s="1"/>
  <c r="X44" i="20" s="1"/>
  <c r="W43" i="20"/>
  <c r="AH43" i="20" s="1"/>
  <c r="U43" i="20"/>
  <c r="AG43" i="20" s="1"/>
  <c r="S43" i="20"/>
  <c r="AF43" i="20" s="1"/>
  <c r="Q43" i="20"/>
  <c r="AE43" i="20" s="1"/>
  <c r="O43" i="20"/>
  <c r="AD43" i="20" s="1"/>
  <c r="M43" i="20"/>
  <c r="AC43" i="20" s="1"/>
  <c r="K43" i="20"/>
  <c r="AB43" i="20" s="1"/>
  <c r="I43" i="20"/>
  <c r="AA43" i="20" s="1"/>
  <c r="G43" i="20"/>
  <c r="Z43" i="20" s="1"/>
  <c r="E43" i="20"/>
  <c r="Y43" i="20" s="1"/>
  <c r="AI43" i="20" s="1"/>
  <c r="X43" i="20" s="1"/>
  <c r="W42" i="20"/>
  <c r="AH42" i="20" s="1"/>
  <c r="U42" i="20"/>
  <c r="AG42" i="20" s="1"/>
  <c r="S42" i="20"/>
  <c r="AF42" i="20" s="1"/>
  <c r="Q42" i="20"/>
  <c r="AE42" i="20" s="1"/>
  <c r="O42" i="20"/>
  <c r="AD42" i="20" s="1"/>
  <c r="M42" i="20"/>
  <c r="AC42" i="20" s="1"/>
  <c r="K42" i="20"/>
  <c r="AB42" i="20" s="1"/>
  <c r="I42" i="20"/>
  <c r="AA42" i="20" s="1"/>
  <c r="G42" i="20"/>
  <c r="Z42" i="20" s="1"/>
  <c r="E42" i="20"/>
  <c r="Y42" i="20" s="1"/>
  <c r="AI42" i="20" s="1"/>
  <c r="X42" i="20" s="1"/>
  <c r="W41" i="20"/>
  <c r="AH41" i="20" s="1"/>
  <c r="U41" i="20"/>
  <c r="AG41" i="20" s="1"/>
  <c r="S41" i="20"/>
  <c r="AF41" i="20" s="1"/>
  <c r="Q41" i="20"/>
  <c r="AE41" i="20" s="1"/>
  <c r="O41" i="20"/>
  <c r="AD41" i="20" s="1"/>
  <c r="M41" i="20"/>
  <c r="AC41" i="20" s="1"/>
  <c r="K41" i="20"/>
  <c r="AB41" i="20" s="1"/>
  <c r="I41" i="20"/>
  <c r="AA41" i="20" s="1"/>
  <c r="G41" i="20"/>
  <c r="Z41" i="20" s="1"/>
  <c r="E41" i="20"/>
  <c r="Y41" i="20" s="1"/>
  <c r="AI41" i="20" s="1"/>
  <c r="X41" i="20" s="1"/>
  <c r="W40" i="20"/>
  <c r="AH40" i="20" s="1"/>
  <c r="U40" i="20"/>
  <c r="AG40" i="20" s="1"/>
  <c r="S40" i="20"/>
  <c r="AF40" i="20" s="1"/>
  <c r="Q40" i="20"/>
  <c r="AE40" i="20" s="1"/>
  <c r="O40" i="20"/>
  <c r="AD40" i="20" s="1"/>
  <c r="M40" i="20"/>
  <c r="AC40" i="20" s="1"/>
  <c r="K40" i="20"/>
  <c r="AB40" i="20" s="1"/>
  <c r="I40" i="20"/>
  <c r="AA40" i="20" s="1"/>
  <c r="G40" i="20"/>
  <c r="Z40" i="20" s="1"/>
  <c r="E40" i="20"/>
  <c r="Y40" i="20" s="1"/>
  <c r="AI40" i="20" s="1"/>
  <c r="X40" i="20" s="1"/>
  <c r="W39" i="20"/>
  <c r="AH39" i="20" s="1"/>
  <c r="U39" i="20"/>
  <c r="AG39" i="20" s="1"/>
  <c r="S39" i="20"/>
  <c r="AF39" i="20" s="1"/>
  <c r="Q39" i="20"/>
  <c r="AE39" i="20" s="1"/>
  <c r="O39" i="20"/>
  <c r="AD39" i="20" s="1"/>
  <c r="M39" i="20"/>
  <c r="AC39" i="20" s="1"/>
  <c r="K39" i="20"/>
  <c r="AB39" i="20" s="1"/>
  <c r="I39" i="20"/>
  <c r="AA39" i="20" s="1"/>
  <c r="G39" i="20"/>
  <c r="Z39" i="20" s="1"/>
  <c r="E39" i="20"/>
  <c r="Y39" i="20" s="1"/>
  <c r="AI39" i="20" s="1"/>
  <c r="X39" i="20" s="1"/>
  <c r="W38" i="20"/>
  <c r="AH38" i="20" s="1"/>
  <c r="U38" i="20"/>
  <c r="AG38" i="20" s="1"/>
  <c r="S38" i="20"/>
  <c r="AF38" i="20" s="1"/>
  <c r="Q38" i="20"/>
  <c r="AE38" i="20" s="1"/>
  <c r="O38" i="20"/>
  <c r="AD38" i="20" s="1"/>
  <c r="M38" i="20"/>
  <c r="AC38" i="20" s="1"/>
  <c r="K38" i="20"/>
  <c r="AB38" i="20" s="1"/>
  <c r="I38" i="20"/>
  <c r="AA38" i="20" s="1"/>
  <c r="G38" i="20"/>
  <c r="Z38" i="20" s="1"/>
  <c r="E38" i="20"/>
  <c r="Y38" i="20" s="1"/>
  <c r="AI38" i="20" s="1"/>
  <c r="X38" i="20" s="1"/>
  <c r="W37" i="20"/>
  <c r="AH37" i="20" s="1"/>
  <c r="U37" i="20"/>
  <c r="AG37" i="20" s="1"/>
  <c r="S37" i="20"/>
  <c r="AF37" i="20" s="1"/>
  <c r="Q37" i="20"/>
  <c r="AE37" i="20" s="1"/>
  <c r="O37" i="20"/>
  <c r="AD37" i="20" s="1"/>
  <c r="M37" i="20"/>
  <c r="AC37" i="20" s="1"/>
  <c r="K37" i="20"/>
  <c r="AB37" i="20" s="1"/>
  <c r="I37" i="20"/>
  <c r="AA37" i="20" s="1"/>
  <c r="G37" i="20"/>
  <c r="Z37" i="20" s="1"/>
  <c r="E37" i="20"/>
  <c r="Y37" i="20" s="1"/>
  <c r="AI37" i="20" s="1"/>
  <c r="X37" i="20" s="1"/>
  <c r="W36" i="20"/>
  <c r="AH36" i="20" s="1"/>
  <c r="U36" i="20"/>
  <c r="AG36" i="20" s="1"/>
  <c r="S36" i="20"/>
  <c r="AF36" i="20" s="1"/>
  <c r="Q36" i="20"/>
  <c r="AE36" i="20" s="1"/>
  <c r="O36" i="20"/>
  <c r="AD36" i="20" s="1"/>
  <c r="M36" i="20"/>
  <c r="AC36" i="20" s="1"/>
  <c r="K36" i="20"/>
  <c r="AB36" i="20" s="1"/>
  <c r="I36" i="20"/>
  <c r="AA36" i="20" s="1"/>
  <c r="G36" i="20"/>
  <c r="Z36" i="20" s="1"/>
  <c r="E36" i="20"/>
  <c r="Y36" i="20" s="1"/>
  <c r="AI36" i="20" s="1"/>
  <c r="X36" i="20" s="1"/>
  <c r="W35" i="20"/>
  <c r="AH35" i="20" s="1"/>
  <c r="U35" i="20"/>
  <c r="AG35" i="20" s="1"/>
  <c r="S35" i="20"/>
  <c r="AF35" i="20" s="1"/>
  <c r="Q35" i="20"/>
  <c r="AE35" i="20" s="1"/>
  <c r="O35" i="20"/>
  <c r="AD35" i="20" s="1"/>
  <c r="M35" i="20"/>
  <c r="AC35" i="20" s="1"/>
  <c r="K35" i="20"/>
  <c r="AB35" i="20" s="1"/>
  <c r="I35" i="20"/>
  <c r="AA35" i="20" s="1"/>
  <c r="G35" i="20"/>
  <c r="Z35" i="20" s="1"/>
  <c r="E35" i="20"/>
  <c r="Y35" i="20" s="1"/>
  <c r="AI35" i="20" s="1"/>
  <c r="X35" i="20" s="1"/>
  <c r="W34" i="20"/>
  <c r="AH34" i="20" s="1"/>
  <c r="U34" i="20"/>
  <c r="AG34" i="20" s="1"/>
  <c r="S34" i="20"/>
  <c r="AF34" i="20" s="1"/>
  <c r="Q34" i="20"/>
  <c r="AE34" i="20" s="1"/>
  <c r="O34" i="20"/>
  <c r="AD34" i="20" s="1"/>
  <c r="M34" i="20"/>
  <c r="AC34" i="20" s="1"/>
  <c r="K34" i="20"/>
  <c r="AB34" i="20" s="1"/>
  <c r="I34" i="20"/>
  <c r="AA34" i="20" s="1"/>
  <c r="G34" i="20"/>
  <c r="Z34" i="20" s="1"/>
  <c r="E34" i="20"/>
  <c r="Y34" i="20" s="1"/>
  <c r="AI34" i="20" s="1"/>
  <c r="X34" i="20" s="1"/>
  <c r="W33" i="20"/>
  <c r="AH33" i="20" s="1"/>
  <c r="U33" i="20"/>
  <c r="AG33" i="20" s="1"/>
  <c r="S33" i="20"/>
  <c r="AF33" i="20" s="1"/>
  <c r="Q33" i="20"/>
  <c r="AE33" i="20" s="1"/>
  <c r="O33" i="20"/>
  <c r="AD33" i="20" s="1"/>
  <c r="M33" i="20"/>
  <c r="AC33" i="20" s="1"/>
  <c r="K33" i="20"/>
  <c r="AB33" i="20" s="1"/>
  <c r="I33" i="20"/>
  <c r="AA33" i="20" s="1"/>
  <c r="G33" i="20"/>
  <c r="Z33" i="20" s="1"/>
  <c r="E33" i="20"/>
  <c r="Y33" i="20" s="1"/>
  <c r="AI33" i="20" s="1"/>
  <c r="X33" i="20" s="1"/>
  <c r="W32" i="20"/>
  <c r="AH32" i="20" s="1"/>
  <c r="U32" i="20"/>
  <c r="AG32" i="20" s="1"/>
  <c r="S32" i="20"/>
  <c r="AF32" i="20" s="1"/>
  <c r="Q32" i="20"/>
  <c r="AE32" i="20" s="1"/>
  <c r="O32" i="20"/>
  <c r="AD32" i="20" s="1"/>
  <c r="M32" i="20"/>
  <c r="AC32" i="20" s="1"/>
  <c r="K32" i="20"/>
  <c r="AB32" i="20" s="1"/>
  <c r="I32" i="20"/>
  <c r="AA32" i="20" s="1"/>
  <c r="G32" i="20"/>
  <c r="Z32" i="20" s="1"/>
  <c r="E32" i="20"/>
  <c r="Y32" i="20" s="1"/>
  <c r="AI32" i="20" s="1"/>
  <c r="X32" i="20" s="1"/>
  <c r="W31" i="20"/>
  <c r="AH31" i="20" s="1"/>
  <c r="U31" i="20"/>
  <c r="AG31" i="20" s="1"/>
  <c r="S31" i="20"/>
  <c r="AF31" i="20" s="1"/>
  <c r="Q31" i="20"/>
  <c r="AE31" i="20" s="1"/>
  <c r="O31" i="20"/>
  <c r="AD31" i="20" s="1"/>
  <c r="M31" i="20"/>
  <c r="AC31" i="20" s="1"/>
  <c r="K31" i="20"/>
  <c r="AB31" i="20" s="1"/>
  <c r="I31" i="20"/>
  <c r="AA31" i="20" s="1"/>
  <c r="G31" i="20"/>
  <c r="Z31" i="20" s="1"/>
  <c r="E31" i="20"/>
  <c r="Y31" i="20" s="1"/>
  <c r="AI31" i="20" s="1"/>
  <c r="X31" i="20" s="1"/>
  <c r="W30" i="20"/>
  <c r="AH30" i="20" s="1"/>
  <c r="U30" i="20"/>
  <c r="AG30" i="20" s="1"/>
  <c r="S30" i="20"/>
  <c r="AF30" i="20" s="1"/>
  <c r="Q30" i="20"/>
  <c r="AE30" i="20" s="1"/>
  <c r="O30" i="20"/>
  <c r="AD30" i="20" s="1"/>
  <c r="M30" i="20"/>
  <c r="AC30" i="20" s="1"/>
  <c r="K30" i="20"/>
  <c r="AB30" i="20" s="1"/>
  <c r="I30" i="20"/>
  <c r="AA30" i="20" s="1"/>
  <c r="G30" i="20"/>
  <c r="Z30" i="20" s="1"/>
  <c r="E30" i="20"/>
  <c r="Y30" i="20" s="1"/>
  <c r="AI30" i="20" s="1"/>
  <c r="X30" i="20" s="1"/>
  <c r="W29" i="20"/>
  <c r="AH29" i="20" s="1"/>
  <c r="U29" i="20"/>
  <c r="AG29" i="20" s="1"/>
  <c r="S29" i="20"/>
  <c r="AF29" i="20" s="1"/>
  <c r="Q29" i="20"/>
  <c r="AE29" i="20" s="1"/>
  <c r="O29" i="20"/>
  <c r="AD29" i="20" s="1"/>
  <c r="M29" i="20"/>
  <c r="AC29" i="20" s="1"/>
  <c r="K29" i="20"/>
  <c r="AB29" i="20" s="1"/>
  <c r="I29" i="20"/>
  <c r="AA29" i="20" s="1"/>
  <c r="G29" i="20"/>
  <c r="Z29" i="20" s="1"/>
  <c r="E29" i="20"/>
  <c r="Y29" i="20" s="1"/>
  <c r="AI29" i="20" s="1"/>
  <c r="X29" i="20" s="1"/>
  <c r="W28" i="20"/>
  <c r="AH28" i="20" s="1"/>
  <c r="U28" i="20"/>
  <c r="AG28" i="20" s="1"/>
  <c r="S28" i="20"/>
  <c r="AF28" i="20" s="1"/>
  <c r="Q28" i="20"/>
  <c r="AE28" i="20" s="1"/>
  <c r="O28" i="20"/>
  <c r="AD28" i="20" s="1"/>
  <c r="M28" i="20"/>
  <c r="AC28" i="20" s="1"/>
  <c r="K28" i="20"/>
  <c r="AB28" i="20" s="1"/>
  <c r="I28" i="20"/>
  <c r="AA28" i="20" s="1"/>
  <c r="G28" i="20"/>
  <c r="Z28" i="20" s="1"/>
  <c r="E28" i="20"/>
  <c r="Y28" i="20" s="1"/>
  <c r="AI28" i="20" s="1"/>
  <c r="X28" i="20" s="1"/>
  <c r="W27" i="20"/>
  <c r="AH27" i="20" s="1"/>
  <c r="U27" i="20"/>
  <c r="AG27" i="20" s="1"/>
  <c r="S27" i="20"/>
  <c r="AF27" i="20" s="1"/>
  <c r="Q27" i="20"/>
  <c r="AE27" i="20" s="1"/>
  <c r="O27" i="20"/>
  <c r="AD27" i="20" s="1"/>
  <c r="M27" i="20"/>
  <c r="AC27" i="20" s="1"/>
  <c r="K27" i="20"/>
  <c r="AB27" i="20" s="1"/>
  <c r="I27" i="20"/>
  <c r="AA27" i="20" s="1"/>
  <c r="G27" i="20"/>
  <c r="Z27" i="20" s="1"/>
  <c r="E27" i="20"/>
  <c r="Y27" i="20" s="1"/>
  <c r="AI27" i="20" s="1"/>
  <c r="X27" i="20" s="1"/>
  <c r="W26" i="20"/>
  <c r="AH26" i="20" s="1"/>
  <c r="U26" i="20"/>
  <c r="AG26" i="20" s="1"/>
  <c r="S26" i="20"/>
  <c r="AF26" i="20" s="1"/>
  <c r="Q26" i="20"/>
  <c r="AE26" i="20" s="1"/>
  <c r="O26" i="20"/>
  <c r="AD26" i="20" s="1"/>
  <c r="M26" i="20"/>
  <c r="AC26" i="20" s="1"/>
  <c r="K26" i="20"/>
  <c r="AB26" i="20" s="1"/>
  <c r="I26" i="20"/>
  <c r="AA26" i="20" s="1"/>
  <c r="G26" i="20"/>
  <c r="Z26" i="20" s="1"/>
  <c r="E26" i="20"/>
  <c r="Y26" i="20" s="1"/>
  <c r="AI26" i="20" s="1"/>
  <c r="X26" i="20" s="1"/>
  <c r="W25" i="20"/>
  <c r="AH25" i="20" s="1"/>
  <c r="U25" i="20"/>
  <c r="AG25" i="20" s="1"/>
  <c r="S25" i="20"/>
  <c r="AF25" i="20" s="1"/>
  <c r="Q25" i="20"/>
  <c r="AE25" i="20" s="1"/>
  <c r="O25" i="20"/>
  <c r="AD25" i="20" s="1"/>
  <c r="M25" i="20"/>
  <c r="AC25" i="20" s="1"/>
  <c r="K25" i="20"/>
  <c r="AB25" i="20" s="1"/>
  <c r="I25" i="20"/>
  <c r="AA25" i="20" s="1"/>
  <c r="G25" i="20"/>
  <c r="Z25" i="20" s="1"/>
  <c r="E25" i="20"/>
  <c r="Y25" i="20" s="1"/>
  <c r="AI25" i="20" s="1"/>
  <c r="X25" i="20" s="1"/>
  <c r="W24" i="20"/>
  <c r="AH24" i="20" s="1"/>
  <c r="U24" i="20"/>
  <c r="AG24" i="20" s="1"/>
  <c r="S24" i="20"/>
  <c r="AF24" i="20" s="1"/>
  <c r="Q24" i="20"/>
  <c r="AE24" i="20" s="1"/>
  <c r="O24" i="20"/>
  <c r="AD24" i="20" s="1"/>
  <c r="M24" i="20"/>
  <c r="AC24" i="20" s="1"/>
  <c r="K24" i="20"/>
  <c r="AB24" i="20" s="1"/>
  <c r="I24" i="20"/>
  <c r="AA24" i="20" s="1"/>
  <c r="G24" i="20"/>
  <c r="Z24" i="20" s="1"/>
  <c r="E24" i="20"/>
  <c r="Y24" i="20" s="1"/>
  <c r="AI24" i="20" s="1"/>
  <c r="X24" i="20" s="1"/>
  <c r="W23" i="20"/>
  <c r="AH23" i="20" s="1"/>
  <c r="U23" i="20"/>
  <c r="AG23" i="20" s="1"/>
  <c r="S23" i="20"/>
  <c r="AF23" i="20" s="1"/>
  <c r="Q23" i="20"/>
  <c r="AE23" i="20" s="1"/>
  <c r="O23" i="20"/>
  <c r="AD23" i="20" s="1"/>
  <c r="M23" i="20"/>
  <c r="AC23" i="20" s="1"/>
  <c r="K23" i="20"/>
  <c r="AB23" i="20" s="1"/>
  <c r="I23" i="20"/>
  <c r="AA23" i="20" s="1"/>
  <c r="G23" i="20"/>
  <c r="Z23" i="20" s="1"/>
  <c r="E23" i="20"/>
  <c r="Y23" i="20" s="1"/>
  <c r="AI23" i="20" s="1"/>
  <c r="X23" i="20" s="1"/>
  <c r="W22" i="20"/>
  <c r="AH22" i="20" s="1"/>
  <c r="U22" i="20"/>
  <c r="AG22" i="20" s="1"/>
  <c r="S22" i="20"/>
  <c r="AF22" i="20" s="1"/>
  <c r="Q22" i="20"/>
  <c r="AE22" i="20" s="1"/>
  <c r="O22" i="20"/>
  <c r="AD22" i="20" s="1"/>
  <c r="M22" i="20"/>
  <c r="AC22" i="20" s="1"/>
  <c r="K22" i="20"/>
  <c r="AB22" i="20" s="1"/>
  <c r="I22" i="20"/>
  <c r="AA22" i="20" s="1"/>
  <c r="G22" i="20"/>
  <c r="Z22" i="20" s="1"/>
  <c r="E22" i="20"/>
  <c r="Y22" i="20" s="1"/>
  <c r="AI22" i="20" s="1"/>
  <c r="X22" i="20" s="1"/>
  <c r="W21" i="20"/>
  <c r="AH21" i="20" s="1"/>
  <c r="U21" i="20"/>
  <c r="AG21" i="20" s="1"/>
  <c r="S21" i="20"/>
  <c r="AF21" i="20" s="1"/>
  <c r="Q21" i="20"/>
  <c r="AE21" i="20" s="1"/>
  <c r="O21" i="20"/>
  <c r="AD21" i="20" s="1"/>
  <c r="M21" i="20"/>
  <c r="AC21" i="20" s="1"/>
  <c r="K21" i="20"/>
  <c r="AB21" i="20" s="1"/>
  <c r="I21" i="20"/>
  <c r="AA21" i="20" s="1"/>
  <c r="G21" i="20"/>
  <c r="Z21" i="20" s="1"/>
  <c r="E21" i="20"/>
  <c r="Y21" i="20" s="1"/>
  <c r="AI21" i="20" s="1"/>
  <c r="X21" i="20" s="1"/>
  <c r="W20" i="20"/>
  <c r="AH20" i="20" s="1"/>
  <c r="U20" i="20"/>
  <c r="AG20" i="20" s="1"/>
  <c r="S20" i="20"/>
  <c r="AF20" i="20" s="1"/>
  <c r="Q20" i="20"/>
  <c r="AE20" i="20" s="1"/>
  <c r="O20" i="20"/>
  <c r="AD20" i="20" s="1"/>
  <c r="M20" i="20"/>
  <c r="AC20" i="20" s="1"/>
  <c r="K20" i="20"/>
  <c r="AB20" i="20" s="1"/>
  <c r="I20" i="20"/>
  <c r="AA20" i="20" s="1"/>
  <c r="G20" i="20"/>
  <c r="Z20" i="20" s="1"/>
  <c r="E20" i="20"/>
  <c r="Y20" i="20" s="1"/>
  <c r="AI20" i="20" s="1"/>
  <c r="X20" i="20" s="1"/>
  <c r="W19" i="20"/>
  <c r="AH19" i="20" s="1"/>
  <c r="U19" i="20"/>
  <c r="AG19" i="20" s="1"/>
  <c r="S19" i="20"/>
  <c r="AF19" i="20" s="1"/>
  <c r="Q19" i="20"/>
  <c r="AE19" i="20" s="1"/>
  <c r="O19" i="20"/>
  <c r="AD19" i="20" s="1"/>
  <c r="M19" i="20"/>
  <c r="AC19" i="20" s="1"/>
  <c r="K19" i="20"/>
  <c r="AB19" i="20" s="1"/>
  <c r="I19" i="20"/>
  <c r="AA19" i="20" s="1"/>
  <c r="G19" i="20"/>
  <c r="Z19" i="20" s="1"/>
  <c r="E19" i="20"/>
  <c r="Y19" i="20" s="1"/>
  <c r="AI19" i="20" s="1"/>
  <c r="X19" i="20" s="1"/>
  <c r="W18" i="20"/>
  <c r="AH18" i="20" s="1"/>
  <c r="U18" i="20"/>
  <c r="AG18" i="20" s="1"/>
  <c r="S18" i="20"/>
  <c r="AF18" i="20" s="1"/>
  <c r="Q18" i="20"/>
  <c r="AE18" i="20" s="1"/>
  <c r="O18" i="20"/>
  <c r="AD18" i="20" s="1"/>
  <c r="M18" i="20"/>
  <c r="AC18" i="20" s="1"/>
  <c r="K18" i="20"/>
  <c r="AB18" i="20" s="1"/>
  <c r="I18" i="20"/>
  <c r="AA18" i="20" s="1"/>
  <c r="G18" i="20"/>
  <c r="Z18" i="20" s="1"/>
  <c r="E18" i="20"/>
  <c r="Y18" i="20" s="1"/>
  <c r="AI18" i="20" s="1"/>
  <c r="X18" i="20" s="1"/>
  <c r="W17" i="20"/>
  <c r="AH17" i="20" s="1"/>
  <c r="U17" i="20"/>
  <c r="AG17" i="20" s="1"/>
  <c r="S17" i="20"/>
  <c r="AF17" i="20" s="1"/>
  <c r="Q17" i="20"/>
  <c r="AE17" i="20" s="1"/>
  <c r="O17" i="20"/>
  <c r="AD17" i="20" s="1"/>
  <c r="M17" i="20"/>
  <c r="AC17" i="20" s="1"/>
  <c r="K17" i="20"/>
  <c r="AB17" i="20" s="1"/>
  <c r="I17" i="20"/>
  <c r="AA17" i="20" s="1"/>
  <c r="G17" i="20"/>
  <c r="Z17" i="20" s="1"/>
  <c r="E17" i="20"/>
  <c r="Y17" i="20" s="1"/>
  <c r="AI17" i="20" s="1"/>
  <c r="X17" i="20" s="1"/>
  <c r="W16" i="20"/>
  <c r="AH16" i="20" s="1"/>
  <c r="U16" i="20"/>
  <c r="AG16" i="20" s="1"/>
  <c r="S16" i="20"/>
  <c r="AF16" i="20" s="1"/>
  <c r="Q16" i="20"/>
  <c r="AE16" i="20" s="1"/>
  <c r="O16" i="20"/>
  <c r="AD16" i="20" s="1"/>
  <c r="M16" i="20"/>
  <c r="AC16" i="20" s="1"/>
  <c r="K16" i="20"/>
  <c r="AB16" i="20" s="1"/>
  <c r="I16" i="20"/>
  <c r="AA16" i="20" s="1"/>
  <c r="G16" i="20"/>
  <c r="Z16" i="20" s="1"/>
  <c r="E16" i="20"/>
  <c r="Y16" i="20" s="1"/>
  <c r="AI16" i="20" s="1"/>
  <c r="X16" i="20" s="1"/>
  <c r="W15" i="20"/>
  <c r="AH15" i="20" s="1"/>
  <c r="U15" i="20"/>
  <c r="AG15" i="20" s="1"/>
  <c r="S15" i="20"/>
  <c r="AF15" i="20" s="1"/>
  <c r="Q15" i="20"/>
  <c r="AE15" i="20" s="1"/>
  <c r="O15" i="20"/>
  <c r="AD15" i="20" s="1"/>
  <c r="M15" i="20"/>
  <c r="AC15" i="20" s="1"/>
  <c r="K15" i="20"/>
  <c r="AB15" i="20" s="1"/>
  <c r="I15" i="20"/>
  <c r="AA15" i="20" s="1"/>
  <c r="G15" i="20"/>
  <c r="Z15" i="20" s="1"/>
  <c r="E15" i="20"/>
  <c r="Y15" i="20" s="1"/>
  <c r="AI15" i="20" s="1"/>
  <c r="X15" i="20" s="1"/>
  <c r="W14" i="20"/>
  <c r="AH14" i="20" s="1"/>
  <c r="U14" i="20"/>
  <c r="AG14" i="20" s="1"/>
  <c r="S14" i="20"/>
  <c r="AF14" i="20" s="1"/>
  <c r="Q14" i="20"/>
  <c r="AE14" i="20" s="1"/>
  <c r="O14" i="20"/>
  <c r="AD14" i="20" s="1"/>
  <c r="M14" i="20"/>
  <c r="AC14" i="20" s="1"/>
  <c r="K14" i="20"/>
  <c r="AB14" i="20" s="1"/>
  <c r="I14" i="20"/>
  <c r="AA14" i="20" s="1"/>
  <c r="G14" i="20"/>
  <c r="Z14" i="20" s="1"/>
  <c r="E14" i="20"/>
  <c r="Y14" i="20" s="1"/>
  <c r="AI14" i="20" s="1"/>
  <c r="X14" i="20" s="1"/>
  <c r="W13" i="20"/>
  <c r="AH13" i="20" s="1"/>
  <c r="U13" i="20"/>
  <c r="AG13" i="20" s="1"/>
  <c r="S13" i="20"/>
  <c r="AF13" i="20" s="1"/>
  <c r="Q13" i="20"/>
  <c r="AE13" i="20" s="1"/>
  <c r="O13" i="20"/>
  <c r="AD13" i="20" s="1"/>
  <c r="M13" i="20"/>
  <c r="AC13" i="20" s="1"/>
  <c r="K13" i="20"/>
  <c r="AB13" i="20" s="1"/>
  <c r="I13" i="20"/>
  <c r="AA13" i="20" s="1"/>
  <c r="G13" i="20"/>
  <c r="Z13" i="20" s="1"/>
  <c r="E13" i="20"/>
  <c r="Y13" i="20" s="1"/>
  <c r="AI13" i="20" s="1"/>
  <c r="X13" i="20" s="1"/>
  <c r="W12" i="20"/>
  <c r="AH12" i="20" s="1"/>
  <c r="U12" i="20"/>
  <c r="AG12" i="20" s="1"/>
  <c r="S12" i="20"/>
  <c r="AF12" i="20" s="1"/>
  <c r="Q12" i="20"/>
  <c r="AE12" i="20" s="1"/>
  <c r="O12" i="20"/>
  <c r="AD12" i="20" s="1"/>
  <c r="M12" i="20"/>
  <c r="AC12" i="20" s="1"/>
  <c r="K12" i="20"/>
  <c r="AB12" i="20" s="1"/>
  <c r="I12" i="20"/>
  <c r="AA12" i="20" s="1"/>
  <c r="G12" i="20"/>
  <c r="Z12" i="20" s="1"/>
  <c r="E12" i="20"/>
  <c r="Y12" i="20" s="1"/>
  <c r="AI12" i="20" s="1"/>
  <c r="X12" i="20" s="1"/>
  <c r="W11" i="20"/>
  <c r="AH11" i="20" s="1"/>
  <c r="U11" i="20"/>
  <c r="AG11" i="20" s="1"/>
  <c r="S11" i="20"/>
  <c r="AF11" i="20" s="1"/>
  <c r="Q11" i="20"/>
  <c r="AE11" i="20" s="1"/>
  <c r="O11" i="20"/>
  <c r="AD11" i="20" s="1"/>
  <c r="M11" i="20"/>
  <c r="AC11" i="20" s="1"/>
  <c r="K11" i="20"/>
  <c r="AB11" i="20" s="1"/>
  <c r="I11" i="20"/>
  <c r="AA11" i="20" s="1"/>
  <c r="G11" i="20"/>
  <c r="Z11" i="20" s="1"/>
  <c r="E11" i="20"/>
  <c r="Y11" i="20" s="1"/>
  <c r="AI11" i="20" s="1"/>
  <c r="X11" i="20" s="1"/>
  <c r="W10" i="20"/>
  <c r="AH10" i="20" s="1"/>
  <c r="U10" i="20"/>
  <c r="AG10" i="20" s="1"/>
  <c r="S10" i="20"/>
  <c r="AF10" i="20" s="1"/>
  <c r="Q10" i="20"/>
  <c r="AE10" i="20" s="1"/>
  <c r="O10" i="20"/>
  <c r="AD10" i="20" s="1"/>
  <c r="M10" i="20"/>
  <c r="AC10" i="20" s="1"/>
  <c r="K10" i="20"/>
  <c r="AB10" i="20" s="1"/>
  <c r="I10" i="20"/>
  <c r="AA10" i="20" s="1"/>
  <c r="G10" i="20"/>
  <c r="Z10" i="20" s="1"/>
  <c r="E10" i="20"/>
  <c r="Y10" i="20" s="1"/>
  <c r="AI10" i="20" s="1"/>
  <c r="X10" i="20" s="1"/>
  <c r="W9" i="20"/>
  <c r="AH9" i="20" s="1"/>
  <c r="U9" i="20"/>
  <c r="AG9" i="20" s="1"/>
  <c r="S9" i="20"/>
  <c r="AF9" i="20" s="1"/>
  <c r="Q9" i="20"/>
  <c r="AE9" i="20" s="1"/>
  <c r="O9" i="20"/>
  <c r="AD9" i="20" s="1"/>
  <c r="M9" i="20"/>
  <c r="AC9" i="20" s="1"/>
  <c r="K9" i="20"/>
  <c r="AB9" i="20" s="1"/>
  <c r="I9" i="20"/>
  <c r="AA9" i="20" s="1"/>
  <c r="G9" i="20"/>
  <c r="Z9" i="20" s="1"/>
  <c r="E9" i="20"/>
  <c r="Y9" i="20" s="1"/>
  <c r="AI9" i="20" s="1"/>
  <c r="X9" i="20" s="1"/>
  <c r="W8" i="20"/>
  <c r="AH8" i="20" s="1"/>
  <c r="U8" i="20"/>
  <c r="AG8" i="20" s="1"/>
  <c r="S8" i="20"/>
  <c r="AF8" i="20" s="1"/>
  <c r="Q8" i="20"/>
  <c r="AE8" i="20" s="1"/>
  <c r="O8" i="20"/>
  <c r="AD8" i="20" s="1"/>
  <c r="M8" i="20"/>
  <c r="AC8" i="20" s="1"/>
  <c r="K8" i="20"/>
  <c r="AB8" i="20" s="1"/>
  <c r="I8" i="20"/>
  <c r="AA8" i="20" s="1"/>
  <c r="G8" i="20"/>
  <c r="Z8" i="20" s="1"/>
  <c r="E8" i="20"/>
  <c r="Y8" i="20" s="1"/>
  <c r="AI8" i="20" s="1"/>
  <c r="X8" i="20" s="1"/>
  <c r="W7" i="20"/>
  <c r="AH7" i="20" s="1"/>
  <c r="U7" i="20"/>
  <c r="AG7" i="20" s="1"/>
  <c r="S7" i="20"/>
  <c r="AF7" i="20" s="1"/>
  <c r="Q7" i="20"/>
  <c r="AE7" i="20" s="1"/>
  <c r="O7" i="20"/>
  <c r="AD7" i="20" s="1"/>
  <c r="AD125" i="20" s="1"/>
  <c r="M7" i="20"/>
  <c r="AC7" i="20" s="1"/>
  <c r="K7" i="20"/>
  <c r="AB7" i="20" s="1"/>
  <c r="I7" i="20"/>
  <c r="AA7" i="20" s="1"/>
  <c r="G7" i="20"/>
  <c r="Z7" i="20" s="1"/>
  <c r="E7" i="20"/>
  <c r="Y7" i="20" s="1"/>
  <c r="AI7" i="20" s="1"/>
  <c r="X7" i="20" s="1"/>
  <c r="V125" i="19"/>
  <c r="V128" i="19" s="1"/>
  <c r="T125" i="19"/>
  <c r="T128" i="19" s="1"/>
  <c r="R125" i="19"/>
  <c r="R128" i="19" s="1"/>
  <c r="P125" i="19"/>
  <c r="P128" i="19" s="1"/>
  <c r="N125" i="19"/>
  <c r="N128" i="19" s="1"/>
  <c r="L125" i="19"/>
  <c r="L128" i="19" s="1"/>
  <c r="J125" i="19"/>
  <c r="J128" i="19" s="1"/>
  <c r="H125" i="19"/>
  <c r="H128" i="19" s="1"/>
  <c r="F125" i="19"/>
  <c r="F128" i="19" s="1"/>
  <c r="D125" i="19"/>
  <c r="D128" i="19" s="1"/>
  <c r="A125" i="19"/>
  <c r="V124" i="19"/>
  <c r="T124" i="19"/>
  <c r="R124" i="19"/>
  <c r="P124" i="19"/>
  <c r="N124" i="19"/>
  <c r="L124" i="19"/>
  <c r="J124" i="19"/>
  <c r="H124" i="19"/>
  <c r="F124" i="19"/>
  <c r="D124" i="19"/>
  <c r="V123" i="19"/>
  <c r="T123" i="19"/>
  <c r="R123" i="19"/>
  <c r="P123" i="19"/>
  <c r="N123" i="19"/>
  <c r="L123" i="19"/>
  <c r="J123" i="19"/>
  <c r="H123" i="19"/>
  <c r="F123" i="19"/>
  <c r="D123" i="19"/>
  <c r="V122" i="19"/>
  <c r="T122" i="19"/>
  <c r="R122" i="19"/>
  <c r="P122" i="19"/>
  <c r="N122" i="19"/>
  <c r="L122" i="19"/>
  <c r="J122" i="19"/>
  <c r="H122" i="19"/>
  <c r="F122" i="19"/>
  <c r="D122" i="19"/>
  <c r="V121" i="19"/>
  <c r="T121" i="19"/>
  <c r="R121" i="19"/>
  <c r="P121" i="19"/>
  <c r="N121" i="19"/>
  <c r="L121" i="19"/>
  <c r="J121" i="19"/>
  <c r="H121" i="19"/>
  <c r="F121" i="19"/>
  <c r="D121" i="19"/>
  <c r="V120" i="19"/>
  <c r="T120" i="19"/>
  <c r="R120" i="19"/>
  <c r="P120" i="19"/>
  <c r="N120" i="19"/>
  <c r="L120" i="19"/>
  <c r="J120" i="19"/>
  <c r="H120" i="19"/>
  <c r="F120" i="19"/>
  <c r="D120" i="19"/>
  <c r="V119" i="19"/>
  <c r="T119" i="19"/>
  <c r="R119" i="19"/>
  <c r="P119" i="19"/>
  <c r="N119" i="19"/>
  <c r="L119" i="19"/>
  <c r="J119" i="19"/>
  <c r="H119" i="19"/>
  <c r="F119" i="19"/>
  <c r="D119" i="19"/>
  <c r="V118" i="19"/>
  <c r="T118" i="19"/>
  <c r="R118" i="19"/>
  <c r="P118" i="19"/>
  <c r="N118" i="19"/>
  <c r="L118" i="19"/>
  <c r="J118" i="19"/>
  <c r="H118" i="19"/>
  <c r="F118" i="19"/>
  <c r="D118" i="19"/>
  <c r="V117" i="19"/>
  <c r="T117" i="19"/>
  <c r="R117" i="19"/>
  <c r="P117" i="19"/>
  <c r="N117" i="19"/>
  <c r="L117" i="19"/>
  <c r="J117" i="19"/>
  <c r="H117" i="19"/>
  <c r="F117" i="19"/>
  <c r="D117" i="19"/>
  <c r="V116" i="19"/>
  <c r="T116" i="19"/>
  <c r="R116" i="19"/>
  <c r="P116" i="19"/>
  <c r="N116" i="19"/>
  <c r="L116" i="19"/>
  <c r="J116" i="19"/>
  <c r="H116" i="19"/>
  <c r="F116" i="19"/>
  <c r="D116" i="19"/>
  <c r="V115" i="19"/>
  <c r="T115" i="19"/>
  <c r="R115" i="19"/>
  <c r="P115" i="19"/>
  <c r="N115" i="19"/>
  <c r="L115" i="19"/>
  <c r="J115" i="19"/>
  <c r="H115" i="19"/>
  <c r="F115" i="19"/>
  <c r="D115" i="19"/>
  <c r="C115" i="19"/>
  <c r="V114" i="19"/>
  <c r="T114" i="19"/>
  <c r="R114" i="19"/>
  <c r="P114" i="19"/>
  <c r="N114" i="19"/>
  <c r="L114" i="19"/>
  <c r="J114" i="19"/>
  <c r="H114" i="19"/>
  <c r="F114" i="19"/>
  <c r="D114" i="19"/>
  <c r="V113" i="19"/>
  <c r="T113" i="19"/>
  <c r="R113" i="19"/>
  <c r="P113" i="19"/>
  <c r="N113" i="19"/>
  <c r="L113" i="19"/>
  <c r="J113" i="19"/>
  <c r="H113" i="19"/>
  <c r="F113" i="19"/>
  <c r="D113" i="19"/>
  <c r="V112" i="19"/>
  <c r="T112" i="19"/>
  <c r="R112" i="19"/>
  <c r="P112" i="19"/>
  <c r="N112" i="19"/>
  <c r="L112" i="19"/>
  <c r="J112" i="19"/>
  <c r="H112" i="19"/>
  <c r="F112" i="19"/>
  <c r="D112" i="19"/>
  <c r="V111" i="19"/>
  <c r="T111" i="19"/>
  <c r="R111" i="19"/>
  <c r="P111" i="19"/>
  <c r="N111" i="19"/>
  <c r="L111" i="19"/>
  <c r="J111" i="19"/>
  <c r="H111" i="19"/>
  <c r="F111" i="19"/>
  <c r="D111" i="19"/>
  <c r="V110" i="19"/>
  <c r="T110" i="19"/>
  <c r="R110" i="19"/>
  <c r="P110" i="19"/>
  <c r="N110" i="19"/>
  <c r="L110" i="19"/>
  <c r="J110" i="19"/>
  <c r="H110" i="19"/>
  <c r="F110" i="19"/>
  <c r="D110" i="19"/>
  <c r="V109" i="19"/>
  <c r="T109" i="19"/>
  <c r="R109" i="19"/>
  <c r="P109" i="19"/>
  <c r="N109" i="19"/>
  <c r="L109" i="19"/>
  <c r="J109" i="19"/>
  <c r="H109" i="19"/>
  <c r="F109" i="19"/>
  <c r="D109" i="19"/>
  <c r="V108" i="19"/>
  <c r="T108" i="19"/>
  <c r="R108" i="19"/>
  <c r="P108" i="19"/>
  <c r="N108" i="19"/>
  <c r="L108" i="19"/>
  <c r="J108" i="19"/>
  <c r="H108" i="19"/>
  <c r="F108" i="19"/>
  <c r="D108" i="19"/>
  <c r="V107" i="19"/>
  <c r="T107" i="19"/>
  <c r="R107" i="19"/>
  <c r="P107" i="19"/>
  <c r="N107" i="19"/>
  <c r="L107" i="19"/>
  <c r="J107" i="19"/>
  <c r="H107" i="19"/>
  <c r="F107" i="19"/>
  <c r="D107" i="19"/>
  <c r="V106" i="19"/>
  <c r="T106" i="19"/>
  <c r="R106" i="19"/>
  <c r="P106" i="19"/>
  <c r="N106" i="19"/>
  <c r="L106" i="19"/>
  <c r="J106" i="19"/>
  <c r="H106" i="19"/>
  <c r="F106" i="19"/>
  <c r="D106" i="19"/>
  <c r="V105" i="19"/>
  <c r="T105" i="19"/>
  <c r="R105" i="19"/>
  <c r="P105" i="19"/>
  <c r="N105" i="19"/>
  <c r="L105" i="19"/>
  <c r="J105" i="19"/>
  <c r="H105" i="19"/>
  <c r="F105" i="19"/>
  <c r="D105" i="19"/>
  <c r="V104" i="19"/>
  <c r="T104" i="19"/>
  <c r="R104" i="19"/>
  <c r="P104" i="19"/>
  <c r="N104" i="19"/>
  <c r="L104" i="19"/>
  <c r="J104" i="19"/>
  <c r="H104" i="19"/>
  <c r="F104" i="19"/>
  <c r="D104" i="19"/>
  <c r="V103" i="19"/>
  <c r="T103" i="19"/>
  <c r="R103" i="19"/>
  <c r="P103" i="19"/>
  <c r="N103" i="19"/>
  <c r="L103" i="19"/>
  <c r="J103" i="19"/>
  <c r="H103" i="19"/>
  <c r="F103" i="19"/>
  <c r="D103" i="19"/>
  <c r="V102" i="19"/>
  <c r="T102" i="19"/>
  <c r="R102" i="19"/>
  <c r="P102" i="19"/>
  <c r="N102" i="19"/>
  <c r="L102" i="19"/>
  <c r="J102" i="19"/>
  <c r="H102" i="19"/>
  <c r="F102" i="19"/>
  <c r="D102" i="19"/>
  <c r="V101" i="19"/>
  <c r="T101" i="19"/>
  <c r="R101" i="19"/>
  <c r="P101" i="19"/>
  <c r="N101" i="19"/>
  <c r="L101" i="19"/>
  <c r="J101" i="19"/>
  <c r="H101" i="19"/>
  <c r="F101" i="19"/>
  <c r="D101" i="19"/>
  <c r="V100" i="19"/>
  <c r="T100" i="19"/>
  <c r="R100" i="19"/>
  <c r="P100" i="19"/>
  <c r="N100" i="19"/>
  <c r="L100" i="19"/>
  <c r="J100" i="19"/>
  <c r="H100" i="19"/>
  <c r="F100" i="19"/>
  <c r="D100" i="19"/>
  <c r="V99" i="19"/>
  <c r="T99" i="19"/>
  <c r="R99" i="19"/>
  <c r="P99" i="19"/>
  <c r="N99" i="19"/>
  <c r="L99" i="19"/>
  <c r="J99" i="19"/>
  <c r="H99" i="19"/>
  <c r="F99" i="19"/>
  <c r="D99" i="19"/>
  <c r="V98" i="19"/>
  <c r="T98" i="19"/>
  <c r="R98" i="19"/>
  <c r="P98" i="19"/>
  <c r="N98" i="19"/>
  <c r="L98" i="19"/>
  <c r="J98" i="19"/>
  <c r="H98" i="19"/>
  <c r="F98" i="19"/>
  <c r="D98" i="19"/>
  <c r="V97" i="19"/>
  <c r="T97" i="19"/>
  <c r="R97" i="19"/>
  <c r="P97" i="19"/>
  <c r="N97" i="19"/>
  <c r="L97" i="19"/>
  <c r="J97" i="19"/>
  <c r="H97" i="19"/>
  <c r="F97" i="19"/>
  <c r="D97" i="19"/>
  <c r="V96" i="19"/>
  <c r="T96" i="19"/>
  <c r="R96" i="19"/>
  <c r="P96" i="19"/>
  <c r="N96" i="19"/>
  <c r="L96" i="19"/>
  <c r="J96" i="19"/>
  <c r="H96" i="19"/>
  <c r="F96" i="19"/>
  <c r="D96" i="19"/>
  <c r="V95" i="19"/>
  <c r="T95" i="19"/>
  <c r="R95" i="19"/>
  <c r="P95" i="19"/>
  <c r="N95" i="19"/>
  <c r="L95" i="19"/>
  <c r="J95" i="19"/>
  <c r="H95" i="19"/>
  <c r="F95" i="19"/>
  <c r="D95" i="19"/>
  <c r="V94" i="19"/>
  <c r="T94" i="19"/>
  <c r="R94" i="19"/>
  <c r="P94" i="19"/>
  <c r="N94" i="19"/>
  <c r="L94" i="19"/>
  <c r="J94" i="19"/>
  <c r="H94" i="19"/>
  <c r="F94" i="19"/>
  <c r="D94" i="19"/>
  <c r="V93" i="19"/>
  <c r="T93" i="19"/>
  <c r="R93" i="19"/>
  <c r="P93" i="19"/>
  <c r="N93" i="19"/>
  <c r="L93" i="19"/>
  <c r="J93" i="19"/>
  <c r="H93" i="19"/>
  <c r="F93" i="19"/>
  <c r="D93" i="19"/>
  <c r="V92" i="19"/>
  <c r="T92" i="19"/>
  <c r="R92" i="19"/>
  <c r="P92" i="19"/>
  <c r="N92" i="19"/>
  <c r="L92" i="19"/>
  <c r="J92" i="19"/>
  <c r="H92" i="19"/>
  <c r="F92" i="19"/>
  <c r="D92" i="19"/>
  <c r="V91" i="19"/>
  <c r="T91" i="19"/>
  <c r="R91" i="19"/>
  <c r="P91" i="19"/>
  <c r="N91" i="19"/>
  <c r="L91" i="19"/>
  <c r="J91" i="19"/>
  <c r="H91" i="19"/>
  <c r="F91" i="19"/>
  <c r="D91" i="19"/>
  <c r="V90" i="19"/>
  <c r="T90" i="19"/>
  <c r="R90" i="19"/>
  <c r="P90" i="19"/>
  <c r="N90" i="19"/>
  <c r="L90" i="19"/>
  <c r="J90" i="19"/>
  <c r="H90" i="19"/>
  <c r="F90" i="19"/>
  <c r="D90" i="19"/>
  <c r="V89" i="19"/>
  <c r="T89" i="19"/>
  <c r="R89" i="19"/>
  <c r="P89" i="19"/>
  <c r="N89" i="19"/>
  <c r="L89" i="19"/>
  <c r="J89" i="19"/>
  <c r="H89" i="19"/>
  <c r="F89" i="19"/>
  <c r="D89" i="19"/>
  <c r="V88" i="19"/>
  <c r="T88" i="19"/>
  <c r="R88" i="19"/>
  <c r="P88" i="19"/>
  <c r="N88" i="19"/>
  <c r="L88" i="19"/>
  <c r="J88" i="19"/>
  <c r="H88" i="19"/>
  <c r="F88" i="19"/>
  <c r="D88" i="19"/>
  <c r="V87" i="19"/>
  <c r="T87" i="19"/>
  <c r="R87" i="19"/>
  <c r="P87" i="19"/>
  <c r="N87" i="19"/>
  <c r="L87" i="19"/>
  <c r="J87" i="19"/>
  <c r="H87" i="19"/>
  <c r="F87" i="19"/>
  <c r="D87" i="19"/>
  <c r="V86" i="19"/>
  <c r="T86" i="19"/>
  <c r="R86" i="19"/>
  <c r="P86" i="19"/>
  <c r="N86" i="19"/>
  <c r="L86" i="19"/>
  <c r="J86" i="19"/>
  <c r="H86" i="19"/>
  <c r="F86" i="19"/>
  <c r="D86" i="19"/>
  <c r="V85" i="19"/>
  <c r="T85" i="19"/>
  <c r="R85" i="19"/>
  <c r="P85" i="19"/>
  <c r="N85" i="19"/>
  <c r="L85" i="19"/>
  <c r="J85" i="19"/>
  <c r="H85" i="19"/>
  <c r="F85" i="19"/>
  <c r="D85" i="19"/>
  <c r="V84" i="19"/>
  <c r="T84" i="19"/>
  <c r="R84" i="19"/>
  <c r="P84" i="19"/>
  <c r="N84" i="19"/>
  <c r="L84" i="19"/>
  <c r="J84" i="19"/>
  <c r="H84" i="19"/>
  <c r="F84" i="19"/>
  <c r="D84" i="19"/>
  <c r="C84" i="19"/>
  <c r="V83" i="19"/>
  <c r="T83" i="19"/>
  <c r="R83" i="19"/>
  <c r="P83" i="19"/>
  <c r="N83" i="19"/>
  <c r="L83" i="19"/>
  <c r="J83" i="19"/>
  <c r="H83" i="19"/>
  <c r="F83" i="19"/>
  <c r="D83" i="19"/>
  <c r="V82" i="19"/>
  <c r="T82" i="19"/>
  <c r="R82" i="19"/>
  <c r="P82" i="19"/>
  <c r="N82" i="19"/>
  <c r="L82" i="19"/>
  <c r="J82" i="19"/>
  <c r="H82" i="19"/>
  <c r="F82" i="19"/>
  <c r="D82" i="19"/>
  <c r="V81" i="19"/>
  <c r="T81" i="19"/>
  <c r="R81" i="19"/>
  <c r="P81" i="19"/>
  <c r="N81" i="19"/>
  <c r="L81" i="19"/>
  <c r="J81" i="19"/>
  <c r="H81" i="19"/>
  <c r="F81" i="19"/>
  <c r="D81" i="19"/>
  <c r="V80" i="19"/>
  <c r="T80" i="19"/>
  <c r="R80" i="19"/>
  <c r="P80" i="19"/>
  <c r="N80" i="19"/>
  <c r="L80" i="19"/>
  <c r="J80" i="19"/>
  <c r="H80" i="19"/>
  <c r="F80" i="19"/>
  <c r="D80" i="19"/>
  <c r="V79" i="19"/>
  <c r="T79" i="19"/>
  <c r="R79" i="19"/>
  <c r="P79" i="19"/>
  <c r="N79" i="19"/>
  <c r="L79" i="19"/>
  <c r="J79" i="19"/>
  <c r="H79" i="19"/>
  <c r="F79" i="19"/>
  <c r="D79" i="19"/>
  <c r="V78" i="19"/>
  <c r="T78" i="19"/>
  <c r="R78" i="19"/>
  <c r="P78" i="19"/>
  <c r="N78" i="19"/>
  <c r="L78" i="19"/>
  <c r="J78" i="19"/>
  <c r="H78" i="19"/>
  <c r="F78" i="19"/>
  <c r="D78" i="19"/>
  <c r="V77" i="19"/>
  <c r="T77" i="19"/>
  <c r="R77" i="19"/>
  <c r="P77" i="19"/>
  <c r="N77" i="19"/>
  <c r="L77" i="19"/>
  <c r="J77" i="19"/>
  <c r="H77" i="19"/>
  <c r="F77" i="19"/>
  <c r="D77" i="19"/>
  <c r="V76" i="19"/>
  <c r="T76" i="19"/>
  <c r="R76" i="19"/>
  <c r="P76" i="19"/>
  <c r="N76" i="19"/>
  <c r="L76" i="19"/>
  <c r="J76" i="19"/>
  <c r="H76" i="19"/>
  <c r="F76" i="19"/>
  <c r="D76" i="19"/>
  <c r="V75" i="19"/>
  <c r="T75" i="19"/>
  <c r="R75" i="19"/>
  <c r="P75" i="19"/>
  <c r="N75" i="19"/>
  <c r="L75" i="19"/>
  <c r="J75" i="19"/>
  <c r="H75" i="19"/>
  <c r="F75" i="19"/>
  <c r="D75" i="19"/>
  <c r="V74" i="19"/>
  <c r="T74" i="19"/>
  <c r="R74" i="19"/>
  <c r="P74" i="19"/>
  <c r="N74" i="19"/>
  <c r="L74" i="19"/>
  <c r="J74" i="19"/>
  <c r="H74" i="19"/>
  <c r="F74" i="19"/>
  <c r="D74" i="19"/>
  <c r="V73" i="19"/>
  <c r="T73" i="19"/>
  <c r="R73" i="19"/>
  <c r="P73" i="19"/>
  <c r="N73" i="19"/>
  <c r="L73" i="19"/>
  <c r="J73" i="19"/>
  <c r="H73" i="19"/>
  <c r="F73" i="19"/>
  <c r="D73" i="19"/>
  <c r="V72" i="19"/>
  <c r="T72" i="19"/>
  <c r="R72" i="19"/>
  <c r="P72" i="19"/>
  <c r="N72" i="19"/>
  <c r="L72" i="19"/>
  <c r="J72" i="19"/>
  <c r="H72" i="19"/>
  <c r="F72" i="19"/>
  <c r="D72" i="19"/>
  <c r="V71" i="19"/>
  <c r="T71" i="19"/>
  <c r="R71" i="19"/>
  <c r="P71" i="19"/>
  <c r="N71" i="19"/>
  <c r="L71" i="19"/>
  <c r="J71" i="19"/>
  <c r="H71" i="19"/>
  <c r="F71" i="19"/>
  <c r="D71" i="19"/>
  <c r="V70" i="19"/>
  <c r="T70" i="19"/>
  <c r="R70" i="19"/>
  <c r="P70" i="19"/>
  <c r="N70" i="19"/>
  <c r="L70" i="19"/>
  <c r="J70" i="19"/>
  <c r="H70" i="19"/>
  <c r="F70" i="19"/>
  <c r="D70" i="19"/>
  <c r="V69" i="19"/>
  <c r="T69" i="19"/>
  <c r="R69" i="19"/>
  <c r="P69" i="19"/>
  <c r="N69" i="19"/>
  <c r="L69" i="19"/>
  <c r="J69" i="19"/>
  <c r="H69" i="19"/>
  <c r="F69" i="19"/>
  <c r="D69" i="19"/>
  <c r="C69" i="19"/>
  <c r="V68" i="19"/>
  <c r="T68" i="19"/>
  <c r="R68" i="19"/>
  <c r="P68" i="19"/>
  <c r="N68" i="19"/>
  <c r="L68" i="19"/>
  <c r="J68" i="19"/>
  <c r="H68" i="19"/>
  <c r="F68" i="19"/>
  <c r="D68" i="19"/>
  <c r="V67" i="19"/>
  <c r="T67" i="19"/>
  <c r="R67" i="19"/>
  <c r="P67" i="19"/>
  <c r="N67" i="19"/>
  <c r="L67" i="19"/>
  <c r="J67" i="19"/>
  <c r="H67" i="19"/>
  <c r="F67" i="19"/>
  <c r="D67" i="19"/>
  <c r="V66" i="19"/>
  <c r="T66" i="19"/>
  <c r="R66" i="19"/>
  <c r="P66" i="19"/>
  <c r="N66" i="19"/>
  <c r="L66" i="19"/>
  <c r="J66" i="19"/>
  <c r="H66" i="19"/>
  <c r="F66" i="19"/>
  <c r="D66" i="19"/>
  <c r="V65" i="19"/>
  <c r="T65" i="19"/>
  <c r="R65" i="19"/>
  <c r="P65" i="19"/>
  <c r="N65" i="19"/>
  <c r="L65" i="19"/>
  <c r="J65" i="19"/>
  <c r="H65" i="19"/>
  <c r="F65" i="19"/>
  <c r="D65" i="19"/>
  <c r="V64" i="19"/>
  <c r="T64" i="19"/>
  <c r="R64" i="19"/>
  <c r="P64" i="19"/>
  <c r="N64" i="19"/>
  <c r="L64" i="19"/>
  <c r="J64" i="19"/>
  <c r="H64" i="19"/>
  <c r="F64" i="19"/>
  <c r="D64" i="19"/>
  <c r="V63" i="19"/>
  <c r="T63" i="19"/>
  <c r="R63" i="19"/>
  <c r="P63" i="19"/>
  <c r="N63" i="19"/>
  <c r="L63" i="19"/>
  <c r="J63" i="19"/>
  <c r="H63" i="19"/>
  <c r="F63" i="19"/>
  <c r="D63" i="19"/>
  <c r="V62" i="19"/>
  <c r="T62" i="19"/>
  <c r="R62" i="19"/>
  <c r="P62" i="19"/>
  <c r="N62" i="19"/>
  <c r="L62" i="19"/>
  <c r="J62" i="19"/>
  <c r="H62" i="19"/>
  <c r="F62" i="19"/>
  <c r="D62" i="19"/>
  <c r="V61" i="19"/>
  <c r="T61" i="19"/>
  <c r="R61" i="19"/>
  <c r="P61" i="19"/>
  <c r="N61" i="19"/>
  <c r="L61" i="19"/>
  <c r="J61" i="19"/>
  <c r="H61" i="19"/>
  <c r="F61" i="19"/>
  <c r="D61" i="19"/>
  <c r="V60" i="19"/>
  <c r="T60" i="19"/>
  <c r="R60" i="19"/>
  <c r="P60" i="19"/>
  <c r="N60" i="19"/>
  <c r="L60" i="19"/>
  <c r="J60" i="19"/>
  <c r="H60" i="19"/>
  <c r="F60" i="19"/>
  <c r="D60" i="19"/>
  <c r="V59" i="19"/>
  <c r="T59" i="19"/>
  <c r="R59" i="19"/>
  <c r="P59" i="19"/>
  <c r="N59" i="19"/>
  <c r="L59" i="19"/>
  <c r="J59" i="19"/>
  <c r="H59" i="19"/>
  <c r="F59" i="19"/>
  <c r="D59" i="19"/>
  <c r="V58" i="19"/>
  <c r="T58" i="19"/>
  <c r="R58" i="19"/>
  <c r="P58" i="19"/>
  <c r="N58" i="19"/>
  <c r="L58" i="19"/>
  <c r="J58" i="19"/>
  <c r="H58" i="19"/>
  <c r="F58" i="19"/>
  <c r="D58" i="19"/>
  <c r="V57" i="19"/>
  <c r="T57" i="19"/>
  <c r="R57" i="19"/>
  <c r="P57" i="19"/>
  <c r="N57" i="19"/>
  <c r="L57" i="19"/>
  <c r="J57" i="19"/>
  <c r="H57" i="19"/>
  <c r="F57" i="19"/>
  <c r="D57" i="19"/>
  <c r="V56" i="19"/>
  <c r="T56" i="19"/>
  <c r="R56" i="19"/>
  <c r="P56" i="19"/>
  <c r="N56" i="19"/>
  <c r="L56" i="19"/>
  <c r="J56" i="19"/>
  <c r="H56" i="19"/>
  <c r="F56" i="19"/>
  <c r="D56" i="19"/>
  <c r="V55" i="19"/>
  <c r="T55" i="19"/>
  <c r="R55" i="19"/>
  <c r="P55" i="19"/>
  <c r="N55" i="19"/>
  <c r="L55" i="19"/>
  <c r="J55" i="19"/>
  <c r="H55" i="19"/>
  <c r="F55" i="19"/>
  <c r="D55" i="19"/>
  <c r="V54" i="19"/>
  <c r="T54" i="19"/>
  <c r="R54" i="19"/>
  <c r="P54" i="19"/>
  <c r="N54" i="19"/>
  <c r="L54" i="19"/>
  <c r="J54" i="19"/>
  <c r="H54" i="19"/>
  <c r="F54" i="19"/>
  <c r="D54" i="19"/>
  <c r="V53" i="19"/>
  <c r="T53" i="19"/>
  <c r="R53" i="19"/>
  <c r="P53" i="19"/>
  <c r="N53" i="19"/>
  <c r="L53" i="19"/>
  <c r="J53" i="19"/>
  <c r="H53" i="19"/>
  <c r="F53" i="19"/>
  <c r="D53" i="19"/>
  <c r="V52" i="19"/>
  <c r="T52" i="19"/>
  <c r="R52" i="19"/>
  <c r="P52" i="19"/>
  <c r="N52" i="19"/>
  <c r="L52" i="19"/>
  <c r="J52" i="19"/>
  <c r="H52" i="19"/>
  <c r="F52" i="19"/>
  <c r="D52" i="19"/>
  <c r="V51" i="19"/>
  <c r="T51" i="19"/>
  <c r="R51" i="19"/>
  <c r="P51" i="19"/>
  <c r="N51" i="19"/>
  <c r="L51" i="19"/>
  <c r="J51" i="19"/>
  <c r="H51" i="19"/>
  <c r="F51" i="19"/>
  <c r="D51" i="19"/>
  <c r="V50" i="19"/>
  <c r="T50" i="19"/>
  <c r="R50" i="19"/>
  <c r="P50" i="19"/>
  <c r="N50" i="19"/>
  <c r="L50" i="19"/>
  <c r="J50" i="19"/>
  <c r="H50" i="19"/>
  <c r="F50" i="19"/>
  <c r="D50" i="19"/>
  <c r="V49" i="19"/>
  <c r="T49" i="19"/>
  <c r="R49" i="19"/>
  <c r="P49" i="19"/>
  <c r="N49" i="19"/>
  <c r="L49" i="19"/>
  <c r="J49" i="19"/>
  <c r="H49" i="19"/>
  <c r="F49" i="19"/>
  <c r="D49" i="19"/>
  <c r="V48" i="19"/>
  <c r="T48" i="19"/>
  <c r="R48" i="19"/>
  <c r="P48" i="19"/>
  <c r="N48" i="19"/>
  <c r="L48" i="19"/>
  <c r="J48" i="19"/>
  <c r="H48" i="19"/>
  <c r="F48" i="19"/>
  <c r="D48" i="19"/>
  <c r="C48" i="19"/>
  <c r="V47" i="19"/>
  <c r="T47" i="19"/>
  <c r="R47" i="19"/>
  <c r="P47" i="19"/>
  <c r="N47" i="19"/>
  <c r="L47" i="19"/>
  <c r="J47" i="19"/>
  <c r="H47" i="19"/>
  <c r="F47" i="19"/>
  <c r="D47" i="19"/>
  <c r="V46" i="19"/>
  <c r="T46" i="19"/>
  <c r="R46" i="19"/>
  <c r="P46" i="19"/>
  <c r="N46" i="19"/>
  <c r="L46" i="19"/>
  <c r="J46" i="19"/>
  <c r="H46" i="19"/>
  <c r="F46" i="19"/>
  <c r="D46" i="19"/>
  <c r="V45" i="19"/>
  <c r="T45" i="19"/>
  <c r="R45" i="19"/>
  <c r="P45" i="19"/>
  <c r="N45" i="19"/>
  <c r="L45" i="19"/>
  <c r="J45" i="19"/>
  <c r="H45" i="19"/>
  <c r="F45" i="19"/>
  <c r="D45" i="19"/>
  <c r="V44" i="19"/>
  <c r="T44" i="19"/>
  <c r="R44" i="19"/>
  <c r="P44" i="19"/>
  <c r="N44" i="19"/>
  <c r="L44" i="19"/>
  <c r="J44" i="19"/>
  <c r="H44" i="19"/>
  <c r="F44" i="19"/>
  <c r="D44" i="19"/>
  <c r="V43" i="19"/>
  <c r="T43" i="19"/>
  <c r="R43" i="19"/>
  <c r="P43" i="19"/>
  <c r="N43" i="19"/>
  <c r="L43" i="19"/>
  <c r="J43" i="19"/>
  <c r="H43" i="19"/>
  <c r="F43" i="19"/>
  <c r="D43" i="19"/>
  <c r="V42" i="19"/>
  <c r="T42" i="19"/>
  <c r="R42" i="19"/>
  <c r="P42" i="19"/>
  <c r="N42" i="19"/>
  <c r="L42" i="19"/>
  <c r="J42" i="19"/>
  <c r="H42" i="19"/>
  <c r="F42" i="19"/>
  <c r="D42" i="19"/>
  <c r="V41" i="19"/>
  <c r="T41" i="19"/>
  <c r="R41" i="19"/>
  <c r="P41" i="19"/>
  <c r="N41" i="19"/>
  <c r="L41" i="19"/>
  <c r="J41" i="19"/>
  <c r="H41" i="19"/>
  <c r="F41" i="19"/>
  <c r="D41" i="19"/>
  <c r="V40" i="19"/>
  <c r="T40" i="19"/>
  <c r="R40" i="19"/>
  <c r="P40" i="19"/>
  <c r="N40" i="19"/>
  <c r="L40" i="19"/>
  <c r="J40" i="19"/>
  <c r="H40" i="19"/>
  <c r="F40" i="19"/>
  <c r="D40" i="19"/>
  <c r="V39" i="19"/>
  <c r="T39" i="19"/>
  <c r="R39" i="19"/>
  <c r="P39" i="19"/>
  <c r="N39" i="19"/>
  <c r="L39" i="19"/>
  <c r="J39" i="19"/>
  <c r="H39" i="19"/>
  <c r="F39" i="19"/>
  <c r="D39" i="19"/>
  <c r="V38" i="19"/>
  <c r="T38" i="19"/>
  <c r="R38" i="19"/>
  <c r="P38" i="19"/>
  <c r="N38" i="19"/>
  <c r="L38" i="19"/>
  <c r="J38" i="19"/>
  <c r="H38" i="19"/>
  <c r="F38" i="19"/>
  <c r="D38" i="19"/>
  <c r="V37" i="19"/>
  <c r="T37" i="19"/>
  <c r="R37" i="19"/>
  <c r="P37" i="19"/>
  <c r="N37" i="19"/>
  <c r="L37" i="19"/>
  <c r="J37" i="19"/>
  <c r="H37" i="19"/>
  <c r="F37" i="19"/>
  <c r="D37" i="19"/>
  <c r="V36" i="19"/>
  <c r="T36" i="19"/>
  <c r="R36" i="19"/>
  <c r="P36" i="19"/>
  <c r="N36" i="19"/>
  <c r="L36" i="19"/>
  <c r="J36" i="19"/>
  <c r="H36" i="19"/>
  <c r="F36" i="19"/>
  <c r="D36" i="19"/>
  <c r="V35" i="19"/>
  <c r="T35" i="19"/>
  <c r="R35" i="19"/>
  <c r="P35" i="19"/>
  <c r="N35" i="19"/>
  <c r="L35" i="19"/>
  <c r="J35" i="19"/>
  <c r="H35" i="19"/>
  <c r="F35" i="19"/>
  <c r="D35" i="19"/>
  <c r="V34" i="19"/>
  <c r="T34" i="19"/>
  <c r="R34" i="19"/>
  <c r="P34" i="19"/>
  <c r="N34" i="19"/>
  <c r="L34" i="19"/>
  <c r="J34" i="19"/>
  <c r="H34" i="19"/>
  <c r="F34" i="19"/>
  <c r="D34" i="19"/>
  <c r="V33" i="19"/>
  <c r="T33" i="19"/>
  <c r="R33" i="19"/>
  <c r="P33" i="19"/>
  <c r="N33" i="19"/>
  <c r="L33" i="19"/>
  <c r="J33" i="19"/>
  <c r="H33" i="19"/>
  <c r="F33" i="19"/>
  <c r="D33" i="19"/>
  <c r="V32" i="19"/>
  <c r="T32" i="19"/>
  <c r="R32" i="19"/>
  <c r="P32" i="19"/>
  <c r="N32" i="19"/>
  <c r="L32" i="19"/>
  <c r="J32" i="19"/>
  <c r="H32" i="19"/>
  <c r="F32" i="19"/>
  <c r="D32" i="19"/>
  <c r="V31" i="19"/>
  <c r="T31" i="19"/>
  <c r="R31" i="19"/>
  <c r="P31" i="19"/>
  <c r="N31" i="19"/>
  <c r="L31" i="19"/>
  <c r="J31" i="19"/>
  <c r="H31" i="19"/>
  <c r="F31" i="19"/>
  <c r="D31" i="19"/>
  <c r="V30" i="19"/>
  <c r="T30" i="19"/>
  <c r="R30" i="19"/>
  <c r="P30" i="19"/>
  <c r="N30" i="19"/>
  <c r="L30" i="19"/>
  <c r="J30" i="19"/>
  <c r="H30" i="19"/>
  <c r="F30" i="19"/>
  <c r="D30" i="19"/>
  <c r="C30" i="19"/>
  <c r="V29" i="19"/>
  <c r="T29" i="19"/>
  <c r="R29" i="19"/>
  <c r="P29" i="19"/>
  <c r="N29" i="19"/>
  <c r="L29" i="19"/>
  <c r="J29" i="19"/>
  <c r="H29" i="19"/>
  <c r="F29" i="19"/>
  <c r="D29" i="19"/>
  <c r="V28" i="19"/>
  <c r="T28" i="19"/>
  <c r="R28" i="19"/>
  <c r="P28" i="19"/>
  <c r="N28" i="19"/>
  <c r="L28" i="19"/>
  <c r="J28" i="19"/>
  <c r="H28" i="19"/>
  <c r="F28" i="19"/>
  <c r="D28" i="19"/>
  <c r="V27" i="19"/>
  <c r="T27" i="19"/>
  <c r="R27" i="19"/>
  <c r="P27" i="19"/>
  <c r="N27" i="19"/>
  <c r="L27" i="19"/>
  <c r="J27" i="19"/>
  <c r="H27" i="19"/>
  <c r="F27" i="19"/>
  <c r="D27" i="19"/>
  <c r="V26" i="19"/>
  <c r="T26" i="19"/>
  <c r="R26" i="19"/>
  <c r="P26" i="19"/>
  <c r="N26" i="19"/>
  <c r="L26" i="19"/>
  <c r="J26" i="19"/>
  <c r="H26" i="19"/>
  <c r="F26" i="19"/>
  <c r="D26" i="19"/>
  <c r="V25" i="19"/>
  <c r="T25" i="19"/>
  <c r="R25" i="19"/>
  <c r="P25" i="19"/>
  <c r="N25" i="19"/>
  <c r="L25" i="19"/>
  <c r="J25" i="19"/>
  <c r="H25" i="19"/>
  <c r="F25" i="19"/>
  <c r="D25" i="19"/>
  <c r="V24" i="19"/>
  <c r="T24" i="19"/>
  <c r="R24" i="19"/>
  <c r="P24" i="19"/>
  <c r="N24" i="19"/>
  <c r="L24" i="19"/>
  <c r="J24" i="19"/>
  <c r="H24" i="19"/>
  <c r="F24" i="19"/>
  <c r="D24" i="19"/>
  <c r="V23" i="19"/>
  <c r="T23" i="19"/>
  <c r="R23" i="19"/>
  <c r="P23" i="19"/>
  <c r="N23" i="19"/>
  <c r="L23" i="19"/>
  <c r="J23" i="19"/>
  <c r="H23" i="19"/>
  <c r="F23" i="19"/>
  <c r="D23" i="19"/>
  <c r="V22" i="19"/>
  <c r="T22" i="19"/>
  <c r="R22" i="19"/>
  <c r="P22" i="19"/>
  <c r="N22" i="19"/>
  <c r="L22" i="19"/>
  <c r="J22" i="19"/>
  <c r="H22" i="19"/>
  <c r="F22" i="19"/>
  <c r="D22" i="19"/>
  <c r="V21" i="19"/>
  <c r="T21" i="19"/>
  <c r="R21" i="19"/>
  <c r="P21" i="19"/>
  <c r="N21" i="19"/>
  <c r="L21" i="19"/>
  <c r="J21" i="19"/>
  <c r="H21" i="19"/>
  <c r="F21" i="19"/>
  <c r="D21" i="19"/>
  <c r="V20" i="19"/>
  <c r="T20" i="19"/>
  <c r="R20" i="19"/>
  <c r="P20" i="19"/>
  <c r="N20" i="19"/>
  <c r="L20" i="19"/>
  <c r="J20" i="19"/>
  <c r="H20" i="19"/>
  <c r="F20" i="19"/>
  <c r="D20" i="19"/>
  <c r="V19" i="19"/>
  <c r="T19" i="19"/>
  <c r="R19" i="19"/>
  <c r="P19" i="19"/>
  <c r="N19" i="19"/>
  <c r="L19" i="19"/>
  <c r="J19" i="19"/>
  <c r="H19" i="19"/>
  <c r="F19" i="19"/>
  <c r="D19" i="19"/>
  <c r="V18" i="19"/>
  <c r="T18" i="19"/>
  <c r="R18" i="19"/>
  <c r="P18" i="19"/>
  <c r="N18" i="19"/>
  <c r="L18" i="19"/>
  <c r="J18" i="19"/>
  <c r="H18" i="19"/>
  <c r="F18" i="19"/>
  <c r="D18" i="19"/>
  <c r="V17" i="19"/>
  <c r="T17" i="19"/>
  <c r="R17" i="19"/>
  <c r="P17" i="19"/>
  <c r="N17" i="19"/>
  <c r="L17" i="19"/>
  <c r="J17" i="19"/>
  <c r="H17" i="19"/>
  <c r="F17" i="19"/>
  <c r="D17" i="19"/>
  <c r="C17" i="19"/>
  <c r="V16" i="19"/>
  <c r="T16" i="19"/>
  <c r="R16" i="19"/>
  <c r="P16" i="19"/>
  <c r="N16" i="19"/>
  <c r="L16" i="19"/>
  <c r="J16" i="19"/>
  <c r="H16" i="19"/>
  <c r="F16" i="19"/>
  <c r="D16" i="19"/>
  <c r="V15" i="19"/>
  <c r="T15" i="19"/>
  <c r="R15" i="19"/>
  <c r="P15" i="19"/>
  <c r="N15" i="19"/>
  <c r="L15" i="19"/>
  <c r="J15" i="19"/>
  <c r="H15" i="19"/>
  <c r="F15" i="19"/>
  <c r="D15" i="19"/>
  <c r="V14" i="19"/>
  <c r="T14" i="19"/>
  <c r="R14" i="19"/>
  <c r="P14" i="19"/>
  <c r="N14" i="19"/>
  <c r="L14" i="19"/>
  <c r="J14" i="19"/>
  <c r="H14" i="19"/>
  <c r="F14" i="19"/>
  <c r="D14" i="19"/>
  <c r="V13" i="19"/>
  <c r="T13" i="19"/>
  <c r="R13" i="19"/>
  <c r="P13" i="19"/>
  <c r="N13" i="19"/>
  <c r="L13" i="19"/>
  <c r="J13" i="19"/>
  <c r="H13" i="19"/>
  <c r="F13" i="19"/>
  <c r="D13" i="19"/>
  <c r="V12" i="19"/>
  <c r="T12" i="19"/>
  <c r="R12" i="19"/>
  <c r="P12" i="19"/>
  <c r="N12" i="19"/>
  <c r="L12" i="19"/>
  <c r="J12" i="19"/>
  <c r="H12" i="19"/>
  <c r="F12" i="19"/>
  <c r="D12" i="19"/>
  <c r="V11" i="19"/>
  <c r="T11" i="19"/>
  <c r="R11" i="19"/>
  <c r="P11" i="19"/>
  <c r="N11" i="19"/>
  <c r="L11" i="19"/>
  <c r="J11" i="19"/>
  <c r="H11" i="19"/>
  <c r="F11" i="19"/>
  <c r="D11" i="19"/>
  <c r="V10" i="19"/>
  <c r="T10" i="19"/>
  <c r="R10" i="19"/>
  <c r="P10" i="19"/>
  <c r="N10" i="19"/>
  <c r="L10" i="19"/>
  <c r="J10" i="19"/>
  <c r="H10" i="19"/>
  <c r="F10" i="19"/>
  <c r="D10" i="19"/>
  <c r="V9" i="19"/>
  <c r="T9" i="19"/>
  <c r="R9" i="19"/>
  <c r="P9" i="19"/>
  <c r="N9" i="19"/>
  <c r="L9" i="19"/>
  <c r="J9" i="19"/>
  <c r="H9" i="19"/>
  <c r="F9" i="19"/>
  <c r="D9" i="19"/>
  <c r="V8" i="19"/>
  <c r="T8" i="19"/>
  <c r="R8" i="19"/>
  <c r="P8" i="19"/>
  <c r="N8" i="19"/>
  <c r="L8" i="19"/>
  <c r="J8" i="19"/>
  <c r="H8" i="19"/>
  <c r="F8" i="19"/>
  <c r="D8" i="19"/>
  <c r="V7" i="19"/>
  <c r="T7" i="19"/>
  <c r="R7" i="19"/>
  <c r="P7" i="19"/>
  <c r="N7" i="19"/>
  <c r="L7" i="19"/>
  <c r="J7" i="19"/>
  <c r="H7" i="19"/>
  <c r="F7" i="19"/>
  <c r="D7" i="19"/>
  <c r="C7" i="19"/>
  <c r="V6" i="19"/>
  <c r="T6" i="19"/>
  <c r="R6" i="19"/>
  <c r="P6" i="19"/>
  <c r="N6" i="19"/>
  <c r="L6" i="19"/>
  <c r="J6" i="19"/>
  <c r="H6" i="19"/>
  <c r="F6" i="19"/>
  <c r="D6" i="19"/>
  <c r="D126" i="19" l="1"/>
  <c r="F126" i="19"/>
  <c r="H126" i="19"/>
  <c r="J126" i="19"/>
  <c r="L126" i="19"/>
  <c r="N126" i="19"/>
  <c r="P126" i="19"/>
  <c r="Q6" i="19" s="1"/>
  <c r="AE6" i="19" s="1"/>
  <c r="R126" i="19"/>
  <c r="T126" i="19"/>
  <c r="V126" i="19"/>
  <c r="W6" i="19" s="1"/>
  <c r="AH6" i="19" s="1"/>
  <c r="D127" i="19"/>
  <c r="F127" i="19"/>
  <c r="H127" i="19"/>
  <c r="J127" i="19"/>
  <c r="L127" i="19"/>
  <c r="N127" i="19"/>
  <c r="P127" i="19"/>
  <c r="R127" i="19"/>
  <c r="T127" i="19"/>
  <c r="V127" i="19"/>
  <c r="C99" i="18"/>
  <c r="C100" i="18"/>
  <c r="C101" i="18"/>
  <c r="C102" i="18"/>
  <c r="E6" i="19" l="1"/>
  <c r="Y6" i="19" s="1"/>
  <c r="U6" i="19"/>
  <c r="AG6" i="19" s="1"/>
  <c r="S6" i="19"/>
  <c r="AF6" i="19" s="1"/>
  <c r="O6" i="19"/>
  <c r="AD6" i="19" s="1"/>
  <c r="M6" i="19"/>
  <c r="AC6" i="19" s="1"/>
  <c r="K6" i="19"/>
  <c r="AB6" i="19" s="1"/>
  <c r="I6" i="19"/>
  <c r="AA6" i="19" s="1"/>
  <c r="G6" i="19"/>
  <c r="Z6" i="19" s="1"/>
  <c r="AI6" i="19"/>
  <c r="X6" i="19" s="1"/>
  <c r="W124" i="19"/>
  <c r="AH124" i="19" s="1"/>
  <c r="U124" i="19"/>
  <c r="AG124" i="19" s="1"/>
  <c r="S124" i="19"/>
  <c r="AF124" i="19" s="1"/>
  <c r="Q124" i="19"/>
  <c r="AE124" i="19" s="1"/>
  <c r="O124" i="19"/>
  <c r="AD124" i="19" s="1"/>
  <c r="M124" i="19"/>
  <c r="AC124" i="19" s="1"/>
  <c r="K124" i="19"/>
  <c r="AB124" i="19" s="1"/>
  <c r="I124" i="19"/>
  <c r="AA124" i="19" s="1"/>
  <c r="G124" i="19"/>
  <c r="Z124" i="19" s="1"/>
  <c r="E124" i="19"/>
  <c r="Y124" i="19" s="1"/>
  <c r="AI124" i="19" s="1"/>
  <c r="X124" i="19" s="1"/>
  <c r="W123" i="19"/>
  <c r="AH123" i="19" s="1"/>
  <c r="U123" i="19"/>
  <c r="AG123" i="19" s="1"/>
  <c r="S123" i="19"/>
  <c r="AF123" i="19" s="1"/>
  <c r="Q123" i="19"/>
  <c r="AE123" i="19" s="1"/>
  <c r="O123" i="19"/>
  <c r="AD123" i="19" s="1"/>
  <c r="M123" i="19"/>
  <c r="AC123" i="19" s="1"/>
  <c r="K123" i="19"/>
  <c r="AB123" i="19" s="1"/>
  <c r="I123" i="19"/>
  <c r="AA123" i="19" s="1"/>
  <c r="G123" i="19"/>
  <c r="Z123" i="19" s="1"/>
  <c r="E123" i="19"/>
  <c r="Y123" i="19" s="1"/>
  <c r="AI123" i="19" s="1"/>
  <c r="X123" i="19" s="1"/>
  <c r="W122" i="19"/>
  <c r="AH122" i="19" s="1"/>
  <c r="U122" i="19"/>
  <c r="AG122" i="19" s="1"/>
  <c r="S122" i="19"/>
  <c r="AF122" i="19" s="1"/>
  <c r="Q122" i="19"/>
  <c r="AE122" i="19" s="1"/>
  <c r="O122" i="19"/>
  <c r="AD122" i="19" s="1"/>
  <c r="M122" i="19"/>
  <c r="AC122" i="19" s="1"/>
  <c r="K122" i="19"/>
  <c r="AB122" i="19" s="1"/>
  <c r="I122" i="19"/>
  <c r="AA122" i="19" s="1"/>
  <c r="G122" i="19"/>
  <c r="Z122" i="19" s="1"/>
  <c r="E122" i="19"/>
  <c r="Y122" i="19" s="1"/>
  <c r="AI122" i="19" s="1"/>
  <c r="X122" i="19" s="1"/>
  <c r="W121" i="19"/>
  <c r="AH121" i="19" s="1"/>
  <c r="U121" i="19"/>
  <c r="AG121" i="19" s="1"/>
  <c r="S121" i="19"/>
  <c r="AF121" i="19" s="1"/>
  <c r="Q121" i="19"/>
  <c r="AE121" i="19" s="1"/>
  <c r="O121" i="19"/>
  <c r="AD121" i="19" s="1"/>
  <c r="M121" i="19"/>
  <c r="AC121" i="19" s="1"/>
  <c r="K121" i="19"/>
  <c r="AB121" i="19" s="1"/>
  <c r="I121" i="19"/>
  <c r="AA121" i="19" s="1"/>
  <c r="G121" i="19"/>
  <c r="Z121" i="19" s="1"/>
  <c r="E121" i="19"/>
  <c r="Y121" i="19" s="1"/>
  <c r="AI121" i="19" s="1"/>
  <c r="X121" i="19" s="1"/>
  <c r="W120" i="19"/>
  <c r="AH120" i="19" s="1"/>
  <c r="U120" i="19"/>
  <c r="AG120" i="19" s="1"/>
  <c r="S120" i="19"/>
  <c r="AF120" i="19" s="1"/>
  <c r="Q120" i="19"/>
  <c r="AE120" i="19" s="1"/>
  <c r="O120" i="19"/>
  <c r="AD120" i="19" s="1"/>
  <c r="M120" i="19"/>
  <c r="AC120" i="19" s="1"/>
  <c r="K120" i="19"/>
  <c r="AB120" i="19" s="1"/>
  <c r="I120" i="19"/>
  <c r="AA120" i="19" s="1"/>
  <c r="G120" i="19"/>
  <c r="Z120" i="19" s="1"/>
  <c r="E120" i="19"/>
  <c r="Y120" i="19" s="1"/>
  <c r="AI120" i="19" s="1"/>
  <c r="X120" i="19" s="1"/>
  <c r="W119" i="19"/>
  <c r="AH119" i="19" s="1"/>
  <c r="U119" i="19"/>
  <c r="AG119" i="19" s="1"/>
  <c r="S119" i="19"/>
  <c r="AF119" i="19" s="1"/>
  <c r="Q119" i="19"/>
  <c r="AE119" i="19" s="1"/>
  <c r="O119" i="19"/>
  <c r="AD119" i="19" s="1"/>
  <c r="M119" i="19"/>
  <c r="AC119" i="19" s="1"/>
  <c r="K119" i="19"/>
  <c r="AB119" i="19" s="1"/>
  <c r="I119" i="19"/>
  <c r="AA119" i="19" s="1"/>
  <c r="G119" i="19"/>
  <c r="Z119" i="19" s="1"/>
  <c r="E119" i="19"/>
  <c r="Y119" i="19" s="1"/>
  <c r="AI119" i="19" s="1"/>
  <c r="X119" i="19" s="1"/>
  <c r="W118" i="19"/>
  <c r="AH118" i="19" s="1"/>
  <c r="U118" i="19"/>
  <c r="AG118" i="19" s="1"/>
  <c r="S118" i="19"/>
  <c r="AF118" i="19" s="1"/>
  <c r="Q118" i="19"/>
  <c r="AE118" i="19" s="1"/>
  <c r="O118" i="19"/>
  <c r="AD118" i="19" s="1"/>
  <c r="M118" i="19"/>
  <c r="AC118" i="19" s="1"/>
  <c r="K118" i="19"/>
  <c r="AB118" i="19" s="1"/>
  <c r="I118" i="19"/>
  <c r="AA118" i="19" s="1"/>
  <c r="G118" i="19"/>
  <c r="Z118" i="19" s="1"/>
  <c r="E118" i="19"/>
  <c r="Y118" i="19" s="1"/>
  <c r="AI118" i="19" s="1"/>
  <c r="X118" i="19" s="1"/>
  <c r="W117" i="19"/>
  <c r="AH117" i="19" s="1"/>
  <c r="U117" i="19"/>
  <c r="AG117" i="19" s="1"/>
  <c r="S117" i="19"/>
  <c r="AF117" i="19" s="1"/>
  <c r="Q117" i="19"/>
  <c r="AE117" i="19" s="1"/>
  <c r="O117" i="19"/>
  <c r="AD117" i="19" s="1"/>
  <c r="M117" i="19"/>
  <c r="AC117" i="19" s="1"/>
  <c r="K117" i="19"/>
  <c r="AB117" i="19" s="1"/>
  <c r="I117" i="19"/>
  <c r="AA117" i="19" s="1"/>
  <c r="G117" i="19"/>
  <c r="Z117" i="19" s="1"/>
  <c r="E117" i="19"/>
  <c r="Y117" i="19" s="1"/>
  <c r="AI117" i="19" s="1"/>
  <c r="X117" i="19" s="1"/>
  <c r="W116" i="19"/>
  <c r="AH116" i="19" s="1"/>
  <c r="U116" i="19"/>
  <c r="AG116" i="19" s="1"/>
  <c r="S116" i="19"/>
  <c r="AF116" i="19" s="1"/>
  <c r="Q116" i="19"/>
  <c r="AE116" i="19" s="1"/>
  <c r="O116" i="19"/>
  <c r="AD116" i="19" s="1"/>
  <c r="M116" i="19"/>
  <c r="AC116" i="19" s="1"/>
  <c r="K116" i="19"/>
  <c r="AB116" i="19" s="1"/>
  <c r="I116" i="19"/>
  <c r="AA116" i="19" s="1"/>
  <c r="G116" i="19"/>
  <c r="Z116" i="19" s="1"/>
  <c r="E116" i="19"/>
  <c r="Y116" i="19" s="1"/>
  <c r="AI116" i="19" s="1"/>
  <c r="X116" i="19" s="1"/>
  <c r="W115" i="19"/>
  <c r="AH115" i="19" s="1"/>
  <c r="U115" i="19"/>
  <c r="AG115" i="19" s="1"/>
  <c r="S115" i="19"/>
  <c r="AF115" i="19" s="1"/>
  <c r="Q115" i="19"/>
  <c r="AE115" i="19" s="1"/>
  <c r="O115" i="19"/>
  <c r="AD115" i="19" s="1"/>
  <c r="M115" i="19"/>
  <c r="AC115" i="19" s="1"/>
  <c r="K115" i="19"/>
  <c r="AB115" i="19" s="1"/>
  <c r="I115" i="19"/>
  <c r="AA115" i="19" s="1"/>
  <c r="G115" i="19"/>
  <c r="Z115" i="19" s="1"/>
  <c r="E115" i="19"/>
  <c r="Y115" i="19" s="1"/>
  <c r="AI115" i="19" s="1"/>
  <c r="X115" i="19" s="1"/>
  <c r="W114" i="19"/>
  <c r="AH114" i="19" s="1"/>
  <c r="U114" i="19"/>
  <c r="AG114" i="19" s="1"/>
  <c r="S114" i="19"/>
  <c r="AF114" i="19" s="1"/>
  <c r="Q114" i="19"/>
  <c r="AE114" i="19" s="1"/>
  <c r="O114" i="19"/>
  <c r="AD114" i="19" s="1"/>
  <c r="M114" i="19"/>
  <c r="AC114" i="19" s="1"/>
  <c r="K114" i="19"/>
  <c r="AB114" i="19" s="1"/>
  <c r="I114" i="19"/>
  <c r="AA114" i="19" s="1"/>
  <c r="G114" i="19"/>
  <c r="Z114" i="19" s="1"/>
  <c r="E114" i="19"/>
  <c r="Y114" i="19" s="1"/>
  <c r="AI114" i="19" s="1"/>
  <c r="X114" i="19" s="1"/>
  <c r="W113" i="19"/>
  <c r="AH113" i="19" s="1"/>
  <c r="U113" i="19"/>
  <c r="AG113" i="19" s="1"/>
  <c r="S113" i="19"/>
  <c r="AF113" i="19" s="1"/>
  <c r="Q113" i="19"/>
  <c r="AE113" i="19" s="1"/>
  <c r="O113" i="19"/>
  <c r="AD113" i="19" s="1"/>
  <c r="M113" i="19"/>
  <c r="AC113" i="19" s="1"/>
  <c r="K113" i="19"/>
  <c r="AB113" i="19" s="1"/>
  <c r="I113" i="19"/>
  <c r="AA113" i="19" s="1"/>
  <c r="G113" i="19"/>
  <c r="Z113" i="19" s="1"/>
  <c r="E113" i="19"/>
  <c r="Y113" i="19" s="1"/>
  <c r="AI113" i="19" s="1"/>
  <c r="X113" i="19" s="1"/>
  <c r="W112" i="19"/>
  <c r="AH112" i="19" s="1"/>
  <c r="U112" i="19"/>
  <c r="AG112" i="19" s="1"/>
  <c r="S112" i="19"/>
  <c r="AF112" i="19" s="1"/>
  <c r="Q112" i="19"/>
  <c r="AE112" i="19" s="1"/>
  <c r="O112" i="19"/>
  <c r="AD112" i="19" s="1"/>
  <c r="M112" i="19"/>
  <c r="AC112" i="19" s="1"/>
  <c r="K112" i="19"/>
  <c r="AB112" i="19" s="1"/>
  <c r="I112" i="19"/>
  <c r="AA112" i="19" s="1"/>
  <c r="G112" i="19"/>
  <c r="Z112" i="19" s="1"/>
  <c r="E112" i="19"/>
  <c r="Y112" i="19" s="1"/>
  <c r="AI112" i="19" s="1"/>
  <c r="X112" i="19" s="1"/>
  <c r="W111" i="19"/>
  <c r="AH111" i="19" s="1"/>
  <c r="U111" i="19"/>
  <c r="AG111" i="19" s="1"/>
  <c r="S111" i="19"/>
  <c r="AF111" i="19" s="1"/>
  <c r="Q111" i="19"/>
  <c r="AE111" i="19" s="1"/>
  <c r="O111" i="19"/>
  <c r="AD111" i="19" s="1"/>
  <c r="M111" i="19"/>
  <c r="AC111" i="19" s="1"/>
  <c r="K111" i="19"/>
  <c r="AB111" i="19" s="1"/>
  <c r="I111" i="19"/>
  <c r="AA111" i="19" s="1"/>
  <c r="G111" i="19"/>
  <c r="Z111" i="19" s="1"/>
  <c r="E111" i="19"/>
  <c r="Y111" i="19" s="1"/>
  <c r="AI111" i="19" s="1"/>
  <c r="X111" i="19" s="1"/>
  <c r="W110" i="19"/>
  <c r="AH110" i="19" s="1"/>
  <c r="U110" i="19"/>
  <c r="AG110" i="19" s="1"/>
  <c r="S110" i="19"/>
  <c r="AF110" i="19" s="1"/>
  <c r="Q110" i="19"/>
  <c r="AE110" i="19" s="1"/>
  <c r="O110" i="19"/>
  <c r="AD110" i="19" s="1"/>
  <c r="M110" i="19"/>
  <c r="AC110" i="19" s="1"/>
  <c r="K110" i="19"/>
  <c r="AB110" i="19" s="1"/>
  <c r="I110" i="19"/>
  <c r="AA110" i="19" s="1"/>
  <c r="G110" i="19"/>
  <c r="Z110" i="19" s="1"/>
  <c r="E110" i="19"/>
  <c r="Y110" i="19" s="1"/>
  <c r="AI110" i="19" s="1"/>
  <c r="X110" i="19" s="1"/>
  <c r="W109" i="19"/>
  <c r="AH109" i="19" s="1"/>
  <c r="U109" i="19"/>
  <c r="AG109" i="19" s="1"/>
  <c r="S109" i="19"/>
  <c r="AF109" i="19" s="1"/>
  <c r="Q109" i="19"/>
  <c r="AE109" i="19" s="1"/>
  <c r="O109" i="19"/>
  <c r="AD109" i="19" s="1"/>
  <c r="M109" i="19"/>
  <c r="AC109" i="19" s="1"/>
  <c r="K109" i="19"/>
  <c r="AB109" i="19" s="1"/>
  <c r="I109" i="19"/>
  <c r="AA109" i="19" s="1"/>
  <c r="G109" i="19"/>
  <c r="Z109" i="19" s="1"/>
  <c r="E109" i="19"/>
  <c r="Y109" i="19" s="1"/>
  <c r="AI109" i="19" s="1"/>
  <c r="X109" i="19" s="1"/>
  <c r="W108" i="19"/>
  <c r="AH108" i="19" s="1"/>
  <c r="U108" i="19"/>
  <c r="AG108" i="19" s="1"/>
  <c r="S108" i="19"/>
  <c r="AF108" i="19" s="1"/>
  <c r="Q108" i="19"/>
  <c r="AE108" i="19" s="1"/>
  <c r="O108" i="19"/>
  <c r="AD108" i="19" s="1"/>
  <c r="M108" i="19"/>
  <c r="AC108" i="19" s="1"/>
  <c r="K108" i="19"/>
  <c r="AB108" i="19" s="1"/>
  <c r="I108" i="19"/>
  <c r="AA108" i="19" s="1"/>
  <c r="G108" i="19"/>
  <c r="Z108" i="19" s="1"/>
  <c r="E108" i="19"/>
  <c r="Y108" i="19" s="1"/>
  <c r="AI108" i="19" s="1"/>
  <c r="X108" i="19" s="1"/>
  <c r="W107" i="19"/>
  <c r="AH107" i="19" s="1"/>
  <c r="U107" i="19"/>
  <c r="AG107" i="19" s="1"/>
  <c r="S107" i="19"/>
  <c r="AF107" i="19" s="1"/>
  <c r="Q107" i="19"/>
  <c r="AE107" i="19" s="1"/>
  <c r="O107" i="19"/>
  <c r="AD107" i="19" s="1"/>
  <c r="M107" i="19"/>
  <c r="AC107" i="19" s="1"/>
  <c r="K107" i="19"/>
  <c r="AB107" i="19" s="1"/>
  <c r="I107" i="19"/>
  <c r="AA107" i="19" s="1"/>
  <c r="G107" i="19"/>
  <c r="Z107" i="19" s="1"/>
  <c r="E107" i="19"/>
  <c r="Y107" i="19" s="1"/>
  <c r="AI107" i="19" s="1"/>
  <c r="X107" i="19" s="1"/>
  <c r="W106" i="19"/>
  <c r="AH106" i="19" s="1"/>
  <c r="U106" i="19"/>
  <c r="AG106" i="19" s="1"/>
  <c r="S106" i="19"/>
  <c r="AF106" i="19" s="1"/>
  <c r="Q106" i="19"/>
  <c r="AE106" i="19" s="1"/>
  <c r="O106" i="19"/>
  <c r="AD106" i="19" s="1"/>
  <c r="M106" i="19"/>
  <c r="AC106" i="19" s="1"/>
  <c r="K106" i="19"/>
  <c r="AB106" i="19" s="1"/>
  <c r="I106" i="19"/>
  <c r="AA106" i="19" s="1"/>
  <c r="G106" i="19"/>
  <c r="Z106" i="19" s="1"/>
  <c r="E106" i="19"/>
  <c r="Y106" i="19" s="1"/>
  <c r="AI106" i="19" s="1"/>
  <c r="X106" i="19" s="1"/>
  <c r="W105" i="19"/>
  <c r="AH105" i="19" s="1"/>
  <c r="U105" i="19"/>
  <c r="AG105" i="19" s="1"/>
  <c r="S105" i="19"/>
  <c r="AF105" i="19" s="1"/>
  <c r="Q105" i="19"/>
  <c r="AE105" i="19" s="1"/>
  <c r="O105" i="19"/>
  <c r="AD105" i="19" s="1"/>
  <c r="M105" i="19"/>
  <c r="AC105" i="19" s="1"/>
  <c r="K105" i="19"/>
  <c r="AB105" i="19" s="1"/>
  <c r="I105" i="19"/>
  <c r="AA105" i="19" s="1"/>
  <c r="G105" i="19"/>
  <c r="Z105" i="19" s="1"/>
  <c r="E105" i="19"/>
  <c r="Y105" i="19" s="1"/>
  <c r="AI105" i="19" s="1"/>
  <c r="X105" i="19" s="1"/>
  <c r="W104" i="19"/>
  <c r="AH104" i="19" s="1"/>
  <c r="U104" i="19"/>
  <c r="AG104" i="19" s="1"/>
  <c r="S104" i="19"/>
  <c r="AF104" i="19" s="1"/>
  <c r="Q104" i="19"/>
  <c r="AE104" i="19" s="1"/>
  <c r="O104" i="19"/>
  <c r="AD104" i="19" s="1"/>
  <c r="M104" i="19"/>
  <c r="AC104" i="19" s="1"/>
  <c r="K104" i="19"/>
  <c r="AB104" i="19" s="1"/>
  <c r="I104" i="19"/>
  <c r="AA104" i="19" s="1"/>
  <c r="G104" i="19"/>
  <c r="Z104" i="19" s="1"/>
  <c r="E104" i="19"/>
  <c r="Y104" i="19" s="1"/>
  <c r="AI104" i="19" s="1"/>
  <c r="X104" i="19" s="1"/>
  <c r="W103" i="19"/>
  <c r="AH103" i="19" s="1"/>
  <c r="U103" i="19"/>
  <c r="AG103" i="19" s="1"/>
  <c r="S103" i="19"/>
  <c r="AF103" i="19" s="1"/>
  <c r="Q103" i="19"/>
  <c r="AE103" i="19" s="1"/>
  <c r="O103" i="19"/>
  <c r="AD103" i="19" s="1"/>
  <c r="M103" i="19"/>
  <c r="AC103" i="19" s="1"/>
  <c r="K103" i="19"/>
  <c r="AB103" i="19" s="1"/>
  <c r="I103" i="19"/>
  <c r="AA103" i="19" s="1"/>
  <c r="G103" i="19"/>
  <c r="Z103" i="19" s="1"/>
  <c r="E103" i="19"/>
  <c r="Y103" i="19" s="1"/>
  <c r="AI103" i="19" s="1"/>
  <c r="X103" i="19" s="1"/>
  <c r="W102" i="19"/>
  <c r="AH102" i="19" s="1"/>
  <c r="U102" i="19"/>
  <c r="AG102" i="19" s="1"/>
  <c r="S102" i="19"/>
  <c r="AF102" i="19" s="1"/>
  <c r="Q102" i="19"/>
  <c r="AE102" i="19" s="1"/>
  <c r="O102" i="19"/>
  <c r="AD102" i="19" s="1"/>
  <c r="M102" i="19"/>
  <c r="AC102" i="19" s="1"/>
  <c r="K102" i="19"/>
  <c r="AB102" i="19" s="1"/>
  <c r="I102" i="19"/>
  <c r="AA102" i="19" s="1"/>
  <c r="G102" i="19"/>
  <c r="Z102" i="19" s="1"/>
  <c r="E102" i="19"/>
  <c r="Y102" i="19" s="1"/>
  <c r="AI102" i="19" s="1"/>
  <c r="X102" i="19" s="1"/>
  <c r="W101" i="19"/>
  <c r="AH101" i="19" s="1"/>
  <c r="U101" i="19"/>
  <c r="AG101" i="19" s="1"/>
  <c r="S101" i="19"/>
  <c r="AF101" i="19" s="1"/>
  <c r="Q101" i="19"/>
  <c r="AE101" i="19" s="1"/>
  <c r="O101" i="19"/>
  <c r="AD101" i="19" s="1"/>
  <c r="M101" i="19"/>
  <c r="AC101" i="19" s="1"/>
  <c r="K101" i="19"/>
  <c r="AB101" i="19" s="1"/>
  <c r="I101" i="19"/>
  <c r="AA101" i="19" s="1"/>
  <c r="G101" i="19"/>
  <c r="Z101" i="19" s="1"/>
  <c r="E101" i="19"/>
  <c r="Y101" i="19" s="1"/>
  <c r="AI101" i="19" s="1"/>
  <c r="X101" i="19" s="1"/>
  <c r="W100" i="19"/>
  <c r="AH100" i="19" s="1"/>
  <c r="U100" i="19"/>
  <c r="AG100" i="19" s="1"/>
  <c r="S100" i="19"/>
  <c r="AF100" i="19" s="1"/>
  <c r="Q100" i="19"/>
  <c r="AE100" i="19" s="1"/>
  <c r="O100" i="19"/>
  <c r="AD100" i="19" s="1"/>
  <c r="M100" i="19"/>
  <c r="AC100" i="19" s="1"/>
  <c r="K100" i="19"/>
  <c r="AB100" i="19" s="1"/>
  <c r="I100" i="19"/>
  <c r="AA100" i="19" s="1"/>
  <c r="G100" i="19"/>
  <c r="Z100" i="19" s="1"/>
  <c r="E100" i="19"/>
  <c r="Y100" i="19" s="1"/>
  <c r="AI100" i="19" s="1"/>
  <c r="X100" i="19" s="1"/>
  <c r="W99" i="19"/>
  <c r="AH99" i="19" s="1"/>
  <c r="U99" i="19"/>
  <c r="AG99" i="19" s="1"/>
  <c r="S99" i="19"/>
  <c r="AF99" i="19" s="1"/>
  <c r="Q99" i="19"/>
  <c r="AE99" i="19" s="1"/>
  <c r="O99" i="19"/>
  <c r="AD99" i="19" s="1"/>
  <c r="M99" i="19"/>
  <c r="AC99" i="19" s="1"/>
  <c r="K99" i="19"/>
  <c r="AB99" i="19" s="1"/>
  <c r="I99" i="19"/>
  <c r="AA99" i="19" s="1"/>
  <c r="G99" i="19"/>
  <c r="Z99" i="19" s="1"/>
  <c r="E99" i="19"/>
  <c r="Y99" i="19" s="1"/>
  <c r="AI99" i="19" s="1"/>
  <c r="X99" i="19" s="1"/>
  <c r="W98" i="19"/>
  <c r="AH98" i="19" s="1"/>
  <c r="U98" i="19"/>
  <c r="AG98" i="19" s="1"/>
  <c r="S98" i="19"/>
  <c r="AF98" i="19" s="1"/>
  <c r="Q98" i="19"/>
  <c r="AE98" i="19" s="1"/>
  <c r="O98" i="19"/>
  <c r="AD98" i="19" s="1"/>
  <c r="M98" i="19"/>
  <c r="AC98" i="19" s="1"/>
  <c r="K98" i="19"/>
  <c r="AB98" i="19" s="1"/>
  <c r="I98" i="19"/>
  <c r="AA98" i="19" s="1"/>
  <c r="G98" i="19"/>
  <c r="Z98" i="19" s="1"/>
  <c r="E98" i="19"/>
  <c r="Y98" i="19" s="1"/>
  <c r="AI98" i="19" s="1"/>
  <c r="X98" i="19" s="1"/>
  <c r="W97" i="19"/>
  <c r="AH97" i="19" s="1"/>
  <c r="U97" i="19"/>
  <c r="AG97" i="19" s="1"/>
  <c r="S97" i="19"/>
  <c r="AF97" i="19" s="1"/>
  <c r="Q97" i="19"/>
  <c r="AE97" i="19" s="1"/>
  <c r="O97" i="19"/>
  <c r="AD97" i="19" s="1"/>
  <c r="M97" i="19"/>
  <c r="AC97" i="19" s="1"/>
  <c r="K97" i="19"/>
  <c r="AB97" i="19" s="1"/>
  <c r="I97" i="19"/>
  <c r="AA97" i="19" s="1"/>
  <c r="G97" i="19"/>
  <c r="Z97" i="19" s="1"/>
  <c r="E97" i="19"/>
  <c r="Y97" i="19" s="1"/>
  <c r="AI97" i="19" s="1"/>
  <c r="X97" i="19" s="1"/>
  <c r="W96" i="19"/>
  <c r="AH96" i="19" s="1"/>
  <c r="U96" i="19"/>
  <c r="AG96" i="19" s="1"/>
  <c r="S96" i="19"/>
  <c r="AF96" i="19" s="1"/>
  <c r="Q96" i="19"/>
  <c r="AE96" i="19" s="1"/>
  <c r="O96" i="19"/>
  <c r="AD96" i="19" s="1"/>
  <c r="M96" i="19"/>
  <c r="AC96" i="19" s="1"/>
  <c r="K96" i="19"/>
  <c r="AB96" i="19" s="1"/>
  <c r="I96" i="19"/>
  <c r="AA96" i="19" s="1"/>
  <c r="G96" i="19"/>
  <c r="Z96" i="19" s="1"/>
  <c r="E96" i="19"/>
  <c r="Y96" i="19" s="1"/>
  <c r="AI96" i="19" s="1"/>
  <c r="X96" i="19" s="1"/>
  <c r="W95" i="19"/>
  <c r="AH95" i="19" s="1"/>
  <c r="U95" i="19"/>
  <c r="AG95" i="19" s="1"/>
  <c r="S95" i="19"/>
  <c r="AF95" i="19" s="1"/>
  <c r="Q95" i="19"/>
  <c r="AE95" i="19" s="1"/>
  <c r="O95" i="19"/>
  <c r="AD95" i="19" s="1"/>
  <c r="M95" i="19"/>
  <c r="AC95" i="19" s="1"/>
  <c r="K95" i="19"/>
  <c r="AB95" i="19" s="1"/>
  <c r="I95" i="19"/>
  <c r="AA95" i="19" s="1"/>
  <c r="G95" i="19"/>
  <c r="Z95" i="19" s="1"/>
  <c r="E95" i="19"/>
  <c r="Y95" i="19" s="1"/>
  <c r="AI95" i="19" s="1"/>
  <c r="X95" i="19" s="1"/>
  <c r="W94" i="19"/>
  <c r="AH94" i="19" s="1"/>
  <c r="U94" i="19"/>
  <c r="AG94" i="19" s="1"/>
  <c r="S94" i="19"/>
  <c r="AF94" i="19" s="1"/>
  <c r="Q94" i="19"/>
  <c r="AE94" i="19" s="1"/>
  <c r="O94" i="19"/>
  <c r="AD94" i="19" s="1"/>
  <c r="M94" i="19"/>
  <c r="AC94" i="19" s="1"/>
  <c r="K94" i="19"/>
  <c r="AB94" i="19" s="1"/>
  <c r="I94" i="19"/>
  <c r="AA94" i="19" s="1"/>
  <c r="G94" i="19"/>
  <c r="Z94" i="19" s="1"/>
  <c r="E94" i="19"/>
  <c r="Y94" i="19" s="1"/>
  <c r="AI94" i="19" s="1"/>
  <c r="X94" i="19" s="1"/>
  <c r="W93" i="19"/>
  <c r="AH93" i="19" s="1"/>
  <c r="U93" i="19"/>
  <c r="AG93" i="19" s="1"/>
  <c r="S93" i="19"/>
  <c r="AF93" i="19" s="1"/>
  <c r="Q93" i="19"/>
  <c r="AE93" i="19" s="1"/>
  <c r="O93" i="19"/>
  <c r="AD93" i="19" s="1"/>
  <c r="M93" i="19"/>
  <c r="AC93" i="19" s="1"/>
  <c r="K93" i="19"/>
  <c r="AB93" i="19" s="1"/>
  <c r="I93" i="19"/>
  <c r="AA93" i="19" s="1"/>
  <c r="G93" i="19"/>
  <c r="Z93" i="19" s="1"/>
  <c r="E93" i="19"/>
  <c r="Y93" i="19" s="1"/>
  <c r="AI93" i="19" s="1"/>
  <c r="X93" i="19" s="1"/>
  <c r="W92" i="19"/>
  <c r="AH92" i="19" s="1"/>
  <c r="U92" i="19"/>
  <c r="AG92" i="19" s="1"/>
  <c r="S92" i="19"/>
  <c r="AF92" i="19" s="1"/>
  <c r="Q92" i="19"/>
  <c r="AE92" i="19" s="1"/>
  <c r="O92" i="19"/>
  <c r="AD92" i="19" s="1"/>
  <c r="M92" i="19"/>
  <c r="AC92" i="19" s="1"/>
  <c r="K92" i="19"/>
  <c r="AB92" i="19" s="1"/>
  <c r="I92" i="19"/>
  <c r="AA92" i="19" s="1"/>
  <c r="G92" i="19"/>
  <c r="Z92" i="19" s="1"/>
  <c r="E92" i="19"/>
  <c r="Y92" i="19" s="1"/>
  <c r="AI92" i="19" s="1"/>
  <c r="X92" i="19" s="1"/>
  <c r="W91" i="19"/>
  <c r="AH91" i="19" s="1"/>
  <c r="U91" i="19"/>
  <c r="AG91" i="19" s="1"/>
  <c r="S91" i="19"/>
  <c r="AF91" i="19" s="1"/>
  <c r="Q91" i="19"/>
  <c r="AE91" i="19" s="1"/>
  <c r="O91" i="19"/>
  <c r="AD91" i="19" s="1"/>
  <c r="M91" i="19"/>
  <c r="AC91" i="19" s="1"/>
  <c r="K91" i="19"/>
  <c r="AB91" i="19" s="1"/>
  <c r="I91" i="19"/>
  <c r="AA91" i="19" s="1"/>
  <c r="G91" i="19"/>
  <c r="Z91" i="19" s="1"/>
  <c r="E91" i="19"/>
  <c r="Y91" i="19" s="1"/>
  <c r="AI91" i="19" s="1"/>
  <c r="X91" i="19" s="1"/>
  <c r="W90" i="19"/>
  <c r="AH90" i="19" s="1"/>
  <c r="U90" i="19"/>
  <c r="AG90" i="19" s="1"/>
  <c r="S90" i="19"/>
  <c r="AF90" i="19" s="1"/>
  <c r="Q90" i="19"/>
  <c r="AE90" i="19" s="1"/>
  <c r="O90" i="19"/>
  <c r="AD90" i="19" s="1"/>
  <c r="M90" i="19"/>
  <c r="AC90" i="19" s="1"/>
  <c r="K90" i="19"/>
  <c r="AB90" i="19" s="1"/>
  <c r="I90" i="19"/>
  <c r="AA90" i="19" s="1"/>
  <c r="G90" i="19"/>
  <c r="Z90" i="19" s="1"/>
  <c r="E90" i="19"/>
  <c r="Y90" i="19" s="1"/>
  <c r="AI90" i="19" s="1"/>
  <c r="X90" i="19" s="1"/>
  <c r="W89" i="19"/>
  <c r="AH89" i="19" s="1"/>
  <c r="U89" i="19"/>
  <c r="AG89" i="19" s="1"/>
  <c r="S89" i="19"/>
  <c r="AF89" i="19" s="1"/>
  <c r="Q89" i="19"/>
  <c r="AE89" i="19" s="1"/>
  <c r="O89" i="19"/>
  <c r="AD89" i="19" s="1"/>
  <c r="M89" i="19"/>
  <c r="AC89" i="19" s="1"/>
  <c r="K89" i="19"/>
  <c r="AB89" i="19" s="1"/>
  <c r="I89" i="19"/>
  <c r="AA89" i="19" s="1"/>
  <c r="G89" i="19"/>
  <c r="Z89" i="19" s="1"/>
  <c r="E89" i="19"/>
  <c r="Y89" i="19" s="1"/>
  <c r="AI89" i="19" s="1"/>
  <c r="X89" i="19" s="1"/>
  <c r="W88" i="19"/>
  <c r="AH88" i="19" s="1"/>
  <c r="U88" i="19"/>
  <c r="AG88" i="19" s="1"/>
  <c r="S88" i="19"/>
  <c r="AF88" i="19" s="1"/>
  <c r="Q88" i="19"/>
  <c r="AE88" i="19" s="1"/>
  <c r="O88" i="19"/>
  <c r="AD88" i="19" s="1"/>
  <c r="M88" i="19"/>
  <c r="AC88" i="19" s="1"/>
  <c r="K88" i="19"/>
  <c r="AB88" i="19" s="1"/>
  <c r="I88" i="19"/>
  <c r="AA88" i="19" s="1"/>
  <c r="G88" i="19"/>
  <c r="Z88" i="19" s="1"/>
  <c r="E88" i="19"/>
  <c r="Y88" i="19" s="1"/>
  <c r="AI88" i="19" s="1"/>
  <c r="X88" i="19" s="1"/>
  <c r="W87" i="19"/>
  <c r="AH87" i="19" s="1"/>
  <c r="U87" i="19"/>
  <c r="AG87" i="19" s="1"/>
  <c r="S87" i="19"/>
  <c r="AF87" i="19" s="1"/>
  <c r="Q87" i="19"/>
  <c r="AE87" i="19" s="1"/>
  <c r="O87" i="19"/>
  <c r="AD87" i="19" s="1"/>
  <c r="M87" i="19"/>
  <c r="AC87" i="19" s="1"/>
  <c r="K87" i="19"/>
  <c r="AB87" i="19" s="1"/>
  <c r="I87" i="19"/>
  <c r="AA87" i="19" s="1"/>
  <c r="G87" i="19"/>
  <c r="Z87" i="19" s="1"/>
  <c r="E87" i="19"/>
  <c r="Y87" i="19" s="1"/>
  <c r="AI87" i="19" s="1"/>
  <c r="X87" i="19" s="1"/>
  <c r="W86" i="19"/>
  <c r="AH86" i="19" s="1"/>
  <c r="U86" i="19"/>
  <c r="AG86" i="19" s="1"/>
  <c r="S86" i="19"/>
  <c r="AF86" i="19" s="1"/>
  <c r="Q86" i="19"/>
  <c r="AE86" i="19" s="1"/>
  <c r="O86" i="19"/>
  <c r="AD86" i="19" s="1"/>
  <c r="M86" i="19"/>
  <c r="AC86" i="19" s="1"/>
  <c r="K86" i="19"/>
  <c r="AB86" i="19" s="1"/>
  <c r="I86" i="19"/>
  <c r="AA86" i="19" s="1"/>
  <c r="G86" i="19"/>
  <c r="Z86" i="19" s="1"/>
  <c r="E86" i="19"/>
  <c r="Y86" i="19" s="1"/>
  <c r="AI86" i="19" s="1"/>
  <c r="X86" i="19" s="1"/>
  <c r="W85" i="19"/>
  <c r="AH85" i="19" s="1"/>
  <c r="U85" i="19"/>
  <c r="AG85" i="19" s="1"/>
  <c r="S85" i="19"/>
  <c r="AF85" i="19" s="1"/>
  <c r="Q85" i="19"/>
  <c r="AE85" i="19" s="1"/>
  <c r="O85" i="19"/>
  <c r="AD85" i="19" s="1"/>
  <c r="M85" i="19"/>
  <c r="AC85" i="19" s="1"/>
  <c r="K85" i="19"/>
  <c r="AB85" i="19" s="1"/>
  <c r="I85" i="19"/>
  <c r="AA85" i="19" s="1"/>
  <c r="G85" i="19"/>
  <c r="Z85" i="19" s="1"/>
  <c r="E85" i="19"/>
  <c r="Y85" i="19" s="1"/>
  <c r="AI85" i="19" s="1"/>
  <c r="X85" i="19" s="1"/>
  <c r="W84" i="19"/>
  <c r="AH84" i="19" s="1"/>
  <c r="U84" i="19"/>
  <c r="AG84" i="19" s="1"/>
  <c r="S84" i="19"/>
  <c r="AF84" i="19" s="1"/>
  <c r="Q84" i="19"/>
  <c r="AE84" i="19" s="1"/>
  <c r="O84" i="19"/>
  <c r="AD84" i="19" s="1"/>
  <c r="M84" i="19"/>
  <c r="AC84" i="19" s="1"/>
  <c r="K84" i="19"/>
  <c r="AB84" i="19" s="1"/>
  <c r="I84" i="19"/>
  <c r="AA84" i="19" s="1"/>
  <c r="G84" i="19"/>
  <c r="Z84" i="19" s="1"/>
  <c r="E84" i="19"/>
  <c r="Y84" i="19" s="1"/>
  <c r="AI84" i="19" s="1"/>
  <c r="X84" i="19" s="1"/>
  <c r="W83" i="19"/>
  <c r="AH83" i="19" s="1"/>
  <c r="U83" i="19"/>
  <c r="AG83" i="19" s="1"/>
  <c r="S83" i="19"/>
  <c r="AF83" i="19" s="1"/>
  <c r="Q83" i="19"/>
  <c r="AE83" i="19" s="1"/>
  <c r="O83" i="19"/>
  <c r="AD83" i="19" s="1"/>
  <c r="M83" i="19"/>
  <c r="AC83" i="19" s="1"/>
  <c r="K83" i="19"/>
  <c r="AB83" i="19" s="1"/>
  <c r="I83" i="19"/>
  <c r="AA83" i="19" s="1"/>
  <c r="G83" i="19"/>
  <c r="Z83" i="19" s="1"/>
  <c r="E83" i="19"/>
  <c r="Y83" i="19" s="1"/>
  <c r="AI83" i="19" s="1"/>
  <c r="X83" i="19" s="1"/>
  <c r="W82" i="19"/>
  <c r="AH82" i="19" s="1"/>
  <c r="U82" i="19"/>
  <c r="AG82" i="19" s="1"/>
  <c r="S82" i="19"/>
  <c r="AF82" i="19" s="1"/>
  <c r="Q82" i="19"/>
  <c r="AE82" i="19" s="1"/>
  <c r="O82" i="19"/>
  <c r="AD82" i="19" s="1"/>
  <c r="M82" i="19"/>
  <c r="AC82" i="19" s="1"/>
  <c r="K82" i="19"/>
  <c r="AB82" i="19" s="1"/>
  <c r="I82" i="19"/>
  <c r="AA82" i="19" s="1"/>
  <c r="G82" i="19"/>
  <c r="Z82" i="19" s="1"/>
  <c r="E82" i="19"/>
  <c r="Y82" i="19" s="1"/>
  <c r="AI82" i="19" s="1"/>
  <c r="X82" i="19" s="1"/>
  <c r="W81" i="19"/>
  <c r="AH81" i="19" s="1"/>
  <c r="U81" i="19"/>
  <c r="AG81" i="19" s="1"/>
  <c r="S81" i="19"/>
  <c r="AF81" i="19" s="1"/>
  <c r="Q81" i="19"/>
  <c r="AE81" i="19" s="1"/>
  <c r="O81" i="19"/>
  <c r="AD81" i="19" s="1"/>
  <c r="M81" i="19"/>
  <c r="AC81" i="19" s="1"/>
  <c r="K81" i="19"/>
  <c r="AB81" i="19" s="1"/>
  <c r="I81" i="19"/>
  <c r="AA81" i="19" s="1"/>
  <c r="G81" i="19"/>
  <c r="Z81" i="19" s="1"/>
  <c r="E81" i="19"/>
  <c r="Y81" i="19" s="1"/>
  <c r="AI81" i="19" s="1"/>
  <c r="X81" i="19" s="1"/>
  <c r="W80" i="19"/>
  <c r="AH80" i="19" s="1"/>
  <c r="U80" i="19"/>
  <c r="AG80" i="19" s="1"/>
  <c r="S80" i="19"/>
  <c r="AF80" i="19" s="1"/>
  <c r="Q80" i="19"/>
  <c r="AE80" i="19" s="1"/>
  <c r="O80" i="19"/>
  <c r="AD80" i="19" s="1"/>
  <c r="M80" i="19"/>
  <c r="AC80" i="19" s="1"/>
  <c r="K80" i="19"/>
  <c r="AB80" i="19" s="1"/>
  <c r="I80" i="19"/>
  <c r="AA80" i="19" s="1"/>
  <c r="G80" i="19"/>
  <c r="Z80" i="19" s="1"/>
  <c r="E80" i="19"/>
  <c r="Y80" i="19" s="1"/>
  <c r="AI80" i="19" s="1"/>
  <c r="X80" i="19" s="1"/>
  <c r="W79" i="19"/>
  <c r="AH79" i="19" s="1"/>
  <c r="U79" i="19"/>
  <c r="AG79" i="19" s="1"/>
  <c r="S79" i="19"/>
  <c r="AF79" i="19" s="1"/>
  <c r="Q79" i="19"/>
  <c r="AE79" i="19" s="1"/>
  <c r="O79" i="19"/>
  <c r="AD79" i="19" s="1"/>
  <c r="M79" i="19"/>
  <c r="AC79" i="19" s="1"/>
  <c r="K79" i="19"/>
  <c r="AB79" i="19" s="1"/>
  <c r="I79" i="19"/>
  <c r="AA79" i="19" s="1"/>
  <c r="G79" i="19"/>
  <c r="Z79" i="19" s="1"/>
  <c r="E79" i="19"/>
  <c r="Y79" i="19" s="1"/>
  <c r="AI79" i="19" s="1"/>
  <c r="X79" i="19" s="1"/>
  <c r="W78" i="19"/>
  <c r="AH78" i="19" s="1"/>
  <c r="U78" i="19"/>
  <c r="AG78" i="19" s="1"/>
  <c r="S78" i="19"/>
  <c r="AF78" i="19" s="1"/>
  <c r="Q78" i="19"/>
  <c r="AE78" i="19" s="1"/>
  <c r="O78" i="19"/>
  <c r="AD78" i="19" s="1"/>
  <c r="M78" i="19"/>
  <c r="AC78" i="19" s="1"/>
  <c r="K78" i="19"/>
  <c r="AB78" i="19" s="1"/>
  <c r="I78" i="19"/>
  <c r="AA78" i="19" s="1"/>
  <c r="G78" i="19"/>
  <c r="Z78" i="19" s="1"/>
  <c r="E78" i="19"/>
  <c r="Y78" i="19" s="1"/>
  <c r="AI78" i="19" s="1"/>
  <c r="X78" i="19" s="1"/>
  <c r="W77" i="19"/>
  <c r="AH77" i="19" s="1"/>
  <c r="U77" i="19"/>
  <c r="AG77" i="19" s="1"/>
  <c r="S77" i="19"/>
  <c r="AF77" i="19" s="1"/>
  <c r="Q77" i="19"/>
  <c r="AE77" i="19" s="1"/>
  <c r="O77" i="19"/>
  <c r="AD77" i="19" s="1"/>
  <c r="M77" i="19"/>
  <c r="AC77" i="19" s="1"/>
  <c r="K77" i="19"/>
  <c r="AB77" i="19" s="1"/>
  <c r="I77" i="19"/>
  <c r="AA77" i="19" s="1"/>
  <c r="G77" i="19"/>
  <c r="Z77" i="19" s="1"/>
  <c r="E77" i="19"/>
  <c r="Y77" i="19" s="1"/>
  <c r="AI77" i="19" s="1"/>
  <c r="X77" i="19" s="1"/>
  <c r="W76" i="19"/>
  <c r="AH76" i="19" s="1"/>
  <c r="U76" i="19"/>
  <c r="AG76" i="19" s="1"/>
  <c r="S76" i="19"/>
  <c r="AF76" i="19" s="1"/>
  <c r="Q76" i="19"/>
  <c r="AE76" i="19" s="1"/>
  <c r="O76" i="19"/>
  <c r="AD76" i="19" s="1"/>
  <c r="M76" i="19"/>
  <c r="AC76" i="19" s="1"/>
  <c r="K76" i="19"/>
  <c r="AB76" i="19" s="1"/>
  <c r="I76" i="19"/>
  <c r="AA76" i="19" s="1"/>
  <c r="G76" i="19"/>
  <c r="Z76" i="19" s="1"/>
  <c r="E76" i="19"/>
  <c r="Y76" i="19" s="1"/>
  <c r="AI76" i="19" s="1"/>
  <c r="X76" i="19" s="1"/>
  <c r="W75" i="19"/>
  <c r="AH75" i="19" s="1"/>
  <c r="U75" i="19"/>
  <c r="AG75" i="19" s="1"/>
  <c r="S75" i="19"/>
  <c r="AF75" i="19" s="1"/>
  <c r="Q75" i="19"/>
  <c r="AE75" i="19" s="1"/>
  <c r="O75" i="19"/>
  <c r="AD75" i="19" s="1"/>
  <c r="M75" i="19"/>
  <c r="AC75" i="19" s="1"/>
  <c r="K75" i="19"/>
  <c r="AB75" i="19" s="1"/>
  <c r="I75" i="19"/>
  <c r="AA75" i="19" s="1"/>
  <c r="G75" i="19"/>
  <c r="Z75" i="19" s="1"/>
  <c r="E75" i="19"/>
  <c r="Y75" i="19" s="1"/>
  <c r="AI75" i="19" s="1"/>
  <c r="X75" i="19" s="1"/>
  <c r="W74" i="19"/>
  <c r="AH74" i="19" s="1"/>
  <c r="U74" i="19"/>
  <c r="AG74" i="19" s="1"/>
  <c r="S74" i="19"/>
  <c r="AF74" i="19" s="1"/>
  <c r="Q74" i="19"/>
  <c r="AE74" i="19" s="1"/>
  <c r="O74" i="19"/>
  <c r="AD74" i="19" s="1"/>
  <c r="M74" i="19"/>
  <c r="AC74" i="19" s="1"/>
  <c r="K74" i="19"/>
  <c r="AB74" i="19" s="1"/>
  <c r="I74" i="19"/>
  <c r="AA74" i="19" s="1"/>
  <c r="G74" i="19"/>
  <c r="Z74" i="19" s="1"/>
  <c r="E74" i="19"/>
  <c r="Y74" i="19" s="1"/>
  <c r="AI74" i="19" s="1"/>
  <c r="X74" i="19" s="1"/>
  <c r="W73" i="19"/>
  <c r="AH73" i="19" s="1"/>
  <c r="U73" i="19"/>
  <c r="AG73" i="19" s="1"/>
  <c r="S73" i="19"/>
  <c r="AF73" i="19" s="1"/>
  <c r="Q73" i="19"/>
  <c r="AE73" i="19" s="1"/>
  <c r="O73" i="19"/>
  <c r="AD73" i="19" s="1"/>
  <c r="M73" i="19"/>
  <c r="AC73" i="19" s="1"/>
  <c r="K73" i="19"/>
  <c r="AB73" i="19" s="1"/>
  <c r="I73" i="19"/>
  <c r="AA73" i="19" s="1"/>
  <c r="G73" i="19"/>
  <c r="Z73" i="19" s="1"/>
  <c r="E73" i="19"/>
  <c r="Y73" i="19" s="1"/>
  <c r="AI73" i="19" s="1"/>
  <c r="X73" i="19" s="1"/>
  <c r="W72" i="19"/>
  <c r="AH72" i="19" s="1"/>
  <c r="U72" i="19"/>
  <c r="AG72" i="19" s="1"/>
  <c r="S72" i="19"/>
  <c r="AF72" i="19" s="1"/>
  <c r="Q72" i="19"/>
  <c r="AE72" i="19" s="1"/>
  <c r="O72" i="19"/>
  <c r="AD72" i="19" s="1"/>
  <c r="M72" i="19"/>
  <c r="AC72" i="19" s="1"/>
  <c r="K72" i="19"/>
  <c r="AB72" i="19" s="1"/>
  <c r="I72" i="19"/>
  <c r="AA72" i="19" s="1"/>
  <c r="G72" i="19"/>
  <c r="Z72" i="19" s="1"/>
  <c r="E72" i="19"/>
  <c r="Y72" i="19" s="1"/>
  <c r="AI72" i="19" s="1"/>
  <c r="X72" i="19" s="1"/>
  <c r="W71" i="19"/>
  <c r="AH71" i="19" s="1"/>
  <c r="U71" i="19"/>
  <c r="AG71" i="19" s="1"/>
  <c r="S71" i="19"/>
  <c r="AF71" i="19" s="1"/>
  <c r="Q71" i="19"/>
  <c r="AE71" i="19" s="1"/>
  <c r="O71" i="19"/>
  <c r="AD71" i="19" s="1"/>
  <c r="M71" i="19"/>
  <c r="AC71" i="19" s="1"/>
  <c r="K71" i="19"/>
  <c r="AB71" i="19" s="1"/>
  <c r="I71" i="19"/>
  <c r="AA71" i="19" s="1"/>
  <c r="G71" i="19"/>
  <c r="Z71" i="19" s="1"/>
  <c r="E71" i="19"/>
  <c r="Y71" i="19" s="1"/>
  <c r="AI71" i="19" s="1"/>
  <c r="X71" i="19" s="1"/>
  <c r="W70" i="19"/>
  <c r="AH70" i="19" s="1"/>
  <c r="U70" i="19"/>
  <c r="AG70" i="19" s="1"/>
  <c r="S70" i="19"/>
  <c r="AF70" i="19" s="1"/>
  <c r="Q70" i="19"/>
  <c r="AE70" i="19" s="1"/>
  <c r="O70" i="19"/>
  <c r="AD70" i="19" s="1"/>
  <c r="M70" i="19"/>
  <c r="AC70" i="19" s="1"/>
  <c r="K70" i="19"/>
  <c r="AB70" i="19" s="1"/>
  <c r="I70" i="19"/>
  <c r="AA70" i="19" s="1"/>
  <c r="G70" i="19"/>
  <c r="Z70" i="19" s="1"/>
  <c r="E70" i="19"/>
  <c r="Y70" i="19" s="1"/>
  <c r="AI70" i="19" s="1"/>
  <c r="X70" i="19" s="1"/>
  <c r="W69" i="19"/>
  <c r="AH69" i="19" s="1"/>
  <c r="U69" i="19"/>
  <c r="AG69" i="19" s="1"/>
  <c r="S69" i="19"/>
  <c r="AF69" i="19" s="1"/>
  <c r="Q69" i="19"/>
  <c r="AE69" i="19" s="1"/>
  <c r="O69" i="19"/>
  <c r="AD69" i="19" s="1"/>
  <c r="M69" i="19"/>
  <c r="AC69" i="19" s="1"/>
  <c r="K69" i="19"/>
  <c r="AB69" i="19" s="1"/>
  <c r="I69" i="19"/>
  <c r="AA69" i="19" s="1"/>
  <c r="G69" i="19"/>
  <c r="Z69" i="19" s="1"/>
  <c r="E69" i="19"/>
  <c r="Y69" i="19" s="1"/>
  <c r="AI69" i="19" s="1"/>
  <c r="X69" i="19" s="1"/>
  <c r="W68" i="19"/>
  <c r="AH68" i="19" s="1"/>
  <c r="U68" i="19"/>
  <c r="AG68" i="19" s="1"/>
  <c r="S68" i="19"/>
  <c r="AF68" i="19" s="1"/>
  <c r="Q68" i="19"/>
  <c r="AE68" i="19" s="1"/>
  <c r="O68" i="19"/>
  <c r="AD68" i="19" s="1"/>
  <c r="M68" i="19"/>
  <c r="AC68" i="19" s="1"/>
  <c r="K68" i="19"/>
  <c r="AB68" i="19" s="1"/>
  <c r="I68" i="19"/>
  <c r="AA68" i="19" s="1"/>
  <c r="G68" i="19"/>
  <c r="Z68" i="19" s="1"/>
  <c r="E68" i="19"/>
  <c r="Y68" i="19" s="1"/>
  <c r="AI68" i="19" s="1"/>
  <c r="X68" i="19" s="1"/>
  <c r="W67" i="19"/>
  <c r="AH67" i="19" s="1"/>
  <c r="U67" i="19"/>
  <c r="AG67" i="19" s="1"/>
  <c r="S67" i="19"/>
  <c r="AF67" i="19" s="1"/>
  <c r="Q67" i="19"/>
  <c r="AE67" i="19" s="1"/>
  <c r="O67" i="19"/>
  <c r="AD67" i="19" s="1"/>
  <c r="M67" i="19"/>
  <c r="AC67" i="19" s="1"/>
  <c r="K67" i="19"/>
  <c r="AB67" i="19" s="1"/>
  <c r="I67" i="19"/>
  <c r="AA67" i="19" s="1"/>
  <c r="G67" i="19"/>
  <c r="Z67" i="19" s="1"/>
  <c r="E67" i="19"/>
  <c r="Y67" i="19" s="1"/>
  <c r="AI67" i="19" s="1"/>
  <c r="X67" i="19" s="1"/>
  <c r="W66" i="19"/>
  <c r="AH66" i="19" s="1"/>
  <c r="U66" i="19"/>
  <c r="AG66" i="19" s="1"/>
  <c r="S66" i="19"/>
  <c r="AF66" i="19" s="1"/>
  <c r="Q66" i="19"/>
  <c r="AE66" i="19" s="1"/>
  <c r="O66" i="19"/>
  <c r="AD66" i="19" s="1"/>
  <c r="M66" i="19"/>
  <c r="AC66" i="19" s="1"/>
  <c r="K66" i="19"/>
  <c r="AB66" i="19" s="1"/>
  <c r="I66" i="19"/>
  <c r="AA66" i="19" s="1"/>
  <c r="G66" i="19"/>
  <c r="Z66" i="19" s="1"/>
  <c r="E66" i="19"/>
  <c r="Y66" i="19" s="1"/>
  <c r="AI66" i="19" s="1"/>
  <c r="X66" i="19" s="1"/>
  <c r="W65" i="19"/>
  <c r="AH65" i="19" s="1"/>
  <c r="U65" i="19"/>
  <c r="AG65" i="19" s="1"/>
  <c r="S65" i="19"/>
  <c r="AF65" i="19" s="1"/>
  <c r="Q65" i="19"/>
  <c r="AE65" i="19" s="1"/>
  <c r="O65" i="19"/>
  <c r="AD65" i="19" s="1"/>
  <c r="M65" i="19"/>
  <c r="AC65" i="19" s="1"/>
  <c r="K65" i="19"/>
  <c r="AB65" i="19" s="1"/>
  <c r="I65" i="19"/>
  <c r="AA65" i="19" s="1"/>
  <c r="G65" i="19"/>
  <c r="Z65" i="19" s="1"/>
  <c r="E65" i="19"/>
  <c r="Y65" i="19" s="1"/>
  <c r="AI65" i="19" s="1"/>
  <c r="X65" i="19" s="1"/>
  <c r="W64" i="19"/>
  <c r="AH64" i="19" s="1"/>
  <c r="U64" i="19"/>
  <c r="AG64" i="19" s="1"/>
  <c r="S64" i="19"/>
  <c r="AF64" i="19" s="1"/>
  <c r="Q64" i="19"/>
  <c r="AE64" i="19" s="1"/>
  <c r="O64" i="19"/>
  <c r="AD64" i="19" s="1"/>
  <c r="M64" i="19"/>
  <c r="AC64" i="19" s="1"/>
  <c r="K64" i="19"/>
  <c r="AB64" i="19" s="1"/>
  <c r="I64" i="19"/>
  <c r="AA64" i="19" s="1"/>
  <c r="G64" i="19"/>
  <c r="Z64" i="19" s="1"/>
  <c r="E64" i="19"/>
  <c r="Y64" i="19" s="1"/>
  <c r="AI64" i="19" s="1"/>
  <c r="X64" i="19" s="1"/>
  <c r="W63" i="19"/>
  <c r="AH63" i="19" s="1"/>
  <c r="U63" i="19"/>
  <c r="AG63" i="19" s="1"/>
  <c r="S63" i="19"/>
  <c r="AF63" i="19" s="1"/>
  <c r="Q63" i="19"/>
  <c r="AE63" i="19" s="1"/>
  <c r="O63" i="19"/>
  <c r="AD63" i="19" s="1"/>
  <c r="M63" i="19"/>
  <c r="AC63" i="19" s="1"/>
  <c r="K63" i="19"/>
  <c r="AB63" i="19" s="1"/>
  <c r="I63" i="19"/>
  <c r="AA63" i="19" s="1"/>
  <c r="G63" i="19"/>
  <c r="Z63" i="19" s="1"/>
  <c r="E63" i="19"/>
  <c r="Y63" i="19" s="1"/>
  <c r="AI63" i="19" s="1"/>
  <c r="X63" i="19" s="1"/>
  <c r="W62" i="19"/>
  <c r="AH62" i="19" s="1"/>
  <c r="U62" i="19"/>
  <c r="AG62" i="19" s="1"/>
  <c r="S62" i="19"/>
  <c r="AF62" i="19" s="1"/>
  <c r="Q62" i="19"/>
  <c r="AE62" i="19" s="1"/>
  <c r="O62" i="19"/>
  <c r="AD62" i="19" s="1"/>
  <c r="M62" i="19"/>
  <c r="AC62" i="19" s="1"/>
  <c r="K62" i="19"/>
  <c r="AB62" i="19" s="1"/>
  <c r="I62" i="19"/>
  <c r="AA62" i="19" s="1"/>
  <c r="G62" i="19"/>
  <c r="Z62" i="19" s="1"/>
  <c r="E62" i="19"/>
  <c r="Y62" i="19" s="1"/>
  <c r="AI62" i="19" s="1"/>
  <c r="X62" i="19" s="1"/>
  <c r="W61" i="19"/>
  <c r="AH61" i="19" s="1"/>
  <c r="U61" i="19"/>
  <c r="AG61" i="19" s="1"/>
  <c r="S61" i="19"/>
  <c r="AF61" i="19" s="1"/>
  <c r="Q61" i="19"/>
  <c r="AE61" i="19" s="1"/>
  <c r="O61" i="19"/>
  <c r="AD61" i="19" s="1"/>
  <c r="M61" i="19"/>
  <c r="AC61" i="19" s="1"/>
  <c r="K61" i="19"/>
  <c r="AB61" i="19" s="1"/>
  <c r="I61" i="19"/>
  <c r="AA61" i="19" s="1"/>
  <c r="G61" i="19"/>
  <c r="Z61" i="19" s="1"/>
  <c r="E61" i="19"/>
  <c r="Y61" i="19" s="1"/>
  <c r="AI61" i="19" s="1"/>
  <c r="X61" i="19" s="1"/>
  <c r="W60" i="19"/>
  <c r="AH60" i="19" s="1"/>
  <c r="U60" i="19"/>
  <c r="AG60" i="19" s="1"/>
  <c r="S60" i="19"/>
  <c r="AF60" i="19" s="1"/>
  <c r="Q60" i="19"/>
  <c r="AE60" i="19" s="1"/>
  <c r="O60" i="19"/>
  <c r="AD60" i="19" s="1"/>
  <c r="M60" i="19"/>
  <c r="AC60" i="19" s="1"/>
  <c r="K60" i="19"/>
  <c r="AB60" i="19" s="1"/>
  <c r="I60" i="19"/>
  <c r="AA60" i="19" s="1"/>
  <c r="G60" i="19"/>
  <c r="Z60" i="19" s="1"/>
  <c r="E60" i="19"/>
  <c r="Y60" i="19" s="1"/>
  <c r="AI60" i="19" s="1"/>
  <c r="X60" i="19" s="1"/>
  <c r="W59" i="19"/>
  <c r="AH59" i="19" s="1"/>
  <c r="U59" i="19"/>
  <c r="AG59" i="19" s="1"/>
  <c r="S59" i="19"/>
  <c r="AF59" i="19" s="1"/>
  <c r="Q59" i="19"/>
  <c r="AE59" i="19" s="1"/>
  <c r="O59" i="19"/>
  <c r="AD59" i="19" s="1"/>
  <c r="M59" i="19"/>
  <c r="AC59" i="19" s="1"/>
  <c r="K59" i="19"/>
  <c r="AB59" i="19" s="1"/>
  <c r="I59" i="19"/>
  <c r="AA59" i="19" s="1"/>
  <c r="G59" i="19"/>
  <c r="Z59" i="19" s="1"/>
  <c r="E59" i="19"/>
  <c r="Y59" i="19" s="1"/>
  <c r="AI59" i="19" s="1"/>
  <c r="X59" i="19" s="1"/>
  <c r="W58" i="19"/>
  <c r="AH58" i="19" s="1"/>
  <c r="U58" i="19"/>
  <c r="AG58" i="19" s="1"/>
  <c r="S58" i="19"/>
  <c r="AF58" i="19" s="1"/>
  <c r="Q58" i="19"/>
  <c r="AE58" i="19" s="1"/>
  <c r="O58" i="19"/>
  <c r="AD58" i="19" s="1"/>
  <c r="M58" i="19"/>
  <c r="AC58" i="19" s="1"/>
  <c r="K58" i="19"/>
  <c r="AB58" i="19" s="1"/>
  <c r="I58" i="19"/>
  <c r="AA58" i="19" s="1"/>
  <c r="G58" i="19"/>
  <c r="Z58" i="19" s="1"/>
  <c r="E58" i="19"/>
  <c r="Y58" i="19" s="1"/>
  <c r="AI58" i="19" s="1"/>
  <c r="X58" i="19" s="1"/>
  <c r="W57" i="19"/>
  <c r="AH57" i="19" s="1"/>
  <c r="U57" i="19"/>
  <c r="AG57" i="19" s="1"/>
  <c r="S57" i="19"/>
  <c r="AF57" i="19" s="1"/>
  <c r="Q57" i="19"/>
  <c r="AE57" i="19" s="1"/>
  <c r="O57" i="19"/>
  <c r="AD57" i="19" s="1"/>
  <c r="M57" i="19"/>
  <c r="AC57" i="19" s="1"/>
  <c r="K57" i="19"/>
  <c r="AB57" i="19" s="1"/>
  <c r="I57" i="19"/>
  <c r="AA57" i="19" s="1"/>
  <c r="G57" i="19"/>
  <c r="Z57" i="19" s="1"/>
  <c r="E57" i="19"/>
  <c r="Y57" i="19" s="1"/>
  <c r="AI57" i="19" s="1"/>
  <c r="X57" i="19" s="1"/>
  <c r="W56" i="19"/>
  <c r="AH56" i="19" s="1"/>
  <c r="U56" i="19"/>
  <c r="AG56" i="19" s="1"/>
  <c r="S56" i="19"/>
  <c r="AF56" i="19" s="1"/>
  <c r="Q56" i="19"/>
  <c r="AE56" i="19" s="1"/>
  <c r="O56" i="19"/>
  <c r="AD56" i="19" s="1"/>
  <c r="M56" i="19"/>
  <c r="AC56" i="19" s="1"/>
  <c r="K56" i="19"/>
  <c r="AB56" i="19" s="1"/>
  <c r="I56" i="19"/>
  <c r="AA56" i="19" s="1"/>
  <c r="G56" i="19"/>
  <c r="Z56" i="19" s="1"/>
  <c r="E56" i="19"/>
  <c r="Y56" i="19" s="1"/>
  <c r="AI56" i="19" s="1"/>
  <c r="X56" i="19" s="1"/>
  <c r="W55" i="19"/>
  <c r="AH55" i="19" s="1"/>
  <c r="U55" i="19"/>
  <c r="AG55" i="19" s="1"/>
  <c r="S55" i="19"/>
  <c r="AF55" i="19" s="1"/>
  <c r="Q55" i="19"/>
  <c r="AE55" i="19" s="1"/>
  <c r="O55" i="19"/>
  <c r="AD55" i="19" s="1"/>
  <c r="M55" i="19"/>
  <c r="AC55" i="19" s="1"/>
  <c r="K55" i="19"/>
  <c r="AB55" i="19" s="1"/>
  <c r="I55" i="19"/>
  <c r="AA55" i="19" s="1"/>
  <c r="G55" i="19"/>
  <c r="Z55" i="19" s="1"/>
  <c r="E55" i="19"/>
  <c r="Y55" i="19" s="1"/>
  <c r="AI55" i="19" s="1"/>
  <c r="X55" i="19" s="1"/>
  <c r="W54" i="19"/>
  <c r="AH54" i="19" s="1"/>
  <c r="U54" i="19"/>
  <c r="AG54" i="19" s="1"/>
  <c r="S54" i="19"/>
  <c r="AF54" i="19" s="1"/>
  <c r="Q54" i="19"/>
  <c r="AE54" i="19" s="1"/>
  <c r="O54" i="19"/>
  <c r="AD54" i="19" s="1"/>
  <c r="M54" i="19"/>
  <c r="AC54" i="19" s="1"/>
  <c r="K54" i="19"/>
  <c r="AB54" i="19" s="1"/>
  <c r="I54" i="19"/>
  <c r="AA54" i="19" s="1"/>
  <c r="G54" i="19"/>
  <c r="Z54" i="19" s="1"/>
  <c r="E54" i="19"/>
  <c r="Y54" i="19" s="1"/>
  <c r="AI54" i="19" s="1"/>
  <c r="X54" i="19" s="1"/>
  <c r="W53" i="19"/>
  <c r="AH53" i="19" s="1"/>
  <c r="U53" i="19"/>
  <c r="AG53" i="19" s="1"/>
  <c r="S53" i="19"/>
  <c r="AF53" i="19" s="1"/>
  <c r="Q53" i="19"/>
  <c r="AE53" i="19" s="1"/>
  <c r="O53" i="19"/>
  <c r="AD53" i="19" s="1"/>
  <c r="M53" i="19"/>
  <c r="AC53" i="19" s="1"/>
  <c r="K53" i="19"/>
  <c r="AB53" i="19" s="1"/>
  <c r="I53" i="19"/>
  <c r="AA53" i="19" s="1"/>
  <c r="G53" i="19"/>
  <c r="Z53" i="19" s="1"/>
  <c r="E53" i="19"/>
  <c r="Y53" i="19" s="1"/>
  <c r="AI53" i="19" s="1"/>
  <c r="X53" i="19" s="1"/>
  <c r="W52" i="19"/>
  <c r="AH52" i="19" s="1"/>
  <c r="U52" i="19"/>
  <c r="AG52" i="19" s="1"/>
  <c r="S52" i="19"/>
  <c r="AF52" i="19" s="1"/>
  <c r="Q52" i="19"/>
  <c r="AE52" i="19" s="1"/>
  <c r="O52" i="19"/>
  <c r="AD52" i="19" s="1"/>
  <c r="M52" i="19"/>
  <c r="AC52" i="19" s="1"/>
  <c r="K52" i="19"/>
  <c r="AB52" i="19" s="1"/>
  <c r="I52" i="19"/>
  <c r="AA52" i="19" s="1"/>
  <c r="G52" i="19"/>
  <c r="Z52" i="19" s="1"/>
  <c r="E52" i="19"/>
  <c r="Y52" i="19" s="1"/>
  <c r="AI52" i="19" s="1"/>
  <c r="X52" i="19" s="1"/>
  <c r="W51" i="19"/>
  <c r="AH51" i="19" s="1"/>
  <c r="U51" i="19"/>
  <c r="AG51" i="19" s="1"/>
  <c r="S51" i="19"/>
  <c r="AF51" i="19" s="1"/>
  <c r="Q51" i="19"/>
  <c r="AE51" i="19" s="1"/>
  <c r="O51" i="19"/>
  <c r="AD51" i="19" s="1"/>
  <c r="M51" i="19"/>
  <c r="AC51" i="19" s="1"/>
  <c r="K51" i="19"/>
  <c r="AB51" i="19" s="1"/>
  <c r="I51" i="19"/>
  <c r="AA51" i="19" s="1"/>
  <c r="G51" i="19"/>
  <c r="Z51" i="19" s="1"/>
  <c r="E51" i="19"/>
  <c r="Y51" i="19" s="1"/>
  <c r="AI51" i="19" s="1"/>
  <c r="X51" i="19" s="1"/>
  <c r="W50" i="19"/>
  <c r="AH50" i="19" s="1"/>
  <c r="U50" i="19"/>
  <c r="AG50" i="19" s="1"/>
  <c r="S50" i="19"/>
  <c r="AF50" i="19" s="1"/>
  <c r="Q50" i="19"/>
  <c r="AE50" i="19" s="1"/>
  <c r="O50" i="19"/>
  <c r="AD50" i="19" s="1"/>
  <c r="M50" i="19"/>
  <c r="AC50" i="19" s="1"/>
  <c r="K50" i="19"/>
  <c r="AB50" i="19" s="1"/>
  <c r="I50" i="19"/>
  <c r="AA50" i="19" s="1"/>
  <c r="G50" i="19"/>
  <c r="Z50" i="19" s="1"/>
  <c r="E50" i="19"/>
  <c r="Y50" i="19" s="1"/>
  <c r="AI50" i="19" s="1"/>
  <c r="X50" i="19" s="1"/>
  <c r="W49" i="19"/>
  <c r="AH49" i="19" s="1"/>
  <c r="U49" i="19"/>
  <c r="AG49" i="19" s="1"/>
  <c r="S49" i="19"/>
  <c r="AF49" i="19" s="1"/>
  <c r="Q49" i="19"/>
  <c r="AE49" i="19" s="1"/>
  <c r="O49" i="19"/>
  <c r="AD49" i="19" s="1"/>
  <c r="M49" i="19"/>
  <c r="AC49" i="19" s="1"/>
  <c r="K49" i="19"/>
  <c r="AB49" i="19" s="1"/>
  <c r="I49" i="19"/>
  <c r="AA49" i="19" s="1"/>
  <c r="G49" i="19"/>
  <c r="Z49" i="19" s="1"/>
  <c r="E49" i="19"/>
  <c r="Y49" i="19" s="1"/>
  <c r="AI49" i="19" s="1"/>
  <c r="X49" i="19" s="1"/>
  <c r="W48" i="19"/>
  <c r="AH48" i="19" s="1"/>
  <c r="U48" i="19"/>
  <c r="AG48" i="19" s="1"/>
  <c r="S48" i="19"/>
  <c r="AF48" i="19" s="1"/>
  <c r="Q48" i="19"/>
  <c r="AE48" i="19" s="1"/>
  <c r="O48" i="19"/>
  <c r="AD48" i="19" s="1"/>
  <c r="M48" i="19"/>
  <c r="AC48" i="19" s="1"/>
  <c r="K48" i="19"/>
  <c r="AB48" i="19" s="1"/>
  <c r="I48" i="19"/>
  <c r="AA48" i="19" s="1"/>
  <c r="G48" i="19"/>
  <c r="Z48" i="19" s="1"/>
  <c r="E48" i="19"/>
  <c r="Y48" i="19" s="1"/>
  <c r="AI48" i="19" s="1"/>
  <c r="X48" i="19" s="1"/>
  <c r="W47" i="19"/>
  <c r="AH47" i="19" s="1"/>
  <c r="U47" i="19"/>
  <c r="AG47" i="19" s="1"/>
  <c r="S47" i="19"/>
  <c r="AF47" i="19" s="1"/>
  <c r="Q47" i="19"/>
  <c r="AE47" i="19" s="1"/>
  <c r="O47" i="19"/>
  <c r="AD47" i="19" s="1"/>
  <c r="M47" i="19"/>
  <c r="AC47" i="19" s="1"/>
  <c r="K47" i="19"/>
  <c r="AB47" i="19" s="1"/>
  <c r="I47" i="19"/>
  <c r="AA47" i="19" s="1"/>
  <c r="G47" i="19"/>
  <c r="Z47" i="19" s="1"/>
  <c r="E47" i="19"/>
  <c r="Y47" i="19" s="1"/>
  <c r="AI47" i="19" s="1"/>
  <c r="X47" i="19" s="1"/>
  <c r="W46" i="19"/>
  <c r="AH46" i="19" s="1"/>
  <c r="U46" i="19"/>
  <c r="AG46" i="19" s="1"/>
  <c r="S46" i="19"/>
  <c r="AF46" i="19" s="1"/>
  <c r="Q46" i="19"/>
  <c r="AE46" i="19" s="1"/>
  <c r="O46" i="19"/>
  <c r="AD46" i="19" s="1"/>
  <c r="M46" i="19"/>
  <c r="AC46" i="19" s="1"/>
  <c r="K46" i="19"/>
  <c r="AB46" i="19" s="1"/>
  <c r="I46" i="19"/>
  <c r="AA46" i="19" s="1"/>
  <c r="G46" i="19"/>
  <c r="Z46" i="19" s="1"/>
  <c r="E46" i="19"/>
  <c r="Y46" i="19" s="1"/>
  <c r="AI46" i="19" s="1"/>
  <c r="X46" i="19" s="1"/>
  <c r="W45" i="19"/>
  <c r="AH45" i="19" s="1"/>
  <c r="U45" i="19"/>
  <c r="AG45" i="19" s="1"/>
  <c r="S45" i="19"/>
  <c r="AF45" i="19" s="1"/>
  <c r="Q45" i="19"/>
  <c r="AE45" i="19" s="1"/>
  <c r="O45" i="19"/>
  <c r="AD45" i="19" s="1"/>
  <c r="M45" i="19"/>
  <c r="AC45" i="19" s="1"/>
  <c r="K45" i="19"/>
  <c r="AB45" i="19" s="1"/>
  <c r="I45" i="19"/>
  <c r="AA45" i="19" s="1"/>
  <c r="G45" i="19"/>
  <c r="Z45" i="19" s="1"/>
  <c r="E45" i="19"/>
  <c r="Y45" i="19" s="1"/>
  <c r="AI45" i="19" s="1"/>
  <c r="X45" i="19" s="1"/>
  <c r="W44" i="19"/>
  <c r="AH44" i="19" s="1"/>
  <c r="U44" i="19"/>
  <c r="AG44" i="19" s="1"/>
  <c r="S44" i="19"/>
  <c r="AF44" i="19" s="1"/>
  <c r="Q44" i="19"/>
  <c r="AE44" i="19" s="1"/>
  <c r="O44" i="19"/>
  <c r="AD44" i="19" s="1"/>
  <c r="M44" i="19"/>
  <c r="AC44" i="19" s="1"/>
  <c r="K44" i="19"/>
  <c r="AB44" i="19" s="1"/>
  <c r="I44" i="19"/>
  <c r="AA44" i="19" s="1"/>
  <c r="G44" i="19"/>
  <c r="Z44" i="19" s="1"/>
  <c r="E44" i="19"/>
  <c r="Y44" i="19" s="1"/>
  <c r="AI44" i="19" s="1"/>
  <c r="X44" i="19" s="1"/>
  <c r="W43" i="19"/>
  <c r="AH43" i="19" s="1"/>
  <c r="U43" i="19"/>
  <c r="AG43" i="19" s="1"/>
  <c r="S43" i="19"/>
  <c r="AF43" i="19" s="1"/>
  <c r="Q43" i="19"/>
  <c r="AE43" i="19" s="1"/>
  <c r="O43" i="19"/>
  <c r="AD43" i="19" s="1"/>
  <c r="M43" i="19"/>
  <c r="AC43" i="19" s="1"/>
  <c r="K43" i="19"/>
  <c r="AB43" i="19" s="1"/>
  <c r="I43" i="19"/>
  <c r="AA43" i="19" s="1"/>
  <c r="G43" i="19"/>
  <c r="Z43" i="19" s="1"/>
  <c r="E43" i="19"/>
  <c r="Y43" i="19" s="1"/>
  <c r="AI43" i="19" s="1"/>
  <c r="X43" i="19" s="1"/>
  <c r="W42" i="19"/>
  <c r="AH42" i="19" s="1"/>
  <c r="U42" i="19"/>
  <c r="AG42" i="19" s="1"/>
  <c r="S42" i="19"/>
  <c r="AF42" i="19" s="1"/>
  <c r="Q42" i="19"/>
  <c r="AE42" i="19" s="1"/>
  <c r="O42" i="19"/>
  <c r="AD42" i="19" s="1"/>
  <c r="M42" i="19"/>
  <c r="AC42" i="19" s="1"/>
  <c r="K42" i="19"/>
  <c r="AB42" i="19" s="1"/>
  <c r="I42" i="19"/>
  <c r="AA42" i="19" s="1"/>
  <c r="G42" i="19"/>
  <c r="Z42" i="19" s="1"/>
  <c r="E42" i="19"/>
  <c r="Y42" i="19" s="1"/>
  <c r="AI42" i="19" s="1"/>
  <c r="X42" i="19" s="1"/>
  <c r="W41" i="19"/>
  <c r="AH41" i="19" s="1"/>
  <c r="U41" i="19"/>
  <c r="AG41" i="19" s="1"/>
  <c r="S41" i="19"/>
  <c r="AF41" i="19" s="1"/>
  <c r="Q41" i="19"/>
  <c r="AE41" i="19" s="1"/>
  <c r="O41" i="19"/>
  <c r="AD41" i="19" s="1"/>
  <c r="M41" i="19"/>
  <c r="AC41" i="19" s="1"/>
  <c r="K41" i="19"/>
  <c r="AB41" i="19" s="1"/>
  <c r="I41" i="19"/>
  <c r="AA41" i="19" s="1"/>
  <c r="G41" i="19"/>
  <c r="Z41" i="19" s="1"/>
  <c r="E41" i="19"/>
  <c r="Y41" i="19" s="1"/>
  <c r="AI41" i="19" s="1"/>
  <c r="X41" i="19" s="1"/>
  <c r="W40" i="19"/>
  <c r="AH40" i="19" s="1"/>
  <c r="U40" i="19"/>
  <c r="AG40" i="19" s="1"/>
  <c r="S40" i="19"/>
  <c r="AF40" i="19" s="1"/>
  <c r="Q40" i="19"/>
  <c r="AE40" i="19" s="1"/>
  <c r="O40" i="19"/>
  <c r="AD40" i="19" s="1"/>
  <c r="M40" i="19"/>
  <c r="AC40" i="19" s="1"/>
  <c r="K40" i="19"/>
  <c r="AB40" i="19" s="1"/>
  <c r="I40" i="19"/>
  <c r="AA40" i="19" s="1"/>
  <c r="G40" i="19"/>
  <c r="Z40" i="19" s="1"/>
  <c r="E40" i="19"/>
  <c r="Y40" i="19" s="1"/>
  <c r="AI40" i="19" s="1"/>
  <c r="X40" i="19" s="1"/>
  <c r="W39" i="19"/>
  <c r="AH39" i="19" s="1"/>
  <c r="U39" i="19"/>
  <c r="AG39" i="19" s="1"/>
  <c r="S39" i="19"/>
  <c r="AF39" i="19" s="1"/>
  <c r="Q39" i="19"/>
  <c r="AE39" i="19" s="1"/>
  <c r="O39" i="19"/>
  <c r="AD39" i="19" s="1"/>
  <c r="M39" i="19"/>
  <c r="AC39" i="19" s="1"/>
  <c r="K39" i="19"/>
  <c r="AB39" i="19" s="1"/>
  <c r="I39" i="19"/>
  <c r="AA39" i="19" s="1"/>
  <c r="G39" i="19"/>
  <c r="Z39" i="19" s="1"/>
  <c r="E39" i="19"/>
  <c r="Y39" i="19" s="1"/>
  <c r="AI39" i="19" s="1"/>
  <c r="X39" i="19" s="1"/>
  <c r="W38" i="19"/>
  <c r="AH38" i="19" s="1"/>
  <c r="U38" i="19"/>
  <c r="AG38" i="19" s="1"/>
  <c r="S38" i="19"/>
  <c r="AF38" i="19" s="1"/>
  <c r="Q38" i="19"/>
  <c r="AE38" i="19" s="1"/>
  <c r="O38" i="19"/>
  <c r="AD38" i="19" s="1"/>
  <c r="M38" i="19"/>
  <c r="AC38" i="19" s="1"/>
  <c r="K38" i="19"/>
  <c r="AB38" i="19" s="1"/>
  <c r="I38" i="19"/>
  <c r="AA38" i="19" s="1"/>
  <c r="G38" i="19"/>
  <c r="Z38" i="19" s="1"/>
  <c r="E38" i="19"/>
  <c r="Y38" i="19" s="1"/>
  <c r="AI38" i="19" s="1"/>
  <c r="X38" i="19" s="1"/>
  <c r="W37" i="19"/>
  <c r="AH37" i="19" s="1"/>
  <c r="U37" i="19"/>
  <c r="AG37" i="19" s="1"/>
  <c r="S37" i="19"/>
  <c r="AF37" i="19" s="1"/>
  <c r="Q37" i="19"/>
  <c r="AE37" i="19" s="1"/>
  <c r="O37" i="19"/>
  <c r="AD37" i="19" s="1"/>
  <c r="M37" i="19"/>
  <c r="AC37" i="19" s="1"/>
  <c r="K37" i="19"/>
  <c r="AB37" i="19" s="1"/>
  <c r="I37" i="19"/>
  <c r="AA37" i="19" s="1"/>
  <c r="G37" i="19"/>
  <c r="Z37" i="19" s="1"/>
  <c r="E37" i="19"/>
  <c r="Y37" i="19" s="1"/>
  <c r="AI37" i="19" s="1"/>
  <c r="X37" i="19" s="1"/>
  <c r="W36" i="19"/>
  <c r="AH36" i="19" s="1"/>
  <c r="U36" i="19"/>
  <c r="AG36" i="19" s="1"/>
  <c r="S36" i="19"/>
  <c r="AF36" i="19" s="1"/>
  <c r="Q36" i="19"/>
  <c r="AE36" i="19" s="1"/>
  <c r="O36" i="19"/>
  <c r="AD36" i="19" s="1"/>
  <c r="M36" i="19"/>
  <c r="AC36" i="19" s="1"/>
  <c r="K36" i="19"/>
  <c r="AB36" i="19" s="1"/>
  <c r="I36" i="19"/>
  <c r="AA36" i="19" s="1"/>
  <c r="G36" i="19"/>
  <c r="Z36" i="19" s="1"/>
  <c r="E36" i="19"/>
  <c r="Y36" i="19" s="1"/>
  <c r="AI36" i="19" s="1"/>
  <c r="X36" i="19" s="1"/>
  <c r="W35" i="19"/>
  <c r="AH35" i="19" s="1"/>
  <c r="U35" i="19"/>
  <c r="AG35" i="19" s="1"/>
  <c r="S35" i="19"/>
  <c r="AF35" i="19" s="1"/>
  <c r="Q35" i="19"/>
  <c r="AE35" i="19" s="1"/>
  <c r="O35" i="19"/>
  <c r="AD35" i="19" s="1"/>
  <c r="M35" i="19"/>
  <c r="AC35" i="19" s="1"/>
  <c r="K35" i="19"/>
  <c r="AB35" i="19" s="1"/>
  <c r="I35" i="19"/>
  <c r="AA35" i="19" s="1"/>
  <c r="G35" i="19"/>
  <c r="Z35" i="19" s="1"/>
  <c r="E35" i="19"/>
  <c r="Y35" i="19" s="1"/>
  <c r="AI35" i="19" s="1"/>
  <c r="X35" i="19" s="1"/>
  <c r="W34" i="19"/>
  <c r="AH34" i="19" s="1"/>
  <c r="U34" i="19"/>
  <c r="AG34" i="19" s="1"/>
  <c r="S34" i="19"/>
  <c r="AF34" i="19" s="1"/>
  <c r="Q34" i="19"/>
  <c r="AE34" i="19" s="1"/>
  <c r="O34" i="19"/>
  <c r="AD34" i="19" s="1"/>
  <c r="M34" i="19"/>
  <c r="AC34" i="19" s="1"/>
  <c r="K34" i="19"/>
  <c r="AB34" i="19" s="1"/>
  <c r="I34" i="19"/>
  <c r="AA34" i="19" s="1"/>
  <c r="G34" i="19"/>
  <c r="Z34" i="19" s="1"/>
  <c r="E34" i="19"/>
  <c r="Y34" i="19" s="1"/>
  <c r="AI34" i="19" s="1"/>
  <c r="X34" i="19" s="1"/>
  <c r="W33" i="19"/>
  <c r="AH33" i="19" s="1"/>
  <c r="U33" i="19"/>
  <c r="AG33" i="19" s="1"/>
  <c r="S33" i="19"/>
  <c r="AF33" i="19" s="1"/>
  <c r="Q33" i="19"/>
  <c r="AE33" i="19" s="1"/>
  <c r="O33" i="19"/>
  <c r="AD33" i="19" s="1"/>
  <c r="M33" i="19"/>
  <c r="AC33" i="19" s="1"/>
  <c r="K33" i="19"/>
  <c r="AB33" i="19" s="1"/>
  <c r="I33" i="19"/>
  <c r="AA33" i="19" s="1"/>
  <c r="G33" i="19"/>
  <c r="Z33" i="19" s="1"/>
  <c r="E33" i="19"/>
  <c r="Y33" i="19" s="1"/>
  <c r="AI33" i="19" s="1"/>
  <c r="X33" i="19" s="1"/>
  <c r="W32" i="19"/>
  <c r="AH32" i="19" s="1"/>
  <c r="U32" i="19"/>
  <c r="AG32" i="19" s="1"/>
  <c r="S32" i="19"/>
  <c r="AF32" i="19" s="1"/>
  <c r="Q32" i="19"/>
  <c r="AE32" i="19" s="1"/>
  <c r="O32" i="19"/>
  <c r="AD32" i="19" s="1"/>
  <c r="M32" i="19"/>
  <c r="AC32" i="19" s="1"/>
  <c r="K32" i="19"/>
  <c r="AB32" i="19" s="1"/>
  <c r="I32" i="19"/>
  <c r="AA32" i="19" s="1"/>
  <c r="G32" i="19"/>
  <c r="Z32" i="19" s="1"/>
  <c r="E32" i="19"/>
  <c r="Y32" i="19" s="1"/>
  <c r="AI32" i="19" s="1"/>
  <c r="X32" i="19" s="1"/>
  <c r="W31" i="19"/>
  <c r="AH31" i="19" s="1"/>
  <c r="U31" i="19"/>
  <c r="AG31" i="19" s="1"/>
  <c r="S31" i="19"/>
  <c r="AF31" i="19" s="1"/>
  <c r="Q31" i="19"/>
  <c r="AE31" i="19" s="1"/>
  <c r="O31" i="19"/>
  <c r="AD31" i="19" s="1"/>
  <c r="M31" i="19"/>
  <c r="AC31" i="19" s="1"/>
  <c r="K31" i="19"/>
  <c r="AB31" i="19" s="1"/>
  <c r="I31" i="19"/>
  <c r="AA31" i="19" s="1"/>
  <c r="G31" i="19"/>
  <c r="Z31" i="19" s="1"/>
  <c r="E31" i="19"/>
  <c r="Y31" i="19" s="1"/>
  <c r="AI31" i="19" s="1"/>
  <c r="X31" i="19" s="1"/>
  <c r="W30" i="19"/>
  <c r="AH30" i="19" s="1"/>
  <c r="U30" i="19"/>
  <c r="AG30" i="19" s="1"/>
  <c r="S30" i="19"/>
  <c r="AF30" i="19" s="1"/>
  <c r="Q30" i="19"/>
  <c r="AE30" i="19" s="1"/>
  <c r="O30" i="19"/>
  <c r="AD30" i="19" s="1"/>
  <c r="M30" i="19"/>
  <c r="AC30" i="19" s="1"/>
  <c r="K30" i="19"/>
  <c r="AB30" i="19" s="1"/>
  <c r="I30" i="19"/>
  <c r="AA30" i="19" s="1"/>
  <c r="G30" i="19"/>
  <c r="Z30" i="19" s="1"/>
  <c r="E30" i="19"/>
  <c r="Y30" i="19" s="1"/>
  <c r="AI30" i="19" s="1"/>
  <c r="X30" i="19" s="1"/>
  <c r="W29" i="19"/>
  <c r="AH29" i="19" s="1"/>
  <c r="U29" i="19"/>
  <c r="AG29" i="19" s="1"/>
  <c r="S29" i="19"/>
  <c r="AF29" i="19" s="1"/>
  <c r="Q29" i="19"/>
  <c r="AE29" i="19" s="1"/>
  <c r="O29" i="19"/>
  <c r="AD29" i="19" s="1"/>
  <c r="M29" i="19"/>
  <c r="AC29" i="19" s="1"/>
  <c r="K29" i="19"/>
  <c r="AB29" i="19" s="1"/>
  <c r="I29" i="19"/>
  <c r="AA29" i="19" s="1"/>
  <c r="G29" i="19"/>
  <c r="Z29" i="19" s="1"/>
  <c r="E29" i="19"/>
  <c r="Y29" i="19" s="1"/>
  <c r="AI29" i="19" s="1"/>
  <c r="X29" i="19" s="1"/>
  <c r="W28" i="19"/>
  <c r="AH28" i="19" s="1"/>
  <c r="U28" i="19"/>
  <c r="AG28" i="19" s="1"/>
  <c r="S28" i="19"/>
  <c r="AF28" i="19" s="1"/>
  <c r="Q28" i="19"/>
  <c r="AE28" i="19" s="1"/>
  <c r="O28" i="19"/>
  <c r="AD28" i="19" s="1"/>
  <c r="M28" i="19"/>
  <c r="AC28" i="19" s="1"/>
  <c r="K28" i="19"/>
  <c r="AB28" i="19" s="1"/>
  <c r="I28" i="19"/>
  <c r="AA28" i="19" s="1"/>
  <c r="G28" i="19"/>
  <c r="Z28" i="19" s="1"/>
  <c r="E28" i="19"/>
  <c r="Y28" i="19" s="1"/>
  <c r="AI28" i="19" s="1"/>
  <c r="X28" i="19" s="1"/>
  <c r="W27" i="19"/>
  <c r="AH27" i="19" s="1"/>
  <c r="U27" i="19"/>
  <c r="AG27" i="19" s="1"/>
  <c r="S27" i="19"/>
  <c r="AF27" i="19" s="1"/>
  <c r="Q27" i="19"/>
  <c r="AE27" i="19" s="1"/>
  <c r="O27" i="19"/>
  <c r="AD27" i="19" s="1"/>
  <c r="M27" i="19"/>
  <c r="AC27" i="19" s="1"/>
  <c r="K27" i="19"/>
  <c r="AB27" i="19" s="1"/>
  <c r="I27" i="19"/>
  <c r="AA27" i="19" s="1"/>
  <c r="G27" i="19"/>
  <c r="Z27" i="19" s="1"/>
  <c r="E27" i="19"/>
  <c r="Y27" i="19" s="1"/>
  <c r="AI27" i="19" s="1"/>
  <c r="X27" i="19" s="1"/>
  <c r="W26" i="19"/>
  <c r="AH26" i="19" s="1"/>
  <c r="U26" i="19"/>
  <c r="AG26" i="19" s="1"/>
  <c r="S26" i="19"/>
  <c r="AF26" i="19" s="1"/>
  <c r="Q26" i="19"/>
  <c r="AE26" i="19" s="1"/>
  <c r="O26" i="19"/>
  <c r="AD26" i="19" s="1"/>
  <c r="M26" i="19"/>
  <c r="AC26" i="19" s="1"/>
  <c r="K26" i="19"/>
  <c r="AB26" i="19" s="1"/>
  <c r="I26" i="19"/>
  <c r="AA26" i="19" s="1"/>
  <c r="G26" i="19"/>
  <c r="Z26" i="19" s="1"/>
  <c r="E26" i="19"/>
  <c r="Y26" i="19" s="1"/>
  <c r="AI26" i="19" s="1"/>
  <c r="X26" i="19" s="1"/>
  <c r="W25" i="19"/>
  <c r="AH25" i="19" s="1"/>
  <c r="U25" i="19"/>
  <c r="AG25" i="19" s="1"/>
  <c r="S25" i="19"/>
  <c r="AF25" i="19" s="1"/>
  <c r="Q25" i="19"/>
  <c r="AE25" i="19" s="1"/>
  <c r="O25" i="19"/>
  <c r="AD25" i="19" s="1"/>
  <c r="M25" i="19"/>
  <c r="AC25" i="19" s="1"/>
  <c r="K25" i="19"/>
  <c r="AB25" i="19" s="1"/>
  <c r="I25" i="19"/>
  <c r="AA25" i="19" s="1"/>
  <c r="G25" i="19"/>
  <c r="Z25" i="19" s="1"/>
  <c r="E25" i="19"/>
  <c r="Y25" i="19" s="1"/>
  <c r="AI25" i="19" s="1"/>
  <c r="X25" i="19" s="1"/>
  <c r="W24" i="19"/>
  <c r="AH24" i="19" s="1"/>
  <c r="U24" i="19"/>
  <c r="AG24" i="19" s="1"/>
  <c r="S24" i="19"/>
  <c r="AF24" i="19" s="1"/>
  <c r="Q24" i="19"/>
  <c r="AE24" i="19" s="1"/>
  <c r="O24" i="19"/>
  <c r="AD24" i="19" s="1"/>
  <c r="M24" i="19"/>
  <c r="AC24" i="19" s="1"/>
  <c r="K24" i="19"/>
  <c r="AB24" i="19" s="1"/>
  <c r="I24" i="19"/>
  <c r="AA24" i="19" s="1"/>
  <c r="G24" i="19"/>
  <c r="Z24" i="19" s="1"/>
  <c r="E24" i="19"/>
  <c r="Y24" i="19" s="1"/>
  <c r="AI24" i="19" s="1"/>
  <c r="X24" i="19" s="1"/>
  <c r="W23" i="19"/>
  <c r="AH23" i="19" s="1"/>
  <c r="U23" i="19"/>
  <c r="AG23" i="19" s="1"/>
  <c r="S23" i="19"/>
  <c r="AF23" i="19" s="1"/>
  <c r="Q23" i="19"/>
  <c r="AE23" i="19" s="1"/>
  <c r="O23" i="19"/>
  <c r="AD23" i="19" s="1"/>
  <c r="M23" i="19"/>
  <c r="AC23" i="19" s="1"/>
  <c r="K23" i="19"/>
  <c r="AB23" i="19" s="1"/>
  <c r="I23" i="19"/>
  <c r="AA23" i="19" s="1"/>
  <c r="G23" i="19"/>
  <c r="Z23" i="19" s="1"/>
  <c r="E23" i="19"/>
  <c r="Y23" i="19" s="1"/>
  <c r="AI23" i="19" s="1"/>
  <c r="X23" i="19" s="1"/>
  <c r="W22" i="19"/>
  <c r="AH22" i="19" s="1"/>
  <c r="U22" i="19"/>
  <c r="AG22" i="19" s="1"/>
  <c r="S22" i="19"/>
  <c r="AF22" i="19" s="1"/>
  <c r="Q22" i="19"/>
  <c r="AE22" i="19" s="1"/>
  <c r="O22" i="19"/>
  <c r="AD22" i="19" s="1"/>
  <c r="M22" i="19"/>
  <c r="AC22" i="19" s="1"/>
  <c r="K22" i="19"/>
  <c r="AB22" i="19" s="1"/>
  <c r="I22" i="19"/>
  <c r="AA22" i="19" s="1"/>
  <c r="G22" i="19"/>
  <c r="Z22" i="19" s="1"/>
  <c r="E22" i="19"/>
  <c r="Y22" i="19" s="1"/>
  <c r="AI22" i="19" s="1"/>
  <c r="X22" i="19" s="1"/>
  <c r="W21" i="19"/>
  <c r="AH21" i="19" s="1"/>
  <c r="U21" i="19"/>
  <c r="AG21" i="19" s="1"/>
  <c r="S21" i="19"/>
  <c r="AF21" i="19" s="1"/>
  <c r="Q21" i="19"/>
  <c r="AE21" i="19" s="1"/>
  <c r="O21" i="19"/>
  <c r="AD21" i="19" s="1"/>
  <c r="M21" i="19"/>
  <c r="AC21" i="19" s="1"/>
  <c r="K21" i="19"/>
  <c r="AB21" i="19" s="1"/>
  <c r="I21" i="19"/>
  <c r="AA21" i="19" s="1"/>
  <c r="G21" i="19"/>
  <c r="Z21" i="19" s="1"/>
  <c r="E21" i="19"/>
  <c r="Y21" i="19" s="1"/>
  <c r="AI21" i="19" s="1"/>
  <c r="X21" i="19" s="1"/>
  <c r="W20" i="19"/>
  <c r="AH20" i="19" s="1"/>
  <c r="U20" i="19"/>
  <c r="AG20" i="19" s="1"/>
  <c r="S20" i="19"/>
  <c r="AF20" i="19" s="1"/>
  <c r="Q20" i="19"/>
  <c r="AE20" i="19" s="1"/>
  <c r="O20" i="19"/>
  <c r="AD20" i="19" s="1"/>
  <c r="M20" i="19"/>
  <c r="AC20" i="19" s="1"/>
  <c r="K20" i="19"/>
  <c r="AB20" i="19" s="1"/>
  <c r="I20" i="19"/>
  <c r="AA20" i="19" s="1"/>
  <c r="G20" i="19"/>
  <c r="Z20" i="19" s="1"/>
  <c r="E20" i="19"/>
  <c r="Y20" i="19" s="1"/>
  <c r="AI20" i="19" s="1"/>
  <c r="X20" i="19" s="1"/>
  <c r="W19" i="19"/>
  <c r="AH19" i="19" s="1"/>
  <c r="U19" i="19"/>
  <c r="AG19" i="19" s="1"/>
  <c r="S19" i="19"/>
  <c r="AF19" i="19" s="1"/>
  <c r="Q19" i="19"/>
  <c r="AE19" i="19" s="1"/>
  <c r="O19" i="19"/>
  <c r="AD19" i="19" s="1"/>
  <c r="M19" i="19"/>
  <c r="AC19" i="19" s="1"/>
  <c r="K19" i="19"/>
  <c r="AB19" i="19" s="1"/>
  <c r="I19" i="19"/>
  <c r="AA19" i="19" s="1"/>
  <c r="G19" i="19"/>
  <c r="Z19" i="19" s="1"/>
  <c r="E19" i="19"/>
  <c r="Y19" i="19" s="1"/>
  <c r="AI19" i="19" s="1"/>
  <c r="X19" i="19" s="1"/>
  <c r="W18" i="19"/>
  <c r="AH18" i="19" s="1"/>
  <c r="U18" i="19"/>
  <c r="AG18" i="19" s="1"/>
  <c r="S18" i="19"/>
  <c r="AF18" i="19" s="1"/>
  <c r="Q18" i="19"/>
  <c r="AE18" i="19" s="1"/>
  <c r="O18" i="19"/>
  <c r="AD18" i="19" s="1"/>
  <c r="M18" i="19"/>
  <c r="AC18" i="19" s="1"/>
  <c r="K18" i="19"/>
  <c r="AB18" i="19" s="1"/>
  <c r="I18" i="19"/>
  <c r="AA18" i="19" s="1"/>
  <c r="G18" i="19"/>
  <c r="Z18" i="19" s="1"/>
  <c r="E18" i="19"/>
  <c r="Y18" i="19" s="1"/>
  <c r="AI18" i="19" s="1"/>
  <c r="X18" i="19" s="1"/>
  <c r="W17" i="19"/>
  <c r="AH17" i="19" s="1"/>
  <c r="U17" i="19"/>
  <c r="AG17" i="19" s="1"/>
  <c r="S17" i="19"/>
  <c r="AF17" i="19" s="1"/>
  <c r="Q17" i="19"/>
  <c r="AE17" i="19" s="1"/>
  <c r="O17" i="19"/>
  <c r="AD17" i="19" s="1"/>
  <c r="M17" i="19"/>
  <c r="AC17" i="19" s="1"/>
  <c r="K17" i="19"/>
  <c r="AB17" i="19" s="1"/>
  <c r="I17" i="19"/>
  <c r="AA17" i="19" s="1"/>
  <c r="G17" i="19"/>
  <c r="Z17" i="19" s="1"/>
  <c r="E17" i="19"/>
  <c r="Y17" i="19" s="1"/>
  <c r="AI17" i="19" s="1"/>
  <c r="X17" i="19" s="1"/>
  <c r="W16" i="19"/>
  <c r="AH16" i="19" s="1"/>
  <c r="U16" i="19"/>
  <c r="AG16" i="19" s="1"/>
  <c r="S16" i="19"/>
  <c r="AF16" i="19" s="1"/>
  <c r="Q16" i="19"/>
  <c r="AE16" i="19" s="1"/>
  <c r="O16" i="19"/>
  <c r="AD16" i="19" s="1"/>
  <c r="M16" i="19"/>
  <c r="AC16" i="19" s="1"/>
  <c r="K16" i="19"/>
  <c r="AB16" i="19" s="1"/>
  <c r="I16" i="19"/>
  <c r="AA16" i="19" s="1"/>
  <c r="G16" i="19"/>
  <c r="Z16" i="19" s="1"/>
  <c r="E16" i="19"/>
  <c r="Y16" i="19" s="1"/>
  <c r="AI16" i="19" s="1"/>
  <c r="X16" i="19" s="1"/>
  <c r="W15" i="19"/>
  <c r="AH15" i="19" s="1"/>
  <c r="U15" i="19"/>
  <c r="AG15" i="19" s="1"/>
  <c r="S15" i="19"/>
  <c r="AF15" i="19" s="1"/>
  <c r="Q15" i="19"/>
  <c r="AE15" i="19" s="1"/>
  <c r="O15" i="19"/>
  <c r="AD15" i="19" s="1"/>
  <c r="M15" i="19"/>
  <c r="AC15" i="19" s="1"/>
  <c r="K15" i="19"/>
  <c r="AB15" i="19" s="1"/>
  <c r="I15" i="19"/>
  <c r="AA15" i="19" s="1"/>
  <c r="G15" i="19"/>
  <c r="Z15" i="19" s="1"/>
  <c r="E15" i="19"/>
  <c r="Y15" i="19" s="1"/>
  <c r="AI15" i="19" s="1"/>
  <c r="X15" i="19" s="1"/>
  <c r="W14" i="19"/>
  <c r="AH14" i="19" s="1"/>
  <c r="U14" i="19"/>
  <c r="AG14" i="19" s="1"/>
  <c r="S14" i="19"/>
  <c r="AF14" i="19" s="1"/>
  <c r="Q14" i="19"/>
  <c r="AE14" i="19" s="1"/>
  <c r="O14" i="19"/>
  <c r="AD14" i="19" s="1"/>
  <c r="M14" i="19"/>
  <c r="AC14" i="19" s="1"/>
  <c r="K14" i="19"/>
  <c r="AB14" i="19" s="1"/>
  <c r="I14" i="19"/>
  <c r="AA14" i="19" s="1"/>
  <c r="G14" i="19"/>
  <c r="Z14" i="19" s="1"/>
  <c r="E14" i="19"/>
  <c r="Y14" i="19" s="1"/>
  <c r="AI14" i="19" s="1"/>
  <c r="X14" i="19" s="1"/>
  <c r="W13" i="19"/>
  <c r="AH13" i="19" s="1"/>
  <c r="U13" i="19"/>
  <c r="AG13" i="19" s="1"/>
  <c r="S13" i="19"/>
  <c r="AF13" i="19" s="1"/>
  <c r="Q13" i="19"/>
  <c r="AE13" i="19" s="1"/>
  <c r="O13" i="19"/>
  <c r="AD13" i="19" s="1"/>
  <c r="M13" i="19"/>
  <c r="AC13" i="19" s="1"/>
  <c r="K13" i="19"/>
  <c r="AB13" i="19" s="1"/>
  <c r="I13" i="19"/>
  <c r="AA13" i="19" s="1"/>
  <c r="G13" i="19"/>
  <c r="Z13" i="19" s="1"/>
  <c r="E13" i="19"/>
  <c r="Y13" i="19" s="1"/>
  <c r="AI13" i="19" s="1"/>
  <c r="X13" i="19" s="1"/>
  <c r="W12" i="19"/>
  <c r="AH12" i="19" s="1"/>
  <c r="U12" i="19"/>
  <c r="AG12" i="19" s="1"/>
  <c r="S12" i="19"/>
  <c r="AF12" i="19" s="1"/>
  <c r="Q12" i="19"/>
  <c r="AE12" i="19" s="1"/>
  <c r="O12" i="19"/>
  <c r="AD12" i="19" s="1"/>
  <c r="M12" i="19"/>
  <c r="AC12" i="19" s="1"/>
  <c r="K12" i="19"/>
  <c r="AB12" i="19" s="1"/>
  <c r="I12" i="19"/>
  <c r="AA12" i="19" s="1"/>
  <c r="G12" i="19"/>
  <c r="Z12" i="19" s="1"/>
  <c r="E12" i="19"/>
  <c r="Y12" i="19" s="1"/>
  <c r="AI12" i="19" s="1"/>
  <c r="X12" i="19" s="1"/>
  <c r="W11" i="19"/>
  <c r="AH11" i="19" s="1"/>
  <c r="U11" i="19"/>
  <c r="AG11" i="19" s="1"/>
  <c r="S11" i="19"/>
  <c r="AF11" i="19" s="1"/>
  <c r="Q11" i="19"/>
  <c r="AE11" i="19" s="1"/>
  <c r="O11" i="19"/>
  <c r="AD11" i="19" s="1"/>
  <c r="M11" i="19"/>
  <c r="AC11" i="19" s="1"/>
  <c r="K11" i="19"/>
  <c r="AB11" i="19" s="1"/>
  <c r="I11" i="19"/>
  <c r="AA11" i="19" s="1"/>
  <c r="G11" i="19"/>
  <c r="Z11" i="19" s="1"/>
  <c r="E11" i="19"/>
  <c r="Y11" i="19" s="1"/>
  <c r="AI11" i="19" s="1"/>
  <c r="X11" i="19" s="1"/>
  <c r="W10" i="19"/>
  <c r="AH10" i="19" s="1"/>
  <c r="U10" i="19"/>
  <c r="AG10" i="19" s="1"/>
  <c r="S10" i="19"/>
  <c r="AF10" i="19" s="1"/>
  <c r="Q10" i="19"/>
  <c r="AE10" i="19" s="1"/>
  <c r="O10" i="19"/>
  <c r="AD10" i="19" s="1"/>
  <c r="M10" i="19"/>
  <c r="AC10" i="19" s="1"/>
  <c r="K10" i="19"/>
  <c r="AB10" i="19" s="1"/>
  <c r="I10" i="19"/>
  <c r="AA10" i="19" s="1"/>
  <c r="G10" i="19"/>
  <c r="Z10" i="19" s="1"/>
  <c r="E10" i="19"/>
  <c r="Y10" i="19" s="1"/>
  <c r="AI10" i="19" s="1"/>
  <c r="X10" i="19" s="1"/>
  <c r="W9" i="19"/>
  <c r="AH9" i="19" s="1"/>
  <c r="U9" i="19"/>
  <c r="AG9" i="19" s="1"/>
  <c r="S9" i="19"/>
  <c r="AF9" i="19" s="1"/>
  <c r="Q9" i="19"/>
  <c r="AE9" i="19" s="1"/>
  <c r="O9" i="19"/>
  <c r="AD9" i="19" s="1"/>
  <c r="M9" i="19"/>
  <c r="AC9" i="19" s="1"/>
  <c r="K9" i="19"/>
  <c r="AB9" i="19" s="1"/>
  <c r="I9" i="19"/>
  <c r="AA9" i="19" s="1"/>
  <c r="G9" i="19"/>
  <c r="Z9" i="19" s="1"/>
  <c r="E9" i="19"/>
  <c r="Y9" i="19" s="1"/>
  <c r="AI9" i="19" s="1"/>
  <c r="X9" i="19" s="1"/>
  <c r="W8" i="19"/>
  <c r="AH8" i="19" s="1"/>
  <c r="U8" i="19"/>
  <c r="AG8" i="19" s="1"/>
  <c r="S8" i="19"/>
  <c r="AF8" i="19" s="1"/>
  <c r="Q8" i="19"/>
  <c r="AE8" i="19" s="1"/>
  <c r="O8" i="19"/>
  <c r="AD8" i="19" s="1"/>
  <c r="M8" i="19"/>
  <c r="AC8" i="19" s="1"/>
  <c r="K8" i="19"/>
  <c r="AB8" i="19" s="1"/>
  <c r="I8" i="19"/>
  <c r="AA8" i="19" s="1"/>
  <c r="G8" i="19"/>
  <c r="Z8" i="19" s="1"/>
  <c r="E8" i="19"/>
  <c r="Y8" i="19" s="1"/>
  <c r="AI8" i="19" s="1"/>
  <c r="X8" i="19" s="1"/>
  <c r="W7" i="19"/>
  <c r="AH7" i="19" s="1"/>
  <c r="U7" i="19"/>
  <c r="AG7" i="19" s="1"/>
  <c r="S7" i="19"/>
  <c r="AF7" i="19" s="1"/>
  <c r="Q7" i="19"/>
  <c r="AE7" i="19" s="1"/>
  <c r="O7" i="19"/>
  <c r="AD7" i="19" s="1"/>
  <c r="AD125" i="19" s="1"/>
  <c r="M7" i="19"/>
  <c r="AC7" i="19" s="1"/>
  <c r="K7" i="19"/>
  <c r="AB7" i="19" s="1"/>
  <c r="I7" i="19"/>
  <c r="AA7" i="19" s="1"/>
  <c r="G7" i="19"/>
  <c r="Z7" i="19" s="1"/>
  <c r="E7" i="19"/>
  <c r="Y7" i="19" s="1"/>
  <c r="AI7" i="19" s="1"/>
  <c r="X7" i="19" s="1"/>
  <c r="V124" i="18"/>
  <c r="V127" i="18" s="1"/>
  <c r="T124" i="18"/>
  <c r="T127" i="18" s="1"/>
  <c r="R124" i="18"/>
  <c r="R127" i="18" s="1"/>
  <c r="P124" i="18"/>
  <c r="P127" i="18" s="1"/>
  <c r="N124" i="18"/>
  <c r="N127" i="18" s="1"/>
  <c r="L124" i="18"/>
  <c r="L127" i="18" s="1"/>
  <c r="J124" i="18"/>
  <c r="J127" i="18" s="1"/>
  <c r="H124" i="18"/>
  <c r="H127" i="18" s="1"/>
  <c r="F124" i="18"/>
  <c r="F127" i="18" s="1"/>
  <c r="D124" i="18"/>
  <c r="D127" i="18" s="1"/>
  <c r="A124" i="18"/>
  <c r="V123" i="18"/>
  <c r="T123" i="18"/>
  <c r="R123" i="18"/>
  <c r="P123" i="18"/>
  <c r="N123" i="18"/>
  <c r="L123" i="18"/>
  <c r="J123" i="18"/>
  <c r="H123" i="18"/>
  <c r="F123" i="18"/>
  <c r="D123" i="18"/>
  <c r="C123" i="18"/>
  <c r="B123" i="18"/>
  <c r="V122" i="18"/>
  <c r="T122" i="18"/>
  <c r="R122" i="18"/>
  <c r="P122" i="18"/>
  <c r="N122" i="18"/>
  <c r="L122" i="18"/>
  <c r="J122" i="18"/>
  <c r="H122" i="18"/>
  <c r="F122" i="18"/>
  <c r="D122" i="18"/>
  <c r="C122" i="18"/>
  <c r="B122" i="18"/>
  <c r="V121" i="18"/>
  <c r="T121" i="18"/>
  <c r="R121" i="18"/>
  <c r="P121" i="18"/>
  <c r="N121" i="18"/>
  <c r="L121" i="18"/>
  <c r="J121" i="18"/>
  <c r="H121" i="18"/>
  <c r="F121" i="18"/>
  <c r="D121" i="18"/>
  <c r="C121" i="18"/>
  <c r="B121" i="18"/>
  <c r="V120" i="18"/>
  <c r="T120" i="18"/>
  <c r="R120" i="18"/>
  <c r="P120" i="18"/>
  <c r="N120" i="18"/>
  <c r="L120" i="18"/>
  <c r="J120" i="18"/>
  <c r="H120" i="18"/>
  <c r="F120" i="18"/>
  <c r="D120" i="18"/>
  <c r="C120" i="18"/>
  <c r="B120" i="18"/>
  <c r="V119" i="18"/>
  <c r="T119" i="18"/>
  <c r="R119" i="18"/>
  <c r="P119" i="18"/>
  <c r="N119" i="18"/>
  <c r="L119" i="18"/>
  <c r="J119" i="18"/>
  <c r="H119" i="18"/>
  <c r="F119" i="18"/>
  <c r="D119" i="18"/>
  <c r="C119" i="18"/>
  <c r="B119" i="18"/>
  <c r="V118" i="18"/>
  <c r="T118" i="18"/>
  <c r="R118" i="18"/>
  <c r="P118" i="18"/>
  <c r="N118" i="18"/>
  <c r="L118" i="18"/>
  <c r="J118" i="18"/>
  <c r="H118" i="18"/>
  <c r="F118" i="18"/>
  <c r="D118" i="18"/>
  <c r="C118" i="18"/>
  <c r="B118" i="18"/>
  <c r="V117" i="18"/>
  <c r="T117" i="18"/>
  <c r="R117" i="18"/>
  <c r="P117" i="18"/>
  <c r="N117" i="18"/>
  <c r="L117" i="18"/>
  <c r="J117" i="18"/>
  <c r="H117" i="18"/>
  <c r="F117" i="18"/>
  <c r="D117" i="18"/>
  <c r="C117" i="18"/>
  <c r="B117" i="18"/>
  <c r="V116" i="18"/>
  <c r="T116" i="18"/>
  <c r="R116" i="18"/>
  <c r="P116" i="18"/>
  <c r="N116" i="18"/>
  <c r="L116" i="18"/>
  <c r="J116" i="18"/>
  <c r="H116" i="18"/>
  <c r="F116" i="18"/>
  <c r="D116" i="18"/>
  <c r="C116" i="18"/>
  <c r="B116" i="18"/>
  <c r="V115" i="18"/>
  <c r="T115" i="18"/>
  <c r="R115" i="18"/>
  <c r="P115" i="18"/>
  <c r="N115" i="18"/>
  <c r="L115" i="18"/>
  <c r="J115" i="18"/>
  <c r="H115" i="18"/>
  <c r="F115" i="18"/>
  <c r="D115" i="18"/>
  <c r="C115" i="18"/>
  <c r="B115" i="18"/>
  <c r="V114" i="18"/>
  <c r="T114" i="18"/>
  <c r="R114" i="18"/>
  <c r="P114" i="18"/>
  <c r="N114" i="18"/>
  <c r="L114" i="18"/>
  <c r="J114" i="18"/>
  <c r="H114" i="18"/>
  <c r="F114" i="18"/>
  <c r="D114" i="18"/>
  <c r="C114" i="18"/>
  <c r="V113" i="18"/>
  <c r="T113" i="18"/>
  <c r="R113" i="18"/>
  <c r="P113" i="18"/>
  <c r="N113" i="18"/>
  <c r="L113" i="18"/>
  <c r="J113" i="18"/>
  <c r="H113" i="18"/>
  <c r="F113" i="18"/>
  <c r="D113" i="18"/>
  <c r="C113" i="18"/>
  <c r="B113" i="18"/>
  <c r="V112" i="18"/>
  <c r="T112" i="18"/>
  <c r="R112" i="18"/>
  <c r="P112" i="18"/>
  <c r="N112" i="18"/>
  <c r="L112" i="18"/>
  <c r="J112" i="18"/>
  <c r="H112" i="18"/>
  <c r="F112" i="18"/>
  <c r="D112" i="18"/>
  <c r="C112" i="18"/>
  <c r="B112" i="18"/>
  <c r="V111" i="18"/>
  <c r="T111" i="18"/>
  <c r="R111" i="18"/>
  <c r="P111" i="18"/>
  <c r="N111" i="18"/>
  <c r="L111" i="18"/>
  <c r="J111" i="18"/>
  <c r="H111" i="18"/>
  <c r="F111" i="18"/>
  <c r="D111" i="18"/>
  <c r="C111" i="18"/>
  <c r="B111" i="18"/>
  <c r="V110" i="18"/>
  <c r="T110" i="18"/>
  <c r="R110" i="18"/>
  <c r="P110" i="18"/>
  <c r="N110" i="18"/>
  <c r="L110" i="18"/>
  <c r="J110" i="18"/>
  <c r="H110" i="18"/>
  <c r="F110" i="18"/>
  <c r="D110" i="18"/>
  <c r="C110" i="18"/>
  <c r="B110" i="18"/>
  <c r="V109" i="18"/>
  <c r="T109" i="18"/>
  <c r="R109" i="18"/>
  <c r="P109" i="18"/>
  <c r="N109" i="18"/>
  <c r="L109" i="18"/>
  <c r="J109" i="18"/>
  <c r="H109" i="18"/>
  <c r="F109" i="18"/>
  <c r="D109" i="18"/>
  <c r="C109" i="18"/>
  <c r="B109" i="18"/>
  <c r="V108" i="18"/>
  <c r="T108" i="18"/>
  <c r="R108" i="18"/>
  <c r="P108" i="18"/>
  <c r="N108" i="18"/>
  <c r="L108" i="18"/>
  <c r="J108" i="18"/>
  <c r="H108" i="18"/>
  <c r="F108" i="18"/>
  <c r="D108" i="18"/>
  <c r="C108" i="18"/>
  <c r="B108" i="18"/>
  <c r="V107" i="18"/>
  <c r="T107" i="18"/>
  <c r="R107" i="18"/>
  <c r="P107" i="18"/>
  <c r="N107" i="18"/>
  <c r="L107" i="18"/>
  <c r="J107" i="18"/>
  <c r="H107" i="18"/>
  <c r="F107" i="18"/>
  <c r="D107" i="18"/>
  <c r="C107" i="18"/>
  <c r="B107" i="18"/>
  <c r="V106" i="18"/>
  <c r="T106" i="18"/>
  <c r="R106" i="18"/>
  <c r="P106" i="18"/>
  <c r="N106" i="18"/>
  <c r="L106" i="18"/>
  <c r="J106" i="18"/>
  <c r="H106" i="18"/>
  <c r="F106" i="18"/>
  <c r="D106" i="18"/>
  <c r="C106" i="18"/>
  <c r="B106" i="18"/>
  <c r="V105" i="18"/>
  <c r="T105" i="18"/>
  <c r="R105" i="18"/>
  <c r="P105" i="18"/>
  <c r="N105" i="18"/>
  <c r="L105" i="18"/>
  <c r="J105" i="18"/>
  <c r="H105" i="18"/>
  <c r="F105" i="18"/>
  <c r="D105" i="18"/>
  <c r="C105" i="18"/>
  <c r="B105" i="18"/>
  <c r="V104" i="18"/>
  <c r="T104" i="18"/>
  <c r="R104" i="18"/>
  <c r="P104" i="18"/>
  <c r="N104" i="18"/>
  <c r="L104" i="18"/>
  <c r="J104" i="18"/>
  <c r="H104" i="18"/>
  <c r="F104" i="18"/>
  <c r="D104" i="18"/>
  <c r="C104" i="18"/>
  <c r="B104" i="18"/>
  <c r="V103" i="18"/>
  <c r="T103" i="18"/>
  <c r="R103" i="18"/>
  <c r="P103" i="18"/>
  <c r="N103" i="18"/>
  <c r="L103" i="18"/>
  <c r="J103" i="18"/>
  <c r="H103" i="18"/>
  <c r="F103" i="18"/>
  <c r="D103" i="18"/>
  <c r="C103" i="18"/>
  <c r="B103" i="18"/>
  <c r="V102" i="18"/>
  <c r="T102" i="18"/>
  <c r="R102" i="18"/>
  <c r="P102" i="18"/>
  <c r="N102" i="18"/>
  <c r="L102" i="18"/>
  <c r="J102" i="18"/>
  <c r="H102" i="18"/>
  <c r="F102" i="18"/>
  <c r="D102" i="18"/>
  <c r="B102" i="18"/>
  <c r="V101" i="18"/>
  <c r="T101" i="18"/>
  <c r="R101" i="18"/>
  <c r="P101" i="18"/>
  <c r="N101" i="18"/>
  <c r="L101" i="18"/>
  <c r="J101" i="18"/>
  <c r="H101" i="18"/>
  <c r="F101" i="18"/>
  <c r="D101" i="18"/>
  <c r="B101" i="18"/>
  <c r="V100" i="18"/>
  <c r="T100" i="18"/>
  <c r="R100" i="18"/>
  <c r="P100" i="18"/>
  <c r="N100" i="18"/>
  <c r="L100" i="18"/>
  <c r="J100" i="18"/>
  <c r="H100" i="18"/>
  <c r="F100" i="18"/>
  <c r="D100" i="18"/>
  <c r="B100" i="18"/>
  <c r="V99" i="18"/>
  <c r="T99" i="18"/>
  <c r="R99" i="18"/>
  <c r="P99" i="18"/>
  <c r="N99" i="18"/>
  <c r="L99" i="18"/>
  <c r="J99" i="18"/>
  <c r="H99" i="18"/>
  <c r="F99" i="18"/>
  <c r="D99" i="18"/>
  <c r="B99" i="18"/>
  <c r="V98" i="18"/>
  <c r="T98" i="18"/>
  <c r="R98" i="18"/>
  <c r="P98" i="18"/>
  <c r="N98" i="18"/>
  <c r="L98" i="18"/>
  <c r="J98" i="18"/>
  <c r="H98" i="18"/>
  <c r="F98" i="18"/>
  <c r="D98" i="18"/>
  <c r="C98" i="18"/>
  <c r="B98" i="18"/>
  <c r="V97" i="18"/>
  <c r="T97" i="18"/>
  <c r="R97" i="18"/>
  <c r="P97" i="18"/>
  <c r="N97" i="18"/>
  <c r="L97" i="18"/>
  <c r="J97" i="18"/>
  <c r="H97" i="18"/>
  <c r="F97" i="18"/>
  <c r="D97" i="18"/>
  <c r="C97" i="18"/>
  <c r="B97" i="18"/>
  <c r="V96" i="18"/>
  <c r="T96" i="18"/>
  <c r="R96" i="18"/>
  <c r="P96" i="18"/>
  <c r="N96" i="18"/>
  <c r="L96" i="18"/>
  <c r="J96" i="18"/>
  <c r="H96" i="18"/>
  <c r="F96" i="18"/>
  <c r="D96" i="18"/>
  <c r="C96" i="18"/>
  <c r="B96" i="18"/>
  <c r="V95" i="18"/>
  <c r="T95" i="18"/>
  <c r="R95" i="18"/>
  <c r="P95" i="18"/>
  <c r="N95" i="18"/>
  <c r="L95" i="18"/>
  <c r="J95" i="18"/>
  <c r="H95" i="18"/>
  <c r="F95" i="18"/>
  <c r="D95" i="18"/>
  <c r="C95" i="18"/>
  <c r="B95" i="18"/>
  <c r="V94" i="18"/>
  <c r="T94" i="18"/>
  <c r="R94" i="18"/>
  <c r="P94" i="18"/>
  <c r="N94" i="18"/>
  <c r="L94" i="18"/>
  <c r="J94" i="18"/>
  <c r="H94" i="18"/>
  <c r="F94" i="18"/>
  <c r="D94" i="18"/>
  <c r="C94" i="18"/>
  <c r="B94" i="18"/>
  <c r="V93" i="18"/>
  <c r="T93" i="18"/>
  <c r="R93" i="18"/>
  <c r="P93" i="18"/>
  <c r="N93" i="18"/>
  <c r="L93" i="18"/>
  <c r="J93" i="18"/>
  <c r="H93" i="18"/>
  <c r="F93" i="18"/>
  <c r="D93" i="18"/>
  <c r="C93" i="18"/>
  <c r="B93" i="18"/>
  <c r="V92" i="18"/>
  <c r="T92" i="18"/>
  <c r="R92" i="18"/>
  <c r="P92" i="18"/>
  <c r="N92" i="18"/>
  <c r="L92" i="18"/>
  <c r="J92" i="18"/>
  <c r="H92" i="18"/>
  <c r="F92" i="18"/>
  <c r="D92" i="18"/>
  <c r="C92" i="18"/>
  <c r="B92" i="18"/>
  <c r="V91" i="18"/>
  <c r="T91" i="18"/>
  <c r="R91" i="18"/>
  <c r="P91" i="18"/>
  <c r="N91" i="18"/>
  <c r="L91" i="18"/>
  <c r="J91" i="18"/>
  <c r="H91" i="18"/>
  <c r="F91" i="18"/>
  <c r="D91" i="18"/>
  <c r="C91" i="18"/>
  <c r="B91" i="18"/>
  <c r="V90" i="18"/>
  <c r="T90" i="18"/>
  <c r="R90" i="18"/>
  <c r="P90" i="18"/>
  <c r="N90" i="18"/>
  <c r="L90" i="18"/>
  <c r="J90" i="18"/>
  <c r="H90" i="18"/>
  <c r="F90" i="18"/>
  <c r="D90" i="18"/>
  <c r="C90" i="18"/>
  <c r="B90" i="18"/>
  <c r="V89" i="18"/>
  <c r="T89" i="18"/>
  <c r="R89" i="18"/>
  <c r="P89" i="18"/>
  <c r="N89" i="18"/>
  <c r="L89" i="18"/>
  <c r="J89" i="18"/>
  <c r="H89" i="18"/>
  <c r="F89" i="18"/>
  <c r="D89" i="18"/>
  <c r="C89" i="18"/>
  <c r="B89" i="18"/>
  <c r="V88" i="18"/>
  <c r="T88" i="18"/>
  <c r="R88" i="18"/>
  <c r="P88" i="18"/>
  <c r="N88" i="18"/>
  <c r="L88" i="18"/>
  <c r="J88" i="18"/>
  <c r="H88" i="18"/>
  <c r="F88" i="18"/>
  <c r="D88" i="18"/>
  <c r="C88" i="18"/>
  <c r="B88" i="18"/>
  <c r="V87" i="18"/>
  <c r="T87" i="18"/>
  <c r="R87" i="18"/>
  <c r="P87" i="18"/>
  <c r="N87" i="18"/>
  <c r="L87" i="18"/>
  <c r="J87" i="18"/>
  <c r="H87" i="18"/>
  <c r="F87" i="18"/>
  <c r="D87" i="18"/>
  <c r="C87" i="18"/>
  <c r="B87" i="18"/>
  <c r="V86" i="18"/>
  <c r="T86" i="18"/>
  <c r="R86" i="18"/>
  <c r="P86" i="18"/>
  <c r="N86" i="18"/>
  <c r="L86" i="18"/>
  <c r="J86" i="18"/>
  <c r="H86" i="18"/>
  <c r="F86" i="18"/>
  <c r="D86" i="18"/>
  <c r="C86" i="18"/>
  <c r="B86" i="18"/>
  <c r="V85" i="18"/>
  <c r="T85" i="18"/>
  <c r="R85" i="18"/>
  <c r="P85" i="18"/>
  <c r="N85" i="18"/>
  <c r="L85" i="18"/>
  <c r="J85" i="18"/>
  <c r="H85" i="18"/>
  <c r="F85" i="18"/>
  <c r="D85" i="18"/>
  <c r="C85" i="18"/>
  <c r="B85" i="18"/>
  <c r="V84" i="18"/>
  <c r="T84" i="18"/>
  <c r="R84" i="18"/>
  <c r="P84" i="18"/>
  <c r="N84" i="18"/>
  <c r="L84" i="18"/>
  <c r="J84" i="18"/>
  <c r="H84" i="18"/>
  <c r="F84" i="18"/>
  <c r="D84" i="18"/>
  <c r="C84" i="18"/>
  <c r="B84" i="18"/>
  <c r="V83" i="18"/>
  <c r="T83" i="18"/>
  <c r="R83" i="18"/>
  <c r="P83" i="18"/>
  <c r="N83" i="18"/>
  <c r="L83" i="18"/>
  <c r="J83" i="18"/>
  <c r="H83" i="18"/>
  <c r="F83" i="18"/>
  <c r="D83" i="18"/>
  <c r="C83" i="18"/>
  <c r="V82" i="18"/>
  <c r="T82" i="18"/>
  <c r="R82" i="18"/>
  <c r="P82" i="18"/>
  <c r="N82" i="18"/>
  <c r="L82" i="18"/>
  <c r="J82" i="18"/>
  <c r="H82" i="18"/>
  <c r="F82" i="18"/>
  <c r="D82" i="18"/>
  <c r="C82" i="18"/>
  <c r="B82" i="18"/>
  <c r="V81" i="18"/>
  <c r="T81" i="18"/>
  <c r="R81" i="18"/>
  <c r="P81" i="18"/>
  <c r="N81" i="18"/>
  <c r="L81" i="18"/>
  <c r="J81" i="18"/>
  <c r="H81" i="18"/>
  <c r="F81" i="18"/>
  <c r="D81" i="18"/>
  <c r="C81" i="18"/>
  <c r="B81" i="18"/>
  <c r="V80" i="18"/>
  <c r="T80" i="18"/>
  <c r="R80" i="18"/>
  <c r="P80" i="18"/>
  <c r="N80" i="18"/>
  <c r="L80" i="18"/>
  <c r="J80" i="18"/>
  <c r="H80" i="18"/>
  <c r="F80" i="18"/>
  <c r="D80" i="18"/>
  <c r="C80" i="18"/>
  <c r="B80" i="18"/>
  <c r="V79" i="18"/>
  <c r="T79" i="18"/>
  <c r="R79" i="18"/>
  <c r="P79" i="18"/>
  <c r="N79" i="18"/>
  <c r="L79" i="18"/>
  <c r="J79" i="18"/>
  <c r="H79" i="18"/>
  <c r="F79" i="18"/>
  <c r="D79" i="18"/>
  <c r="C79" i="18"/>
  <c r="B79" i="18"/>
  <c r="V78" i="18"/>
  <c r="T78" i="18"/>
  <c r="R78" i="18"/>
  <c r="P78" i="18"/>
  <c r="N78" i="18"/>
  <c r="L78" i="18"/>
  <c r="J78" i="18"/>
  <c r="H78" i="18"/>
  <c r="F78" i="18"/>
  <c r="D78" i="18"/>
  <c r="C78" i="18"/>
  <c r="B78" i="18"/>
  <c r="V77" i="18"/>
  <c r="T77" i="18"/>
  <c r="R77" i="18"/>
  <c r="P77" i="18"/>
  <c r="N77" i="18"/>
  <c r="L77" i="18"/>
  <c r="J77" i="18"/>
  <c r="H77" i="18"/>
  <c r="F77" i="18"/>
  <c r="D77" i="18"/>
  <c r="C77" i="18"/>
  <c r="B77" i="18"/>
  <c r="V76" i="18"/>
  <c r="T76" i="18"/>
  <c r="R76" i="18"/>
  <c r="P76" i="18"/>
  <c r="N76" i="18"/>
  <c r="L76" i="18"/>
  <c r="J76" i="18"/>
  <c r="H76" i="18"/>
  <c r="F76" i="18"/>
  <c r="D76" i="18"/>
  <c r="C76" i="18"/>
  <c r="B76" i="18"/>
  <c r="V75" i="18"/>
  <c r="T75" i="18"/>
  <c r="R75" i="18"/>
  <c r="P75" i="18"/>
  <c r="N75" i="18"/>
  <c r="L75" i="18"/>
  <c r="J75" i="18"/>
  <c r="H75" i="18"/>
  <c r="F75" i="18"/>
  <c r="D75" i="18"/>
  <c r="C75" i="18"/>
  <c r="B75" i="18"/>
  <c r="V74" i="18"/>
  <c r="T74" i="18"/>
  <c r="R74" i="18"/>
  <c r="P74" i="18"/>
  <c r="N74" i="18"/>
  <c r="L74" i="18"/>
  <c r="J74" i="18"/>
  <c r="H74" i="18"/>
  <c r="F74" i="18"/>
  <c r="D74" i="18"/>
  <c r="C74" i="18"/>
  <c r="B74" i="18"/>
  <c r="V73" i="18"/>
  <c r="T73" i="18"/>
  <c r="R73" i="18"/>
  <c r="P73" i="18"/>
  <c r="N73" i="18"/>
  <c r="L73" i="18"/>
  <c r="J73" i="18"/>
  <c r="H73" i="18"/>
  <c r="F73" i="18"/>
  <c r="D73" i="18"/>
  <c r="C73" i="18"/>
  <c r="B73" i="18"/>
  <c r="V72" i="18"/>
  <c r="T72" i="18"/>
  <c r="R72" i="18"/>
  <c r="P72" i="18"/>
  <c r="N72" i="18"/>
  <c r="L72" i="18"/>
  <c r="J72" i="18"/>
  <c r="H72" i="18"/>
  <c r="F72" i="18"/>
  <c r="D72" i="18"/>
  <c r="C72" i="18"/>
  <c r="B72" i="18"/>
  <c r="V71" i="18"/>
  <c r="T71" i="18"/>
  <c r="R71" i="18"/>
  <c r="P71" i="18"/>
  <c r="N71" i="18"/>
  <c r="L71" i="18"/>
  <c r="J71" i="18"/>
  <c r="H71" i="18"/>
  <c r="F71" i="18"/>
  <c r="D71" i="18"/>
  <c r="C71" i="18"/>
  <c r="B71" i="18"/>
  <c r="V70" i="18"/>
  <c r="T70" i="18"/>
  <c r="R70" i="18"/>
  <c r="P70" i="18"/>
  <c r="N70" i="18"/>
  <c r="L70" i="18"/>
  <c r="J70" i="18"/>
  <c r="H70" i="18"/>
  <c r="F70" i="18"/>
  <c r="D70" i="18"/>
  <c r="C70" i="18"/>
  <c r="B70" i="18"/>
  <c r="V69" i="18"/>
  <c r="T69" i="18"/>
  <c r="R69" i="18"/>
  <c r="P69" i="18"/>
  <c r="N69" i="18"/>
  <c r="L69" i="18"/>
  <c r="J69" i="18"/>
  <c r="H69" i="18"/>
  <c r="F69" i="18"/>
  <c r="D69" i="18"/>
  <c r="C69" i="18"/>
  <c r="B69" i="18"/>
  <c r="V68" i="18"/>
  <c r="T68" i="18"/>
  <c r="R68" i="18"/>
  <c r="P68" i="18"/>
  <c r="N68" i="18"/>
  <c r="L68" i="18"/>
  <c r="J68" i="18"/>
  <c r="H68" i="18"/>
  <c r="F68" i="18"/>
  <c r="D68" i="18"/>
  <c r="C68" i="18"/>
  <c r="V67" i="18"/>
  <c r="T67" i="18"/>
  <c r="R67" i="18"/>
  <c r="P67" i="18"/>
  <c r="N67" i="18"/>
  <c r="L67" i="18"/>
  <c r="J67" i="18"/>
  <c r="H67" i="18"/>
  <c r="F67" i="18"/>
  <c r="D67" i="18"/>
  <c r="C67" i="18"/>
  <c r="B67" i="18"/>
  <c r="V66" i="18"/>
  <c r="T66" i="18"/>
  <c r="R66" i="18"/>
  <c r="P66" i="18"/>
  <c r="N66" i="18"/>
  <c r="L66" i="18"/>
  <c r="J66" i="18"/>
  <c r="H66" i="18"/>
  <c r="F66" i="18"/>
  <c r="D66" i="18"/>
  <c r="C66" i="18"/>
  <c r="B66" i="18"/>
  <c r="V65" i="18"/>
  <c r="T65" i="18"/>
  <c r="R65" i="18"/>
  <c r="P65" i="18"/>
  <c r="N65" i="18"/>
  <c r="L65" i="18"/>
  <c r="J65" i="18"/>
  <c r="H65" i="18"/>
  <c r="F65" i="18"/>
  <c r="D65" i="18"/>
  <c r="C65" i="18"/>
  <c r="B65" i="18"/>
  <c r="V64" i="18"/>
  <c r="T64" i="18"/>
  <c r="R64" i="18"/>
  <c r="P64" i="18"/>
  <c r="N64" i="18"/>
  <c r="L64" i="18"/>
  <c r="J64" i="18"/>
  <c r="H64" i="18"/>
  <c r="F64" i="18"/>
  <c r="D64" i="18"/>
  <c r="C64" i="18"/>
  <c r="B64" i="18"/>
  <c r="V63" i="18"/>
  <c r="T63" i="18"/>
  <c r="R63" i="18"/>
  <c r="P63" i="18"/>
  <c r="N63" i="18"/>
  <c r="L63" i="18"/>
  <c r="J63" i="18"/>
  <c r="H63" i="18"/>
  <c r="F63" i="18"/>
  <c r="D63" i="18"/>
  <c r="C63" i="18"/>
  <c r="B63" i="18"/>
  <c r="V62" i="18"/>
  <c r="T62" i="18"/>
  <c r="R62" i="18"/>
  <c r="P62" i="18"/>
  <c r="N62" i="18"/>
  <c r="L62" i="18"/>
  <c r="J62" i="18"/>
  <c r="H62" i="18"/>
  <c r="F62" i="18"/>
  <c r="D62" i="18"/>
  <c r="C62" i="18"/>
  <c r="B62" i="18"/>
  <c r="V61" i="18"/>
  <c r="T61" i="18"/>
  <c r="R61" i="18"/>
  <c r="P61" i="18"/>
  <c r="N61" i="18"/>
  <c r="L61" i="18"/>
  <c r="J61" i="18"/>
  <c r="H61" i="18"/>
  <c r="F61" i="18"/>
  <c r="D61" i="18"/>
  <c r="C61" i="18"/>
  <c r="B61" i="18"/>
  <c r="V60" i="18"/>
  <c r="T60" i="18"/>
  <c r="R60" i="18"/>
  <c r="P60" i="18"/>
  <c r="N60" i="18"/>
  <c r="L60" i="18"/>
  <c r="J60" i="18"/>
  <c r="H60" i="18"/>
  <c r="F60" i="18"/>
  <c r="D60" i="18"/>
  <c r="C60" i="18"/>
  <c r="B60" i="18"/>
  <c r="V59" i="18"/>
  <c r="T59" i="18"/>
  <c r="R59" i="18"/>
  <c r="P59" i="18"/>
  <c r="N59" i="18"/>
  <c r="L59" i="18"/>
  <c r="J59" i="18"/>
  <c r="H59" i="18"/>
  <c r="F59" i="18"/>
  <c r="D59" i="18"/>
  <c r="C59" i="18"/>
  <c r="B59" i="18"/>
  <c r="V58" i="18"/>
  <c r="T58" i="18"/>
  <c r="R58" i="18"/>
  <c r="P58" i="18"/>
  <c r="N58" i="18"/>
  <c r="L58" i="18"/>
  <c r="J58" i="18"/>
  <c r="H58" i="18"/>
  <c r="F58" i="18"/>
  <c r="D58" i="18"/>
  <c r="C58" i="18"/>
  <c r="B58" i="18"/>
  <c r="V57" i="18"/>
  <c r="T57" i="18"/>
  <c r="R57" i="18"/>
  <c r="P57" i="18"/>
  <c r="N57" i="18"/>
  <c r="L57" i="18"/>
  <c r="J57" i="18"/>
  <c r="H57" i="18"/>
  <c r="F57" i="18"/>
  <c r="D57" i="18"/>
  <c r="C57" i="18"/>
  <c r="B57" i="18"/>
  <c r="V56" i="18"/>
  <c r="T56" i="18"/>
  <c r="R56" i="18"/>
  <c r="P56" i="18"/>
  <c r="N56" i="18"/>
  <c r="L56" i="18"/>
  <c r="J56" i="18"/>
  <c r="H56" i="18"/>
  <c r="F56" i="18"/>
  <c r="D56" i="18"/>
  <c r="C56" i="18"/>
  <c r="B56" i="18"/>
  <c r="V55" i="18"/>
  <c r="T55" i="18"/>
  <c r="R55" i="18"/>
  <c r="P55" i="18"/>
  <c r="N55" i="18"/>
  <c r="L55" i="18"/>
  <c r="J55" i="18"/>
  <c r="H55" i="18"/>
  <c r="F55" i="18"/>
  <c r="D55" i="18"/>
  <c r="C55" i="18"/>
  <c r="B55" i="18"/>
  <c r="V54" i="18"/>
  <c r="T54" i="18"/>
  <c r="R54" i="18"/>
  <c r="P54" i="18"/>
  <c r="N54" i="18"/>
  <c r="L54" i="18"/>
  <c r="J54" i="18"/>
  <c r="H54" i="18"/>
  <c r="F54" i="18"/>
  <c r="D54" i="18"/>
  <c r="C54" i="18"/>
  <c r="B54" i="18"/>
  <c r="V53" i="18"/>
  <c r="T53" i="18"/>
  <c r="R53" i="18"/>
  <c r="P53" i="18"/>
  <c r="N53" i="18"/>
  <c r="L53" i="18"/>
  <c r="J53" i="18"/>
  <c r="H53" i="18"/>
  <c r="F53" i="18"/>
  <c r="D53" i="18"/>
  <c r="C53" i="18"/>
  <c r="B53" i="18"/>
  <c r="V52" i="18"/>
  <c r="T52" i="18"/>
  <c r="R52" i="18"/>
  <c r="P52" i="18"/>
  <c r="N52" i="18"/>
  <c r="L52" i="18"/>
  <c r="J52" i="18"/>
  <c r="H52" i="18"/>
  <c r="F52" i="18"/>
  <c r="D52" i="18"/>
  <c r="C52" i="18"/>
  <c r="B52" i="18"/>
  <c r="V51" i="18"/>
  <c r="T51" i="18"/>
  <c r="R51" i="18"/>
  <c r="P51" i="18"/>
  <c r="N51" i="18"/>
  <c r="L51" i="18"/>
  <c r="J51" i="18"/>
  <c r="H51" i="18"/>
  <c r="F51" i="18"/>
  <c r="D51" i="18"/>
  <c r="C51" i="18"/>
  <c r="B51" i="18"/>
  <c r="V50" i="18"/>
  <c r="T50" i="18"/>
  <c r="R50" i="18"/>
  <c r="P50" i="18"/>
  <c r="N50" i="18"/>
  <c r="L50" i="18"/>
  <c r="J50" i="18"/>
  <c r="H50" i="18"/>
  <c r="F50" i="18"/>
  <c r="D50" i="18"/>
  <c r="C50" i="18"/>
  <c r="B50" i="18"/>
  <c r="V49" i="18"/>
  <c r="T49" i="18"/>
  <c r="R49" i="18"/>
  <c r="P49" i="18"/>
  <c r="N49" i="18"/>
  <c r="L49" i="18"/>
  <c r="J49" i="18"/>
  <c r="H49" i="18"/>
  <c r="F49" i="18"/>
  <c r="D49" i="18"/>
  <c r="C49" i="18"/>
  <c r="B49" i="18"/>
  <c r="V48" i="18"/>
  <c r="T48" i="18"/>
  <c r="R48" i="18"/>
  <c r="P48" i="18"/>
  <c r="N48" i="18"/>
  <c r="L48" i="18"/>
  <c r="J48" i="18"/>
  <c r="H48" i="18"/>
  <c r="F48" i="18"/>
  <c r="D48" i="18"/>
  <c r="C48" i="18"/>
  <c r="V47" i="18"/>
  <c r="T47" i="18"/>
  <c r="R47" i="18"/>
  <c r="P47" i="18"/>
  <c r="N47" i="18"/>
  <c r="L47" i="18"/>
  <c r="J47" i="18"/>
  <c r="H47" i="18"/>
  <c r="F47" i="18"/>
  <c r="D47" i="18"/>
  <c r="C47" i="18"/>
  <c r="B47" i="18"/>
  <c r="V46" i="18"/>
  <c r="T46" i="18"/>
  <c r="R46" i="18"/>
  <c r="P46" i="18"/>
  <c r="N46" i="18"/>
  <c r="L46" i="18"/>
  <c r="J46" i="18"/>
  <c r="H46" i="18"/>
  <c r="F46" i="18"/>
  <c r="D46" i="18"/>
  <c r="C46" i="18"/>
  <c r="B46" i="18"/>
  <c r="V45" i="18"/>
  <c r="T45" i="18"/>
  <c r="R45" i="18"/>
  <c r="P45" i="18"/>
  <c r="N45" i="18"/>
  <c r="L45" i="18"/>
  <c r="J45" i="18"/>
  <c r="H45" i="18"/>
  <c r="F45" i="18"/>
  <c r="D45" i="18"/>
  <c r="C45" i="18"/>
  <c r="B45" i="18"/>
  <c r="V44" i="18"/>
  <c r="T44" i="18"/>
  <c r="R44" i="18"/>
  <c r="P44" i="18"/>
  <c r="N44" i="18"/>
  <c r="L44" i="18"/>
  <c r="J44" i="18"/>
  <c r="H44" i="18"/>
  <c r="F44" i="18"/>
  <c r="D44" i="18"/>
  <c r="C44" i="18"/>
  <c r="B44" i="18"/>
  <c r="V43" i="18"/>
  <c r="T43" i="18"/>
  <c r="R43" i="18"/>
  <c r="P43" i="18"/>
  <c r="N43" i="18"/>
  <c r="L43" i="18"/>
  <c r="J43" i="18"/>
  <c r="H43" i="18"/>
  <c r="F43" i="18"/>
  <c r="D43" i="18"/>
  <c r="C43" i="18"/>
  <c r="B43" i="18"/>
  <c r="V42" i="18"/>
  <c r="T42" i="18"/>
  <c r="R42" i="18"/>
  <c r="P42" i="18"/>
  <c r="N42" i="18"/>
  <c r="L42" i="18"/>
  <c r="J42" i="18"/>
  <c r="H42" i="18"/>
  <c r="F42" i="18"/>
  <c r="D42" i="18"/>
  <c r="C42" i="18"/>
  <c r="B42" i="18"/>
  <c r="V41" i="18"/>
  <c r="T41" i="18"/>
  <c r="R41" i="18"/>
  <c r="P41" i="18"/>
  <c r="N41" i="18"/>
  <c r="L41" i="18"/>
  <c r="J41" i="18"/>
  <c r="H41" i="18"/>
  <c r="F41" i="18"/>
  <c r="D41" i="18"/>
  <c r="C41" i="18"/>
  <c r="B41" i="18"/>
  <c r="V40" i="18"/>
  <c r="T40" i="18"/>
  <c r="R40" i="18"/>
  <c r="P40" i="18"/>
  <c r="N40" i="18"/>
  <c r="L40" i="18"/>
  <c r="J40" i="18"/>
  <c r="H40" i="18"/>
  <c r="F40" i="18"/>
  <c r="D40" i="18"/>
  <c r="C40" i="18"/>
  <c r="B40" i="18"/>
  <c r="V39" i="18"/>
  <c r="T39" i="18"/>
  <c r="R39" i="18"/>
  <c r="P39" i="18"/>
  <c r="N39" i="18"/>
  <c r="L39" i="18"/>
  <c r="J39" i="18"/>
  <c r="H39" i="18"/>
  <c r="F39" i="18"/>
  <c r="D39" i="18"/>
  <c r="C39" i="18"/>
  <c r="B39" i="18"/>
  <c r="V38" i="18"/>
  <c r="T38" i="18"/>
  <c r="R38" i="18"/>
  <c r="P38" i="18"/>
  <c r="N38" i="18"/>
  <c r="L38" i="18"/>
  <c r="J38" i="18"/>
  <c r="H38" i="18"/>
  <c r="F38" i="18"/>
  <c r="D38" i="18"/>
  <c r="C38" i="18"/>
  <c r="B38" i="18"/>
  <c r="V37" i="18"/>
  <c r="T37" i="18"/>
  <c r="R37" i="18"/>
  <c r="P37" i="18"/>
  <c r="N37" i="18"/>
  <c r="L37" i="18"/>
  <c r="J37" i="18"/>
  <c r="H37" i="18"/>
  <c r="F37" i="18"/>
  <c r="D37" i="18"/>
  <c r="C37" i="18"/>
  <c r="B37" i="18"/>
  <c r="V36" i="18"/>
  <c r="T36" i="18"/>
  <c r="R36" i="18"/>
  <c r="P36" i="18"/>
  <c r="N36" i="18"/>
  <c r="L36" i="18"/>
  <c r="J36" i="18"/>
  <c r="H36" i="18"/>
  <c r="F36" i="18"/>
  <c r="D36" i="18"/>
  <c r="C36" i="18"/>
  <c r="B36" i="18"/>
  <c r="V35" i="18"/>
  <c r="T35" i="18"/>
  <c r="R35" i="18"/>
  <c r="P35" i="18"/>
  <c r="N35" i="18"/>
  <c r="L35" i="18"/>
  <c r="J35" i="18"/>
  <c r="H35" i="18"/>
  <c r="F35" i="18"/>
  <c r="D35" i="18"/>
  <c r="C35" i="18"/>
  <c r="B35" i="18"/>
  <c r="V34" i="18"/>
  <c r="T34" i="18"/>
  <c r="R34" i="18"/>
  <c r="P34" i="18"/>
  <c r="N34" i="18"/>
  <c r="L34" i="18"/>
  <c r="J34" i="18"/>
  <c r="H34" i="18"/>
  <c r="F34" i="18"/>
  <c r="D34" i="18"/>
  <c r="C34" i="18"/>
  <c r="B34" i="18"/>
  <c r="V33" i="18"/>
  <c r="T33" i="18"/>
  <c r="R33" i="18"/>
  <c r="P33" i="18"/>
  <c r="N33" i="18"/>
  <c r="L33" i="18"/>
  <c r="J33" i="18"/>
  <c r="H33" i="18"/>
  <c r="F33" i="18"/>
  <c r="D33" i="18"/>
  <c r="C33" i="18"/>
  <c r="B33" i="18"/>
  <c r="V32" i="18"/>
  <c r="T32" i="18"/>
  <c r="R32" i="18"/>
  <c r="P32" i="18"/>
  <c r="N32" i="18"/>
  <c r="L32" i="18"/>
  <c r="J32" i="18"/>
  <c r="H32" i="18"/>
  <c r="F32" i="18"/>
  <c r="D32" i="18"/>
  <c r="C32" i="18"/>
  <c r="B32" i="18"/>
  <c r="V31" i="18"/>
  <c r="T31" i="18"/>
  <c r="R31" i="18"/>
  <c r="P31" i="18"/>
  <c r="N31" i="18"/>
  <c r="L31" i="18"/>
  <c r="J31" i="18"/>
  <c r="H31" i="18"/>
  <c r="F31" i="18"/>
  <c r="D31" i="18"/>
  <c r="C31" i="18"/>
  <c r="B31" i="18"/>
  <c r="V30" i="18"/>
  <c r="T30" i="18"/>
  <c r="R30" i="18"/>
  <c r="P30" i="18"/>
  <c r="N30" i="18"/>
  <c r="L30" i="18"/>
  <c r="J30" i="18"/>
  <c r="H30" i="18"/>
  <c r="F30" i="18"/>
  <c r="D30" i="18"/>
  <c r="C30" i="18"/>
  <c r="V29" i="18"/>
  <c r="T29" i="18"/>
  <c r="R29" i="18"/>
  <c r="P29" i="18"/>
  <c r="N29" i="18"/>
  <c r="L29" i="18"/>
  <c r="J29" i="18"/>
  <c r="H29" i="18"/>
  <c r="F29" i="18"/>
  <c r="D29" i="18"/>
  <c r="C29" i="18"/>
  <c r="B29" i="18"/>
  <c r="V28" i="18"/>
  <c r="T28" i="18"/>
  <c r="R28" i="18"/>
  <c r="P28" i="18"/>
  <c r="N28" i="18"/>
  <c r="L28" i="18"/>
  <c r="J28" i="18"/>
  <c r="H28" i="18"/>
  <c r="F28" i="18"/>
  <c r="D28" i="18"/>
  <c r="C28" i="18"/>
  <c r="B28" i="18"/>
  <c r="V27" i="18"/>
  <c r="T27" i="18"/>
  <c r="R27" i="18"/>
  <c r="P27" i="18"/>
  <c r="N27" i="18"/>
  <c r="L27" i="18"/>
  <c r="J27" i="18"/>
  <c r="H27" i="18"/>
  <c r="F27" i="18"/>
  <c r="D27" i="18"/>
  <c r="C27" i="18"/>
  <c r="B27" i="18"/>
  <c r="V26" i="18"/>
  <c r="T26" i="18"/>
  <c r="R26" i="18"/>
  <c r="P26" i="18"/>
  <c r="N26" i="18"/>
  <c r="L26" i="18"/>
  <c r="J26" i="18"/>
  <c r="H26" i="18"/>
  <c r="F26" i="18"/>
  <c r="D26" i="18"/>
  <c r="C26" i="18"/>
  <c r="B26" i="18"/>
  <c r="V25" i="18"/>
  <c r="T25" i="18"/>
  <c r="R25" i="18"/>
  <c r="P25" i="18"/>
  <c r="N25" i="18"/>
  <c r="L25" i="18"/>
  <c r="J25" i="18"/>
  <c r="H25" i="18"/>
  <c r="F25" i="18"/>
  <c r="D25" i="18"/>
  <c r="C25" i="18"/>
  <c r="B25" i="18"/>
  <c r="V24" i="18"/>
  <c r="T24" i="18"/>
  <c r="R24" i="18"/>
  <c r="P24" i="18"/>
  <c r="N24" i="18"/>
  <c r="L24" i="18"/>
  <c r="J24" i="18"/>
  <c r="H24" i="18"/>
  <c r="F24" i="18"/>
  <c r="D24" i="18"/>
  <c r="C24" i="18"/>
  <c r="B24" i="18"/>
  <c r="V23" i="18"/>
  <c r="T23" i="18"/>
  <c r="R23" i="18"/>
  <c r="P23" i="18"/>
  <c r="N23" i="18"/>
  <c r="L23" i="18"/>
  <c r="J23" i="18"/>
  <c r="H23" i="18"/>
  <c r="F23" i="18"/>
  <c r="D23" i="18"/>
  <c r="C23" i="18"/>
  <c r="B23" i="18"/>
  <c r="V22" i="18"/>
  <c r="T22" i="18"/>
  <c r="R22" i="18"/>
  <c r="P22" i="18"/>
  <c r="N22" i="18"/>
  <c r="L22" i="18"/>
  <c r="J22" i="18"/>
  <c r="H22" i="18"/>
  <c r="F22" i="18"/>
  <c r="D22" i="18"/>
  <c r="C22" i="18"/>
  <c r="B22" i="18"/>
  <c r="V21" i="18"/>
  <c r="T21" i="18"/>
  <c r="R21" i="18"/>
  <c r="P21" i="18"/>
  <c r="N21" i="18"/>
  <c r="L21" i="18"/>
  <c r="J21" i="18"/>
  <c r="H21" i="18"/>
  <c r="F21" i="18"/>
  <c r="D21" i="18"/>
  <c r="C21" i="18"/>
  <c r="B21" i="18"/>
  <c r="V20" i="18"/>
  <c r="T20" i="18"/>
  <c r="R20" i="18"/>
  <c r="P20" i="18"/>
  <c r="N20" i="18"/>
  <c r="L20" i="18"/>
  <c r="J20" i="18"/>
  <c r="H20" i="18"/>
  <c r="F20" i="18"/>
  <c r="D20" i="18"/>
  <c r="C20" i="18"/>
  <c r="B20" i="18"/>
  <c r="V19" i="18"/>
  <c r="T19" i="18"/>
  <c r="R19" i="18"/>
  <c r="P19" i="18"/>
  <c r="N19" i="18"/>
  <c r="L19" i="18"/>
  <c r="J19" i="18"/>
  <c r="H19" i="18"/>
  <c r="F19" i="18"/>
  <c r="D19" i="18"/>
  <c r="C19" i="18"/>
  <c r="B19" i="18"/>
  <c r="V18" i="18"/>
  <c r="T18" i="18"/>
  <c r="R18" i="18"/>
  <c r="P18" i="18"/>
  <c r="N18" i="18"/>
  <c r="L18" i="18"/>
  <c r="J18" i="18"/>
  <c r="H18" i="18"/>
  <c r="F18" i="18"/>
  <c r="D18" i="18"/>
  <c r="C18" i="18"/>
  <c r="B18" i="18"/>
  <c r="V17" i="18"/>
  <c r="T17" i="18"/>
  <c r="R17" i="18"/>
  <c r="P17" i="18"/>
  <c r="N17" i="18"/>
  <c r="L17" i="18"/>
  <c r="J17" i="18"/>
  <c r="H17" i="18"/>
  <c r="F17" i="18"/>
  <c r="D17" i="18"/>
  <c r="C17" i="18"/>
  <c r="V16" i="18"/>
  <c r="T16" i="18"/>
  <c r="R16" i="18"/>
  <c r="P16" i="18"/>
  <c r="N16" i="18"/>
  <c r="L16" i="18"/>
  <c r="J16" i="18"/>
  <c r="H16" i="18"/>
  <c r="F16" i="18"/>
  <c r="D16" i="18"/>
  <c r="C16" i="18"/>
  <c r="B16" i="18"/>
  <c r="V15" i="18"/>
  <c r="T15" i="18"/>
  <c r="R15" i="18"/>
  <c r="P15" i="18"/>
  <c r="N15" i="18"/>
  <c r="L15" i="18"/>
  <c r="J15" i="18"/>
  <c r="H15" i="18"/>
  <c r="F15" i="18"/>
  <c r="D15" i="18"/>
  <c r="C15" i="18"/>
  <c r="B15" i="18"/>
  <c r="V14" i="18"/>
  <c r="T14" i="18"/>
  <c r="R14" i="18"/>
  <c r="P14" i="18"/>
  <c r="N14" i="18"/>
  <c r="L14" i="18"/>
  <c r="J14" i="18"/>
  <c r="H14" i="18"/>
  <c r="F14" i="18"/>
  <c r="D14" i="18"/>
  <c r="C14" i="18"/>
  <c r="B14" i="18"/>
  <c r="V13" i="18"/>
  <c r="T13" i="18"/>
  <c r="R13" i="18"/>
  <c r="P13" i="18"/>
  <c r="N13" i="18"/>
  <c r="L13" i="18"/>
  <c r="J13" i="18"/>
  <c r="H13" i="18"/>
  <c r="F13" i="18"/>
  <c r="D13" i="18"/>
  <c r="C13" i="18"/>
  <c r="B13" i="18"/>
  <c r="V12" i="18"/>
  <c r="T12" i="18"/>
  <c r="R12" i="18"/>
  <c r="P12" i="18"/>
  <c r="N12" i="18"/>
  <c r="L12" i="18"/>
  <c r="J12" i="18"/>
  <c r="H12" i="18"/>
  <c r="F12" i="18"/>
  <c r="D12" i="18"/>
  <c r="C12" i="18"/>
  <c r="B12" i="18"/>
  <c r="V11" i="18"/>
  <c r="T11" i="18"/>
  <c r="R11" i="18"/>
  <c r="P11" i="18"/>
  <c r="N11" i="18"/>
  <c r="L11" i="18"/>
  <c r="J11" i="18"/>
  <c r="H11" i="18"/>
  <c r="F11" i="18"/>
  <c r="D11" i="18"/>
  <c r="C11" i="18"/>
  <c r="B11" i="18"/>
  <c r="V10" i="18"/>
  <c r="T10" i="18"/>
  <c r="R10" i="18"/>
  <c r="P10" i="18"/>
  <c r="N10" i="18"/>
  <c r="L10" i="18"/>
  <c r="J10" i="18"/>
  <c r="H10" i="18"/>
  <c r="F10" i="18"/>
  <c r="D10" i="18"/>
  <c r="C10" i="18"/>
  <c r="B10" i="18"/>
  <c r="V9" i="18"/>
  <c r="T9" i="18"/>
  <c r="R9" i="18"/>
  <c r="P9" i="18"/>
  <c r="N9" i="18"/>
  <c r="L9" i="18"/>
  <c r="J9" i="18"/>
  <c r="H9" i="18"/>
  <c r="F9" i="18"/>
  <c r="D9" i="18"/>
  <c r="C9" i="18"/>
  <c r="B9" i="18"/>
  <c r="V8" i="18"/>
  <c r="T8" i="18"/>
  <c r="R8" i="18"/>
  <c r="P8" i="18"/>
  <c r="N8" i="18"/>
  <c r="L8" i="18"/>
  <c r="J8" i="18"/>
  <c r="H8" i="18"/>
  <c r="D8" i="18"/>
  <c r="C8" i="18"/>
  <c r="B8" i="18"/>
  <c r="V7" i="18"/>
  <c r="T7" i="18"/>
  <c r="R7" i="18"/>
  <c r="P7" i="18"/>
  <c r="N7" i="18"/>
  <c r="L7" i="18"/>
  <c r="J7" i="18"/>
  <c r="H7" i="18"/>
  <c r="F7" i="18"/>
  <c r="D7" i="18"/>
  <c r="C7" i="18"/>
  <c r="V6" i="18"/>
  <c r="T6" i="18"/>
  <c r="R6" i="18"/>
  <c r="P6" i="18"/>
  <c r="N6" i="18"/>
  <c r="L6" i="18"/>
  <c r="J6" i="18"/>
  <c r="H6" i="18"/>
  <c r="F6" i="18"/>
  <c r="D6" i="18"/>
  <c r="D125" i="18" l="1"/>
  <c r="F125" i="18"/>
  <c r="H125" i="18"/>
  <c r="J125" i="18"/>
  <c r="L125" i="18"/>
  <c r="N125" i="18"/>
  <c r="P125" i="18"/>
  <c r="Q6" i="18" s="1"/>
  <c r="AE6" i="18" s="1"/>
  <c r="R125" i="18"/>
  <c r="T125" i="18"/>
  <c r="V125" i="18"/>
  <c r="W6" i="18" s="1"/>
  <c r="AH6" i="18" s="1"/>
  <c r="D126" i="18"/>
  <c r="F126" i="18"/>
  <c r="H126" i="18"/>
  <c r="J126" i="18"/>
  <c r="L126" i="18"/>
  <c r="N126" i="18"/>
  <c r="P126" i="18"/>
  <c r="R126" i="18"/>
  <c r="T126" i="18"/>
  <c r="V126" i="18"/>
  <c r="V125" i="17"/>
  <c r="V128" i="17" s="1"/>
  <c r="T125" i="17"/>
  <c r="T128" i="17" s="1"/>
  <c r="R125" i="17"/>
  <c r="R128" i="17" s="1"/>
  <c r="P125" i="17"/>
  <c r="P128" i="17" s="1"/>
  <c r="N125" i="17"/>
  <c r="N128" i="17" s="1"/>
  <c r="L125" i="17"/>
  <c r="L128" i="17" s="1"/>
  <c r="J125" i="17"/>
  <c r="J128" i="17" s="1"/>
  <c r="H125" i="17"/>
  <c r="H128" i="17" s="1"/>
  <c r="F125" i="17"/>
  <c r="F128" i="17" s="1"/>
  <c r="D125" i="17"/>
  <c r="D128" i="17" s="1"/>
  <c r="A125" i="17"/>
  <c r="V124" i="17"/>
  <c r="T124" i="17"/>
  <c r="R124" i="17"/>
  <c r="P124" i="17"/>
  <c r="N124" i="17"/>
  <c r="L124" i="17"/>
  <c r="J124" i="17"/>
  <c r="H124" i="17"/>
  <c r="F124" i="17"/>
  <c r="D124" i="17"/>
  <c r="B124" i="17"/>
  <c r="V123" i="17"/>
  <c r="T123" i="17"/>
  <c r="R123" i="17"/>
  <c r="P123" i="17"/>
  <c r="N123" i="17"/>
  <c r="L123" i="17"/>
  <c r="J123" i="17"/>
  <c r="H123" i="17"/>
  <c r="F123" i="17"/>
  <c r="D123" i="17"/>
  <c r="V122" i="17"/>
  <c r="T122" i="17"/>
  <c r="R122" i="17"/>
  <c r="P122" i="17"/>
  <c r="N122" i="17"/>
  <c r="L122" i="17"/>
  <c r="J122" i="17"/>
  <c r="H122" i="17"/>
  <c r="F122" i="17"/>
  <c r="D122" i="17"/>
  <c r="B122" i="17"/>
  <c r="V121" i="17"/>
  <c r="T121" i="17"/>
  <c r="R121" i="17"/>
  <c r="P121" i="17"/>
  <c r="N121" i="17"/>
  <c r="L121" i="17"/>
  <c r="J121" i="17"/>
  <c r="H121" i="17"/>
  <c r="F121" i="17"/>
  <c r="D121" i="17"/>
  <c r="B121" i="17"/>
  <c r="V120" i="17"/>
  <c r="T120" i="17"/>
  <c r="R120" i="17"/>
  <c r="P120" i="17"/>
  <c r="N120" i="17"/>
  <c r="L120" i="17"/>
  <c r="J120" i="17"/>
  <c r="H120" i="17"/>
  <c r="F120" i="17"/>
  <c r="D120" i="17"/>
  <c r="B120" i="17"/>
  <c r="V119" i="17"/>
  <c r="T119" i="17"/>
  <c r="R119" i="17"/>
  <c r="P119" i="17"/>
  <c r="N119" i="17"/>
  <c r="L119" i="17"/>
  <c r="J119" i="17"/>
  <c r="H119" i="17"/>
  <c r="F119" i="17"/>
  <c r="D119" i="17"/>
  <c r="B119" i="17"/>
  <c r="V118" i="17"/>
  <c r="T118" i="17"/>
  <c r="R118" i="17"/>
  <c r="P118" i="17"/>
  <c r="N118" i="17"/>
  <c r="L118" i="17"/>
  <c r="J118" i="17"/>
  <c r="H118" i="17"/>
  <c r="F118" i="17"/>
  <c r="D118" i="17"/>
  <c r="B118" i="17"/>
  <c r="V117" i="17"/>
  <c r="T117" i="17"/>
  <c r="R117" i="17"/>
  <c r="P117" i="17"/>
  <c r="N117" i="17"/>
  <c r="L117" i="17"/>
  <c r="J117" i="17"/>
  <c r="H117" i="17"/>
  <c r="F117" i="17"/>
  <c r="D117" i="17"/>
  <c r="B117" i="17"/>
  <c r="V116" i="17"/>
  <c r="T116" i="17"/>
  <c r="R116" i="17"/>
  <c r="P116" i="17"/>
  <c r="N116" i="17"/>
  <c r="L116" i="17"/>
  <c r="J116" i="17"/>
  <c r="H116" i="17"/>
  <c r="F116" i="17"/>
  <c r="D116" i="17"/>
  <c r="B116" i="17"/>
  <c r="V115" i="17"/>
  <c r="T115" i="17"/>
  <c r="R115" i="17"/>
  <c r="P115" i="17"/>
  <c r="N115" i="17"/>
  <c r="L115" i="17"/>
  <c r="J115" i="17"/>
  <c r="H115" i="17"/>
  <c r="F115" i="17"/>
  <c r="D115" i="17"/>
  <c r="C115" i="17"/>
  <c r="V114" i="17"/>
  <c r="T114" i="17"/>
  <c r="R114" i="17"/>
  <c r="P114" i="17"/>
  <c r="N114" i="17"/>
  <c r="L114" i="17"/>
  <c r="J114" i="17"/>
  <c r="H114" i="17"/>
  <c r="F114" i="17"/>
  <c r="D114" i="17"/>
  <c r="V113" i="17"/>
  <c r="T113" i="17"/>
  <c r="R113" i="17"/>
  <c r="P113" i="17"/>
  <c r="N113" i="17"/>
  <c r="L113" i="17"/>
  <c r="J113" i="17"/>
  <c r="H113" i="17"/>
  <c r="F113" i="17"/>
  <c r="D113" i="17"/>
  <c r="V112" i="17"/>
  <c r="T112" i="17"/>
  <c r="R112" i="17"/>
  <c r="P112" i="17"/>
  <c r="N112" i="17"/>
  <c r="L112" i="17"/>
  <c r="J112" i="17"/>
  <c r="H112" i="17"/>
  <c r="F112" i="17"/>
  <c r="D112" i="17"/>
  <c r="T111" i="17"/>
  <c r="R111" i="17"/>
  <c r="P111" i="17"/>
  <c r="N111" i="17"/>
  <c r="L111" i="17"/>
  <c r="J111" i="17"/>
  <c r="H111" i="17"/>
  <c r="F111" i="17"/>
  <c r="D111" i="17"/>
  <c r="B111" i="17"/>
  <c r="T110" i="17"/>
  <c r="R110" i="17"/>
  <c r="P110" i="17"/>
  <c r="N110" i="17"/>
  <c r="L110" i="17"/>
  <c r="J110" i="17"/>
  <c r="H110" i="17"/>
  <c r="F110" i="17"/>
  <c r="D110" i="17"/>
  <c r="B110" i="17"/>
  <c r="V109" i="17"/>
  <c r="T109" i="17"/>
  <c r="R109" i="17"/>
  <c r="P109" i="17"/>
  <c r="N109" i="17"/>
  <c r="L109" i="17"/>
  <c r="J109" i="17"/>
  <c r="H109" i="17"/>
  <c r="F109" i="17"/>
  <c r="D109" i="17"/>
  <c r="B109" i="17"/>
  <c r="V108" i="17"/>
  <c r="T108" i="17"/>
  <c r="R108" i="17"/>
  <c r="P108" i="17"/>
  <c r="N108" i="17"/>
  <c r="L108" i="17"/>
  <c r="J108" i="17"/>
  <c r="H108" i="17"/>
  <c r="F108" i="17"/>
  <c r="D108" i="17"/>
  <c r="B108" i="17"/>
  <c r="V107" i="17"/>
  <c r="T107" i="17"/>
  <c r="R107" i="17"/>
  <c r="P107" i="17"/>
  <c r="N107" i="17"/>
  <c r="L107" i="17"/>
  <c r="J107" i="17"/>
  <c r="H107" i="17"/>
  <c r="F107" i="17"/>
  <c r="D107" i="17"/>
  <c r="B107" i="17"/>
  <c r="V106" i="17"/>
  <c r="T106" i="17"/>
  <c r="R106" i="17"/>
  <c r="P106" i="17"/>
  <c r="N106" i="17"/>
  <c r="L106" i="17"/>
  <c r="J106" i="17"/>
  <c r="H106" i="17"/>
  <c r="F106" i="17"/>
  <c r="D106" i="17"/>
  <c r="B106" i="17"/>
  <c r="V105" i="17"/>
  <c r="T105" i="17"/>
  <c r="R105" i="17"/>
  <c r="P105" i="17"/>
  <c r="N105" i="17"/>
  <c r="L105" i="17"/>
  <c r="J105" i="17"/>
  <c r="H105" i="17"/>
  <c r="F105" i="17"/>
  <c r="D105" i="17"/>
  <c r="B105" i="17"/>
  <c r="V104" i="17"/>
  <c r="T104" i="17"/>
  <c r="R104" i="17"/>
  <c r="P104" i="17"/>
  <c r="N104" i="17"/>
  <c r="L104" i="17"/>
  <c r="J104" i="17"/>
  <c r="H104" i="17"/>
  <c r="F104" i="17"/>
  <c r="D104" i="17"/>
  <c r="B104" i="17"/>
  <c r="V103" i="17"/>
  <c r="T103" i="17"/>
  <c r="R103" i="17"/>
  <c r="P103" i="17"/>
  <c r="N103" i="17"/>
  <c r="L103" i="17"/>
  <c r="J103" i="17"/>
  <c r="H103" i="17"/>
  <c r="F103" i="17"/>
  <c r="D103" i="17"/>
  <c r="B103" i="17"/>
  <c r="V102" i="17"/>
  <c r="T102" i="17"/>
  <c r="R102" i="17"/>
  <c r="P102" i="17"/>
  <c r="N102" i="17"/>
  <c r="L102" i="17"/>
  <c r="J102" i="17"/>
  <c r="H102" i="17"/>
  <c r="F102" i="17"/>
  <c r="D102" i="17"/>
  <c r="B102" i="17"/>
  <c r="V101" i="17"/>
  <c r="T101" i="17"/>
  <c r="R101" i="17"/>
  <c r="P101" i="17"/>
  <c r="N101" i="17"/>
  <c r="L101" i="17"/>
  <c r="J101" i="17"/>
  <c r="H101" i="17"/>
  <c r="F101" i="17"/>
  <c r="D101" i="17"/>
  <c r="B101" i="17"/>
  <c r="V100" i="17"/>
  <c r="T100" i="17"/>
  <c r="R100" i="17"/>
  <c r="P100" i="17"/>
  <c r="N100" i="17"/>
  <c r="L100" i="17"/>
  <c r="J100" i="17"/>
  <c r="H100" i="17"/>
  <c r="F100" i="17"/>
  <c r="D100" i="17"/>
  <c r="B100" i="17"/>
  <c r="V99" i="17"/>
  <c r="T99" i="17"/>
  <c r="R99" i="17"/>
  <c r="P99" i="17"/>
  <c r="N99" i="17"/>
  <c r="L99" i="17"/>
  <c r="J99" i="17"/>
  <c r="H99" i="17"/>
  <c r="F99" i="17"/>
  <c r="D99" i="17"/>
  <c r="B99" i="17"/>
  <c r="V98" i="17"/>
  <c r="T98" i="17"/>
  <c r="R98" i="17"/>
  <c r="P98" i="17"/>
  <c r="N98" i="17"/>
  <c r="L98" i="17"/>
  <c r="J98" i="17"/>
  <c r="H98" i="17"/>
  <c r="F98" i="17"/>
  <c r="D98" i="17"/>
  <c r="B98" i="17"/>
  <c r="V97" i="17"/>
  <c r="T97" i="17"/>
  <c r="R97" i="17"/>
  <c r="P97" i="17"/>
  <c r="N97" i="17"/>
  <c r="L97" i="17"/>
  <c r="J97" i="17"/>
  <c r="H97" i="17"/>
  <c r="F97" i="17"/>
  <c r="D97" i="17"/>
  <c r="B97" i="17"/>
  <c r="V96" i="17"/>
  <c r="T96" i="17"/>
  <c r="R96" i="17"/>
  <c r="P96" i="17"/>
  <c r="N96" i="17"/>
  <c r="L96" i="17"/>
  <c r="J96" i="17"/>
  <c r="H96" i="17"/>
  <c r="F96" i="17"/>
  <c r="D96" i="17"/>
  <c r="B96" i="17"/>
  <c r="V95" i="17"/>
  <c r="T95" i="17"/>
  <c r="R95" i="17"/>
  <c r="P95" i="17"/>
  <c r="N95" i="17"/>
  <c r="L95" i="17"/>
  <c r="J95" i="17"/>
  <c r="H95" i="17"/>
  <c r="F95" i="17"/>
  <c r="D95" i="17"/>
  <c r="B95" i="17"/>
  <c r="V94" i="17"/>
  <c r="T94" i="17"/>
  <c r="R94" i="17"/>
  <c r="P94" i="17"/>
  <c r="N94" i="17"/>
  <c r="L94" i="17"/>
  <c r="J94" i="17"/>
  <c r="H94" i="17"/>
  <c r="F94" i="17"/>
  <c r="D94" i="17"/>
  <c r="B94" i="17"/>
  <c r="V93" i="17"/>
  <c r="T93" i="17"/>
  <c r="R93" i="17"/>
  <c r="P93" i="17"/>
  <c r="N93" i="17"/>
  <c r="L93" i="17"/>
  <c r="J93" i="17"/>
  <c r="H93" i="17"/>
  <c r="F93" i="17"/>
  <c r="D93" i="17"/>
  <c r="B93" i="17"/>
  <c r="V92" i="17"/>
  <c r="T92" i="17"/>
  <c r="R92" i="17"/>
  <c r="P92" i="17"/>
  <c r="N92" i="17"/>
  <c r="L92" i="17"/>
  <c r="J92" i="17"/>
  <c r="H92" i="17"/>
  <c r="F92" i="17"/>
  <c r="D92" i="17"/>
  <c r="B92" i="17"/>
  <c r="V91" i="17"/>
  <c r="T91" i="17"/>
  <c r="R91" i="17"/>
  <c r="P91" i="17"/>
  <c r="N91" i="17"/>
  <c r="L91" i="17"/>
  <c r="J91" i="17"/>
  <c r="H91" i="17"/>
  <c r="F91" i="17"/>
  <c r="D91" i="17"/>
  <c r="B91" i="17"/>
  <c r="V90" i="17"/>
  <c r="T90" i="17"/>
  <c r="R90" i="17"/>
  <c r="P90" i="17"/>
  <c r="N90" i="17"/>
  <c r="L90" i="17"/>
  <c r="J90" i="17"/>
  <c r="H90" i="17"/>
  <c r="F90" i="17"/>
  <c r="D90" i="17"/>
  <c r="B90" i="17"/>
  <c r="V89" i="17"/>
  <c r="T89" i="17"/>
  <c r="R89" i="17"/>
  <c r="P89" i="17"/>
  <c r="N89" i="17"/>
  <c r="L89" i="17"/>
  <c r="J89" i="17"/>
  <c r="H89" i="17"/>
  <c r="F89" i="17"/>
  <c r="D89" i="17"/>
  <c r="B89" i="17"/>
  <c r="V88" i="17"/>
  <c r="T88" i="17"/>
  <c r="R88" i="17"/>
  <c r="P88" i="17"/>
  <c r="N88" i="17"/>
  <c r="L88" i="17"/>
  <c r="J88" i="17"/>
  <c r="H88" i="17"/>
  <c r="F88" i="17"/>
  <c r="D88" i="17"/>
  <c r="B88" i="17"/>
  <c r="V87" i="17"/>
  <c r="T87" i="17"/>
  <c r="R87" i="17"/>
  <c r="P87" i="17"/>
  <c r="N87" i="17"/>
  <c r="L87" i="17"/>
  <c r="J87" i="17"/>
  <c r="H87" i="17"/>
  <c r="F87" i="17"/>
  <c r="D87" i="17"/>
  <c r="B87" i="17"/>
  <c r="V86" i="17"/>
  <c r="T86" i="17"/>
  <c r="R86" i="17"/>
  <c r="P86" i="17"/>
  <c r="N86" i="17"/>
  <c r="L86" i="17"/>
  <c r="J86" i="17"/>
  <c r="H86" i="17"/>
  <c r="F86" i="17"/>
  <c r="D86" i="17"/>
  <c r="B86" i="17"/>
  <c r="V85" i="17"/>
  <c r="T85" i="17"/>
  <c r="R85" i="17"/>
  <c r="P85" i="17"/>
  <c r="N85" i="17"/>
  <c r="L85" i="17"/>
  <c r="J85" i="17"/>
  <c r="H85" i="17"/>
  <c r="F85" i="17"/>
  <c r="D85" i="17"/>
  <c r="B85" i="17"/>
  <c r="V84" i="17"/>
  <c r="T84" i="17"/>
  <c r="R84" i="17"/>
  <c r="P84" i="17"/>
  <c r="N84" i="17"/>
  <c r="L84" i="17"/>
  <c r="J84" i="17"/>
  <c r="H84" i="17"/>
  <c r="F84" i="17"/>
  <c r="D84" i="17"/>
  <c r="B84" i="17"/>
  <c r="V83" i="17"/>
  <c r="T83" i="17"/>
  <c r="R83" i="17"/>
  <c r="P83" i="17"/>
  <c r="N83" i="17"/>
  <c r="L83" i="17"/>
  <c r="J83" i="17"/>
  <c r="H83" i="17"/>
  <c r="F83" i="17"/>
  <c r="D83" i="17"/>
  <c r="C83" i="17"/>
  <c r="V82" i="17"/>
  <c r="T82" i="17"/>
  <c r="R82" i="17"/>
  <c r="P82" i="17"/>
  <c r="N82" i="17"/>
  <c r="L82" i="17"/>
  <c r="J82" i="17"/>
  <c r="H82" i="17"/>
  <c r="F82" i="17"/>
  <c r="D82" i="17"/>
  <c r="B82" i="17"/>
  <c r="V81" i="17"/>
  <c r="T81" i="17"/>
  <c r="R81" i="17"/>
  <c r="P81" i="17"/>
  <c r="N81" i="17"/>
  <c r="L81" i="17"/>
  <c r="J81" i="17"/>
  <c r="H81" i="17"/>
  <c r="F81" i="17"/>
  <c r="D81" i="17"/>
  <c r="B81" i="17"/>
  <c r="V80" i="17"/>
  <c r="T80" i="17"/>
  <c r="R80" i="17"/>
  <c r="P80" i="17"/>
  <c r="N80" i="17"/>
  <c r="L80" i="17"/>
  <c r="J80" i="17"/>
  <c r="H80" i="17"/>
  <c r="F80" i="17"/>
  <c r="D80" i="17"/>
  <c r="B80" i="17"/>
  <c r="V79" i="17"/>
  <c r="T79" i="17"/>
  <c r="R79" i="17"/>
  <c r="P79" i="17"/>
  <c r="N79" i="17"/>
  <c r="L79" i="17"/>
  <c r="J79" i="17"/>
  <c r="H79" i="17"/>
  <c r="F79" i="17"/>
  <c r="D79" i="17"/>
  <c r="B79" i="17"/>
  <c r="V78" i="17"/>
  <c r="T78" i="17"/>
  <c r="R78" i="17"/>
  <c r="P78" i="17"/>
  <c r="N78" i="17"/>
  <c r="L78" i="17"/>
  <c r="J78" i="17"/>
  <c r="H78" i="17"/>
  <c r="F78" i="17"/>
  <c r="D78" i="17"/>
  <c r="B78" i="17"/>
  <c r="V77" i="17"/>
  <c r="T77" i="17"/>
  <c r="R77" i="17"/>
  <c r="P77" i="17"/>
  <c r="N77" i="17"/>
  <c r="L77" i="17"/>
  <c r="J77" i="17"/>
  <c r="H77" i="17"/>
  <c r="F77" i="17"/>
  <c r="D77" i="17"/>
  <c r="B77" i="17"/>
  <c r="V76" i="17"/>
  <c r="T76" i="17"/>
  <c r="R76" i="17"/>
  <c r="P76" i="17"/>
  <c r="N76" i="17"/>
  <c r="L76" i="17"/>
  <c r="J76" i="17"/>
  <c r="H76" i="17"/>
  <c r="F76" i="17"/>
  <c r="D76" i="17"/>
  <c r="B76" i="17"/>
  <c r="V75" i="17"/>
  <c r="T75" i="17"/>
  <c r="R75" i="17"/>
  <c r="P75" i="17"/>
  <c r="N75" i="17"/>
  <c r="L75" i="17"/>
  <c r="J75" i="17"/>
  <c r="H75" i="17"/>
  <c r="F75" i="17"/>
  <c r="D75" i="17"/>
  <c r="B75" i="17"/>
  <c r="V74" i="17"/>
  <c r="T74" i="17"/>
  <c r="R74" i="17"/>
  <c r="P74" i="17"/>
  <c r="N74" i="17"/>
  <c r="L74" i="17"/>
  <c r="J74" i="17"/>
  <c r="H74" i="17"/>
  <c r="F74" i="17"/>
  <c r="D74" i="17"/>
  <c r="B74" i="17"/>
  <c r="V73" i="17"/>
  <c r="T73" i="17"/>
  <c r="R73" i="17"/>
  <c r="P73" i="17"/>
  <c r="N73" i="17"/>
  <c r="L73" i="17"/>
  <c r="J73" i="17"/>
  <c r="H73" i="17"/>
  <c r="F73" i="17"/>
  <c r="D73" i="17"/>
  <c r="B73" i="17"/>
  <c r="V72" i="17"/>
  <c r="T72" i="17"/>
  <c r="R72" i="17"/>
  <c r="P72" i="17"/>
  <c r="N72" i="17"/>
  <c r="L72" i="17"/>
  <c r="J72" i="17"/>
  <c r="H72" i="17"/>
  <c r="F72" i="17"/>
  <c r="D72" i="17"/>
  <c r="B72" i="17"/>
  <c r="V71" i="17"/>
  <c r="T71" i="17"/>
  <c r="R71" i="17"/>
  <c r="P71" i="17"/>
  <c r="N71" i="17"/>
  <c r="L71" i="17"/>
  <c r="J71" i="17"/>
  <c r="H71" i="17"/>
  <c r="F71" i="17"/>
  <c r="D71" i="17"/>
  <c r="B71" i="17"/>
  <c r="V70" i="17"/>
  <c r="T70" i="17"/>
  <c r="R70" i="17"/>
  <c r="P70" i="17"/>
  <c r="N70" i="17"/>
  <c r="L70" i="17"/>
  <c r="J70" i="17"/>
  <c r="H70" i="17"/>
  <c r="F70" i="17"/>
  <c r="D70" i="17"/>
  <c r="B70" i="17"/>
  <c r="V69" i="17"/>
  <c r="T69" i="17"/>
  <c r="R69" i="17"/>
  <c r="P69" i="17"/>
  <c r="N69" i="17"/>
  <c r="L69" i="17"/>
  <c r="J69" i="17"/>
  <c r="H69" i="17"/>
  <c r="F69" i="17"/>
  <c r="D69" i="17"/>
  <c r="C69" i="17"/>
  <c r="V68" i="17"/>
  <c r="T68" i="17"/>
  <c r="R68" i="17"/>
  <c r="P68" i="17"/>
  <c r="N68" i="17"/>
  <c r="L68" i="17"/>
  <c r="J68" i="17"/>
  <c r="H68" i="17"/>
  <c r="F68" i="17"/>
  <c r="D68" i="17"/>
  <c r="B68" i="17"/>
  <c r="V67" i="17"/>
  <c r="T67" i="17"/>
  <c r="R67" i="17"/>
  <c r="P67" i="17"/>
  <c r="N67" i="17"/>
  <c r="L67" i="17"/>
  <c r="J67" i="17"/>
  <c r="H67" i="17"/>
  <c r="F67" i="17"/>
  <c r="D67" i="17"/>
  <c r="B67" i="17"/>
  <c r="V66" i="17"/>
  <c r="T66" i="17"/>
  <c r="R66" i="17"/>
  <c r="P66" i="17"/>
  <c r="N66" i="17"/>
  <c r="L66" i="17"/>
  <c r="J66" i="17"/>
  <c r="H66" i="17"/>
  <c r="F66" i="17"/>
  <c r="D66" i="17"/>
  <c r="B66" i="17"/>
  <c r="V65" i="17"/>
  <c r="T65" i="17"/>
  <c r="R65" i="17"/>
  <c r="P65" i="17"/>
  <c r="N65" i="17"/>
  <c r="L65" i="17"/>
  <c r="J65" i="17"/>
  <c r="H65" i="17"/>
  <c r="F65" i="17"/>
  <c r="D65" i="17"/>
  <c r="B65" i="17"/>
  <c r="V64" i="17"/>
  <c r="T64" i="17"/>
  <c r="R64" i="17"/>
  <c r="P64" i="17"/>
  <c r="N64" i="17"/>
  <c r="L64" i="17"/>
  <c r="J64" i="17"/>
  <c r="H64" i="17"/>
  <c r="F64" i="17"/>
  <c r="D64" i="17"/>
  <c r="B64" i="17"/>
  <c r="V63" i="17"/>
  <c r="T63" i="17"/>
  <c r="R63" i="17"/>
  <c r="P63" i="17"/>
  <c r="N63" i="17"/>
  <c r="L63" i="17"/>
  <c r="J63" i="17"/>
  <c r="H63" i="17"/>
  <c r="F63" i="17"/>
  <c r="D63" i="17"/>
  <c r="B63" i="17"/>
  <c r="V62" i="17"/>
  <c r="T62" i="17"/>
  <c r="R62" i="17"/>
  <c r="P62" i="17"/>
  <c r="N62" i="17"/>
  <c r="L62" i="17"/>
  <c r="J62" i="17"/>
  <c r="H62" i="17"/>
  <c r="F62" i="17"/>
  <c r="D62" i="17"/>
  <c r="B62" i="17"/>
  <c r="V61" i="17"/>
  <c r="T61" i="17"/>
  <c r="R61" i="17"/>
  <c r="P61" i="17"/>
  <c r="N61" i="17"/>
  <c r="L61" i="17"/>
  <c r="J61" i="17"/>
  <c r="H61" i="17"/>
  <c r="F61" i="17"/>
  <c r="D61" i="17"/>
  <c r="B61" i="17"/>
  <c r="V60" i="17"/>
  <c r="T60" i="17"/>
  <c r="R60" i="17"/>
  <c r="P60" i="17"/>
  <c r="N60" i="17"/>
  <c r="L60" i="17"/>
  <c r="J60" i="17"/>
  <c r="H60" i="17"/>
  <c r="F60" i="17"/>
  <c r="D60" i="17"/>
  <c r="B60" i="17"/>
  <c r="V59" i="17"/>
  <c r="T59" i="17"/>
  <c r="R59" i="17"/>
  <c r="P59" i="17"/>
  <c r="N59" i="17"/>
  <c r="L59" i="17"/>
  <c r="J59" i="17"/>
  <c r="H59" i="17"/>
  <c r="F59" i="17"/>
  <c r="D59" i="17"/>
  <c r="B59" i="17"/>
  <c r="V58" i="17"/>
  <c r="T58" i="17"/>
  <c r="R58" i="17"/>
  <c r="P58" i="17"/>
  <c r="N58" i="17"/>
  <c r="L58" i="17"/>
  <c r="J58" i="17"/>
  <c r="H58" i="17"/>
  <c r="F58" i="17"/>
  <c r="D58" i="17"/>
  <c r="B58" i="17"/>
  <c r="V57" i="17"/>
  <c r="T57" i="17"/>
  <c r="R57" i="17"/>
  <c r="P57" i="17"/>
  <c r="N57" i="17"/>
  <c r="L57" i="17"/>
  <c r="J57" i="17"/>
  <c r="H57" i="17"/>
  <c r="F57" i="17"/>
  <c r="D57" i="17"/>
  <c r="B57" i="17"/>
  <c r="T56" i="17"/>
  <c r="R56" i="17"/>
  <c r="P56" i="17"/>
  <c r="N56" i="17"/>
  <c r="L56" i="17"/>
  <c r="J56" i="17"/>
  <c r="H56" i="17"/>
  <c r="F56" i="17"/>
  <c r="D56" i="17"/>
  <c r="B56" i="17"/>
  <c r="T55" i="17"/>
  <c r="R55" i="17"/>
  <c r="P55" i="17"/>
  <c r="N55" i="17"/>
  <c r="L55" i="17"/>
  <c r="J55" i="17"/>
  <c r="H55" i="17"/>
  <c r="F55" i="17"/>
  <c r="D55" i="17"/>
  <c r="B55" i="17"/>
  <c r="T54" i="17"/>
  <c r="R54" i="17"/>
  <c r="P54" i="17"/>
  <c r="N54" i="17"/>
  <c r="L54" i="17"/>
  <c r="J54" i="17"/>
  <c r="H54" i="17"/>
  <c r="F54" i="17"/>
  <c r="D54" i="17"/>
  <c r="B54" i="17"/>
  <c r="T53" i="17"/>
  <c r="R53" i="17"/>
  <c r="P53" i="17"/>
  <c r="N53" i="17"/>
  <c r="L53" i="17"/>
  <c r="J53" i="17"/>
  <c r="H53" i="17"/>
  <c r="F53" i="17"/>
  <c r="D53" i="17"/>
  <c r="B53" i="17"/>
  <c r="T52" i="17"/>
  <c r="R52" i="17"/>
  <c r="P52" i="17"/>
  <c r="N52" i="17"/>
  <c r="L52" i="17"/>
  <c r="J52" i="17"/>
  <c r="H52" i="17"/>
  <c r="F52" i="17"/>
  <c r="D52" i="17"/>
  <c r="B52" i="17"/>
  <c r="T51" i="17"/>
  <c r="R51" i="17"/>
  <c r="P51" i="17"/>
  <c r="N51" i="17"/>
  <c r="L51" i="17"/>
  <c r="J51" i="17"/>
  <c r="H51" i="17"/>
  <c r="F51" i="17"/>
  <c r="D51" i="17"/>
  <c r="B51" i="17"/>
  <c r="T50" i="17"/>
  <c r="R50" i="17"/>
  <c r="P50" i="17"/>
  <c r="N50" i="17"/>
  <c r="L50" i="17"/>
  <c r="J50" i="17"/>
  <c r="H50" i="17"/>
  <c r="F50" i="17"/>
  <c r="D50" i="17"/>
  <c r="B50" i="17"/>
  <c r="T49" i="17"/>
  <c r="R49" i="17"/>
  <c r="P49" i="17"/>
  <c r="N49" i="17"/>
  <c r="L49" i="17"/>
  <c r="J49" i="17"/>
  <c r="H49" i="17"/>
  <c r="F49" i="17"/>
  <c r="D49" i="17"/>
  <c r="C49" i="17"/>
  <c r="V48" i="17"/>
  <c r="T48" i="17"/>
  <c r="R48" i="17"/>
  <c r="P48" i="17"/>
  <c r="N48" i="17"/>
  <c r="L48" i="17"/>
  <c r="J48" i="17"/>
  <c r="H48" i="17"/>
  <c r="F48" i="17"/>
  <c r="D48" i="17"/>
  <c r="B48" i="17"/>
  <c r="V47" i="17"/>
  <c r="T47" i="17"/>
  <c r="R47" i="17"/>
  <c r="P47" i="17"/>
  <c r="N47" i="17"/>
  <c r="L47" i="17"/>
  <c r="J47" i="17"/>
  <c r="H47" i="17"/>
  <c r="F47" i="17"/>
  <c r="D47" i="17"/>
  <c r="B47" i="17"/>
  <c r="V46" i="17"/>
  <c r="T46" i="17"/>
  <c r="R46" i="17"/>
  <c r="P46" i="17"/>
  <c r="N46" i="17"/>
  <c r="L46" i="17"/>
  <c r="J46" i="17"/>
  <c r="H46" i="17"/>
  <c r="F46" i="17"/>
  <c r="D46" i="17"/>
  <c r="B46" i="17"/>
  <c r="V45" i="17"/>
  <c r="T45" i="17"/>
  <c r="R45" i="17"/>
  <c r="P45" i="17"/>
  <c r="N45" i="17"/>
  <c r="L45" i="17"/>
  <c r="J45" i="17"/>
  <c r="H45" i="17"/>
  <c r="F45" i="17"/>
  <c r="D45" i="17"/>
  <c r="B45" i="17"/>
  <c r="V44" i="17"/>
  <c r="T44" i="17"/>
  <c r="R44" i="17"/>
  <c r="P44" i="17"/>
  <c r="N44" i="17"/>
  <c r="L44" i="17"/>
  <c r="J44" i="17"/>
  <c r="H44" i="17"/>
  <c r="F44" i="17"/>
  <c r="D44" i="17"/>
  <c r="B44" i="17"/>
  <c r="V43" i="17"/>
  <c r="T43" i="17"/>
  <c r="R43" i="17"/>
  <c r="P43" i="17"/>
  <c r="N43" i="17"/>
  <c r="L43" i="17"/>
  <c r="J43" i="17"/>
  <c r="H43" i="17"/>
  <c r="F43" i="17"/>
  <c r="D43" i="17"/>
  <c r="B43" i="17"/>
  <c r="V42" i="17"/>
  <c r="T42" i="17"/>
  <c r="R42" i="17"/>
  <c r="P42" i="17"/>
  <c r="N42" i="17"/>
  <c r="L42" i="17"/>
  <c r="J42" i="17"/>
  <c r="H42" i="17"/>
  <c r="F42" i="17"/>
  <c r="D42" i="17"/>
  <c r="B42" i="17"/>
  <c r="V41" i="17"/>
  <c r="T41" i="17"/>
  <c r="R41" i="17"/>
  <c r="P41" i="17"/>
  <c r="N41" i="17"/>
  <c r="L41" i="17"/>
  <c r="J41" i="17"/>
  <c r="H41" i="17"/>
  <c r="F41" i="17"/>
  <c r="D41" i="17"/>
  <c r="B41" i="17"/>
  <c r="V40" i="17"/>
  <c r="T40" i="17"/>
  <c r="R40" i="17"/>
  <c r="P40" i="17"/>
  <c r="N40" i="17"/>
  <c r="L40" i="17"/>
  <c r="J40" i="17"/>
  <c r="H40" i="17"/>
  <c r="F40" i="17"/>
  <c r="D40" i="17"/>
  <c r="B40" i="17"/>
  <c r="V39" i="17"/>
  <c r="T39" i="17"/>
  <c r="R39" i="17"/>
  <c r="P39" i="17"/>
  <c r="N39" i="17"/>
  <c r="L39" i="17"/>
  <c r="J39" i="17"/>
  <c r="H39" i="17"/>
  <c r="F39" i="17"/>
  <c r="D39" i="17"/>
  <c r="B39" i="17"/>
  <c r="V38" i="17"/>
  <c r="T38" i="17"/>
  <c r="R38" i="17"/>
  <c r="P38" i="17"/>
  <c r="N38" i="17"/>
  <c r="L38" i="17"/>
  <c r="J38" i="17"/>
  <c r="H38" i="17"/>
  <c r="F38" i="17"/>
  <c r="D38" i="17"/>
  <c r="B38" i="17"/>
  <c r="V37" i="17"/>
  <c r="T37" i="17"/>
  <c r="R37" i="17"/>
  <c r="P37" i="17"/>
  <c r="N37" i="17"/>
  <c r="L37" i="17"/>
  <c r="J37" i="17"/>
  <c r="H37" i="17"/>
  <c r="F37" i="17"/>
  <c r="D37" i="17"/>
  <c r="B37" i="17"/>
  <c r="V36" i="17"/>
  <c r="T36" i="17"/>
  <c r="R36" i="17"/>
  <c r="P36" i="17"/>
  <c r="N36" i="17"/>
  <c r="L36" i="17"/>
  <c r="J36" i="17"/>
  <c r="H36" i="17"/>
  <c r="F36" i="17"/>
  <c r="D36" i="17"/>
  <c r="B36" i="17"/>
  <c r="V35" i="17"/>
  <c r="T35" i="17"/>
  <c r="R35" i="17"/>
  <c r="P35" i="17"/>
  <c r="N35" i="17"/>
  <c r="L35" i="17"/>
  <c r="J35" i="17"/>
  <c r="H35" i="17"/>
  <c r="F35" i="17"/>
  <c r="D35" i="17"/>
  <c r="B35" i="17"/>
  <c r="V34" i="17"/>
  <c r="T34" i="17"/>
  <c r="R34" i="17"/>
  <c r="P34" i="17"/>
  <c r="N34" i="17"/>
  <c r="L34" i="17"/>
  <c r="J34" i="17"/>
  <c r="H34" i="17"/>
  <c r="F34" i="17"/>
  <c r="D34" i="17"/>
  <c r="B34" i="17"/>
  <c r="V33" i="17"/>
  <c r="T33" i="17"/>
  <c r="R33" i="17"/>
  <c r="P33" i="17"/>
  <c r="N33" i="17"/>
  <c r="L33" i="17"/>
  <c r="J33" i="17"/>
  <c r="H33" i="17"/>
  <c r="F33" i="17"/>
  <c r="D33" i="17"/>
  <c r="B33" i="17"/>
  <c r="V32" i="17"/>
  <c r="T32" i="17"/>
  <c r="R32" i="17"/>
  <c r="P32" i="17"/>
  <c r="N32" i="17"/>
  <c r="L32" i="17"/>
  <c r="J32" i="17"/>
  <c r="H32" i="17"/>
  <c r="F32" i="17"/>
  <c r="D32" i="17"/>
  <c r="B32" i="17"/>
  <c r="T31" i="17"/>
  <c r="R31" i="17"/>
  <c r="P31" i="17"/>
  <c r="N31" i="17"/>
  <c r="L31" i="17"/>
  <c r="J31" i="17"/>
  <c r="H31" i="17"/>
  <c r="F31" i="17"/>
  <c r="D31" i="17"/>
  <c r="C31" i="17"/>
  <c r="V30" i="17"/>
  <c r="T30" i="17"/>
  <c r="R30" i="17"/>
  <c r="P30" i="17"/>
  <c r="N30" i="17"/>
  <c r="L30" i="17"/>
  <c r="J30" i="17"/>
  <c r="H30" i="17"/>
  <c r="F30" i="17"/>
  <c r="D30" i="17"/>
  <c r="B30" i="17"/>
  <c r="V29" i="17"/>
  <c r="T29" i="17"/>
  <c r="R29" i="17"/>
  <c r="P29" i="17"/>
  <c r="N29" i="17"/>
  <c r="L29" i="17"/>
  <c r="J29" i="17"/>
  <c r="H29" i="17"/>
  <c r="F29" i="17"/>
  <c r="D29" i="17"/>
  <c r="B29" i="17"/>
  <c r="V28" i="17"/>
  <c r="T28" i="17"/>
  <c r="R28" i="17"/>
  <c r="P28" i="17"/>
  <c r="N28" i="17"/>
  <c r="L28" i="17"/>
  <c r="J28" i="17"/>
  <c r="H28" i="17"/>
  <c r="F28" i="17"/>
  <c r="D28" i="17"/>
  <c r="B28" i="17"/>
  <c r="V27" i="17"/>
  <c r="T27" i="17"/>
  <c r="R27" i="17"/>
  <c r="P27" i="17"/>
  <c r="N27" i="17"/>
  <c r="L27" i="17"/>
  <c r="J27" i="17"/>
  <c r="H27" i="17"/>
  <c r="F27" i="17"/>
  <c r="D27" i="17"/>
  <c r="B27" i="17"/>
  <c r="V26" i="17"/>
  <c r="T26" i="17"/>
  <c r="R26" i="17"/>
  <c r="P26" i="17"/>
  <c r="N26" i="17"/>
  <c r="L26" i="17"/>
  <c r="J26" i="17"/>
  <c r="H26" i="17"/>
  <c r="F26" i="17"/>
  <c r="D26" i="17"/>
  <c r="B26" i="17"/>
  <c r="V25" i="17"/>
  <c r="T25" i="17"/>
  <c r="R25" i="17"/>
  <c r="P25" i="17"/>
  <c r="N25" i="17"/>
  <c r="L25" i="17"/>
  <c r="J25" i="17"/>
  <c r="H25" i="17"/>
  <c r="F25" i="17"/>
  <c r="D25" i="17"/>
  <c r="B25" i="17"/>
  <c r="V24" i="17"/>
  <c r="T24" i="17"/>
  <c r="R24" i="17"/>
  <c r="P24" i="17"/>
  <c r="N24" i="17"/>
  <c r="L24" i="17"/>
  <c r="J24" i="17"/>
  <c r="H24" i="17"/>
  <c r="F24" i="17"/>
  <c r="D24" i="17"/>
  <c r="B24" i="17"/>
  <c r="V23" i="17"/>
  <c r="T23" i="17"/>
  <c r="R23" i="17"/>
  <c r="P23" i="17"/>
  <c r="N23" i="17"/>
  <c r="L23" i="17"/>
  <c r="J23" i="17"/>
  <c r="H23" i="17"/>
  <c r="F23" i="17"/>
  <c r="D23" i="17"/>
  <c r="B23" i="17"/>
  <c r="V22" i="17"/>
  <c r="T22" i="17"/>
  <c r="R22" i="17"/>
  <c r="P22" i="17"/>
  <c r="N22" i="17"/>
  <c r="L22" i="17"/>
  <c r="J22" i="17"/>
  <c r="H22" i="17"/>
  <c r="F22" i="17"/>
  <c r="D22" i="17"/>
  <c r="B22" i="17"/>
  <c r="V21" i="17"/>
  <c r="T21" i="17"/>
  <c r="R21" i="17"/>
  <c r="P21" i="17"/>
  <c r="N21" i="17"/>
  <c r="L21" i="17"/>
  <c r="J21" i="17"/>
  <c r="H21" i="17"/>
  <c r="F21" i="17"/>
  <c r="D21" i="17"/>
  <c r="B21" i="17"/>
  <c r="V20" i="17"/>
  <c r="T20" i="17"/>
  <c r="R20" i="17"/>
  <c r="P20" i="17"/>
  <c r="N20" i="17"/>
  <c r="L20" i="17"/>
  <c r="J20" i="17"/>
  <c r="H20" i="17"/>
  <c r="F20" i="17"/>
  <c r="D20" i="17"/>
  <c r="B20" i="17"/>
  <c r="V19" i="17"/>
  <c r="T19" i="17"/>
  <c r="R19" i="17"/>
  <c r="P19" i="17"/>
  <c r="N19" i="17"/>
  <c r="L19" i="17"/>
  <c r="J19" i="17"/>
  <c r="H19" i="17"/>
  <c r="F19" i="17"/>
  <c r="D19" i="17"/>
  <c r="B19" i="17"/>
  <c r="V18" i="17"/>
  <c r="T18" i="17"/>
  <c r="R18" i="17"/>
  <c r="P18" i="17"/>
  <c r="N18" i="17"/>
  <c r="L18" i="17"/>
  <c r="J18" i="17"/>
  <c r="H18" i="17"/>
  <c r="F18" i="17"/>
  <c r="D18" i="17"/>
  <c r="C18" i="17"/>
  <c r="V17" i="17"/>
  <c r="T17" i="17"/>
  <c r="R17" i="17"/>
  <c r="P17" i="17"/>
  <c r="N17" i="17"/>
  <c r="L17" i="17"/>
  <c r="J17" i="17"/>
  <c r="H17" i="17"/>
  <c r="F17" i="17"/>
  <c r="D17" i="17"/>
  <c r="B17" i="17"/>
  <c r="V16" i="17"/>
  <c r="T16" i="17"/>
  <c r="R16" i="17"/>
  <c r="P16" i="17"/>
  <c r="N16" i="17"/>
  <c r="L16" i="17"/>
  <c r="J16" i="17"/>
  <c r="H16" i="17"/>
  <c r="F16" i="17"/>
  <c r="D16" i="17"/>
  <c r="B16" i="17"/>
  <c r="V15" i="17"/>
  <c r="T15" i="17"/>
  <c r="R15" i="17"/>
  <c r="P15" i="17"/>
  <c r="N15" i="17"/>
  <c r="L15" i="17"/>
  <c r="J15" i="17"/>
  <c r="H15" i="17"/>
  <c r="F15" i="17"/>
  <c r="D15" i="17"/>
  <c r="B15" i="17"/>
  <c r="V14" i="17"/>
  <c r="T14" i="17"/>
  <c r="R14" i="17"/>
  <c r="P14" i="17"/>
  <c r="N14" i="17"/>
  <c r="L14" i="17"/>
  <c r="J14" i="17"/>
  <c r="H14" i="17"/>
  <c r="F14" i="17"/>
  <c r="D14" i="17"/>
  <c r="B14" i="17"/>
  <c r="V13" i="17"/>
  <c r="T13" i="17"/>
  <c r="R13" i="17"/>
  <c r="P13" i="17"/>
  <c r="N13" i="17"/>
  <c r="L13" i="17"/>
  <c r="J13" i="17"/>
  <c r="H13" i="17"/>
  <c r="F13" i="17"/>
  <c r="D13" i="17"/>
  <c r="B13" i="17"/>
  <c r="V12" i="17"/>
  <c r="T12" i="17"/>
  <c r="R12" i="17"/>
  <c r="P12" i="17"/>
  <c r="N12" i="17"/>
  <c r="L12" i="17"/>
  <c r="J12" i="17"/>
  <c r="H12" i="17"/>
  <c r="F12" i="17"/>
  <c r="D12" i="17"/>
  <c r="B12" i="17"/>
  <c r="V11" i="17"/>
  <c r="T11" i="17"/>
  <c r="R11" i="17"/>
  <c r="P11" i="17"/>
  <c r="N11" i="17"/>
  <c r="L11" i="17"/>
  <c r="J11" i="17"/>
  <c r="H11" i="17"/>
  <c r="F11" i="17"/>
  <c r="D11" i="17"/>
  <c r="B11" i="17"/>
  <c r="V10" i="17"/>
  <c r="T10" i="17"/>
  <c r="R10" i="17"/>
  <c r="P10" i="17"/>
  <c r="N10" i="17"/>
  <c r="L10" i="17"/>
  <c r="J10" i="17"/>
  <c r="H10" i="17"/>
  <c r="F10" i="17"/>
  <c r="D10" i="17"/>
  <c r="B10" i="17"/>
  <c r="V9" i="17"/>
  <c r="T9" i="17"/>
  <c r="R9" i="17"/>
  <c r="P9" i="17"/>
  <c r="N9" i="17"/>
  <c r="L9" i="17"/>
  <c r="J9" i="17"/>
  <c r="H9" i="17"/>
  <c r="F9" i="17"/>
  <c r="D9" i="17"/>
  <c r="B9" i="17"/>
  <c r="V8" i="17"/>
  <c r="T8" i="17"/>
  <c r="R8" i="17"/>
  <c r="P8" i="17"/>
  <c r="N8" i="17"/>
  <c r="L8" i="17"/>
  <c r="J8" i="17"/>
  <c r="H8" i="17"/>
  <c r="F8" i="17"/>
  <c r="D8" i="17"/>
  <c r="C8" i="17"/>
  <c r="V7" i="17"/>
  <c r="T7" i="17"/>
  <c r="R7" i="17"/>
  <c r="P7" i="17"/>
  <c r="N7" i="17"/>
  <c r="L7" i="17"/>
  <c r="J7" i="17"/>
  <c r="H7" i="17"/>
  <c r="F7" i="17"/>
  <c r="D7" i="17"/>
  <c r="C7" i="17"/>
  <c r="B7" i="17"/>
  <c r="V6" i="17"/>
  <c r="T6" i="17"/>
  <c r="R6" i="17"/>
  <c r="P6" i="17"/>
  <c r="N6" i="17"/>
  <c r="L6" i="17"/>
  <c r="J6" i="17"/>
  <c r="H6" i="17"/>
  <c r="F6" i="17"/>
  <c r="D6" i="17"/>
  <c r="U6" i="18" l="1"/>
  <c r="AG6" i="18" s="1"/>
  <c r="S6" i="18"/>
  <c r="AF6" i="18" s="1"/>
  <c r="O6" i="18"/>
  <c r="AD6" i="18" s="1"/>
  <c r="M6" i="18"/>
  <c r="AC6" i="18" s="1"/>
  <c r="K6" i="18"/>
  <c r="AB6" i="18" s="1"/>
  <c r="I6" i="18"/>
  <c r="AA6" i="18" s="1"/>
  <c r="G6" i="18"/>
  <c r="Z6" i="18" s="1"/>
  <c r="E6" i="18"/>
  <c r="Y6" i="18" s="1"/>
  <c r="AI6" i="18"/>
  <c r="X6" i="18" s="1"/>
  <c r="W123" i="18"/>
  <c r="AH123" i="18" s="1"/>
  <c r="U123" i="18"/>
  <c r="AG123" i="18" s="1"/>
  <c r="S123" i="18"/>
  <c r="AF123" i="18" s="1"/>
  <c r="Q123" i="18"/>
  <c r="AE123" i="18" s="1"/>
  <c r="O123" i="18"/>
  <c r="AD123" i="18" s="1"/>
  <c r="M123" i="18"/>
  <c r="AC123" i="18" s="1"/>
  <c r="K123" i="18"/>
  <c r="AB123" i="18" s="1"/>
  <c r="I123" i="18"/>
  <c r="AA123" i="18" s="1"/>
  <c r="G123" i="18"/>
  <c r="Z123" i="18" s="1"/>
  <c r="E123" i="18"/>
  <c r="Y123" i="18" s="1"/>
  <c r="AI123" i="18" s="1"/>
  <c r="X123" i="18" s="1"/>
  <c r="W122" i="18"/>
  <c r="AH122" i="18" s="1"/>
  <c r="U122" i="18"/>
  <c r="AG122" i="18" s="1"/>
  <c r="S122" i="18"/>
  <c r="AF122" i="18" s="1"/>
  <c r="Q122" i="18"/>
  <c r="AE122" i="18" s="1"/>
  <c r="O122" i="18"/>
  <c r="AD122" i="18" s="1"/>
  <c r="M122" i="18"/>
  <c r="AC122" i="18" s="1"/>
  <c r="K122" i="18"/>
  <c r="AB122" i="18" s="1"/>
  <c r="I122" i="18"/>
  <c r="AA122" i="18" s="1"/>
  <c r="G122" i="18"/>
  <c r="Z122" i="18" s="1"/>
  <c r="E122" i="18"/>
  <c r="Y122" i="18" s="1"/>
  <c r="AI122" i="18" s="1"/>
  <c r="X122" i="18" s="1"/>
  <c r="W121" i="18"/>
  <c r="AH121" i="18" s="1"/>
  <c r="U121" i="18"/>
  <c r="AG121" i="18" s="1"/>
  <c r="S121" i="18"/>
  <c r="AF121" i="18" s="1"/>
  <c r="Q121" i="18"/>
  <c r="AE121" i="18" s="1"/>
  <c r="O121" i="18"/>
  <c r="AD121" i="18" s="1"/>
  <c r="M121" i="18"/>
  <c r="AC121" i="18" s="1"/>
  <c r="K121" i="18"/>
  <c r="AB121" i="18" s="1"/>
  <c r="I121" i="18"/>
  <c r="AA121" i="18" s="1"/>
  <c r="G121" i="18"/>
  <c r="Z121" i="18" s="1"/>
  <c r="E121" i="18"/>
  <c r="Y121" i="18" s="1"/>
  <c r="AI121" i="18" s="1"/>
  <c r="X121" i="18" s="1"/>
  <c r="W120" i="18"/>
  <c r="AH120" i="18" s="1"/>
  <c r="U120" i="18"/>
  <c r="AG120" i="18" s="1"/>
  <c r="S120" i="18"/>
  <c r="AF120" i="18" s="1"/>
  <c r="Q120" i="18"/>
  <c r="AE120" i="18" s="1"/>
  <c r="O120" i="18"/>
  <c r="AD120" i="18" s="1"/>
  <c r="M120" i="18"/>
  <c r="AC120" i="18" s="1"/>
  <c r="K120" i="18"/>
  <c r="AB120" i="18" s="1"/>
  <c r="I120" i="18"/>
  <c r="AA120" i="18" s="1"/>
  <c r="G120" i="18"/>
  <c r="Z120" i="18" s="1"/>
  <c r="E120" i="18"/>
  <c r="Y120" i="18" s="1"/>
  <c r="AI120" i="18" s="1"/>
  <c r="X120" i="18" s="1"/>
  <c r="W119" i="18"/>
  <c r="AH119" i="18" s="1"/>
  <c r="U119" i="18"/>
  <c r="AG119" i="18" s="1"/>
  <c r="S119" i="18"/>
  <c r="AF119" i="18" s="1"/>
  <c r="Q119" i="18"/>
  <c r="AE119" i="18" s="1"/>
  <c r="O119" i="18"/>
  <c r="AD119" i="18" s="1"/>
  <c r="M119" i="18"/>
  <c r="AC119" i="18" s="1"/>
  <c r="K119" i="18"/>
  <c r="AB119" i="18" s="1"/>
  <c r="I119" i="18"/>
  <c r="AA119" i="18" s="1"/>
  <c r="G119" i="18"/>
  <c r="Z119" i="18" s="1"/>
  <c r="E119" i="18"/>
  <c r="Y119" i="18" s="1"/>
  <c r="AI119" i="18" s="1"/>
  <c r="X119" i="18" s="1"/>
  <c r="W118" i="18"/>
  <c r="AH118" i="18" s="1"/>
  <c r="U118" i="18"/>
  <c r="AG118" i="18" s="1"/>
  <c r="S118" i="18"/>
  <c r="AF118" i="18" s="1"/>
  <c r="Q118" i="18"/>
  <c r="AE118" i="18" s="1"/>
  <c r="O118" i="18"/>
  <c r="AD118" i="18" s="1"/>
  <c r="M118" i="18"/>
  <c r="AC118" i="18" s="1"/>
  <c r="K118" i="18"/>
  <c r="AB118" i="18" s="1"/>
  <c r="I118" i="18"/>
  <c r="AA118" i="18" s="1"/>
  <c r="G118" i="18"/>
  <c r="Z118" i="18" s="1"/>
  <c r="E118" i="18"/>
  <c r="Y118" i="18" s="1"/>
  <c r="AI118" i="18" s="1"/>
  <c r="X118" i="18" s="1"/>
  <c r="W117" i="18"/>
  <c r="AH117" i="18" s="1"/>
  <c r="U117" i="18"/>
  <c r="AG117" i="18" s="1"/>
  <c r="S117" i="18"/>
  <c r="AF117" i="18" s="1"/>
  <c r="Q117" i="18"/>
  <c r="AE117" i="18" s="1"/>
  <c r="O117" i="18"/>
  <c r="AD117" i="18" s="1"/>
  <c r="M117" i="18"/>
  <c r="AC117" i="18" s="1"/>
  <c r="K117" i="18"/>
  <c r="AB117" i="18" s="1"/>
  <c r="I117" i="18"/>
  <c r="AA117" i="18" s="1"/>
  <c r="G117" i="18"/>
  <c r="Z117" i="18" s="1"/>
  <c r="E117" i="18"/>
  <c r="Y117" i="18" s="1"/>
  <c r="AI117" i="18" s="1"/>
  <c r="X117" i="18" s="1"/>
  <c r="W116" i="18"/>
  <c r="AH116" i="18" s="1"/>
  <c r="U116" i="18"/>
  <c r="AG116" i="18" s="1"/>
  <c r="S116" i="18"/>
  <c r="AF116" i="18" s="1"/>
  <c r="Q116" i="18"/>
  <c r="AE116" i="18" s="1"/>
  <c r="O116" i="18"/>
  <c r="AD116" i="18" s="1"/>
  <c r="M116" i="18"/>
  <c r="AC116" i="18" s="1"/>
  <c r="K116" i="18"/>
  <c r="AB116" i="18" s="1"/>
  <c r="I116" i="18"/>
  <c r="AA116" i="18" s="1"/>
  <c r="G116" i="18"/>
  <c r="Z116" i="18" s="1"/>
  <c r="E116" i="18"/>
  <c r="Y116" i="18" s="1"/>
  <c r="AI116" i="18" s="1"/>
  <c r="X116" i="18" s="1"/>
  <c r="W115" i="18"/>
  <c r="AH115" i="18" s="1"/>
  <c r="U115" i="18"/>
  <c r="AG115" i="18" s="1"/>
  <c r="S115" i="18"/>
  <c r="AF115" i="18" s="1"/>
  <c r="Q115" i="18"/>
  <c r="AE115" i="18" s="1"/>
  <c r="O115" i="18"/>
  <c r="AD115" i="18" s="1"/>
  <c r="M115" i="18"/>
  <c r="AC115" i="18" s="1"/>
  <c r="K115" i="18"/>
  <c r="AB115" i="18" s="1"/>
  <c r="I115" i="18"/>
  <c r="AA115" i="18" s="1"/>
  <c r="G115" i="18"/>
  <c r="Z115" i="18" s="1"/>
  <c r="E115" i="18"/>
  <c r="Y115" i="18" s="1"/>
  <c r="AI115" i="18" s="1"/>
  <c r="X115" i="18" s="1"/>
  <c r="W114" i="18"/>
  <c r="AH114" i="18" s="1"/>
  <c r="U114" i="18"/>
  <c r="AG114" i="18" s="1"/>
  <c r="S114" i="18"/>
  <c r="AF114" i="18" s="1"/>
  <c r="Q114" i="18"/>
  <c r="AE114" i="18" s="1"/>
  <c r="O114" i="18"/>
  <c r="AD114" i="18" s="1"/>
  <c r="M114" i="18"/>
  <c r="AC114" i="18" s="1"/>
  <c r="K114" i="18"/>
  <c r="AB114" i="18" s="1"/>
  <c r="I114" i="18"/>
  <c r="AA114" i="18" s="1"/>
  <c r="G114" i="18"/>
  <c r="Z114" i="18" s="1"/>
  <c r="E114" i="18"/>
  <c r="Y114" i="18" s="1"/>
  <c r="AI114" i="18" s="1"/>
  <c r="X114" i="18" s="1"/>
  <c r="W113" i="18"/>
  <c r="AH113" i="18" s="1"/>
  <c r="U113" i="18"/>
  <c r="AG113" i="18" s="1"/>
  <c r="S113" i="18"/>
  <c r="AF113" i="18" s="1"/>
  <c r="Q113" i="18"/>
  <c r="AE113" i="18" s="1"/>
  <c r="O113" i="18"/>
  <c r="AD113" i="18" s="1"/>
  <c r="M113" i="18"/>
  <c r="AC113" i="18" s="1"/>
  <c r="K113" i="18"/>
  <c r="AB113" i="18" s="1"/>
  <c r="I113" i="18"/>
  <c r="AA113" i="18" s="1"/>
  <c r="G113" i="18"/>
  <c r="Z113" i="18" s="1"/>
  <c r="E113" i="18"/>
  <c r="Y113" i="18" s="1"/>
  <c r="AI113" i="18" s="1"/>
  <c r="X113" i="18" s="1"/>
  <c r="W112" i="18"/>
  <c r="AH112" i="18" s="1"/>
  <c r="U112" i="18"/>
  <c r="AG112" i="18" s="1"/>
  <c r="S112" i="18"/>
  <c r="AF112" i="18" s="1"/>
  <c r="Q112" i="18"/>
  <c r="AE112" i="18" s="1"/>
  <c r="O112" i="18"/>
  <c r="AD112" i="18" s="1"/>
  <c r="M112" i="18"/>
  <c r="AC112" i="18" s="1"/>
  <c r="K112" i="18"/>
  <c r="AB112" i="18" s="1"/>
  <c r="I112" i="18"/>
  <c r="AA112" i="18" s="1"/>
  <c r="G112" i="18"/>
  <c r="Z112" i="18" s="1"/>
  <c r="E112" i="18"/>
  <c r="Y112" i="18" s="1"/>
  <c r="AI112" i="18" s="1"/>
  <c r="X112" i="18" s="1"/>
  <c r="W111" i="18"/>
  <c r="AH111" i="18" s="1"/>
  <c r="U111" i="18"/>
  <c r="AG111" i="18" s="1"/>
  <c r="S111" i="18"/>
  <c r="AF111" i="18" s="1"/>
  <c r="Q111" i="18"/>
  <c r="AE111" i="18" s="1"/>
  <c r="O111" i="18"/>
  <c r="AD111" i="18" s="1"/>
  <c r="M111" i="18"/>
  <c r="AC111" i="18" s="1"/>
  <c r="K111" i="18"/>
  <c r="AB111" i="18" s="1"/>
  <c r="I111" i="18"/>
  <c r="AA111" i="18" s="1"/>
  <c r="G111" i="18"/>
  <c r="Z111" i="18" s="1"/>
  <c r="E111" i="18"/>
  <c r="Y111" i="18" s="1"/>
  <c r="AI111" i="18" s="1"/>
  <c r="X111" i="18" s="1"/>
  <c r="W110" i="18"/>
  <c r="AH110" i="18" s="1"/>
  <c r="U110" i="18"/>
  <c r="AG110" i="18" s="1"/>
  <c r="S110" i="18"/>
  <c r="AF110" i="18" s="1"/>
  <c r="Q110" i="18"/>
  <c r="AE110" i="18" s="1"/>
  <c r="O110" i="18"/>
  <c r="AD110" i="18" s="1"/>
  <c r="M110" i="18"/>
  <c r="AC110" i="18" s="1"/>
  <c r="K110" i="18"/>
  <c r="AB110" i="18" s="1"/>
  <c r="I110" i="18"/>
  <c r="AA110" i="18" s="1"/>
  <c r="G110" i="18"/>
  <c r="Z110" i="18" s="1"/>
  <c r="E110" i="18"/>
  <c r="Y110" i="18" s="1"/>
  <c r="AI110" i="18" s="1"/>
  <c r="X110" i="18" s="1"/>
  <c r="W109" i="18"/>
  <c r="AH109" i="18" s="1"/>
  <c r="U109" i="18"/>
  <c r="AG109" i="18" s="1"/>
  <c r="S109" i="18"/>
  <c r="AF109" i="18" s="1"/>
  <c r="Q109" i="18"/>
  <c r="AE109" i="18" s="1"/>
  <c r="O109" i="18"/>
  <c r="AD109" i="18" s="1"/>
  <c r="M109" i="18"/>
  <c r="AC109" i="18" s="1"/>
  <c r="K109" i="18"/>
  <c r="AB109" i="18" s="1"/>
  <c r="I109" i="18"/>
  <c r="AA109" i="18" s="1"/>
  <c r="G109" i="18"/>
  <c r="Z109" i="18" s="1"/>
  <c r="E109" i="18"/>
  <c r="Y109" i="18" s="1"/>
  <c r="AI109" i="18" s="1"/>
  <c r="X109" i="18" s="1"/>
  <c r="W108" i="18"/>
  <c r="AH108" i="18" s="1"/>
  <c r="U108" i="18"/>
  <c r="AG108" i="18" s="1"/>
  <c r="S108" i="18"/>
  <c r="AF108" i="18" s="1"/>
  <c r="Q108" i="18"/>
  <c r="AE108" i="18" s="1"/>
  <c r="O108" i="18"/>
  <c r="AD108" i="18" s="1"/>
  <c r="M108" i="18"/>
  <c r="AC108" i="18" s="1"/>
  <c r="K108" i="18"/>
  <c r="AB108" i="18" s="1"/>
  <c r="I108" i="18"/>
  <c r="AA108" i="18" s="1"/>
  <c r="G108" i="18"/>
  <c r="Z108" i="18" s="1"/>
  <c r="E108" i="18"/>
  <c r="Y108" i="18" s="1"/>
  <c r="AI108" i="18" s="1"/>
  <c r="X108" i="18" s="1"/>
  <c r="W107" i="18"/>
  <c r="AH107" i="18" s="1"/>
  <c r="U107" i="18"/>
  <c r="AG107" i="18" s="1"/>
  <c r="S107" i="18"/>
  <c r="AF107" i="18" s="1"/>
  <c r="Q107" i="18"/>
  <c r="AE107" i="18" s="1"/>
  <c r="O107" i="18"/>
  <c r="AD107" i="18" s="1"/>
  <c r="M107" i="18"/>
  <c r="AC107" i="18" s="1"/>
  <c r="K107" i="18"/>
  <c r="AB107" i="18" s="1"/>
  <c r="I107" i="18"/>
  <c r="AA107" i="18" s="1"/>
  <c r="G107" i="18"/>
  <c r="Z107" i="18" s="1"/>
  <c r="E107" i="18"/>
  <c r="Y107" i="18" s="1"/>
  <c r="AI107" i="18" s="1"/>
  <c r="X107" i="18" s="1"/>
  <c r="W106" i="18"/>
  <c r="AH106" i="18" s="1"/>
  <c r="U106" i="18"/>
  <c r="AG106" i="18" s="1"/>
  <c r="S106" i="18"/>
  <c r="AF106" i="18" s="1"/>
  <c r="Q106" i="18"/>
  <c r="AE106" i="18" s="1"/>
  <c r="O106" i="18"/>
  <c r="AD106" i="18" s="1"/>
  <c r="M106" i="18"/>
  <c r="AC106" i="18" s="1"/>
  <c r="K106" i="18"/>
  <c r="AB106" i="18" s="1"/>
  <c r="I106" i="18"/>
  <c r="AA106" i="18" s="1"/>
  <c r="G106" i="18"/>
  <c r="Z106" i="18" s="1"/>
  <c r="E106" i="18"/>
  <c r="Y106" i="18" s="1"/>
  <c r="AI106" i="18" s="1"/>
  <c r="X106" i="18" s="1"/>
  <c r="W105" i="18"/>
  <c r="AH105" i="18" s="1"/>
  <c r="U105" i="18"/>
  <c r="AG105" i="18" s="1"/>
  <c r="S105" i="18"/>
  <c r="AF105" i="18" s="1"/>
  <c r="Q105" i="18"/>
  <c r="AE105" i="18" s="1"/>
  <c r="O105" i="18"/>
  <c r="AD105" i="18" s="1"/>
  <c r="M105" i="18"/>
  <c r="AC105" i="18" s="1"/>
  <c r="K105" i="18"/>
  <c r="AB105" i="18" s="1"/>
  <c r="I105" i="18"/>
  <c r="AA105" i="18" s="1"/>
  <c r="G105" i="18"/>
  <c r="Z105" i="18" s="1"/>
  <c r="E105" i="18"/>
  <c r="Y105" i="18" s="1"/>
  <c r="AI105" i="18" s="1"/>
  <c r="X105" i="18" s="1"/>
  <c r="W104" i="18"/>
  <c r="AH104" i="18" s="1"/>
  <c r="U104" i="18"/>
  <c r="AG104" i="18" s="1"/>
  <c r="S104" i="18"/>
  <c r="AF104" i="18" s="1"/>
  <c r="Q104" i="18"/>
  <c r="AE104" i="18" s="1"/>
  <c r="O104" i="18"/>
  <c r="AD104" i="18" s="1"/>
  <c r="M104" i="18"/>
  <c r="AC104" i="18" s="1"/>
  <c r="K104" i="18"/>
  <c r="AB104" i="18" s="1"/>
  <c r="I104" i="18"/>
  <c r="AA104" i="18" s="1"/>
  <c r="G104" i="18"/>
  <c r="Z104" i="18" s="1"/>
  <c r="E104" i="18"/>
  <c r="Y104" i="18" s="1"/>
  <c r="AI104" i="18" s="1"/>
  <c r="X104" i="18" s="1"/>
  <c r="W103" i="18"/>
  <c r="AH103" i="18" s="1"/>
  <c r="U103" i="18"/>
  <c r="AG103" i="18" s="1"/>
  <c r="S103" i="18"/>
  <c r="AF103" i="18" s="1"/>
  <c r="Q103" i="18"/>
  <c r="AE103" i="18" s="1"/>
  <c r="O103" i="18"/>
  <c r="AD103" i="18" s="1"/>
  <c r="M103" i="18"/>
  <c r="AC103" i="18" s="1"/>
  <c r="K103" i="18"/>
  <c r="AB103" i="18" s="1"/>
  <c r="I103" i="18"/>
  <c r="AA103" i="18" s="1"/>
  <c r="G103" i="18"/>
  <c r="Z103" i="18" s="1"/>
  <c r="E103" i="18"/>
  <c r="Y103" i="18" s="1"/>
  <c r="AI103" i="18" s="1"/>
  <c r="X103" i="18" s="1"/>
  <c r="W102" i="18"/>
  <c r="AH102" i="18" s="1"/>
  <c r="U102" i="18"/>
  <c r="AG102" i="18" s="1"/>
  <c r="S102" i="18"/>
  <c r="AF102" i="18" s="1"/>
  <c r="Q102" i="18"/>
  <c r="AE102" i="18" s="1"/>
  <c r="O102" i="18"/>
  <c r="AD102" i="18" s="1"/>
  <c r="M102" i="18"/>
  <c r="AC102" i="18" s="1"/>
  <c r="K102" i="18"/>
  <c r="AB102" i="18" s="1"/>
  <c r="I102" i="18"/>
  <c r="AA102" i="18" s="1"/>
  <c r="G102" i="18"/>
  <c r="Z102" i="18" s="1"/>
  <c r="E102" i="18"/>
  <c r="Y102" i="18" s="1"/>
  <c r="AI102" i="18" s="1"/>
  <c r="X102" i="18" s="1"/>
  <c r="W101" i="18"/>
  <c r="AH101" i="18" s="1"/>
  <c r="U101" i="18"/>
  <c r="AG101" i="18" s="1"/>
  <c r="S101" i="18"/>
  <c r="AF101" i="18" s="1"/>
  <c r="Q101" i="18"/>
  <c r="AE101" i="18" s="1"/>
  <c r="O101" i="18"/>
  <c r="AD101" i="18" s="1"/>
  <c r="M101" i="18"/>
  <c r="AC101" i="18" s="1"/>
  <c r="K101" i="18"/>
  <c r="AB101" i="18" s="1"/>
  <c r="I101" i="18"/>
  <c r="AA101" i="18" s="1"/>
  <c r="G101" i="18"/>
  <c r="Z101" i="18" s="1"/>
  <c r="E101" i="18"/>
  <c r="Y101" i="18" s="1"/>
  <c r="AI101" i="18" s="1"/>
  <c r="X101" i="18" s="1"/>
  <c r="W100" i="18"/>
  <c r="AH100" i="18" s="1"/>
  <c r="U100" i="18"/>
  <c r="AG100" i="18" s="1"/>
  <c r="S100" i="18"/>
  <c r="AF100" i="18" s="1"/>
  <c r="Q100" i="18"/>
  <c r="AE100" i="18" s="1"/>
  <c r="O100" i="18"/>
  <c r="AD100" i="18" s="1"/>
  <c r="M100" i="18"/>
  <c r="AC100" i="18" s="1"/>
  <c r="K100" i="18"/>
  <c r="AB100" i="18" s="1"/>
  <c r="I100" i="18"/>
  <c r="AA100" i="18" s="1"/>
  <c r="G100" i="18"/>
  <c r="Z100" i="18" s="1"/>
  <c r="E100" i="18"/>
  <c r="Y100" i="18" s="1"/>
  <c r="AI100" i="18" s="1"/>
  <c r="X100" i="18" s="1"/>
  <c r="W99" i="18"/>
  <c r="AH99" i="18" s="1"/>
  <c r="U99" i="18"/>
  <c r="AG99" i="18" s="1"/>
  <c r="S99" i="18"/>
  <c r="AF99" i="18" s="1"/>
  <c r="Q99" i="18"/>
  <c r="AE99" i="18" s="1"/>
  <c r="O99" i="18"/>
  <c r="AD99" i="18" s="1"/>
  <c r="M99" i="18"/>
  <c r="AC99" i="18" s="1"/>
  <c r="K99" i="18"/>
  <c r="AB99" i="18" s="1"/>
  <c r="I99" i="18"/>
  <c r="AA99" i="18" s="1"/>
  <c r="G99" i="18"/>
  <c r="Z99" i="18" s="1"/>
  <c r="E99" i="18"/>
  <c r="Y99" i="18" s="1"/>
  <c r="AI99" i="18" s="1"/>
  <c r="X99" i="18" s="1"/>
  <c r="W98" i="18"/>
  <c r="AH98" i="18" s="1"/>
  <c r="U98" i="18"/>
  <c r="AG98" i="18" s="1"/>
  <c r="S98" i="18"/>
  <c r="AF98" i="18" s="1"/>
  <c r="Q98" i="18"/>
  <c r="AE98" i="18" s="1"/>
  <c r="O98" i="18"/>
  <c r="AD98" i="18" s="1"/>
  <c r="M98" i="18"/>
  <c r="AC98" i="18" s="1"/>
  <c r="K98" i="18"/>
  <c r="AB98" i="18" s="1"/>
  <c r="I98" i="18"/>
  <c r="AA98" i="18" s="1"/>
  <c r="G98" i="18"/>
  <c r="Z98" i="18" s="1"/>
  <c r="E98" i="18"/>
  <c r="Y98" i="18" s="1"/>
  <c r="AI98" i="18" s="1"/>
  <c r="X98" i="18" s="1"/>
  <c r="W97" i="18"/>
  <c r="AH97" i="18" s="1"/>
  <c r="U97" i="18"/>
  <c r="AG97" i="18" s="1"/>
  <c r="S97" i="18"/>
  <c r="AF97" i="18" s="1"/>
  <c r="Q97" i="18"/>
  <c r="AE97" i="18" s="1"/>
  <c r="O97" i="18"/>
  <c r="AD97" i="18" s="1"/>
  <c r="M97" i="18"/>
  <c r="AC97" i="18" s="1"/>
  <c r="K97" i="18"/>
  <c r="AB97" i="18" s="1"/>
  <c r="I97" i="18"/>
  <c r="AA97" i="18" s="1"/>
  <c r="G97" i="18"/>
  <c r="Z97" i="18" s="1"/>
  <c r="E97" i="18"/>
  <c r="Y97" i="18" s="1"/>
  <c r="AI97" i="18" s="1"/>
  <c r="X97" i="18" s="1"/>
  <c r="W96" i="18"/>
  <c r="AH96" i="18" s="1"/>
  <c r="U96" i="18"/>
  <c r="AG96" i="18" s="1"/>
  <c r="S96" i="18"/>
  <c r="AF96" i="18" s="1"/>
  <c r="Q96" i="18"/>
  <c r="AE96" i="18" s="1"/>
  <c r="O96" i="18"/>
  <c r="AD96" i="18" s="1"/>
  <c r="M96" i="18"/>
  <c r="AC96" i="18" s="1"/>
  <c r="K96" i="18"/>
  <c r="AB96" i="18" s="1"/>
  <c r="I96" i="18"/>
  <c r="AA96" i="18" s="1"/>
  <c r="G96" i="18"/>
  <c r="Z96" i="18" s="1"/>
  <c r="E96" i="18"/>
  <c r="Y96" i="18" s="1"/>
  <c r="AI96" i="18" s="1"/>
  <c r="X96" i="18" s="1"/>
  <c r="W95" i="18"/>
  <c r="AH95" i="18" s="1"/>
  <c r="U95" i="18"/>
  <c r="AG95" i="18" s="1"/>
  <c r="S95" i="18"/>
  <c r="AF95" i="18" s="1"/>
  <c r="Q95" i="18"/>
  <c r="AE95" i="18" s="1"/>
  <c r="O95" i="18"/>
  <c r="AD95" i="18" s="1"/>
  <c r="M95" i="18"/>
  <c r="AC95" i="18" s="1"/>
  <c r="K95" i="18"/>
  <c r="AB95" i="18" s="1"/>
  <c r="I95" i="18"/>
  <c r="AA95" i="18" s="1"/>
  <c r="G95" i="18"/>
  <c r="Z95" i="18" s="1"/>
  <c r="E95" i="18"/>
  <c r="Y95" i="18" s="1"/>
  <c r="AI95" i="18" s="1"/>
  <c r="X95" i="18" s="1"/>
  <c r="W94" i="18"/>
  <c r="AH94" i="18" s="1"/>
  <c r="U94" i="18"/>
  <c r="AG94" i="18" s="1"/>
  <c r="S94" i="18"/>
  <c r="AF94" i="18" s="1"/>
  <c r="Q94" i="18"/>
  <c r="AE94" i="18" s="1"/>
  <c r="O94" i="18"/>
  <c r="AD94" i="18" s="1"/>
  <c r="M94" i="18"/>
  <c r="AC94" i="18" s="1"/>
  <c r="K94" i="18"/>
  <c r="AB94" i="18" s="1"/>
  <c r="I94" i="18"/>
  <c r="AA94" i="18" s="1"/>
  <c r="G94" i="18"/>
  <c r="Z94" i="18" s="1"/>
  <c r="E94" i="18"/>
  <c r="Y94" i="18" s="1"/>
  <c r="AI94" i="18" s="1"/>
  <c r="X94" i="18" s="1"/>
  <c r="W93" i="18"/>
  <c r="AH93" i="18" s="1"/>
  <c r="U93" i="18"/>
  <c r="AG93" i="18" s="1"/>
  <c r="S93" i="18"/>
  <c r="AF93" i="18" s="1"/>
  <c r="Q93" i="18"/>
  <c r="AE93" i="18" s="1"/>
  <c r="O93" i="18"/>
  <c r="AD93" i="18" s="1"/>
  <c r="M93" i="18"/>
  <c r="AC93" i="18" s="1"/>
  <c r="K93" i="18"/>
  <c r="AB93" i="18" s="1"/>
  <c r="I93" i="18"/>
  <c r="AA93" i="18" s="1"/>
  <c r="G93" i="18"/>
  <c r="Z93" i="18" s="1"/>
  <c r="E93" i="18"/>
  <c r="Y93" i="18" s="1"/>
  <c r="AI93" i="18" s="1"/>
  <c r="X93" i="18" s="1"/>
  <c r="W92" i="18"/>
  <c r="AH92" i="18" s="1"/>
  <c r="U92" i="18"/>
  <c r="AG92" i="18" s="1"/>
  <c r="S92" i="18"/>
  <c r="AF92" i="18" s="1"/>
  <c r="Q92" i="18"/>
  <c r="AE92" i="18" s="1"/>
  <c r="O92" i="18"/>
  <c r="AD92" i="18" s="1"/>
  <c r="M92" i="18"/>
  <c r="AC92" i="18" s="1"/>
  <c r="K92" i="18"/>
  <c r="AB92" i="18" s="1"/>
  <c r="I92" i="18"/>
  <c r="AA92" i="18" s="1"/>
  <c r="G92" i="18"/>
  <c r="Z92" i="18" s="1"/>
  <c r="E92" i="18"/>
  <c r="Y92" i="18" s="1"/>
  <c r="AI92" i="18" s="1"/>
  <c r="X92" i="18" s="1"/>
  <c r="W91" i="18"/>
  <c r="AH91" i="18" s="1"/>
  <c r="U91" i="18"/>
  <c r="AG91" i="18" s="1"/>
  <c r="S91" i="18"/>
  <c r="AF91" i="18" s="1"/>
  <c r="Q91" i="18"/>
  <c r="AE91" i="18" s="1"/>
  <c r="O91" i="18"/>
  <c r="AD91" i="18" s="1"/>
  <c r="M91" i="18"/>
  <c r="AC91" i="18" s="1"/>
  <c r="K91" i="18"/>
  <c r="AB91" i="18" s="1"/>
  <c r="I91" i="18"/>
  <c r="AA91" i="18" s="1"/>
  <c r="G91" i="18"/>
  <c r="Z91" i="18" s="1"/>
  <c r="E91" i="18"/>
  <c r="Y91" i="18" s="1"/>
  <c r="AI91" i="18" s="1"/>
  <c r="X91" i="18" s="1"/>
  <c r="W90" i="18"/>
  <c r="AH90" i="18" s="1"/>
  <c r="U90" i="18"/>
  <c r="AG90" i="18" s="1"/>
  <c r="S90" i="18"/>
  <c r="AF90" i="18" s="1"/>
  <c r="Q90" i="18"/>
  <c r="AE90" i="18" s="1"/>
  <c r="O90" i="18"/>
  <c r="AD90" i="18" s="1"/>
  <c r="M90" i="18"/>
  <c r="AC90" i="18" s="1"/>
  <c r="K90" i="18"/>
  <c r="AB90" i="18" s="1"/>
  <c r="I90" i="18"/>
  <c r="AA90" i="18" s="1"/>
  <c r="G90" i="18"/>
  <c r="Z90" i="18" s="1"/>
  <c r="E90" i="18"/>
  <c r="Y90" i="18" s="1"/>
  <c r="AI90" i="18" s="1"/>
  <c r="X90" i="18" s="1"/>
  <c r="W89" i="18"/>
  <c r="AH89" i="18" s="1"/>
  <c r="U89" i="18"/>
  <c r="AG89" i="18" s="1"/>
  <c r="S89" i="18"/>
  <c r="AF89" i="18" s="1"/>
  <c r="Q89" i="18"/>
  <c r="AE89" i="18" s="1"/>
  <c r="O89" i="18"/>
  <c r="AD89" i="18" s="1"/>
  <c r="M89" i="18"/>
  <c r="AC89" i="18" s="1"/>
  <c r="K89" i="18"/>
  <c r="AB89" i="18" s="1"/>
  <c r="I89" i="18"/>
  <c r="AA89" i="18" s="1"/>
  <c r="G89" i="18"/>
  <c r="Z89" i="18" s="1"/>
  <c r="E89" i="18"/>
  <c r="Y89" i="18" s="1"/>
  <c r="AI89" i="18" s="1"/>
  <c r="X89" i="18" s="1"/>
  <c r="W88" i="18"/>
  <c r="AH88" i="18" s="1"/>
  <c r="U88" i="18"/>
  <c r="AG88" i="18" s="1"/>
  <c r="S88" i="18"/>
  <c r="AF88" i="18" s="1"/>
  <c r="Q88" i="18"/>
  <c r="AE88" i="18" s="1"/>
  <c r="O88" i="18"/>
  <c r="AD88" i="18" s="1"/>
  <c r="M88" i="18"/>
  <c r="AC88" i="18" s="1"/>
  <c r="K88" i="18"/>
  <c r="AB88" i="18" s="1"/>
  <c r="I88" i="18"/>
  <c r="AA88" i="18" s="1"/>
  <c r="G88" i="18"/>
  <c r="Z88" i="18" s="1"/>
  <c r="E88" i="18"/>
  <c r="Y88" i="18" s="1"/>
  <c r="AI88" i="18" s="1"/>
  <c r="X88" i="18" s="1"/>
  <c r="W87" i="18"/>
  <c r="AH87" i="18" s="1"/>
  <c r="U87" i="18"/>
  <c r="AG87" i="18" s="1"/>
  <c r="S87" i="18"/>
  <c r="AF87" i="18" s="1"/>
  <c r="Q87" i="18"/>
  <c r="AE87" i="18" s="1"/>
  <c r="O87" i="18"/>
  <c r="AD87" i="18" s="1"/>
  <c r="M87" i="18"/>
  <c r="AC87" i="18" s="1"/>
  <c r="K87" i="18"/>
  <c r="AB87" i="18" s="1"/>
  <c r="I87" i="18"/>
  <c r="AA87" i="18" s="1"/>
  <c r="G87" i="18"/>
  <c r="Z87" i="18" s="1"/>
  <c r="E87" i="18"/>
  <c r="Y87" i="18" s="1"/>
  <c r="AI87" i="18" s="1"/>
  <c r="X87" i="18" s="1"/>
  <c r="W86" i="18"/>
  <c r="AH86" i="18" s="1"/>
  <c r="U86" i="18"/>
  <c r="AG86" i="18" s="1"/>
  <c r="S86" i="18"/>
  <c r="AF86" i="18" s="1"/>
  <c r="Q86" i="18"/>
  <c r="AE86" i="18" s="1"/>
  <c r="O86" i="18"/>
  <c r="AD86" i="18" s="1"/>
  <c r="M86" i="18"/>
  <c r="AC86" i="18" s="1"/>
  <c r="K86" i="18"/>
  <c r="AB86" i="18" s="1"/>
  <c r="I86" i="18"/>
  <c r="AA86" i="18" s="1"/>
  <c r="G86" i="18"/>
  <c r="Z86" i="18" s="1"/>
  <c r="E86" i="18"/>
  <c r="Y86" i="18" s="1"/>
  <c r="AI86" i="18" s="1"/>
  <c r="X86" i="18" s="1"/>
  <c r="W85" i="18"/>
  <c r="AH85" i="18" s="1"/>
  <c r="U85" i="18"/>
  <c r="AG85" i="18" s="1"/>
  <c r="S85" i="18"/>
  <c r="AF85" i="18" s="1"/>
  <c r="Q85" i="18"/>
  <c r="AE85" i="18" s="1"/>
  <c r="O85" i="18"/>
  <c r="AD85" i="18" s="1"/>
  <c r="M85" i="18"/>
  <c r="AC85" i="18" s="1"/>
  <c r="K85" i="18"/>
  <c r="AB85" i="18" s="1"/>
  <c r="I85" i="18"/>
  <c r="AA85" i="18" s="1"/>
  <c r="G85" i="18"/>
  <c r="Z85" i="18" s="1"/>
  <c r="E85" i="18"/>
  <c r="Y85" i="18" s="1"/>
  <c r="AI85" i="18" s="1"/>
  <c r="X85" i="18" s="1"/>
  <c r="W84" i="18"/>
  <c r="AH84" i="18" s="1"/>
  <c r="U84" i="18"/>
  <c r="AG84" i="18" s="1"/>
  <c r="S84" i="18"/>
  <c r="AF84" i="18" s="1"/>
  <c r="Q84" i="18"/>
  <c r="AE84" i="18" s="1"/>
  <c r="O84" i="18"/>
  <c r="AD84" i="18" s="1"/>
  <c r="M84" i="18"/>
  <c r="AC84" i="18" s="1"/>
  <c r="K84" i="18"/>
  <c r="AB84" i="18" s="1"/>
  <c r="I84" i="18"/>
  <c r="AA84" i="18" s="1"/>
  <c r="G84" i="18"/>
  <c r="Z84" i="18" s="1"/>
  <c r="E84" i="18"/>
  <c r="Y84" i="18" s="1"/>
  <c r="AI84" i="18" s="1"/>
  <c r="X84" i="18" s="1"/>
  <c r="W83" i="18"/>
  <c r="AH83" i="18" s="1"/>
  <c r="U83" i="18"/>
  <c r="AG83" i="18" s="1"/>
  <c r="S83" i="18"/>
  <c r="AF83" i="18" s="1"/>
  <c r="Q83" i="18"/>
  <c r="AE83" i="18" s="1"/>
  <c r="O83" i="18"/>
  <c r="AD83" i="18" s="1"/>
  <c r="M83" i="18"/>
  <c r="AC83" i="18" s="1"/>
  <c r="K83" i="18"/>
  <c r="AB83" i="18" s="1"/>
  <c r="I83" i="18"/>
  <c r="AA83" i="18" s="1"/>
  <c r="G83" i="18"/>
  <c r="Z83" i="18" s="1"/>
  <c r="E83" i="18"/>
  <c r="Y83" i="18" s="1"/>
  <c r="AI83" i="18" s="1"/>
  <c r="X83" i="18" s="1"/>
  <c r="W82" i="18"/>
  <c r="AH82" i="18" s="1"/>
  <c r="U82" i="18"/>
  <c r="AG82" i="18" s="1"/>
  <c r="S82" i="18"/>
  <c r="AF82" i="18" s="1"/>
  <c r="Q82" i="18"/>
  <c r="AE82" i="18" s="1"/>
  <c r="O82" i="18"/>
  <c r="AD82" i="18" s="1"/>
  <c r="M82" i="18"/>
  <c r="AC82" i="18" s="1"/>
  <c r="K82" i="18"/>
  <c r="AB82" i="18" s="1"/>
  <c r="I82" i="18"/>
  <c r="AA82" i="18" s="1"/>
  <c r="G82" i="18"/>
  <c r="Z82" i="18" s="1"/>
  <c r="E82" i="18"/>
  <c r="Y82" i="18" s="1"/>
  <c r="AI82" i="18" s="1"/>
  <c r="X82" i="18" s="1"/>
  <c r="W81" i="18"/>
  <c r="AH81" i="18" s="1"/>
  <c r="U81" i="18"/>
  <c r="AG81" i="18" s="1"/>
  <c r="S81" i="18"/>
  <c r="AF81" i="18" s="1"/>
  <c r="Q81" i="18"/>
  <c r="AE81" i="18" s="1"/>
  <c r="O81" i="18"/>
  <c r="AD81" i="18" s="1"/>
  <c r="M81" i="18"/>
  <c r="AC81" i="18" s="1"/>
  <c r="K81" i="18"/>
  <c r="AB81" i="18" s="1"/>
  <c r="I81" i="18"/>
  <c r="AA81" i="18" s="1"/>
  <c r="G81" i="18"/>
  <c r="Z81" i="18" s="1"/>
  <c r="E81" i="18"/>
  <c r="Y81" i="18" s="1"/>
  <c r="AI81" i="18" s="1"/>
  <c r="X81" i="18" s="1"/>
  <c r="W80" i="18"/>
  <c r="AH80" i="18" s="1"/>
  <c r="U80" i="18"/>
  <c r="AG80" i="18" s="1"/>
  <c r="S80" i="18"/>
  <c r="AF80" i="18" s="1"/>
  <c r="Q80" i="18"/>
  <c r="AE80" i="18" s="1"/>
  <c r="O80" i="18"/>
  <c r="AD80" i="18" s="1"/>
  <c r="M80" i="18"/>
  <c r="AC80" i="18" s="1"/>
  <c r="K80" i="18"/>
  <c r="AB80" i="18" s="1"/>
  <c r="I80" i="18"/>
  <c r="AA80" i="18" s="1"/>
  <c r="G80" i="18"/>
  <c r="Z80" i="18" s="1"/>
  <c r="E80" i="18"/>
  <c r="Y80" i="18" s="1"/>
  <c r="AI80" i="18" s="1"/>
  <c r="X80" i="18" s="1"/>
  <c r="W79" i="18"/>
  <c r="AH79" i="18" s="1"/>
  <c r="U79" i="18"/>
  <c r="AG79" i="18" s="1"/>
  <c r="S79" i="18"/>
  <c r="AF79" i="18" s="1"/>
  <c r="Q79" i="18"/>
  <c r="AE79" i="18" s="1"/>
  <c r="O79" i="18"/>
  <c r="AD79" i="18" s="1"/>
  <c r="M79" i="18"/>
  <c r="AC79" i="18" s="1"/>
  <c r="K79" i="18"/>
  <c r="AB79" i="18" s="1"/>
  <c r="I79" i="18"/>
  <c r="AA79" i="18" s="1"/>
  <c r="G79" i="18"/>
  <c r="Z79" i="18" s="1"/>
  <c r="E79" i="18"/>
  <c r="Y79" i="18" s="1"/>
  <c r="AI79" i="18" s="1"/>
  <c r="X79" i="18" s="1"/>
  <c r="W78" i="18"/>
  <c r="AH78" i="18" s="1"/>
  <c r="U78" i="18"/>
  <c r="AG78" i="18" s="1"/>
  <c r="S78" i="18"/>
  <c r="AF78" i="18" s="1"/>
  <c r="Q78" i="18"/>
  <c r="AE78" i="18" s="1"/>
  <c r="O78" i="18"/>
  <c r="AD78" i="18" s="1"/>
  <c r="M78" i="18"/>
  <c r="AC78" i="18" s="1"/>
  <c r="K78" i="18"/>
  <c r="AB78" i="18" s="1"/>
  <c r="I78" i="18"/>
  <c r="AA78" i="18" s="1"/>
  <c r="G78" i="18"/>
  <c r="Z78" i="18" s="1"/>
  <c r="E78" i="18"/>
  <c r="Y78" i="18" s="1"/>
  <c r="AI78" i="18" s="1"/>
  <c r="X78" i="18" s="1"/>
  <c r="W77" i="18"/>
  <c r="AH77" i="18" s="1"/>
  <c r="U77" i="18"/>
  <c r="AG77" i="18" s="1"/>
  <c r="S77" i="18"/>
  <c r="AF77" i="18" s="1"/>
  <c r="Q77" i="18"/>
  <c r="AE77" i="18" s="1"/>
  <c r="O77" i="18"/>
  <c r="AD77" i="18" s="1"/>
  <c r="M77" i="18"/>
  <c r="AC77" i="18" s="1"/>
  <c r="K77" i="18"/>
  <c r="AB77" i="18" s="1"/>
  <c r="I77" i="18"/>
  <c r="AA77" i="18" s="1"/>
  <c r="G77" i="18"/>
  <c r="Z77" i="18" s="1"/>
  <c r="E77" i="18"/>
  <c r="Y77" i="18" s="1"/>
  <c r="AI77" i="18" s="1"/>
  <c r="X77" i="18" s="1"/>
  <c r="W76" i="18"/>
  <c r="AH76" i="18" s="1"/>
  <c r="U76" i="18"/>
  <c r="AG76" i="18" s="1"/>
  <c r="S76" i="18"/>
  <c r="AF76" i="18" s="1"/>
  <c r="Q76" i="18"/>
  <c r="AE76" i="18" s="1"/>
  <c r="O76" i="18"/>
  <c r="AD76" i="18" s="1"/>
  <c r="M76" i="18"/>
  <c r="AC76" i="18" s="1"/>
  <c r="K76" i="18"/>
  <c r="AB76" i="18" s="1"/>
  <c r="I76" i="18"/>
  <c r="AA76" i="18" s="1"/>
  <c r="G76" i="18"/>
  <c r="Z76" i="18" s="1"/>
  <c r="E76" i="18"/>
  <c r="Y76" i="18" s="1"/>
  <c r="AI76" i="18" s="1"/>
  <c r="X76" i="18" s="1"/>
  <c r="W75" i="18"/>
  <c r="AH75" i="18" s="1"/>
  <c r="U75" i="18"/>
  <c r="AG75" i="18" s="1"/>
  <c r="S75" i="18"/>
  <c r="AF75" i="18" s="1"/>
  <c r="Q75" i="18"/>
  <c r="AE75" i="18" s="1"/>
  <c r="O75" i="18"/>
  <c r="AD75" i="18" s="1"/>
  <c r="M75" i="18"/>
  <c r="AC75" i="18" s="1"/>
  <c r="K75" i="18"/>
  <c r="AB75" i="18" s="1"/>
  <c r="I75" i="18"/>
  <c r="AA75" i="18" s="1"/>
  <c r="G75" i="18"/>
  <c r="Z75" i="18" s="1"/>
  <c r="E75" i="18"/>
  <c r="Y75" i="18" s="1"/>
  <c r="AI75" i="18" s="1"/>
  <c r="X75" i="18" s="1"/>
  <c r="W74" i="18"/>
  <c r="AH74" i="18" s="1"/>
  <c r="U74" i="18"/>
  <c r="AG74" i="18" s="1"/>
  <c r="S74" i="18"/>
  <c r="AF74" i="18" s="1"/>
  <c r="Q74" i="18"/>
  <c r="AE74" i="18" s="1"/>
  <c r="O74" i="18"/>
  <c r="AD74" i="18" s="1"/>
  <c r="M74" i="18"/>
  <c r="AC74" i="18" s="1"/>
  <c r="K74" i="18"/>
  <c r="AB74" i="18" s="1"/>
  <c r="I74" i="18"/>
  <c r="AA74" i="18" s="1"/>
  <c r="G74" i="18"/>
  <c r="Z74" i="18" s="1"/>
  <c r="E74" i="18"/>
  <c r="Y74" i="18" s="1"/>
  <c r="AI74" i="18" s="1"/>
  <c r="X74" i="18" s="1"/>
  <c r="W73" i="18"/>
  <c r="AH73" i="18" s="1"/>
  <c r="U73" i="18"/>
  <c r="AG73" i="18" s="1"/>
  <c r="S73" i="18"/>
  <c r="AF73" i="18" s="1"/>
  <c r="Q73" i="18"/>
  <c r="AE73" i="18" s="1"/>
  <c r="O73" i="18"/>
  <c r="AD73" i="18" s="1"/>
  <c r="M73" i="18"/>
  <c r="AC73" i="18" s="1"/>
  <c r="K73" i="18"/>
  <c r="AB73" i="18" s="1"/>
  <c r="I73" i="18"/>
  <c r="AA73" i="18" s="1"/>
  <c r="G73" i="18"/>
  <c r="Z73" i="18" s="1"/>
  <c r="E73" i="18"/>
  <c r="Y73" i="18" s="1"/>
  <c r="AI73" i="18" s="1"/>
  <c r="X73" i="18" s="1"/>
  <c r="W72" i="18"/>
  <c r="AH72" i="18" s="1"/>
  <c r="U72" i="18"/>
  <c r="AG72" i="18" s="1"/>
  <c r="S72" i="18"/>
  <c r="AF72" i="18" s="1"/>
  <c r="Q72" i="18"/>
  <c r="AE72" i="18" s="1"/>
  <c r="O72" i="18"/>
  <c r="AD72" i="18" s="1"/>
  <c r="M72" i="18"/>
  <c r="AC72" i="18" s="1"/>
  <c r="K72" i="18"/>
  <c r="AB72" i="18" s="1"/>
  <c r="I72" i="18"/>
  <c r="AA72" i="18" s="1"/>
  <c r="G72" i="18"/>
  <c r="Z72" i="18" s="1"/>
  <c r="E72" i="18"/>
  <c r="Y72" i="18" s="1"/>
  <c r="AI72" i="18" s="1"/>
  <c r="X72" i="18" s="1"/>
  <c r="W71" i="18"/>
  <c r="AH71" i="18" s="1"/>
  <c r="U71" i="18"/>
  <c r="AG71" i="18" s="1"/>
  <c r="S71" i="18"/>
  <c r="AF71" i="18" s="1"/>
  <c r="Q71" i="18"/>
  <c r="AE71" i="18" s="1"/>
  <c r="O71" i="18"/>
  <c r="AD71" i="18" s="1"/>
  <c r="M71" i="18"/>
  <c r="AC71" i="18" s="1"/>
  <c r="K71" i="18"/>
  <c r="AB71" i="18" s="1"/>
  <c r="I71" i="18"/>
  <c r="AA71" i="18" s="1"/>
  <c r="G71" i="18"/>
  <c r="Z71" i="18" s="1"/>
  <c r="E71" i="18"/>
  <c r="Y71" i="18" s="1"/>
  <c r="AI71" i="18" s="1"/>
  <c r="X71" i="18" s="1"/>
  <c r="W70" i="18"/>
  <c r="AH70" i="18" s="1"/>
  <c r="U70" i="18"/>
  <c r="AG70" i="18" s="1"/>
  <c r="S70" i="18"/>
  <c r="AF70" i="18" s="1"/>
  <c r="Q70" i="18"/>
  <c r="AE70" i="18" s="1"/>
  <c r="O70" i="18"/>
  <c r="AD70" i="18" s="1"/>
  <c r="M70" i="18"/>
  <c r="AC70" i="18" s="1"/>
  <c r="K70" i="18"/>
  <c r="AB70" i="18" s="1"/>
  <c r="I70" i="18"/>
  <c r="AA70" i="18" s="1"/>
  <c r="G70" i="18"/>
  <c r="Z70" i="18" s="1"/>
  <c r="E70" i="18"/>
  <c r="Y70" i="18" s="1"/>
  <c r="AI70" i="18" s="1"/>
  <c r="X70" i="18" s="1"/>
  <c r="W69" i="18"/>
  <c r="AH69" i="18" s="1"/>
  <c r="U69" i="18"/>
  <c r="AG69" i="18" s="1"/>
  <c r="S69" i="18"/>
  <c r="AF69" i="18" s="1"/>
  <c r="Q69" i="18"/>
  <c r="AE69" i="18" s="1"/>
  <c r="O69" i="18"/>
  <c r="AD69" i="18" s="1"/>
  <c r="M69" i="18"/>
  <c r="AC69" i="18" s="1"/>
  <c r="K69" i="18"/>
  <c r="AB69" i="18" s="1"/>
  <c r="I69" i="18"/>
  <c r="AA69" i="18" s="1"/>
  <c r="G69" i="18"/>
  <c r="Z69" i="18" s="1"/>
  <c r="E69" i="18"/>
  <c r="Y69" i="18" s="1"/>
  <c r="AI69" i="18" s="1"/>
  <c r="X69" i="18" s="1"/>
  <c r="W68" i="18"/>
  <c r="AH68" i="18" s="1"/>
  <c r="U68" i="18"/>
  <c r="AG68" i="18" s="1"/>
  <c r="S68" i="18"/>
  <c r="AF68" i="18" s="1"/>
  <c r="Q68" i="18"/>
  <c r="AE68" i="18" s="1"/>
  <c r="O68" i="18"/>
  <c r="AD68" i="18" s="1"/>
  <c r="M68" i="18"/>
  <c r="AC68" i="18" s="1"/>
  <c r="K68" i="18"/>
  <c r="AB68" i="18" s="1"/>
  <c r="I68" i="18"/>
  <c r="AA68" i="18" s="1"/>
  <c r="G68" i="18"/>
  <c r="Z68" i="18" s="1"/>
  <c r="E68" i="18"/>
  <c r="Y68" i="18" s="1"/>
  <c r="AI68" i="18" s="1"/>
  <c r="X68" i="18" s="1"/>
  <c r="W67" i="18"/>
  <c r="AH67" i="18" s="1"/>
  <c r="U67" i="18"/>
  <c r="AG67" i="18" s="1"/>
  <c r="S67" i="18"/>
  <c r="AF67" i="18" s="1"/>
  <c r="Q67" i="18"/>
  <c r="AE67" i="18" s="1"/>
  <c r="O67" i="18"/>
  <c r="AD67" i="18" s="1"/>
  <c r="M67" i="18"/>
  <c r="AC67" i="18" s="1"/>
  <c r="K67" i="18"/>
  <c r="AB67" i="18" s="1"/>
  <c r="I67" i="18"/>
  <c r="AA67" i="18" s="1"/>
  <c r="G67" i="18"/>
  <c r="Z67" i="18" s="1"/>
  <c r="E67" i="18"/>
  <c r="Y67" i="18" s="1"/>
  <c r="AI67" i="18" s="1"/>
  <c r="X67" i="18" s="1"/>
  <c r="W66" i="18"/>
  <c r="AH66" i="18" s="1"/>
  <c r="U66" i="18"/>
  <c r="AG66" i="18" s="1"/>
  <c r="S66" i="18"/>
  <c r="AF66" i="18" s="1"/>
  <c r="Q66" i="18"/>
  <c r="AE66" i="18" s="1"/>
  <c r="O66" i="18"/>
  <c r="AD66" i="18" s="1"/>
  <c r="M66" i="18"/>
  <c r="AC66" i="18" s="1"/>
  <c r="K66" i="18"/>
  <c r="AB66" i="18" s="1"/>
  <c r="I66" i="18"/>
  <c r="AA66" i="18" s="1"/>
  <c r="G66" i="18"/>
  <c r="Z66" i="18" s="1"/>
  <c r="E66" i="18"/>
  <c r="Y66" i="18" s="1"/>
  <c r="AI66" i="18" s="1"/>
  <c r="X66" i="18" s="1"/>
  <c r="W65" i="18"/>
  <c r="AH65" i="18" s="1"/>
  <c r="U65" i="18"/>
  <c r="AG65" i="18" s="1"/>
  <c r="S65" i="18"/>
  <c r="AF65" i="18" s="1"/>
  <c r="Q65" i="18"/>
  <c r="AE65" i="18" s="1"/>
  <c r="O65" i="18"/>
  <c r="AD65" i="18" s="1"/>
  <c r="M65" i="18"/>
  <c r="AC65" i="18" s="1"/>
  <c r="K65" i="18"/>
  <c r="AB65" i="18" s="1"/>
  <c r="I65" i="18"/>
  <c r="AA65" i="18" s="1"/>
  <c r="G65" i="18"/>
  <c r="Z65" i="18" s="1"/>
  <c r="E65" i="18"/>
  <c r="Y65" i="18" s="1"/>
  <c r="AI65" i="18" s="1"/>
  <c r="X65" i="18" s="1"/>
  <c r="W64" i="18"/>
  <c r="AH64" i="18" s="1"/>
  <c r="U64" i="18"/>
  <c r="AG64" i="18" s="1"/>
  <c r="S64" i="18"/>
  <c r="AF64" i="18" s="1"/>
  <c r="Q64" i="18"/>
  <c r="AE64" i="18" s="1"/>
  <c r="O64" i="18"/>
  <c r="AD64" i="18" s="1"/>
  <c r="M64" i="18"/>
  <c r="AC64" i="18" s="1"/>
  <c r="K64" i="18"/>
  <c r="AB64" i="18" s="1"/>
  <c r="I64" i="18"/>
  <c r="AA64" i="18" s="1"/>
  <c r="G64" i="18"/>
  <c r="Z64" i="18" s="1"/>
  <c r="E64" i="18"/>
  <c r="Y64" i="18" s="1"/>
  <c r="AI64" i="18" s="1"/>
  <c r="X64" i="18" s="1"/>
  <c r="W63" i="18"/>
  <c r="AH63" i="18" s="1"/>
  <c r="U63" i="18"/>
  <c r="AG63" i="18" s="1"/>
  <c r="S63" i="18"/>
  <c r="AF63" i="18" s="1"/>
  <c r="Q63" i="18"/>
  <c r="AE63" i="18" s="1"/>
  <c r="O63" i="18"/>
  <c r="AD63" i="18" s="1"/>
  <c r="M63" i="18"/>
  <c r="AC63" i="18" s="1"/>
  <c r="K63" i="18"/>
  <c r="AB63" i="18" s="1"/>
  <c r="I63" i="18"/>
  <c r="AA63" i="18" s="1"/>
  <c r="G63" i="18"/>
  <c r="Z63" i="18" s="1"/>
  <c r="E63" i="18"/>
  <c r="Y63" i="18" s="1"/>
  <c r="AI63" i="18" s="1"/>
  <c r="X63" i="18" s="1"/>
  <c r="W62" i="18"/>
  <c r="AH62" i="18" s="1"/>
  <c r="U62" i="18"/>
  <c r="AG62" i="18" s="1"/>
  <c r="S62" i="18"/>
  <c r="AF62" i="18" s="1"/>
  <c r="Q62" i="18"/>
  <c r="AE62" i="18" s="1"/>
  <c r="O62" i="18"/>
  <c r="AD62" i="18" s="1"/>
  <c r="M62" i="18"/>
  <c r="AC62" i="18" s="1"/>
  <c r="K62" i="18"/>
  <c r="AB62" i="18" s="1"/>
  <c r="I62" i="18"/>
  <c r="AA62" i="18" s="1"/>
  <c r="G62" i="18"/>
  <c r="Z62" i="18" s="1"/>
  <c r="E62" i="18"/>
  <c r="Y62" i="18" s="1"/>
  <c r="AI62" i="18" s="1"/>
  <c r="X62" i="18" s="1"/>
  <c r="W61" i="18"/>
  <c r="AH61" i="18" s="1"/>
  <c r="U61" i="18"/>
  <c r="AG61" i="18" s="1"/>
  <c r="S61" i="18"/>
  <c r="AF61" i="18" s="1"/>
  <c r="Q61" i="18"/>
  <c r="AE61" i="18" s="1"/>
  <c r="O61" i="18"/>
  <c r="AD61" i="18" s="1"/>
  <c r="M61" i="18"/>
  <c r="AC61" i="18" s="1"/>
  <c r="K61" i="18"/>
  <c r="AB61" i="18" s="1"/>
  <c r="I61" i="18"/>
  <c r="AA61" i="18" s="1"/>
  <c r="G61" i="18"/>
  <c r="Z61" i="18" s="1"/>
  <c r="E61" i="18"/>
  <c r="Y61" i="18" s="1"/>
  <c r="AI61" i="18" s="1"/>
  <c r="X61" i="18" s="1"/>
  <c r="W60" i="18"/>
  <c r="AH60" i="18" s="1"/>
  <c r="U60" i="18"/>
  <c r="AG60" i="18" s="1"/>
  <c r="S60" i="18"/>
  <c r="AF60" i="18" s="1"/>
  <c r="Q60" i="18"/>
  <c r="AE60" i="18" s="1"/>
  <c r="O60" i="18"/>
  <c r="AD60" i="18" s="1"/>
  <c r="M60" i="18"/>
  <c r="AC60" i="18" s="1"/>
  <c r="K60" i="18"/>
  <c r="AB60" i="18" s="1"/>
  <c r="I60" i="18"/>
  <c r="AA60" i="18" s="1"/>
  <c r="G60" i="18"/>
  <c r="Z60" i="18" s="1"/>
  <c r="E60" i="18"/>
  <c r="Y60" i="18" s="1"/>
  <c r="AI60" i="18" s="1"/>
  <c r="X60" i="18" s="1"/>
  <c r="W59" i="18"/>
  <c r="AH59" i="18" s="1"/>
  <c r="U59" i="18"/>
  <c r="AG59" i="18" s="1"/>
  <c r="S59" i="18"/>
  <c r="AF59" i="18" s="1"/>
  <c r="Q59" i="18"/>
  <c r="AE59" i="18" s="1"/>
  <c r="O59" i="18"/>
  <c r="AD59" i="18" s="1"/>
  <c r="M59" i="18"/>
  <c r="AC59" i="18" s="1"/>
  <c r="K59" i="18"/>
  <c r="AB59" i="18" s="1"/>
  <c r="I59" i="18"/>
  <c r="AA59" i="18" s="1"/>
  <c r="G59" i="18"/>
  <c r="Z59" i="18" s="1"/>
  <c r="E59" i="18"/>
  <c r="Y59" i="18" s="1"/>
  <c r="AI59" i="18" s="1"/>
  <c r="X59" i="18" s="1"/>
  <c r="W58" i="18"/>
  <c r="AH58" i="18" s="1"/>
  <c r="U58" i="18"/>
  <c r="AG58" i="18" s="1"/>
  <c r="S58" i="18"/>
  <c r="AF58" i="18" s="1"/>
  <c r="Q58" i="18"/>
  <c r="AE58" i="18" s="1"/>
  <c r="O58" i="18"/>
  <c r="AD58" i="18" s="1"/>
  <c r="M58" i="18"/>
  <c r="AC58" i="18" s="1"/>
  <c r="K58" i="18"/>
  <c r="AB58" i="18" s="1"/>
  <c r="I58" i="18"/>
  <c r="AA58" i="18" s="1"/>
  <c r="G58" i="18"/>
  <c r="Z58" i="18" s="1"/>
  <c r="E58" i="18"/>
  <c r="Y58" i="18" s="1"/>
  <c r="AI58" i="18" s="1"/>
  <c r="X58" i="18" s="1"/>
  <c r="W57" i="18"/>
  <c r="AH57" i="18" s="1"/>
  <c r="U57" i="18"/>
  <c r="AG57" i="18" s="1"/>
  <c r="S57" i="18"/>
  <c r="AF57" i="18" s="1"/>
  <c r="Q57" i="18"/>
  <c r="AE57" i="18" s="1"/>
  <c r="O57" i="18"/>
  <c r="AD57" i="18" s="1"/>
  <c r="M57" i="18"/>
  <c r="AC57" i="18" s="1"/>
  <c r="K57" i="18"/>
  <c r="AB57" i="18" s="1"/>
  <c r="I57" i="18"/>
  <c r="AA57" i="18" s="1"/>
  <c r="G57" i="18"/>
  <c r="Z57" i="18" s="1"/>
  <c r="E57" i="18"/>
  <c r="Y57" i="18" s="1"/>
  <c r="AI57" i="18" s="1"/>
  <c r="X57" i="18" s="1"/>
  <c r="W56" i="18"/>
  <c r="AH56" i="18" s="1"/>
  <c r="U56" i="18"/>
  <c r="AG56" i="18" s="1"/>
  <c r="S56" i="18"/>
  <c r="AF56" i="18" s="1"/>
  <c r="Q56" i="18"/>
  <c r="AE56" i="18" s="1"/>
  <c r="O56" i="18"/>
  <c r="AD56" i="18" s="1"/>
  <c r="M56" i="18"/>
  <c r="AC56" i="18" s="1"/>
  <c r="K56" i="18"/>
  <c r="AB56" i="18" s="1"/>
  <c r="I56" i="18"/>
  <c r="AA56" i="18" s="1"/>
  <c r="G56" i="18"/>
  <c r="Z56" i="18" s="1"/>
  <c r="E56" i="18"/>
  <c r="Y56" i="18" s="1"/>
  <c r="AI56" i="18" s="1"/>
  <c r="X56" i="18" s="1"/>
  <c r="W55" i="18"/>
  <c r="AH55" i="18" s="1"/>
  <c r="U55" i="18"/>
  <c r="AG55" i="18" s="1"/>
  <c r="S55" i="18"/>
  <c r="AF55" i="18" s="1"/>
  <c r="Q55" i="18"/>
  <c r="AE55" i="18" s="1"/>
  <c r="O55" i="18"/>
  <c r="AD55" i="18" s="1"/>
  <c r="M55" i="18"/>
  <c r="AC55" i="18" s="1"/>
  <c r="K55" i="18"/>
  <c r="AB55" i="18" s="1"/>
  <c r="I55" i="18"/>
  <c r="AA55" i="18" s="1"/>
  <c r="G55" i="18"/>
  <c r="Z55" i="18" s="1"/>
  <c r="E55" i="18"/>
  <c r="Y55" i="18" s="1"/>
  <c r="AI55" i="18" s="1"/>
  <c r="X55" i="18" s="1"/>
  <c r="W54" i="18"/>
  <c r="AH54" i="18" s="1"/>
  <c r="U54" i="18"/>
  <c r="AG54" i="18" s="1"/>
  <c r="S54" i="18"/>
  <c r="AF54" i="18" s="1"/>
  <c r="Q54" i="18"/>
  <c r="AE54" i="18" s="1"/>
  <c r="O54" i="18"/>
  <c r="AD54" i="18" s="1"/>
  <c r="M54" i="18"/>
  <c r="AC54" i="18" s="1"/>
  <c r="K54" i="18"/>
  <c r="AB54" i="18" s="1"/>
  <c r="I54" i="18"/>
  <c r="AA54" i="18" s="1"/>
  <c r="G54" i="18"/>
  <c r="Z54" i="18" s="1"/>
  <c r="E54" i="18"/>
  <c r="Y54" i="18" s="1"/>
  <c r="AI54" i="18" s="1"/>
  <c r="X54" i="18" s="1"/>
  <c r="W53" i="18"/>
  <c r="AH53" i="18" s="1"/>
  <c r="U53" i="18"/>
  <c r="AG53" i="18" s="1"/>
  <c r="S53" i="18"/>
  <c r="AF53" i="18" s="1"/>
  <c r="Q53" i="18"/>
  <c r="AE53" i="18" s="1"/>
  <c r="O53" i="18"/>
  <c r="AD53" i="18" s="1"/>
  <c r="M53" i="18"/>
  <c r="AC53" i="18" s="1"/>
  <c r="K53" i="18"/>
  <c r="AB53" i="18" s="1"/>
  <c r="I53" i="18"/>
  <c r="AA53" i="18" s="1"/>
  <c r="G53" i="18"/>
  <c r="Z53" i="18" s="1"/>
  <c r="E53" i="18"/>
  <c r="Y53" i="18" s="1"/>
  <c r="AI53" i="18" s="1"/>
  <c r="X53" i="18" s="1"/>
  <c r="W52" i="18"/>
  <c r="AH52" i="18" s="1"/>
  <c r="U52" i="18"/>
  <c r="AG52" i="18" s="1"/>
  <c r="S52" i="18"/>
  <c r="AF52" i="18" s="1"/>
  <c r="Q52" i="18"/>
  <c r="AE52" i="18" s="1"/>
  <c r="O52" i="18"/>
  <c r="AD52" i="18" s="1"/>
  <c r="M52" i="18"/>
  <c r="AC52" i="18" s="1"/>
  <c r="K52" i="18"/>
  <c r="AB52" i="18" s="1"/>
  <c r="I52" i="18"/>
  <c r="AA52" i="18" s="1"/>
  <c r="G52" i="18"/>
  <c r="Z52" i="18" s="1"/>
  <c r="E52" i="18"/>
  <c r="Y52" i="18" s="1"/>
  <c r="AI52" i="18" s="1"/>
  <c r="X52" i="18" s="1"/>
  <c r="W51" i="18"/>
  <c r="AH51" i="18" s="1"/>
  <c r="U51" i="18"/>
  <c r="AG51" i="18" s="1"/>
  <c r="S51" i="18"/>
  <c r="AF51" i="18" s="1"/>
  <c r="Q51" i="18"/>
  <c r="AE51" i="18" s="1"/>
  <c r="O51" i="18"/>
  <c r="AD51" i="18" s="1"/>
  <c r="M51" i="18"/>
  <c r="AC51" i="18" s="1"/>
  <c r="K51" i="18"/>
  <c r="AB51" i="18" s="1"/>
  <c r="I51" i="18"/>
  <c r="AA51" i="18" s="1"/>
  <c r="G51" i="18"/>
  <c r="Z51" i="18" s="1"/>
  <c r="E51" i="18"/>
  <c r="Y51" i="18" s="1"/>
  <c r="AI51" i="18" s="1"/>
  <c r="X51" i="18" s="1"/>
  <c r="W50" i="18"/>
  <c r="AH50" i="18" s="1"/>
  <c r="U50" i="18"/>
  <c r="AG50" i="18" s="1"/>
  <c r="S50" i="18"/>
  <c r="AF50" i="18" s="1"/>
  <c r="Q50" i="18"/>
  <c r="AE50" i="18" s="1"/>
  <c r="O50" i="18"/>
  <c r="AD50" i="18" s="1"/>
  <c r="M50" i="18"/>
  <c r="AC50" i="18" s="1"/>
  <c r="K50" i="18"/>
  <c r="AB50" i="18" s="1"/>
  <c r="I50" i="18"/>
  <c r="AA50" i="18" s="1"/>
  <c r="G50" i="18"/>
  <c r="Z50" i="18" s="1"/>
  <c r="E50" i="18"/>
  <c r="Y50" i="18" s="1"/>
  <c r="AI50" i="18" s="1"/>
  <c r="X50" i="18" s="1"/>
  <c r="W49" i="18"/>
  <c r="AH49" i="18" s="1"/>
  <c r="U49" i="18"/>
  <c r="AG49" i="18" s="1"/>
  <c r="S49" i="18"/>
  <c r="AF49" i="18" s="1"/>
  <c r="Q49" i="18"/>
  <c r="AE49" i="18" s="1"/>
  <c r="O49" i="18"/>
  <c r="AD49" i="18" s="1"/>
  <c r="M49" i="18"/>
  <c r="AC49" i="18" s="1"/>
  <c r="K49" i="18"/>
  <c r="AB49" i="18" s="1"/>
  <c r="I49" i="18"/>
  <c r="AA49" i="18" s="1"/>
  <c r="G49" i="18"/>
  <c r="Z49" i="18" s="1"/>
  <c r="E49" i="18"/>
  <c r="Y49" i="18" s="1"/>
  <c r="AI49" i="18" s="1"/>
  <c r="X49" i="18" s="1"/>
  <c r="W48" i="18"/>
  <c r="AH48" i="18" s="1"/>
  <c r="U48" i="18"/>
  <c r="AG48" i="18" s="1"/>
  <c r="S48" i="18"/>
  <c r="AF48" i="18" s="1"/>
  <c r="Q48" i="18"/>
  <c r="AE48" i="18" s="1"/>
  <c r="O48" i="18"/>
  <c r="AD48" i="18" s="1"/>
  <c r="M48" i="18"/>
  <c r="AC48" i="18" s="1"/>
  <c r="K48" i="18"/>
  <c r="AB48" i="18" s="1"/>
  <c r="I48" i="18"/>
  <c r="AA48" i="18" s="1"/>
  <c r="G48" i="18"/>
  <c r="Z48" i="18" s="1"/>
  <c r="E48" i="18"/>
  <c r="Y48" i="18" s="1"/>
  <c r="AI48" i="18" s="1"/>
  <c r="X48" i="18" s="1"/>
  <c r="W47" i="18"/>
  <c r="AH47" i="18" s="1"/>
  <c r="U47" i="18"/>
  <c r="AG47" i="18" s="1"/>
  <c r="S47" i="18"/>
  <c r="AF47" i="18" s="1"/>
  <c r="Q47" i="18"/>
  <c r="AE47" i="18" s="1"/>
  <c r="O47" i="18"/>
  <c r="AD47" i="18" s="1"/>
  <c r="M47" i="18"/>
  <c r="AC47" i="18" s="1"/>
  <c r="K47" i="18"/>
  <c r="AB47" i="18" s="1"/>
  <c r="I47" i="18"/>
  <c r="AA47" i="18" s="1"/>
  <c r="G47" i="18"/>
  <c r="Z47" i="18" s="1"/>
  <c r="E47" i="18"/>
  <c r="Y47" i="18" s="1"/>
  <c r="AI47" i="18" s="1"/>
  <c r="X47" i="18" s="1"/>
  <c r="W46" i="18"/>
  <c r="AH46" i="18" s="1"/>
  <c r="U46" i="18"/>
  <c r="AG46" i="18" s="1"/>
  <c r="S46" i="18"/>
  <c r="AF46" i="18" s="1"/>
  <c r="Q46" i="18"/>
  <c r="AE46" i="18" s="1"/>
  <c r="O46" i="18"/>
  <c r="AD46" i="18" s="1"/>
  <c r="M46" i="18"/>
  <c r="AC46" i="18" s="1"/>
  <c r="K46" i="18"/>
  <c r="AB46" i="18" s="1"/>
  <c r="I46" i="18"/>
  <c r="AA46" i="18" s="1"/>
  <c r="G46" i="18"/>
  <c r="Z46" i="18" s="1"/>
  <c r="E46" i="18"/>
  <c r="Y46" i="18" s="1"/>
  <c r="AI46" i="18" s="1"/>
  <c r="X46" i="18" s="1"/>
  <c r="W45" i="18"/>
  <c r="AH45" i="18" s="1"/>
  <c r="U45" i="18"/>
  <c r="AG45" i="18" s="1"/>
  <c r="S45" i="18"/>
  <c r="AF45" i="18" s="1"/>
  <c r="Q45" i="18"/>
  <c r="AE45" i="18" s="1"/>
  <c r="O45" i="18"/>
  <c r="AD45" i="18" s="1"/>
  <c r="M45" i="18"/>
  <c r="AC45" i="18" s="1"/>
  <c r="K45" i="18"/>
  <c r="AB45" i="18" s="1"/>
  <c r="I45" i="18"/>
  <c r="AA45" i="18" s="1"/>
  <c r="G45" i="18"/>
  <c r="Z45" i="18" s="1"/>
  <c r="E45" i="18"/>
  <c r="Y45" i="18" s="1"/>
  <c r="AI45" i="18" s="1"/>
  <c r="X45" i="18" s="1"/>
  <c r="W44" i="18"/>
  <c r="AH44" i="18" s="1"/>
  <c r="U44" i="18"/>
  <c r="AG44" i="18" s="1"/>
  <c r="S44" i="18"/>
  <c r="AF44" i="18" s="1"/>
  <c r="Q44" i="18"/>
  <c r="AE44" i="18" s="1"/>
  <c r="O44" i="18"/>
  <c r="AD44" i="18" s="1"/>
  <c r="M44" i="18"/>
  <c r="AC44" i="18" s="1"/>
  <c r="K44" i="18"/>
  <c r="AB44" i="18" s="1"/>
  <c r="I44" i="18"/>
  <c r="AA44" i="18" s="1"/>
  <c r="G44" i="18"/>
  <c r="Z44" i="18" s="1"/>
  <c r="E44" i="18"/>
  <c r="Y44" i="18" s="1"/>
  <c r="AI44" i="18" s="1"/>
  <c r="X44" i="18" s="1"/>
  <c r="W43" i="18"/>
  <c r="AH43" i="18" s="1"/>
  <c r="U43" i="18"/>
  <c r="AG43" i="18" s="1"/>
  <c r="S43" i="18"/>
  <c r="AF43" i="18" s="1"/>
  <c r="Q43" i="18"/>
  <c r="AE43" i="18" s="1"/>
  <c r="O43" i="18"/>
  <c r="AD43" i="18" s="1"/>
  <c r="M43" i="18"/>
  <c r="AC43" i="18" s="1"/>
  <c r="K43" i="18"/>
  <c r="AB43" i="18" s="1"/>
  <c r="I43" i="18"/>
  <c r="AA43" i="18" s="1"/>
  <c r="G43" i="18"/>
  <c r="Z43" i="18" s="1"/>
  <c r="E43" i="18"/>
  <c r="Y43" i="18" s="1"/>
  <c r="AI43" i="18" s="1"/>
  <c r="X43" i="18" s="1"/>
  <c r="W42" i="18"/>
  <c r="AH42" i="18" s="1"/>
  <c r="U42" i="18"/>
  <c r="AG42" i="18" s="1"/>
  <c r="S42" i="18"/>
  <c r="AF42" i="18" s="1"/>
  <c r="Q42" i="18"/>
  <c r="AE42" i="18" s="1"/>
  <c r="O42" i="18"/>
  <c r="AD42" i="18" s="1"/>
  <c r="M42" i="18"/>
  <c r="AC42" i="18" s="1"/>
  <c r="K42" i="18"/>
  <c r="AB42" i="18" s="1"/>
  <c r="I42" i="18"/>
  <c r="AA42" i="18" s="1"/>
  <c r="G42" i="18"/>
  <c r="Z42" i="18" s="1"/>
  <c r="E42" i="18"/>
  <c r="Y42" i="18" s="1"/>
  <c r="AI42" i="18" s="1"/>
  <c r="X42" i="18" s="1"/>
  <c r="W41" i="18"/>
  <c r="AH41" i="18" s="1"/>
  <c r="U41" i="18"/>
  <c r="AG41" i="18" s="1"/>
  <c r="S41" i="18"/>
  <c r="AF41" i="18" s="1"/>
  <c r="Q41" i="18"/>
  <c r="AE41" i="18" s="1"/>
  <c r="O41" i="18"/>
  <c r="AD41" i="18" s="1"/>
  <c r="M41" i="18"/>
  <c r="AC41" i="18" s="1"/>
  <c r="K41" i="18"/>
  <c r="AB41" i="18" s="1"/>
  <c r="I41" i="18"/>
  <c r="AA41" i="18" s="1"/>
  <c r="G41" i="18"/>
  <c r="Z41" i="18" s="1"/>
  <c r="E41" i="18"/>
  <c r="Y41" i="18" s="1"/>
  <c r="AI41" i="18" s="1"/>
  <c r="X41" i="18" s="1"/>
  <c r="W40" i="18"/>
  <c r="AH40" i="18" s="1"/>
  <c r="U40" i="18"/>
  <c r="AG40" i="18" s="1"/>
  <c r="S40" i="18"/>
  <c r="AF40" i="18" s="1"/>
  <c r="Q40" i="18"/>
  <c r="AE40" i="18" s="1"/>
  <c r="O40" i="18"/>
  <c r="AD40" i="18" s="1"/>
  <c r="M40" i="18"/>
  <c r="AC40" i="18" s="1"/>
  <c r="K40" i="18"/>
  <c r="AB40" i="18" s="1"/>
  <c r="I40" i="18"/>
  <c r="AA40" i="18" s="1"/>
  <c r="G40" i="18"/>
  <c r="Z40" i="18" s="1"/>
  <c r="E40" i="18"/>
  <c r="Y40" i="18" s="1"/>
  <c r="AI40" i="18" s="1"/>
  <c r="X40" i="18" s="1"/>
  <c r="W39" i="18"/>
  <c r="AH39" i="18" s="1"/>
  <c r="U39" i="18"/>
  <c r="AG39" i="18" s="1"/>
  <c r="S39" i="18"/>
  <c r="AF39" i="18" s="1"/>
  <c r="Q39" i="18"/>
  <c r="AE39" i="18" s="1"/>
  <c r="O39" i="18"/>
  <c r="AD39" i="18" s="1"/>
  <c r="M39" i="18"/>
  <c r="AC39" i="18" s="1"/>
  <c r="K39" i="18"/>
  <c r="AB39" i="18" s="1"/>
  <c r="I39" i="18"/>
  <c r="AA39" i="18" s="1"/>
  <c r="G39" i="18"/>
  <c r="Z39" i="18" s="1"/>
  <c r="E39" i="18"/>
  <c r="Y39" i="18" s="1"/>
  <c r="AI39" i="18" s="1"/>
  <c r="X39" i="18" s="1"/>
  <c r="W38" i="18"/>
  <c r="AH38" i="18" s="1"/>
  <c r="U38" i="18"/>
  <c r="AG38" i="18" s="1"/>
  <c r="S38" i="18"/>
  <c r="AF38" i="18" s="1"/>
  <c r="Q38" i="18"/>
  <c r="AE38" i="18" s="1"/>
  <c r="O38" i="18"/>
  <c r="AD38" i="18" s="1"/>
  <c r="M38" i="18"/>
  <c r="AC38" i="18" s="1"/>
  <c r="K38" i="18"/>
  <c r="AB38" i="18" s="1"/>
  <c r="I38" i="18"/>
  <c r="AA38" i="18" s="1"/>
  <c r="G38" i="18"/>
  <c r="Z38" i="18" s="1"/>
  <c r="E38" i="18"/>
  <c r="Y38" i="18" s="1"/>
  <c r="AI38" i="18" s="1"/>
  <c r="X38" i="18" s="1"/>
  <c r="W37" i="18"/>
  <c r="AH37" i="18" s="1"/>
  <c r="U37" i="18"/>
  <c r="AG37" i="18" s="1"/>
  <c r="S37" i="18"/>
  <c r="AF37" i="18" s="1"/>
  <c r="Q37" i="18"/>
  <c r="AE37" i="18" s="1"/>
  <c r="O37" i="18"/>
  <c r="AD37" i="18" s="1"/>
  <c r="M37" i="18"/>
  <c r="AC37" i="18" s="1"/>
  <c r="K37" i="18"/>
  <c r="AB37" i="18" s="1"/>
  <c r="I37" i="18"/>
  <c r="AA37" i="18" s="1"/>
  <c r="G37" i="18"/>
  <c r="Z37" i="18" s="1"/>
  <c r="E37" i="18"/>
  <c r="Y37" i="18" s="1"/>
  <c r="AI37" i="18" s="1"/>
  <c r="X37" i="18" s="1"/>
  <c r="W36" i="18"/>
  <c r="AH36" i="18" s="1"/>
  <c r="U36" i="18"/>
  <c r="AG36" i="18" s="1"/>
  <c r="S36" i="18"/>
  <c r="AF36" i="18" s="1"/>
  <c r="Q36" i="18"/>
  <c r="AE36" i="18" s="1"/>
  <c r="O36" i="18"/>
  <c r="AD36" i="18" s="1"/>
  <c r="M36" i="18"/>
  <c r="AC36" i="18" s="1"/>
  <c r="K36" i="18"/>
  <c r="AB36" i="18" s="1"/>
  <c r="I36" i="18"/>
  <c r="AA36" i="18" s="1"/>
  <c r="G36" i="18"/>
  <c r="Z36" i="18" s="1"/>
  <c r="E36" i="18"/>
  <c r="Y36" i="18" s="1"/>
  <c r="AI36" i="18" s="1"/>
  <c r="X36" i="18" s="1"/>
  <c r="W35" i="18"/>
  <c r="AH35" i="18" s="1"/>
  <c r="U35" i="18"/>
  <c r="AG35" i="18" s="1"/>
  <c r="S35" i="18"/>
  <c r="AF35" i="18" s="1"/>
  <c r="Q35" i="18"/>
  <c r="AE35" i="18" s="1"/>
  <c r="O35" i="18"/>
  <c r="AD35" i="18" s="1"/>
  <c r="M35" i="18"/>
  <c r="AC35" i="18" s="1"/>
  <c r="K35" i="18"/>
  <c r="AB35" i="18" s="1"/>
  <c r="I35" i="18"/>
  <c r="AA35" i="18" s="1"/>
  <c r="G35" i="18"/>
  <c r="Z35" i="18" s="1"/>
  <c r="E35" i="18"/>
  <c r="Y35" i="18" s="1"/>
  <c r="AI35" i="18" s="1"/>
  <c r="X35" i="18" s="1"/>
  <c r="W34" i="18"/>
  <c r="AH34" i="18" s="1"/>
  <c r="U34" i="18"/>
  <c r="AG34" i="18" s="1"/>
  <c r="S34" i="18"/>
  <c r="AF34" i="18" s="1"/>
  <c r="Q34" i="18"/>
  <c r="AE34" i="18" s="1"/>
  <c r="O34" i="18"/>
  <c r="AD34" i="18" s="1"/>
  <c r="M34" i="18"/>
  <c r="AC34" i="18" s="1"/>
  <c r="K34" i="18"/>
  <c r="AB34" i="18" s="1"/>
  <c r="I34" i="18"/>
  <c r="AA34" i="18" s="1"/>
  <c r="G34" i="18"/>
  <c r="Z34" i="18" s="1"/>
  <c r="E34" i="18"/>
  <c r="Y34" i="18" s="1"/>
  <c r="AI34" i="18" s="1"/>
  <c r="X34" i="18" s="1"/>
  <c r="W33" i="18"/>
  <c r="AH33" i="18" s="1"/>
  <c r="U33" i="18"/>
  <c r="AG33" i="18" s="1"/>
  <c r="S33" i="18"/>
  <c r="AF33" i="18" s="1"/>
  <c r="Q33" i="18"/>
  <c r="AE33" i="18" s="1"/>
  <c r="O33" i="18"/>
  <c r="AD33" i="18" s="1"/>
  <c r="M33" i="18"/>
  <c r="AC33" i="18" s="1"/>
  <c r="K33" i="18"/>
  <c r="AB33" i="18" s="1"/>
  <c r="I33" i="18"/>
  <c r="AA33" i="18" s="1"/>
  <c r="G33" i="18"/>
  <c r="Z33" i="18" s="1"/>
  <c r="E33" i="18"/>
  <c r="Y33" i="18" s="1"/>
  <c r="AI33" i="18" s="1"/>
  <c r="X33" i="18" s="1"/>
  <c r="W32" i="18"/>
  <c r="AH32" i="18" s="1"/>
  <c r="U32" i="18"/>
  <c r="AG32" i="18" s="1"/>
  <c r="S32" i="18"/>
  <c r="AF32" i="18" s="1"/>
  <c r="Q32" i="18"/>
  <c r="AE32" i="18" s="1"/>
  <c r="O32" i="18"/>
  <c r="AD32" i="18" s="1"/>
  <c r="M32" i="18"/>
  <c r="AC32" i="18" s="1"/>
  <c r="K32" i="18"/>
  <c r="AB32" i="18" s="1"/>
  <c r="I32" i="18"/>
  <c r="AA32" i="18" s="1"/>
  <c r="G32" i="18"/>
  <c r="Z32" i="18" s="1"/>
  <c r="E32" i="18"/>
  <c r="Y32" i="18" s="1"/>
  <c r="AI32" i="18" s="1"/>
  <c r="X32" i="18" s="1"/>
  <c r="W31" i="18"/>
  <c r="AH31" i="18" s="1"/>
  <c r="U31" i="18"/>
  <c r="AG31" i="18" s="1"/>
  <c r="S31" i="18"/>
  <c r="AF31" i="18" s="1"/>
  <c r="Q31" i="18"/>
  <c r="AE31" i="18" s="1"/>
  <c r="O31" i="18"/>
  <c r="AD31" i="18" s="1"/>
  <c r="M31" i="18"/>
  <c r="AC31" i="18" s="1"/>
  <c r="K31" i="18"/>
  <c r="AB31" i="18" s="1"/>
  <c r="I31" i="18"/>
  <c r="AA31" i="18" s="1"/>
  <c r="G31" i="18"/>
  <c r="Z31" i="18" s="1"/>
  <c r="E31" i="18"/>
  <c r="Y31" i="18" s="1"/>
  <c r="AI31" i="18" s="1"/>
  <c r="X31" i="18" s="1"/>
  <c r="W30" i="18"/>
  <c r="AH30" i="18" s="1"/>
  <c r="U30" i="18"/>
  <c r="AG30" i="18" s="1"/>
  <c r="S30" i="18"/>
  <c r="AF30" i="18" s="1"/>
  <c r="Q30" i="18"/>
  <c r="AE30" i="18" s="1"/>
  <c r="O30" i="18"/>
  <c r="AD30" i="18" s="1"/>
  <c r="M30" i="18"/>
  <c r="AC30" i="18" s="1"/>
  <c r="K30" i="18"/>
  <c r="AB30" i="18" s="1"/>
  <c r="I30" i="18"/>
  <c r="AA30" i="18" s="1"/>
  <c r="G30" i="18"/>
  <c r="Z30" i="18" s="1"/>
  <c r="E30" i="18"/>
  <c r="Y30" i="18" s="1"/>
  <c r="AI30" i="18" s="1"/>
  <c r="X30" i="18" s="1"/>
  <c r="W29" i="18"/>
  <c r="AH29" i="18" s="1"/>
  <c r="U29" i="18"/>
  <c r="AG29" i="18" s="1"/>
  <c r="S29" i="18"/>
  <c r="AF29" i="18" s="1"/>
  <c r="Q29" i="18"/>
  <c r="AE29" i="18" s="1"/>
  <c r="O29" i="18"/>
  <c r="AD29" i="18" s="1"/>
  <c r="M29" i="18"/>
  <c r="AC29" i="18" s="1"/>
  <c r="K29" i="18"/>
  <c r="AB29" i="18" s="1"/>
  <c r="I29" i="18"/>
  <c r="AA29" i="18" s="1"/>
  <c r="G29" i="18"/>
  <c r="Z29" i="18" s="1"/>
  <c r="E29" i="18"/>
  <c r="Y29" i="18" s="1"/>
  <c r="AI29" i="18" s="1"/>
  <c r="X29" i="18" s="1"/>
  <c r="W28" i="18"/>
  <c r="AH28" i="18" s="1"/>
  <c r="U28" i="18"/>
  <c r="AG28" i="18" s="1"/>
  <c r="S28" i="18"/>
  <c r="AF28" i="18" s="1"/>
  <c r="Q28" i="18"/>
  <c r="AE28" i="18" s="1"/>
  <c r="O28" i="18"/>
  <c r="AD28" i="18" s="1"/>
  <c r="M28" i="18"/>
  <c r="AC28" i="18" s="1"/>
  <c r="K28" i="18"/>
  <c r="AB28" i="18" s="1"/>
  <c r="I28" i="18"/>
  <c r="AA28" i="18" s="1"/>
  <c r="G28" i="18"/>
  <c r="Z28" i="18" s="1"/>
  <c r="E28" i="18"/>
  <c r="Y28" i="18" s="1"/>
  <c r="AI28" i="18" s="1"/>
  <c r="X28" i="18" s="1"/>
  <c r="W27" i="18"/>
  <c r="AH27" i="18" s="1"/>
  <c r="U27" i="18"/>
  <c r="AG27" i="18" s="1"/>
  <c r="S27" i="18"/>
  <c r="AF27" i="18" s="1"/>
  <c r="Q27" i="18"/>
  <c r="AE27" i="18" s="1"/>
  <c r="O27" i="18"/>
  <c r="AD27" i="18" s="1"/>
  <c r="M27" i="18"/>
  <c r="AC27" i="18" s="1"/>
  <c r="K27" i="18"/>
  <c r="AB27" i="18" s="1"/>
  <c r="I27" i="18"/>
  <c r="AA27" i="18" s="1"/>
  <c r="G27" i="18"/>
  <c r="Z27" i="18" s="1"/>
  <c r="E27" i="18"/>
  <c r="Y27" i="18" s="1"/>
  <c r="AI27" i="18" s="1"/>
  <c r="X27" i="18" s="1"/>
  <c r="W26" i="18"/>
  <c r="AH26" i="18" s="1"/>
  <c r="U26" i="18"/>
  <c r="AG26" i="18" s="1"/>
  <c r="S26" i="18"/>
  <c r="AF26" i="18" s="1"/>
  <c r="Q26" i="18"/>
  <c r="AE26" i="18" s="1"/>
  <c r="O26" i="18"/>
  <c r="AD26" i="18" s="1"/>
  <c r="M26" i="18"/>
  <c r="AC26" i="18" s="1"/>
  <c r="K26" i="18"/>
  <c r="AB26" i="18" s="1"/>
  <c r="I26" i="18"/>
  <c r="AA26" i="18" s="1"/>
  <c r="G26" i="18"/>
  <c r="Z26" i="18" s="1"/>
  <c r="E26" i="18"/>
  <c r="Y26" i="18" s="1"/>
  <c r="AI26" i="18" s="1"/>
  <c r="X26" i="18" s="1"/>
  <c r="W25" i="18"/>
  <c r="AH25" i="18" s="1"/>
  <c r="U25" i="18"/>
  <c r="AG25" i="18" s="1"/>
  <c r="S25" i="18"/>
  <c r="AF25" i="18" s="1"/>
  <c r="Q25" i="18"/>
  <c r="AE25" i="18" s="1"/>
  <c r="O25" i="18"/>
  <c r="AD25" i="18" s="1"/>
  <c r="M25" i="18"/>
  <c r="AC25" i="18" s="1"/>
  <c r="K25" i="18"/>
  <c r="AB25" i="18" s="1"/>
  <c r="I25" i="18"/>
  <c r="AA25" i="18" s="1"/>
  <c r="G25" i="18"/>
  <c r="Z25" i="18" s="1"/>
  <c r="E25" i="18"/>
  <c r="Y25" i="18" s="1"/>
  <c r="AI25" i="18" s="1"/>
  <c r="X25" i="18" s="1"/>
  <c r="W24" i="18"/>
  <c r="AH24" i="18" s="1"/>
  <c r="U24" i="18"/>
  <c r="AG24" i="18" s="1"/>
  <c r="S24" i="18"/>
  <c r="AF24" i="18" s="1"/>
  <c r="Q24" i="18"/>
  <c r="AE24" i="18" s="1"/>
  <c r="O24" i="18"/>
  <c r="AD24" i="18" s="1"/>
  <c r="M24" i="18"/>
  <c r="AC24" i="18" s="1"/>
  <c r="K24" i="18"/>
  <c r="AB24" i="18" s="1"/>
  <c r="I24" i="18"/>
  <c r="AA24" i="18" s="1"/>
  <c r="G24" i="18"/>
  <c r="Z24" i="18" s="1"/>
  <c r="E24" i="18"/>
  <c r="Y24" i="18" s="1"/>
  <c r="AI24" i="18" s="1"/>
  <c r="X24" i="18" s="1"/>
  <c r="W23" i="18"/>
  <c r="AH23" i="18" s="1"/>
  <c r="U23" i="18"/>
  <c r="AG23" i="18" s="1"/>
  <c r="S23" i="18"/>
  <c r="AF23" i="18" s="1"/>
  <c r="Q23" i="18"/>
  <c r="AE23" i="18" s="1"/>
  <c r="O23" i="18"/>
  <c r="AD23" i="18" s="1"/>
  <c r="M23" i="18"/>
  <c r="AC23" i="18" s="1"/>
  <c r="K23" i="18"/>
  <c r="AB23" i="18" s="1"/>
  <c r="I23" i="18"/>
  <c r="AA23" i="18" s="1"/>
  <c r="G23" i="18"/>
  <c r="Z23" i="18" s="1"/>
  <c r="E23" i="18"/>
  <c r="Y23" i="18" s="1"/>
  <c r="AI23" i="18" s="1"/>
  <c r="X23" i="18" s="1"/>
  <c r="W22" i="18"/>
  <c r="AH22" i="18" s="1"/>
  <c r="U22" i="18"/>
  <c r="AG22" i="18" s="1"/>
  <c r="S22" i="18"/>
  <c r="AF22" i="18" s="1"/>
  <c r="Q22" i="18"/>
  <c r="AE22" i="18" s="1"/>
  <c r="O22" i="18"/>
  <c r="AD22" i="18" s="1"/>
  <c r="M22" i="18"/>
  <c r="AC22" i="18" s="1"/>
  <c r="K22" i="18"/>
  <c r="AB22" i="18" s="1"/>
  <c r="I22" i="18"/>
  <c r="AA22" i="18" s="1"/>
  <c r="G22" i="18"/>
  <c r="Z22" i="18" s="1"/>
  <c r="E22" i="18"/>
  <c r="Y22" i="18" s="1"/>
  <c r="AI22" i="18" s="1"/>
  <c r="X22" i="18" s="1"/>
  <c r="W21" i="18"/>
  <c r="AH21" i="18" s="1"/>
  <c r="U21" i="18"/>
  <c r="AG21" i="18" s="1"/>
  <c r="S21" i="18"/>
  <c r="AF21" i="18" s="1"/>
  <c r="Q21" i="18"/>
  <c r="AE21" i="18" s="1"/>
  <c r="O21" i="18"/>
  <c r="AD21" i="18" s="1"/>
  <c r="M21" i="18"/>
  <c r="AC21" i="18" s="1"/>
  <c r="K21" i="18"/>
  <c r="AB21" i="18" s="1"/>
  <c r="I21" i="18"/>
  <c r="AA21" i="18" s="1"/>
  <c r="G21" i="18"/>
  <c r="Z21" i="18" s="1"/>
  <c r="E21" i="18"/>
  <c r="Y21" i="18" s="1"/>
  <c r="AI21" i="18" s="1"/>
  <c r="X21" i="18" s="1"/>
  <c r="W20" i="18"/>
  <c r="AH20" i="18" s="1"/>
  <c r="U20" i="18"/>
  <c r="AG20" i="18" s="1"/>
  <c r="S20" i="18"/>
  <c r="AF20" i="18" s="1"/>
  <c r="Q20" i="18"/>
  <c r="AE20" i="18" s="1"/>
  <c r="O20" i="18"/>
  <c r="AD20" i="18" s="1"/>
  <c r="M20" i="18"/>
  <c r="AC20" i="18" s="1"/>
  <c r="K20" i="18"/>
  <c r="AB20" i="18" s="1"/>
  <c r="I20" i="18"/>
  <c r="AA20" i="18" s="1"/>
  <c r="G20" i="18"/>
  <c r="Z20" i="18" s="1"/>
  <c r="E20" i="18"/>
  <c r="Y20" i="18" s="1"/>
  <c r="AI20" i="18" s="1"/>
  <c r="X20" i="18" s="1"/>
  <c r="W19" i="18"/>
  <c r="AH19" i="18" s="1"/>
  <c r="U19" i="18"/>
  <c r="AG19" i="18" s="1"/>
  <c r="S19" i="18"/>
  <c r="AF19" i="18" s="1"/>
  <c r="Q19" i="18"/>
  <c r="AE19" i="18" s="1"/>
  <c r="O19" i="18"/>
  <c r="AD19" i="18" s="1"/>
  <c r="M19" i="18"/>
  <c r="AC19" i="18" s="1"/>
  <c r="K19" i="18"/>
  <c r="AB19" i="18" s="1"/>
  <c r="I19" i="18"/>
  <c r="AA19" i="18" s="1"/>
  <c r="G19" i="18"/>
  <c r="Z19" i="18" s="1"/>
  <c r="E19" i="18"/>
  <c r="Y19" i="18" s="1"/>
  <c r="AI19" i="18" s="1"/>
  <c r="X19" i="18" s="1"/>
  <c r="W18" i="18"/>
  <c r="AH18" i="18" s="1"/>
  <c r="U18" i="18"/>
  <c r="AG18" i="18" s="1"/>
  <c r="S18" i="18"/>
  <c r="AF18" i="18" s="1"/>
  <c r="Q18" i="18"/>
  <c r="AE18" i="18" s="1"/>
  <c r="O18" i="18"/>
  <c r="AD18" i="18" s="1"/>
  <c r="M18" i="18"/>
  <c r="AC18" i="18" s="1"/>
  <c r="K18" i="18"/>
  <c r="AB18" i="18" s="1"/>
  <c r="I18" i="18"/>
  <c r="AA18" i="18" s="1"/>
  <c r="G18" i="18"/>
  <c r="Z18" i="18" s="1"/>
  <c r="E18" i="18"/>
  <c r="Y18" i="18" s="1"/>
  <c r="AI18" i="18" s="1"/>
  <c r="X18" i="18" s="1"/>
  <c r="W17" i="18"/>
  <c r="AH17" i="18" s="1"/>
  <c r="U17" i="18"/>
  <c r="AG17" i="18" s="1"/>
  <c r="S17" i="18"/>
  <c r="AF17" i="18" s="1"/>
  <c r="Q17" i="18"/>
  <c r="AE17" i="18" s="1"/>
  <c r="O17" i="18"/>
  <c r="AD17" i="18" s="1"/>
  <c r="M17" i="18"/>
  <c r="AC17" i="18" s="1"/>
  <c r="K17" i="18"/>
  <c r="AB17" i="18" s="1"/>
  <c r="I17" i="18"/>
  <c r="AA17" i="18" s="1"/>
  <c r="G17" i="18"/>
  <c r="Z17" i="18" s="1"/>
  <c r="E17" i="18"/>
  <c r="Y17" i="18" s="1"/>
  <c r="AI17" i="18" s="1"/>
  <c r="X17" i="18" s="1"/>
  <c r="W16" i="18"/>
  <c r="AH16" i="18" s="1"/>
  <c r="U16" i="18"/>
  <c r="AG16" i="18" s="1"/>
  <c r="S16" i="18"/>
  <c r="AF16" i="18" s="1"/>
  <c r="Q16" i="18"/>
  <c r="AE16" i="18" s="1"/>
  <c r="O16" i="18"/>
  <c r="AD16" i="18" s="1"/>
  <c r="M16" i="18"/>
  <c r="AC16" i="18" s="1"/>
  <c r="K16" i="18"/>
  <c r="AB16" i="18" s="1"/>
  <c r="I16" i="18"/>
  <c r="AA16" i="18" s="1"/>
  <c r="G16" i="18"/>
  <c r="Z16" i="18" s="1"/>
  <c r="E16" i="18"/>
  <c r="Y16" i="18" s="1"/>
  <c r="AI16" i="18" s="1"/>
  <c r="X16" i="18" s="1"/>
  <c r="W15" i="18"/>
  <c r="AH15" i="18" s="1"/>
  <c r="U15" i="18"/>
  <c r="AG15" i="18" s="1"/>
  <c r="S15" i="18"/>
  <c r="AF15" i="18" s="1"/>
  <c r="Q15" i="18"/>
  <c r="AE15" i="18" s="1"/>
  <c r="O15" i="18"/>
  <c r="AD15" i="18" s="1"/>
  <c r="M15" i="18"/>
  <c r="AC15" i="18" s="1"/>
  <c r="K15" i="18"/>
  <c r="AB15" i="18" s="1"/>
  <c r="I15" i="18"/>
  <c r="AA15" i="18" s="1"/>
  <c r="G15" i="18"/>
  <c r="Z15" i="18" s="1"/>
  <c r="E15" i="18"/>
  <c r="Y15" i="18" s="1"/>
  <c r="AI15" i="18" s="1"/>
  <c r="X15" i="18" s="1"/>
  <c r="W14" i="18"/>
  <c r="AH14" i="18" s="1"/>
  <c r="U14" i="18"/>
  <c r="AG14" i="18" s="1"/>
  <c r="S14" i="18"/>
  <c r="AF14" i="18" s="1"/>
  <c r="Q14" i="18"/>
  <c r="AE14" i="18" s="1"/>
  <c r="O14" i="18"/>
  <c r="AD14" i="18" s="1"/>
  <c r="M14" i="18"/>
  <c r="AC14" i="18" s="1"/>
  <c r="K14" i="18"/>
  <c r="AB14" i="18" s="1"/>
  <c r="I14" i="18"/>
  <c r="AA14" i="18" s="1"/>
  <c r="G14" i="18"/>
  <c r="Z14" i="18" s="1"/>
  <c r="E14" i="18"/>
  <c r="Y14" i="18" s="1"/>
  <c r="AI14" i="18" s="1"/>
  <c r="X14" i="18" s="1"/>
  <c r="W13" i="18"/>
  <c r="AH13" i="18" s="1"/>
  <c r="U13" i="18"/>
  <c r="AG13" i="18" s="1"/>
  <c r="S13" i="18"/>
  <c r="AF13" i="18" s="1"/>
  <c r="Q13" i="18"/>
  <c r="AE13" i="18" s="1"/>
  <c r="O13" i="18"/>
  <c r="AD13" i="18" s="1"/>
  <c r="M13" i="18"/>
  <c r="AC13" i="18" s="1"/>
  <c r="K13" i="18"/>
  <c r="AB13" i="18" s="1"/>
  <c r="I13" i="18"/>
  <c r="AA13" i="18" s="1"/>
  <c r="G13" i="18"/>
  <c r="Z13" i="18" s="1"/>
  <c r="E13" i="18"/>
  <c r="Y13" i="18" s="1"/>
  <c r="AI13" i="18" s="1"/>
  <c r="X13" i="18" s="1"/>
  <c r="W12" i="18"/>
  <c r="AH12" i="18" s="1"/>
  <c r="U12" i="18"/>
  <c r="AG12" i="18" s="1"/>
  <c r="S12" i="18"/>
  <c r="AF12" i="18" s="1"/>
  <c r="Q12" i="18"/>
  <c r="AE12" i="18" s="1"/>
  <c r="O12" i="18"/>
  <c r="AD12" i="18" s="1"/>
  <c r="M12" i="18"/>
  <c r="AC12" i="18" s="1"/>
  <c r="K12" i="18"/>
  <c r="AB12" i="18" s="1"/>
  <c r="I12" i="18"/>
  <c r="AA12" i="18" s="1"/>
  <c r="G12" i="18"/>
  <c r="Z12" i="18" s="1"/>
  <c r="E12" i="18"/>
  <c r="Y12" i="18" s="1"/>
  <c r="AI12" i="18" s="1"/>
  <c r="X12" i="18" s="1"/>
  <c r="W11" i="18"/>
  <c r="AH11" i="18" s="1"/>
  <c r="U11" i="18"/>
  <c r="AG11" i="18" s="1"/>
  <c r="S11" i="18"/>
  <c r="AF11" i="18" s="1"/>
  <c r="Q11" i="18"/>
  <c r="AE11" i="18" s="1"/>
  <c r="O11" i="18"/>
  <c r="AD11" i="18" s="1"/>
  <c r="M11" i="18"/>
  <c r="AC11" i="18" s="1"/>
  <c r="K11" i="18"/>
  <c r="AB11" i="18" s="1"/>
  <c r="I11" i="18"/>
  <c r="AA11" i="18" s="1"/>
  <c r="G11" i="18"/>
  <c r="Z11" i="18" s="1"/>
  <c r="E11" i="18"/>
  <c r="Y11" i="18" s="1"/>
  <c r="AI11" i="18" s="1"/>
  <c r="X11" i="18" s="1"/>
  <c r="W10" i="18"/>
  <c r="AH10" i="18" s="1"/>
  <c r="U10" i="18"/>
  <c r="AG10" i="18" s="1"/>
  <c r="S10" i="18"/>
  <c r="AF10" i="18" s="1"/>
  <c r="Q10" i="18"/>
  <c r="AE10" i="18" s="1"/>
  <c r="O10" i="18"/>
  <c r="AD10" i="18" s="1"/>
  <c r="M10" i="18"/>
  <c r="AC10" i="18" s="1"/>
  <c r="K10" i="18"/>
  <c r="AB10" i="18" s="1"/>
  <c r="I10" i="18"/>
  <c r="AA10" i="18" s="1"/>
  <c r="G10" i="18"/>
  <c r="Z10" i="18" s="1"/>
  <c r="E10" i="18"/>
  <c r="Y10" i="18" s="1"/>
  <c r="AI10" i="18" s="1"/>
  <c r="X10" i="18" s="1"/>
  <c r="W9" i="18"/>
  <c r="AH9" i="18" s="1"/>
  <c r="U9" i="18"/>
  <c r="AG9" i="18" s="1"/>
  <c r="S9" i="18"/>
  <c r="AF9" i="18" s="1"/>
  <c r="Q9" i="18"/>
  <c r="AE9" i="18" s="1"/>
  <c r="O9" i="18"/>
  <c r="AD9" i="18" s="1"/>
  <c r="M9" i="18"/>
  <c r="AC9" i="18" s="1"/>
  <c r="K9" i="18"/>
  <c r="AB9" i="18" s="1"/>
  <c r="I9" i="18"/>
  <c r="AA9" i="18" s="1"/>
  <c r="G9" i="18"/>
  <c r="Z9" i="18" s="1"/>
  <c r="E9" i="18"/>
  <c r="Y9" i="18" s="1"/>
  <c r="AI9" i="18" s="1"/>
  <c r="X9" i="18" s="1"/>
  <c r="W8" i="18"/>
  <c r="AH8" i="18" s="1"/>
  <c r="U8" i="18"/>
  <c r="AG8" i="18" s="1"/>
  <c r="S8" i="18"/>
  <c r="AF8" i="18" s="1"/>
  <c r="Q8" i="18"/>
  <c r="AE8" i="18" s="1"/>
  <c r="O8" i="18"/>
  <c r="AD8" i="18" s="1"/>
  <c r="M8" i="18"/>
  <c r="AC8" i="18" s="1"/>
  <c r="K8" i="18"/>
  <c r="AB8" i="18" s="1"/>
  <c r="I8" i="18"/>
  <c r="AA8" i="18" s="1"/>
  <c r="G8" i="18"/>
  <c r="Z8" i="18" s="1"/>
  <c r="E8" i="18"/>
  <c r="Y8" i="18" s="1"/>
  <c r="AI8" i="18" s="1"/>
  <c r="X8" i="18" s="1"/>
  <c r="W7" i="18"/>
  <c r="AH7" i="18" s="1"/>
  <c r="U7" i="18"/>
  <c r="AG7" i="18" s="1"/>
  <c r="S7" i="18"/>
  <c r="AF7" i="18" s="1"/>
  <c r="Q7" i="18"/>
  <c r="AE7" i="18" s="1"/>
  <c r="O7" i="18"/>
  <c r="AD7" i="18" s="1"/>
  <c r="AD124" i="18" s="1"/>
  <c r="M7" i="18"/>
  <c r="AC7" i="18" s="1"/>
  <c r="K7" i="18"/>
  <c r="AB7" i="18" s="1"/>
  <c r="I7" i="18"/>
  <c r="AA7" i="18" s="1"/>
  <c r="G7" i="18"/>
  <c r="Z7" i="18" s="1"/>
  <c r="E7" i="18"/>
  <c r="Y7" i="18" s="1"/>
  <c r="AI7" i="18" s="1"/>
  <c r="X7" i="18" s="1"/>
  <c r="D126" i="17"/>
  <c r="F126" i="17"/>
  <c r="H126" i="17"/>
  <c r="J126" i="17"/>
  <c r="L126" i="17"/>
  <c r="N126" i="17"/>
  <c r="P126" i="17"/>
  <c r="R126" i="17"/>
  <c r="T126" i="17"/>
  <c r="V126" i="17"/>
  <c r="D127" i="17"/>
  <c r="F127" i="17"/>
  <c r="H127" i="17"/>
  <c r="J127" i="17"/>
  <c r="L127" i="17"/>
  <c r="N127" i="17"/>
  <c r="P127" i="17"/>
  <c r="R127" i="17"/>
  <c r="T127" i="17"/>
  <c r="V127" i="17"/>
  <c r="V127" i="16"/>
  <c r="V130" i="16" s="1"/>
  <c r="T127" i="16"/>
  <c r="T130" i="16" s="1"/>
  <c r="R127" i="16"/>
  <c r="R130" i="16" s="1"/>
  <c r="P127" i="16"/>
  <c r="P130" i="16" s="1"/>
  <c r="N127" i="16"/>
  <c r="N130" i="16" s="1"/>
  <c r="L127" i="16"/>
  <c r="L130" i="16" s="1"/>
  <c r="J127" i="16"/>
  <c r="J130" i="16" s="1"/>
  <c r="H127" i="16"/>
  <c r="H130" i="16" s="1"/>
  <c r="F127" i="16"/>
  <c r="F130" i="16" s="1"/>
  <c r="D127" i="16"/>
  <c r="D130" i="16" s="1"/>
  <c r="A127" i="16"/>
  <c r="V126" i="16"/>
  <c r="T126" i="16"/>
  <c r="R126" i="16"/>
  <c r="P126" i="16"/>
  <c r="N126" i="16"/>
  <c r="L126" i="16"/>
  <c r="J126" i="16"/>
  <c r="H126" i="16"/>
  <c r="F126" i="16"/>
  <c r="D126" i="16"/>
  <c r="C126" i="16"/>
  <c r="B126" i="16"/>
  <c r="V125" i="16"/>
  <c r="T125" i="16"/>
  <c r="R125" i="16"/>
  <c r="P125" i="16"/>
  <c r="N125" i="16"/>
  <c r="L125" i="16"/>
  <c r="J125" i="16"/>
  <c r="H125" i="16"/>
  <c r="F125" i="16"/>
  <c r="D125" i="16"/>
  <c r="V124" i="16"/>
  <c r="T124" i="16"/>
  <c r="R124" i="16"/>
  <c r="P124" i="16"/>
  <c r="N124" i="16"/>
  <c r="L124" i="16"/>
  <c r="J124" i="16"/>
  <c r="H124" i="16"/>
  <c r="F124" i="16"/>
  <c r="D124" i="16"/>
  <c r="C124" i="16"/>
  <c r="B124" i="16"/>
  <c r="V123" i="16"/>
  <c r="T123" i="16"/>
  <c r="R123" i="16"/>
  <c r="P123" i="16"/>
  <c r="N123" i="16"/>
  <c r="L123" i="16"/>
  <c r="J123" i="16"/>
  <c r="H123" i="16"/>
  <c r="F123" i="16"/>
  <c r="D123" i="16"/>
  <c r="C123" i="16"/>
  <c r="B123" i="16"/>
  <c r="V122" i="16"/>
  <c r="T122" i="16"/>
  <c r="R122" i="16"/>
  <c r="P122" i="16"/>
  <c r="N122" i="16"/>
  <c r="L122" i="16"/>
  <c r="J122" i="16"/>
  <c r="H122" i="16"/>
  <c r="F122" i="16"/>
  <c r="D122" i="16"/>
  <c r="C122" i="16"/>
  <c r="B122" i="16"/>
  <c r="V121" i="16"/>
  <c r="T121" i="16"/>
  <c r="R121" i="16"/>
  <c r="P121" i="16"/>
  <c r="N121" i="16"/>
  <c r="L121" i="16"/>
  <c r="J121" i="16"/>
  <c r="H121" i="16"/>
  <c r="F121" i="16"/>
  <c r="D121" i="16"/>
  <c r="C121" i="16"/>
  <c r="B121" i="16"/>
  <c r="V120" i="16"/>
  <c r="T120" i="16"/>
  <c r="R120" i="16"/>
  <c r="P120" i="16"/>
  <c r="N120" i="16"/>
  <c r="L120" i="16"/>
  <c r="J120" i="16"/>
  <c r="H120" i="16"/>
  <c r="F120" i="16"/>
  <c r="D120" i="16"/>
  <c r="C120" i="16"/>
  <c r="B120" i="16"/>
  <c r="V119" i="16"/>
  <c r="T119" i="16"/>
  <c r="R119" i="16"/>
  <c r="P119" i="16"/>
  <c r="N119" i="16"/>
  <c r="L119" i="16"/>
  <c r="J119" i="16"/>
  <c r="H119" i="16"/>
  <c r="F119" i="16"/>
  <c r="D119" i="16"/>
  <c r="C119" i="16"/>
  <c r="B119" i="16"/>
  <c r="V118" i="16"/>
  <c r="T118" i="16"/>
  <c r="R118" i="16"/>
  <c r="P118" i="16"/>
  <c r="N118" i="16"/>
  <c r="L118" i="16"/>
  <c r="J118" i="16"/>
  <c r="H118" i="16"/>
  <c r="F118" i="16"/>
  <c r="D118" i="16"/>
  <c r="C118" i="16"/>
  <c r="B118" i="16"/>
  <c r="V117" i="16"/>
  <c r="T117" i="16"/>
  <c r="R117" i="16"/>
  <c r="P117" i="16"/>
  <c r="N117" i="16"/>
  <c r="L117" i="16"/>
  <c r="J117" i="16"/>
  <c r="H117" i="16"/>
  <c r="F117" i="16"/>
  <c r="D117" i="16"/>
  <c r="C117" i="16"/>
  <c r="V116" i="16"/>
  <c r="T116" i="16"/>
  <c r="R116" i="16"/>
  <c r="P116" i="16"/>
  <c r="N116" i="16"/>
  <c r="L116" i="16"/>
  <c r="J116" i="16"/>
  <c r="H116" i="16"/>
  <c r="F116" i="16"/>
  <c r="D116" i="16"/>
  <c r="V115" i="16"/>
  <c r="T115" i="16"/>
  <c r="R115" i="16"/>
  <c r="P115" i="16"/>
  <c r="N115" i="16"/>
  <c r="L115" i="16"/>
  <c r="J115" i="16"/>
  <c r="H115" i="16"/>
  <c r="F115" i="16"/>
  <c r="D115" i="16"/>
  <c r="T114" i="16"/>
  <c r="R114" i="16"/>
  <c r="P114" i="16"/>
  <c r="N114" i="16"/>
  <c r="L114" i="16"/>
  <c r="J114" i="16"/>
  <c r="H114" i="16"/>
  <c r="F114" i="16"/>
  <c r="D114" i="16"/>
  <c r="C114" i="16"/>
  <c r="B114" i="16"/>
  <c r="T113" i="16"/>
  <c r="R113" i="16"/>
  <c r="P113" i="16"/>
  <c r="N113" i="16"/>
  <c r="L113" i="16"/>
  <c r="J113" i="16"/>
  <c r="H113" i="16"/>
  <c r="F113" i="16"/>
  <c r="D113" i="16"/>
  <c r="C113" i="16"/>
  <c r="B113" i="16"/>
  <c r="V112" i="16"/>
  <c r="T112" i="16"/>
  <c r="R112" i="16"/>
  <c r="P112" i="16"/>
  <c r="N112" i="16"/>
  <c r="L112" i="16"/>
  <c r="J112" i="16"/>
  <c r="H112" i="16"/>
  <c r="F112" i="16"/>
  <c r="D112" i="16"/>
  <c r="C112" i="16"/>
  <c r="B112" i="16"/>
  <c r="V111" i="16"/>
  <c r="T111" i="16"/>
  <c r="R111" i="16"/>
  <c r="P111" i="16"/>
  <c r="N111" i="16"/>
  <c r="L111" i="16"/>
  <c r="J111" i="16"/>
  <c r="H111" i="16"/>
  <c r="F111" i="16"/>
  <c r="D111" i="16"/>
  <c r="C111" i="16"/>
  <c r="B111" i="16"/>
  <c r="V110" i="16"/>
  <c r="T110" i="16"/>
  <c r="R110" i="16"/>
  <c r="P110" i="16"/>
  <c r="N110" i="16"/>
  <c r="L110" i="16"/>
  <c r="J110" i="16"/>
  <c r="H110" i="16"/>
  <c r="F110" i="16"/>
  <c r="D110" i="16"/>
  <c r="C110" i="16"/>
  <c r="B110" i="16"/>
  <c r="V109" i="16"/>
  <c r="T109" i="16"/>
  <c r="R109" i="16"/>
  <c r="P109" i="16"/>
  <c r="N109" i="16"/>
  <c r="L109" i="16"/>
  <c r="J109" i="16"/>
  <c r="H109" i="16"/>
  <c r="F109" i="16"/>
  <c r="D109" i="16"/>
  <c r="C109" i="16"/>
  <c r="B109" i="16"/>
  <c r="V108" i="16"/>
  <c r="T108" i="16"/>
  <c r="R108" i="16"/>
  <c r="P108" i="16"/>
  <c r="N108" i="16"/>
  <c r="L108" i="16"/>
  <c r="J108" i="16"/>
  <c r="H108" i="16"/>
  <c r="F108" i="16"/>
  <c r="D108" i="16"/>
  <c r="C108" i="16"/>
  <c r="B108" i="16"/>
  <c r="V107" i="16"/>
  <c r="T107" i="16"/>
  <c r="R107" i="16"/>
  <c r="P107" i="16"/>
  <c r="N107" i="16"/>
  <c r="L107" i="16"/>
  <c r="J107" i="16"/>
  <c r="H107" i="16"/>
  <c r="F107" i="16"/>
  <c r="D107" i="16"/>
  <c r="C107" i="16"/>
  <c r="B107" i="16"/>
  <c r="V106" i="16"/>
  <c r="T106" i="16"/>
  <c r="R106" i="16"/>
  <c r="P106" i="16"/>
  <c r="N106" i="16"/>
  <c r="L106" i="16"/>
  <c r="J106" i="16"/>
  <c r="H106" i="16"/>
  <c r="F106" i="16"/>
  <c r="D106" i="16"/>
  <c r="C106" i="16"/>
  <c r="B106" i="16"/>
  <c r="V105" i="16"/>
  <c r="T105" i="16"/>
  <c r="R105" i="16"/>
  <c r="P105" i="16"/>
  <c r="N105" i="16"/>
  <c r="L105" i="16"/>
  <c r="J105" i="16"/>
  <c r="H105" i="16"/>
  <c r="F105" i="16"/>
  <c r="D105" i="16"/>
  <c r="C105" i="16"/>
  <c r="B105" i="16"/>
  <c r="V104" i="16"/>
  <c r="T104" i="16"/>
  <c r="R104" i="16"/>
  <c r="P104" i="16"/>
  <c r="N104" i="16"/>
  <c r="L104" i="16"/>
  <c r="J104" i="16"/>
  <c r="H104" i="16"/>
  <c r="F104" i="16"/>
  <c r="D104" i="16"/>
  <c r="C104" i="16"/>
  <c r="B104" i="16"/>
  <c r="V103" i="16"/>
  <c r="T103" i="16"/>
  <c r="R103" i="16"/>
  <c r="P103" i="16"/>
  <c r="N103" i="16"/>
  <c r="L103" i="16"/>
  <c r="J103" i="16"/>
  <c r="H103" i="16"/>
  <c r="F103" i="16"/>
  <c r="D103" i="16"/>
  <c r="C103" i="16"/>
  <c r="B103" i="16"/>
  <c r="V102" i="16"/>
  <c r="T102" i="16"/>
  <c r="R102" i="16"/>
  <c r="P102" i="16"/>
  <c r="N102" i="16"/>
  <c r="L102" i="16"/>
  <c r="J102" i="16"/>
  <c r="H102" i="16"/>
  <c r="F102" i="16"/>
  <c r="D102" i="16"/>
  <c r="C102" i="16"/>
  <c r="B102" i="16"/>
  <c r="V101" i="16"/>
  <c r="T101" i="16"/>
  <c r="R101" i="16"/>
  <c r="P101" i="16"/>
  <c r="N101" i="16"/>
  <c r="L101" i="16"/>
  <c r="J101" i="16"/>
  <c r="H101" i="16"/>
  <c r="F101" i="16"/>
  <c r="D101" i="16"/>
  <c r="C101" i="16"/>
  <c r="B101" i="16"/>
  <c r="V100" i="16"/>
  <c r="T100" i="16"/>
  <c r="R100" i="16"/>
  <c r="P100" i="16"/>
  <c r="N100" i="16"/>
  <c r="L100" i="16"/>
  <c r="J100" i="16"/>
  <c r="H100" i="16"/>
  <c r="F100" i="16"/>
  <c r="D100" i="16"/>
  <c r="C100" i="16"/>
  <c r="B100" i="16"/>
  <c r="V99" i="16"/>
  <c r="T99" i="16"/>
  <c r="R99" i="16"/>
  <c r="P99" i="16"/>
  <c r="N99" i="16"/>
  <c r="L99" i="16"/>
  <c r="J99" i="16"/>
  <c r="H99" i="16"/>
  <c r="F99" i="16"/>
  <c r="D99" i="16"/>
  <c r="C99" i="16"/>
  <c r="B99" i="16"/>
  <c r="V98" i="16"/>
  <c r="T98" i="16"/>
  <c r="R98" i="16"/>
  <c r="P98" i="16"/>
  <c r="N98" i="16"/>
  <c r="L98" i="16"/>
  <c r="J98" i="16"/>
  <c r="H98" i="16"/>
  <c r="F98" i="16"/>
  <c r="D98" i="16"/>
  <c r="C98" i="16"/>
  <c r="B98" i="16"/>
  <c r="V97" i="16"/>
  <c r="T97" i="16"/>
  <c r="R97" i="16"/>
  <c r="P97" i="16"/>
  <c r="N97" i="16"/>
  <c r="L97" i="16"/>
  <c r="J97" i="16"/>
  <c r="H97" i="16"/>
  <c r="F97" i="16"/>
  <c r="D97" i="16"/>
  <c r="C97" i="16"/>
  <c r="B97" i="16"/>
  <c r="V96" i="16"/>
  <c r="T96" i="16"/>
  <c r="R96" i="16"/>
  <c r="P96" i="16"/>
  <c r="N96" i="16"/>
  <c r="L96" i="16"/>
  <c r="J96" i="16"/>
  <c r="H96" i="16"/>
  <c r="F96" i="16"/>
  <c r="D96" i="16"/>
  <c r="C96" i="16"/>
  <c r="B96" i="16"/>
  <c r="V95" i="16"/>
  <c r="T95" i="16"/>
  <c r="R95" i="16"/>
  <c r="P95" i="16"/>
  <c r="N95" i="16"/>
  <c r="L95" i="16"/>
  <c r="J95" i="16"/>
  <c r="H95" i="16"/>
  <c r="F95" i="16"/>
  <c r="D95" i="16"/>
  <c r="C95" i="16"/>
  <c r="B95" i="16"/>
  <c r="V94" i="16"/>
  <c r="T94" i="16"/>
  <c r="R94" i="16"/>
  <c r="P94" i="16"/>
  <c r="N94" i="16"/>
  <c r="L94" i="16"/>
  <c r="J94" i="16"/>
  <c r="H94" i="16"/>
  <c r="F94" i="16"/>
  <c r="D94" i="16"/>
  <c r="C94" i="16"/>
  <c r="B94" i="16"/>
  <c r="V93" i="16"/>
  <c r="T93" i="16"/>
  <c r="R93" i="16"/>
  <c r="P93" i="16"/>
  <c r="N93" i="16"/>
  <c r="L93" i="16"/>
  <c r="J93" i="16"/>
  <c r="H93" i="16"/>
  <c r="F93" i="16"/>
  <c r="D93" i="16"/>
  <c r="C93" i="16"/>
  <c r="B93" i="16"/>
  <c r="V92" i="16"/>
  <c r="T92" i="16"/>
  <c r="R92" i="16"/>
  <c r="P92" i="16"/>
  <c r="N92" i="16"/>
  <c r="L92" i="16"/>
  <c r="J92" i="16"/>
  <c r="H92" i="16"/>
  <c r="F92" i="16"/>
  <c r="D92" i="16"/>
  <c r="C92" i="16"/>
  <c r="B92" i="16"/>
  <c r="V91" i="16"/>
  <c r="T91" i="16"/>
  <c r="R91" i="16"/>
  <c r="P91" i="16"/>
  <c r="N91" i="16"/>
  <c r="L91" i="16"/>
  <c r="J91" i="16"/>
  <c r="H91" i="16"/>
  <c r="F91" i="16"/>
  <c r="D91" i="16"/>
  <c r="C91" i="16"/>
  <c r="B91" i="16"/>
  <c r="V90" i="16"/>
  <c r="T90" i="16"/>
  <c r="R90" i="16"/>
  <c r="P90" i="16"/>
  <c r="N90" i="16"/>
  <c r="L90" i="16"/>
  <c r="J90" i="16"/>
  <c r="H90" i="16"/>
  <c r="F90" i="16"/>
  <c r="D90" i="16"/>
  <c r="C90" i="16"/>
  <c r="B90" i="16"/>
  <c r="V89" i="16"/>
  <c r="T89" i="16"/>
  <c r="R89" i="16"/>
  <c r="P89" i="16"/>
  <c r="N89" i="16"/>
  <c r="L89" i="16"/>
  <c r="J89" i="16"/>
  <c r="H89" i="16"/>
  <c r="F89" i="16"/>
  <c r="D89" i="16"/>
  <c r="C89" i="16"/>
  <c r="B89" i="16"/>
  <c r="V88" i="16"/>
  <c r="T88" i="16"/>
  <c r="R88" i="16"/>
  <c r="P88" i="16"/>
  <c r="N88" i="16"/>
  <c r="L88" i="16"/>
  <c r="J88" i="16"/>
  <c r="H88" i="16"/>
  <c r="F88" i="16"/>
  <c r="D88" i="16"/>
  <c r="C88" i="16"/>
  <c r="B88" i="16"/>
  <c r="V87" i="16"/>
  <c r="T87" i="16"/>
  <c r="R87" i="16"/>
  <c r="P87" i="16"/>
  <c r="N87" i="16"/>
  <c r="L87" i="16"/>
  <c r="J87" i="16"/>
  <c r="H87" i="16"/>
  <c r="F87" i="16"/>
  <c r="D87" i="16"/>
  <c r="C87" i="16"/>
  <c r="B87" i="16"/>
  <c r="V86" i="16"/>
  <c r="T86" i="16"/>
  <c r="R86" i="16"/>
  <c r="P86" i="16"/>
  <c r="N86" i="16"/>
  <c r="L86" i="16"/>
  <c r="J86" i="16"/>
  <c r="H86" i="16"/>
  <c r="F86" i="16"/>
  <c r="D86" i="16"/>
  <c r="C86" i="16"/>
  <c r="V85" i="16"/>
  <c r="T85" i="16"/>
  <c r="R85" i="16"/>
  <c r="P85" i="16"/>
  <c r="N85" i="16"/>
  <c r="L85" i="16"/>
  <c r="J85" i="16"/>
  <c r="H85" i="16"/>
  <c r="F85" i="16"/>
  <c r="D85" i="16"/>
  <c r="C85" i="16"/>
  <c r="B85" i="16"/>
  <c r="V84" i="16"/>
  <c r="T84" i="16"/>
  <c r="R84" i="16"/>
  <c r="P84" i="16"/>
  <c r="N84" i="16"/>
  <c r="L84" i="16"/>
  <c r="J84" i="16"/>
  <c r="H84" i="16"/>
  <c r="F84" i="16"/>
  <c r="D84" i="16"/>
  <c r="C84" i="16"/>
  <c r="B84" i="16"/>
  <c r="V83" i="16"/>
  <c r="T83" i="16"/>
  <c r="R83" i="16"/>
  <c r="P83" i="16"/>
  <c r="N83" i="16"/>
  <c r="L83" i="16"/>
  <c r="J83" i="16"/>
  <c r="H83" i="16"/>
  <c r="F83" i="16"/>
  <c r="D83" i="16"/>
  <c r="C83" i="16"/>
  <c r="B83" i="16"/>
  <c r="V82" i="16"/>
  <c r="T82" i="16"/>
  <c r="R82" i="16"/>
  <c r="P82" i="16"/>
  <c r="N82" i="16"/>
  <c r="L82" i="16"/>
  <c r="J82" i="16"/>
  <c r="H82" i="16"/>
  <c r="F82" i="16"/>
  <c r="D82" i="16"/>
  <c r="C82" i="16"/>
  <c r="B82" i="16"/>
  <c r="V81" i="16"/>
  <c r="T81" i="16"/>
  <c r="R81" i="16"/>
  <c r="P81" i="16"/>
  <c r="N81" i="16"/>
  <c r="L81" i="16"/>
  <c r="J81" i="16"/>
  <c r="H81" i="16"/>
  <c r="F81" i="16"/>
  <c r="D81" i="16"/>
  <c r="C81" i="16"/>
  <c r="B81" i="16"/>
  <c r="V80" i="16"/>
  <c r="T80" i="16"/>
  <c r="R80" i="16"/>
  <c r="P80" i="16"/>
  <c r="N80" i="16"/>
  <c r="L80" i="16"/>
  <c r="J80" i="16"/>
  <c r="H80" i="16"/>
  <c r="F80" i="16"/>
  <c r="D80" i="16"/>
  <c r="C80" i="16"/>
  <c r="B80" i="16"/>
  <c r="V79" i="16"/>
  <c r="T79" i="16"/>
  <c r="R79" i="16"/>
  <c r="P79" i="16"/>
  <c r="N79" i="16"/>
  <c r="L79" i="16"/>
  <c r="J79" i="16"/>
  <c r="H79" i="16"/>
  <c r="F79" i="16"/>
  <c r="D79" i="16"/>
  <c r="C79" i="16"/>
  <c r="B79" i="16"/>
  <c r="V78" i="16"/>
  <c r="T78" i="16"/>
  <c r="R78" i="16"/>
  <c r="P78" i="16"/>
  <c r="N78" i="16"/>
  <c r="L78" i="16"/>
  <c r="J78" i="16"/>
  <c r="H78" i="16"/>
  <c r="F78" i="16"/>
  <c r="D78" i="16"/>
  <c r="C78" i="16"/>
  <c r="B78" i="16"/>
  <c r="V77" i="16"/>
  <c r="T77" i="16"/>
  <c r="R77" i="16"/>
  <c r="P77" i="16"/>
  <c r="N77" i="16"/>
  <c r="L77" i="16"/>
  <c r="J77" i="16"/>
  <c r="H77" i="16"/>
  <c r="F77" i="16"/>
  <c r="D77" i="16"/>
  <c r="C77" i="16"/>
  <c r="B77" i="16"/>
  <c r="V76" i="16"/>
  <c r="T76" i="16"/>
  <c r="R76" i="16"/>
  <c r="P76" i="16"/>
  <c r="N76" i="16"/>
  <c r="L76" i="16"/>
  <c r="J76" i="16"/>
  <c r="H76" i="16"/>
  <c r="F76" i="16"/>
  <c r="D76" i="16"/>
  <c r="C76" i="16"/>
  <c r="B76" i="16"/>
  <c r="V75" i="16"/>
  <c r="T75" i="16"/>
  <c r="R75" i="16"/>
  <c r="P75" i="16"/>
  <c r="N75" i="16"/>
  <c r="L75" i="16"/>
  <c r="J75" i="16"/>
  <c r="H75" i="16"/>
  <c r="F75" i="16"/>
  <c r="D75" i="16"/>
  <c r="C75" i="16"/>
  <c r="B75" i="16"/>
  <c r="V74" i="16"/>
  <c r="T74" i="16"/>
  <c r="R74" i="16"/>
  <c r="P74" i="16"/>
  <c r="N74" i="16"/>
  <c r="L74" i="16"/>
  <c r="J74" i="16"/>
  <c r="H74" i="16"/>
  <c r="F74" i="16"/>
  <c r="D74" i="16"/>
  <c r="C74" i="16"/>
  <c r="B74" i="16"/>
  <c r="V73" i="16"/>
  <c r="T73" i="16"/>
  <c r="R73" i="16"/>
  <c r="P73" i="16"/>
  <c r="N73" i="16"/>
  <c r="L73" i="16"/>
  <c r="J73" i="16"/>
  <c r="H73" i="16"/>
  <c r="F73" i="16"/>
  <c r="D73" i="16"/>
  <c r="C73" i="16"/>
  <c r="B73" i="16"/>
  <c r="V72" i="16"/>
  <c r="T72" i="16"/>
  <c r="R72" i="16"/>
  <c r="P72" i="16"/>
  <c r="N72" i="16"/>
  <c r="L72" i="16"/>
  <c r="J72" i="16"/>
  <c r="H72" i="16"/>
  <c r="F72" i="16"/>
  <c r="D72" i="16"/>
  <c r="C72" i="16"/>
  <c r="B72" i="16"/>
  <c r="V71" i="16"/>
  <c r="T71" i="16"/>
  <c r="R71" i="16"/>
  <c r="P71" i="16"/>
  <c r="N71" i="16"/>
  <c r="L71" i="16"/>
  <c r="J71" i="16"/>
  <c r="H71" i="16"/>
  <c r="F71" i="16"/>
  <c r="D71" i="16"/>
  <c r="C71" i="16"/>
  <c r="V70" i="16"/>
  <c r="T70" i="16"/>
  <c r="R70" i="16"/>
  <c r="P70" i="16"/>
  <c r="N70" i="16"/>
  <c r="L70" i="16"/>
  <c r="J70" i="16"/>
  <c r="H70" i="16"/>
  <c r="F70" i="16"/>
  <c r="D70" i="16"/>
  <c r="C70" i="16"/>
  <c r="B70" i="16"/>
  <c r="V69" i="16"/>
  <c r="T69" i="16"/>
  <c r="R69" i="16"/>
  <c r="P69" i="16"/>
  <c r="N69" i="16"/>
  <c r="L69" i="16"/>
  <c r="J69" i="16"/>
  <c r="H69" i="16"/>
  <c r="F69" i="16"/>
  <c r="D69" i="16"/>
  <c r="C69" i="16"/>
  <c r="B69" i="16"/>
  <c r="V68" i="16"/>
  <c r="T68" i="16"/>
  <c r="R68" i="16"/>
  <c r="P68" i="16"/>
  <c r="N68" i="16"/>
  <c r="L68" i="16"/>
  <c r="J68" i="16"/>
  <c r="H68" i="16"/>
  <c r="F68" i="16"/>
  <c r="D68" i="16"/>
  <c r="C68" i="16"/>
  <c r="B68" i="16"/>
  <c r="V67" i="16"/>
  <c r="T67" i="16"/>
  <c r="R67" i="16"/>
  <c r="P67" i="16"/>
  <c r="N67" i="16"/>
  <c r="L67" i="16"/>
  <c r="J67" i="16"/>
  <c r="H67" i="16"/>
  <c r="F67" i="16"/>
  <c r="D67" i="16"/>
  <c r="C67" i="16"/>
  <c r="B67" i="16"/>
  <c r="V66" i="16"/>
  <c r="T66" i="16"/>
  <c r="R66" i="16"/>
  <c r="P66" i="16"/>
  <c r="N66" i="16"/>
  <c r="L66" i="16"/>
  <c r="J66" i="16"/>
  <c r="H66" i="16"/>
  <c r="F66" i="16"/>
  <c r="D66" i="16"/>
  <c r="C66" i="16"/>
  <c r="B66" i="16"/>
  <c r="V65" i="16"/>
  <c r="T65" i="16"/>
  <c r="R65" i="16"/>
  <c r="P65" i="16"/>
  <c r="N65" i="16"/>
  <c r="L65" i="16"/>
  <c r="J65" i="16"/>
  <c r="H65" i="16"/>
  <c r="F65" i="16"/>
  <c r="D65" i="16"/>
  <c r="C65" i="16"/>
  <c r="B65" i="16"/>
  <c r="V64" i="16"/>
  <c r="T64" i="16"/>
  <c r="R64" i="16"/>
  <c r="P64" i="16"/>
  <c r="N64" i="16"/>
  <c r="L64" i="16"/>
  <c r="J64" i="16"/>
  <c r="H64" i="16"/>
  <c r="F64" i="16"/>
  <c r="D64" i="16"/>
  <c r="C64" i="16"/>
  <c r="B64" i="16"/>
  <c r="V63" i="16"/>
  <c r="T63" i="16"/>
  <c r="R63" i="16"/>
  <c r="P63" i="16"/>
  <c r="N63" i="16"/>
  <c r="L63" i="16"/>
  <c r="J63" i="16"/>
  <c r="H63" i="16"/>
  <c r="F63" i="16"/>
  <c r="D63" i="16"/>
  <c r="C63" i="16"/>
  <c r="B63" i="16"/>
  <c r="V62" i="16"/>
  <c r="T62" i="16"/>
  <c r="R62" i="16"/>
  <c r="P62" i="16"/>
  <c r="N62" i="16"/>
  <c r="L62" i="16"/>
  <c r="J62" i="16"/>
  <c r="H62" i="16"/>
  <c r="F62" i="16"/>
  <c r="D62" i="16"/>
  <c r="C62" i="16"/>
  <c r="B62" i="16"/>
  <c r="V61" i="16"/>
  <c r="T61" i="16"/>
  <c r="R61" i="16"/>
  <c r="P61" i="16"/>
  <c r="N61" i="16"/>
  <c r="L61" i="16"/>
  <c r="J61" i="16"/>
  <c r="H61" i="16"/>
  <c r="F61" i="16"/>
  <c r="D61" i="16"/>
  <c r="C61" i="16"/>
  <c r="B61" i="16"/>
  <c r="V60" i="16"/>
  <c r="T60" i="16"/>
  <c r="R60" i="16"/>
  <c r="P60" i="16"/>
  <c r="N60" i="16"/>
  <c r="L60" i="16"/>
  <c r="J60" i="16"/>
  <c r="H60" i="16"/>
  <c r="F60" i="16"/>
  <c r="D60" i="16"/>
  <c r="C60" i="16"/>
  <c r="B60" i="16"/>
  <c r="V59" i="16"/>
  <c r="T59" i="16"/>
  <c r="R59" i="16"/>
  <c r="P59" i="16"/>
  <c r="N59" i="16"/>
  <c r="L59" i="16"/>
  <c r="J59" i="16"/>
  <c r="H59" i="16"/>
  <c r="F59" i="16"/>
  <c r="D59" i="16"/>
  <c r="C59" i="16"/>
  <c r="B59" i="16"/>
  <c r="T58" i="16"/>
  <c r="R58" i="16"/>
  <c r="P58" i="16"/>
  <c r="N58" i="16"/>
  <c r="L58" i="16"/>
  <c r="J58" i="16"/>
  <c r="H58" i="16"/>
  <c r="F58" i="16"/>
  <c r="D58" i="16"/>
  <c r="C58" i="16"/>
  <c r="B58" i="16"/>
  <c r="T57" i="16"/>
  <c r="R57" i="16"/>
  <c r="P57" i="16"/>
  <c r="N57" i="16"/>
  <c r="L57" i="16"/>
  <c r="J57" i="16"/>
  <c r="H57" i="16"/>
  <c r="F57" i="16"/>
  <c r="D57" i="16"/>
  <c r="C57" i="16"/>
  <c r="B57" i="16"/>
  <c r="T56" i="16"/>
  <c r="R56" i="16"/>
  <c r="P56" i="16"/>
  <c r="N56" i="16"/>
  <c r="L56" i="16"/>
  <c r="J56" i="16"/>
  <c r="H56" i="16"/>
  <c r="F56" i="16"/>
  <c r="D56" i="16"/>
  <c r="C56" i="16"/>
  <c r="B56" i="16"/>
  <c r="T55" i="16"/>
  <c r="R55" i="16"/>
  <c r="P55" i="16"/>
  <c r="N55" i="16"/>
  <c r="L55" i="16"/>
  <c r="J55" i="16"/>
  <c r="H55" i="16"/>
  <c r="F55" i="16"/>
  <c r="D55" i="16"/>
  <c r="C55" i="16"/>
  <c r="B55" i="16"/>
  <c r="T54" i="16"/>
  <c r="R54" i="16"/>
  <c r="P54" i="16"/>
  <c r="N54" i="16"/>
  <c r="L54" i="16"/>
  <c r="J54" i="16"/>
  <c r="H54" i="16"/>
  <c r="F54" i="16"/>
  <c r="D54" i="16"/>
  <c r="C54" i="16"/>
  <c r="B54" i="16"/>
  <c r="T53" i="16"/>
  <c r="R53" i="16"/>
  <c r="P53" i="16"/>
  <c r="N53" i="16"/>
  <c r="L53" i="16"/>
  <c r="J53" i="16"/>
  <c r="H53" i="16"/>
  <c r="F53" i="16"/>
  <c r="D53" i="16"/>
  <c r="C53" i="16"/>
  <c r="B53" i="16"/>
  <c r="T52" i="16"/>
  <c r="R52" i="16"/>
  <c r="P52" i="16"/>
  <c r="N52" i="16"/>
  <c r="L52" i="16"/>
  <c r="J52" i="16"/>
  <c r="H52" i="16"/>
  <c r="F52" i="16"/>
  <c r="D52" i="16"/>
  <c r="C52" i="16"/>
  <c r="B52" i="16"/>
  <c r="T51" i="16"/>
  <c r="R51" i="16"/>
  <c r="P51" i="16"/>
  <c r="N51" i="16"/>
  <c r="L51" i="16"/>
  <c r="J51" i="16"/>
  <c r="H51" i="16"/>
  <c r="F51" i="16"/>
  <c r="D51" i="16"/>
  <c r="C51" i="16"/>
  <c r="V50" i="16"/>
  <c r="T50" i="16"/>
  <c r="R50" i="16"/>
  <c r="P50" i="16"/>
  <c r="N50" i="16"/>
  <c r="L50" i="16"/>
  <c r="J50" i="16"/>
  <c r="H50" i="16"/>
  <c r="F50" i="16"/>
  <c r="D50" i="16"/>
  <c r="C50" i="16"/>
  <c r="B50" i="16"/>
  <c r="V49" i="16"/>
  <c r="T49" i="16"/>
  <c r="R49" i="16"/>
  <c r="P49" i="16"/>
  <c r="N49" i="16"/>
  <c r="L49" i="16"/>
  <c r="J49" i="16"/>
  <c r="H49" i="16"/>
  <c r="F49" i="16"/>
  <c r="D49" i="16"/>
  <c r="C49" i="16"/>
  <c r="B49" i="16"/>
  <c r="V48" i="16"/>
  <c r="T48" i="16"/>
  <c r="R48" i="16"/>
  <c r="P48" i="16"/>
  <c r="N48" i="16"/>
  <c r="L48" i="16"/>
  <c r="J48" i="16"/>
  <c r="H48" i="16"/>
  <c r="F48" i="16"/>
  <c r="D48" i="16"/>
  <c r="C48" i="16"/>
  <c r="B48" i="16"/>
  <c r="V47" i="16"/>
  <c r="T47" i="16"/>
  <c r="R47" i="16"/>
  <c r="P47" i="16"/>
  <c r="N47" i="16"/>
  <c r="L47" i="16"/>
  <c r="J47" i="16"/>
  <c r="H47" i="16"/>
  <c r="F47" i="16"/>
  <c r="D47" i="16"/>
  <c r="C47" i="16"/>
  <c r="B47" i="16"/>
  <c r="V46" i="16"/>
  <c r="T46" i="16"/>
  <c r="R46" i="16"/>
  <c r="P46" i="16"/>
  <c r="N46" i="16"/>
  <c r="L46" i="16"/>
  <c r="J46" i="16"/>
  <c r="H46" i="16"/>
  <c r="F46" i="16"/>
  <c r="D46" i="16"/>
  <c r="C46" i="16"/>
  <c r="B46" i="16"/>
  <c r="V45" i="16"/>
  <c r="T45" i="16"/>
  <c r="R45" i="16"/>
  <c r="P45" i="16"/>
  <c r="N45" i="16"/>
  <c r="L45" i="16"/>
  <c r="J45" i="16"/>
  <c r="H45" i="16"/>
  <c r="F45" i="16"/>
  <c r="D45" i="16"/>
  <c r="C45" i="16"/>
  <c r="B45" i="16"/>
  <c r="V44" i="16"/>
  <c r="T44" i="16"/>
  <c r="R44" i="16"/>
  <c r="P44" i="16"/>
  <c r="N44" i="16"/>
  <c r="L44" i="16"/>
  <c r="J44" i="16"/>
  <c r="H44" i="16"/>
  <c r="F44" i="16"/>
  <c r="D44" i="16"/>
  <c r="C44" i="16"/>
  <c r="B44" i="16"/>
  <c r="V43" i="16"/>
  <c r="T43" i="16"/>
  <c r="R43" i="16"/>
  <c r="P43" i="16"/>
  <c r="N43" i="16"/>
  <c r="L43" i="16"/>
  <c r="J43" i="16"/>
  <c r="H43" i="16"/>
  <c r="F43" i="16"/>
  <c r="D43" i="16"/>
  <c r="C43" i="16"/>
  <c r="B43" i="16"/>
  <c r="V42" i="16"/>
  <c r="T42" i="16"/>
  <c r="R42" i="16"/>
  <c r="P42" i="16"/>
  <c r="N42" i="16"/>
  <c r="L42" i="16"/>
  <c r="J42" i="16"/>
  <c r="H42" i="16"/>
  <c r="F42" i="16"/>
  <c r="D42" i="16"/>
  <c r="C42" i="16"/>
  <c r="B42" i="16"/>
  <c r="V41" i="16"/>
  <c r="T41" i="16"/>
  <c r="R41" i="16"/>
  <c r="P41" i="16"/>
  <c r="N41" i="16"/>
  <c r="L41" i="16"/>
  <c r="J41" i="16"/>
  <c r="H41" i="16"/>
  <c r="F41" i="16"/>
  <c r="D41" i="16"/>
  <c r="C41" i="16"/>
  <c r="B41" i="16"/>
  <c r="V40" i="16"/>
  <c r="T40" i="16"/>
  <c r="R40" i="16"/>
  <c r="P40" i="16"/>
  <c r="N40" i="16"/>
  <c r="L40" i="16"/>
  <c r="J40" i="16"/>
  <c r="H40" i="16"/>
  <c r="F40" i="16"/>
  <c r="D40" i="16"/>
  <c r="C40" i="16"/>
  <c r="B40" i="16"/>
  <c r="V39" i="16"/>
  <c r="T39" i="16"/>
  <c r="R39" i="16"/>
  <c r="P39" i="16"/>
  <c r="N39" i="16"/>
  <c r="L39" i="16"/>
  <c r="J39" i="16"/>
  <c r="H39" i="16"/>
  <c r="F39" i="16"/>
  <c r="D39" i="16"/>
  <c r="C39" i="16"/>
  <c r="B39" i="16"/>
  <c r="V38" i="16"/>
  <c r="T38" i="16"/>
  <c r="R38" i="16"/>
  <c r="P38" i="16"/>
  <c r="N38" i="16"/>
  <c r="L38" i="16"/>
  <c r="J38" i="16"/>
  <c r="H38" i="16"/>
  <c r="F38" i="16"/>
  <c r="D38" i="16"/>
  <c r="C38" i="16"/>
  <c r="B38" i="16"/>
  <c r="V37" i="16"/>
  <c r="T37" i="16"/>
  <c r="R37" i="16"/>
  <c r="P37" i="16"/>
  <c r="N37" i="16"/>
  <c r="L37" i="16"/>
  <c r="J37" i="16"/>
  <c r="H37" i="16"/>
  <c r="F37" i="16"/>
  <c r="D37" i="16"/>
  <c r="C37" i="16"/>
  <c r="B37" i="16"/>
  <c r="V36" i="16"/>
  <c r="T36" i="16"/>
  <c r="R36" i="16"/>
  <c r="P36" i="16"/>
  <c r="N36" i="16"/>
  <c r="L36" i="16"/>
  <c r="J36" i="16"/>
  <c r="H36" i="16"/>
  <c r="F36" i="16"/>
  <c r="D36" i="16"/>
  <c r="C36" i="16"/>
  <c r="B36" i="16"/>
  <c r="V35" i="16"/>
  <c r="T35" i="16"/>
  <c r="R35" i="16"/>
  <c r="P35" i="16"/>
  <c r="N35" i="16"/>
  <c r="L35" i="16"/>
  <c r="J35" i="16"/>
  <c r="H35" i="16"/>
  <c r="F35" i="16"/>
  <c r="D35" i="16"/>
  <c r="C35" i="16"/>
  <c r="B35" i="16"/>
  <c r="V34" i="16"/>
  <c r="T34" i="16"/>
  <c r="R34" i="16"/>
  <c r="P34" i="16"/>
  <c r="N34" i="16"/>
  <c r="L34" i="16"/>
  <c r="J34" i="16"/>
  <c r="H34" i="16"/>
  <c r="F34" i="16"/>
  <c r="D34" i="16"/>
  <c r="C34" i="16"/>
  <c r="B34" i="16"/>
  <c r="V33" i="16"/>
  <c r="T33" i="16"/>
  <c r="R33" i="16"/>
  <c r="P33" i="16"/>
  <c r="N33" i="16"/>
  <c r="L33" i="16"/>
  <c r="J33" i="16"/>
  <c r="H33" i="16"/>
  <c r="F33" i="16"/>
  <c r="D33" i="16"/>
  <c r="C33" i="16"/>
  <c r="B33" i="16"/>
  <c r="T32" i="16"/>
  <c r="R32" i="16"/>
  <c r="P32" i="16"/>
  <c r="N32" i="16"/>
  <c r="L32" i="16"/>
  <c r="J32" i="16"/>
  <c r="H32" i="16"/>
  <c r="F32" i="16"/>
  <c r="D32" i="16"/>
  <c r="C32" i="16"/>
  <c r="V31" i="16"/>
  <c r="T31" i="16"/>
  <c r="R31" i="16"/>
  <c r="P31" i="16"/>
  <c r="N31" i="16"/>
  <c r="L31" i="16"/>
  <c r="J31" i="16"/>
  <c r="H31" i="16"/>
  <c r="F31" i="16"/>
  <c r="D31" i="16"/>
  <c r="C31" i="16"/>
  <c r="B31" i="16"/>
  <c r="V30" i="16"/>
  <c r="T30" i="16"/>
  <c r="R30" i="16"/>
  <c r="P30" i="16"/>
  <c r="N30" i="16"/>
  <c r="L30" i="16"/>
  <c r="J30" i="16"/>
  <c r="H30" i="16"/>
  <c r="F30" i="16"/>
  <c r="D30" i="16"/>
  <c r="C30" i="16"/>
  <c r="B30" i="16"/>
  <c r="V29" i="16"/>
  <c r="T29" i="16"/>
  <c r="R29" i="16"/>
  <c r="P29" i="16"/>
  <c r="N29" i="16"/>
  <c r="L29" i="16"/>
  <c r="J29" i="16"/>
  <c r="H29" i="16"/>
  <c r="F29" i="16"/>
  <c r="D29" i="16"/>
  <c r="C29" i="16"/>
  <c r="B29" i="16"/>
  <c r="V28" i="16"/>
  <c r="T28" i="16"/>
  <c r="R28" i="16"/>
  <c r="P28" i="16"/>
  <c r="N28" i="16"/>
  <c r="L28" i="16"/>
  <c r="J28" i="16"/>
  <c r="H28" i="16"/>
  <c r="F28" i="16"/>
  <c r="D28" i="16"/>
  <c r="C28" i="16"/>
  <c r="B28" i="16"/>
  <c r="V27" i="16"/>
  <c r="T27" i="16"/>
  <c r="R27" i="16"/>
  <c r="P27" i="16"/>
  <c r="N27" i="16"/>
  <c r="L27" i="16"/>
  <c r="J27" i="16"/>
  <c r="H27" i="16"/>
  <c r="F27" i="16"/>
  <c r="D27" i="16"/>
  <c r="C27" i="16"/>
  <c r="B27" i="16"/>
  <c r="V26" i="16"/>
  <c r="T26" i="16"/>
  <c r="R26" i="16"/>
  <c r="P26" i="16"/>
  <c r="N26" i="16"/>
  <c r="L26" i="16"/>
  <c r="J26" i="16"/>
  <c r="H26" i="16"/>
  <c r="F26" i="16"/>
  <c r="D26" i="16"/>
  <c r="C26" i="16"/>
  <c r="B26" i="16"/>
  <c r="V25" i="16"/>
  <c r="T25" i="16"/>
  <c r="R25" i="16"/>
  <c r="P25" i="16"/>
  <c r="N25" i="16"/>
  <c r="L25" i="16"/>
  <c r="J25" i="16"/>
  <c r="H25" i="16"/>
  <c r="F25" i="16"/>
  <c r="D25" i="16"/>
  <c r="C25" i="16"/>
  <c r="B25" i="16"/>
  <c r="V24" i="16"/>
  <c r="T24" i="16"/>
  <c r="R24" i="16"/>
  <c r="P24" i="16"/>
  <c r="N24" i="16"/>
  <c r="L24" i="16"/>
  <c r="J24" i="16"/>
  <c r="H24" i="16"/>
  <c r="F24" i="16"/>
  <c r="D24" i="16"/>
  <c r="C24" i="16"/>
  <c r="B24" i="16"/>
  <c r="V23" i="16"/>
  <c r="T23" i="16"/>
  <c r="R23" i="16"/>
  <c r="P23" i="16"/>
  <c r="N23" i="16"/>
  <c r="L23" i="16"/>
  <c r="J23" i="16"/>
  <c r="H23" i="16"/>
  <c r="F23" i="16"/>
  <c r="D23" i="16"/>
  <c r="C23" i="16"/>
  <c r="B23" i="16"/>
  <c r="V22" i="16"/>
  <c r="T22" i="16"/>
  <c r="R22" i="16"/>
  <c r="P22" i="16"/>
  <c r="N22" i="16"/>
  <c r="L22" i="16"/>
  <c r="J22" i="16"/>
  <c r="H22" i="16"/>
  <c r="F22" i="16"/>
  <c r="D22" i="16"/>
  <c r="C22" i="16"/>
  <c r="B22" i="16"/>
  <c r="V21" i="16"/>
  <c r="T21" i="16"/>
  <c r="R21" i="16"/>
  <c r="P21" i="16"/>
  <c r="N21" i="16"/>
  <c r="L21" i="16"/>
  <c r="J21" i="16"/>
  <c r="H21" i="16"/>
  <c r="F21" i="16"/>
  <c r="D21" i="16"/>
  <c r="C21" i="16"/>
  <c r="B21" i="16"/>
  <c r="V20" i="16"/>
  <c r="T20" i="16"/>
  <c r="R20" i="16"/>
  <c r="P20" i="16"/>
  <c r="N20" i="16"/>
  <c r="L20" i="16"/>
  <c r="J20" i="16"/>
  <c r="H20" i="16"/>
  <c r="F20" i="16"/>
  <c r="D20" i="16"/>
  <c r="C20" i="16"/>
  <c r="B20" i="16"/>
  <c r="V19" i="16"/>
  <c r="T19" i="16"/>
  <c r="R19" i="16"/>
  <c r="P19" i="16"/>
  <c r="N19" i="16"/>
  <c r="L19" i="16"/>
  <c r="J19" i="16"/>
  <c r="H19" i="16"/>
  <c r="F19" i="16"/>
  <c r="D19" i="16"/>
  <c r="C19" i="16"/>
  <c r="B19" i="16"/>
  <c r="V18" i="16"/>
  <c r="T18" i="16"/>
  <c r="R18" i="16"/>
  <c r="P18" i="16"/>
  <c r="N18" i="16"/>
  <c r="L18" i="16"/>
  <c r="J18" i="16"/>
  <c r="H18" i="16"/>
  <c r="F18" i="16"/>
  <c r="D18" i="16"/>
  <c r="C18" i="16"/>
  <c r="V17" i="16"/>
  <c r="T17" i="16"/>
  <c r="R17" i="16"/>
  <c r="P17" i="16"/>
  <c r="N17" i="16"/>
  <c r="L17" i="16"/>
  <c r="J17" i="16"/>
  <c r="H17" i="16"/>
  <c r="F17" i="16"/>
  <c r="D17" i="16"/>
  <c r="C17" i="16"/>
  <c r="B17" i="16"/>
  <c r="V16" i="16"/>
  <c r="T16" i="16"/>
  <c r="R16" i="16"/>
  <c r="P16" i="16"/>
  <c r="N16" i="16"/>
  <c r="L16" i="16"/>
  <c r="J16" i="16"/>
  <c r="H16" i="16"/>
  <c r="F16" i="16"/>
  <c r="D16" i="16"/>
  <c r="C16" i="16"/>
  <c r="B16" i="16"/>
  <c r="V15" i="16"/>
  <c r="T15" i="16"/>
  <c r="R15" i="16"/>
  <c r="P15" i="16"/>
  <c r="N15" i="16"/>
  <c r="L15" i="16"/>
  <c r="J15" i="16"/>
  <c r="H15" i="16"/>
  <c r="F15" i="16"/>
  <c r="D15" i="16"/>
  <c r="C15" i="16"/>
  <c r="B15" i="16"/>
  <c r="V14" i="16"/>
  <c r="T14" i="16"/>
  <c r="R14" i="16"/>
  <c r="P14" i="16"/>
  <c r="N14" i="16"/>
  <c r="L14" i="16"/>
  <c r="J14" i="16"/>
  <c r="H14" i="16"/>
  <c r="F14" i="16"/>
  <c r="D14" i="16"/>
  <c r="C14" i="16"/>
  <c r="B14" i="16"/>
  <c r="V13" i="16"/>
  <c r="T13" i="16"/>
  <c r="R13" i="16"/>
  <c r="P13" i="16"/>
  <c r="N13" i="16"/>
  <c r="L13" i="16"/>
  <c r="J13" i="16"/>
  <c r="H13" i="16"/>
  <c r="F13" i="16"/>
  <c r="D13" i="16"/>
  <c r="C13" i="16"/>
  <c r="B13" i="16"/>
  <c r="V12" i="16"/>
  <c r="T12" i="16"/>
  <c r="R12" i="16"/>
  <c r="P12" i="16"/>
  <c r="N12" i="16"/>
  <c r="L12" i="16"/>
  <c r="J12" i="16"/>
  <c r="H12" i="16"/>
  <c r="F12" i="16"/>
  <c r="D12" i="16"/>
  <c r="C12" i="16"/>
  <c r="B12" i="16"/>
  <c r="V11" i="16"/>
  <c r="T11" i="16"/>
  <c r="R11" i="16"/>
  <c r="P11" i="16"/>
  <c r="N11" i="16"/>
  <c r="L11" i="16"/>
  <c r="J11" i="16"/>
  <c r="H11" i="16"/>
  <c r="F11" i="16"/>
  <c r="D11" i="16"/>
  <c r="C11" i="16"/>
  <c r="B11" i="16"/>
  <c r="V10" i="16"/>
  <c r="T10" i="16"/>
  <c r="R10" i="16"/>
  <c r="P10" i="16"/>
  <c r="N10" i="16"/>
  <c r="L10" i="16"/>
  <c r="J10" i="16"/>
  <c r="H10" i="16"/>
  <c r="F10" i="16"/>
  <c r="D10" i="16"/>
  <c r="C10" i="16"/>
  <c r="B10" i="16"/>
  <c r="V9" i="16"/>
  <c r="T9" i="16"/>
  <c r="R9" i="16"/>
  <c r="P9" i="16"/>
  <c r="N9" i="16"/>
  <c r="L9" i="16"/>
  <c r="J9" i="16"/>
  <c r="H9" i="16"/>
  <c r="F9" i="16"/>
  <c r="D9" i="16"/>
  <c r="C9" i="16"/>
  <c r="B9" i="16"/>
  <c r="V8" i="16"/>
  <c r="T8" i="16"/>
  <c r="R8" i="16"/>
  <c r="P8" i="16"/>
  <c r="N8" i="16"/>
  <c r="L8" i="16"/>
  <c r="J8" i="16"/>
  <c r="H8" i="16"/>
  <c r="F8" i="16"/>
  <c r="D8" i="16"/>
  <c r="C8" i="16"/>
  <c r="V7" i="16"/>
  <c r="T7" i="16"/>
  <c r="R7" i="16"/>
  <c r="P7" i="16"/>
  <c r="N7" i="16"/>
  <c r="L7" i="16"/>
  <c r="J7" i="16"/>
  <c r="H7" i="16"/>
  <c r="F7" i="16"/>
  <c r="D7" i="16"/>
  <c r="C7" i="16"/>
  <c r="B7" i="16"/>
  <c r="V6" i="16"/>
  <c r="T6" i="16"/>
  <c r="R6" i="16"/>
  <c r="P6" i="16"/>
  <c r="N6" i="16"/>
  <c r="L6" i="16"/>
  <c r="J6" i="16"/>
  <c r="H6" i="16"/>
  <c r="F6" i="16"/>
  <c r="D6" i="16"/>
  <c r="U6" i="17" l="1"/>
  <c r="AG6" i="17" s="1"/>
  <c r="S6" i="17"/>
  <c r="AF6" i="17" s="1"/>
  <c r="Q6" i="17"/>
  <c r="AE6" i="17" s="1"/>
  <c r="O6" i="17"/>
  <c r="AD6" i="17" s="1"/>
  <c r="M6" i="17"/>
  <c r="AC6" i="17" s="1"/>
  <c r="K6" i="17"/>
  <c r="AB6" i="17" s="1"/>
  <c r="I6" i="17"/>
  <c r="AA6" i="17" s="1"/>
  <c r="G6" i="17"/>
  <c r="Z6" i="17" s="1"/>
  <c r="E6" i="17"/>
  <c r="Y6" i="17" s="1"/>
  <c r="W111" i="17"/>
  <c r="AH111" i="17" s="1"/>
  <c r="W110" i="17"/>
  <c r="AH110" i="17" s="1"/>
  <c r="W56" i="17"/>
  <c r="AH56" i="17" s="1"/>
  <c r="W55" i="17"/>
  <c r="AH55" i="17" s="1"/>
  <c r="W54" i="17"/>
  <c r="AH54" i="17" s="1"/>
  <c r="W53" i="17"/>
  <c r="AH53" i="17" s="1"/>
  <c r="W52" i="17"/>
  <c r="AH52" i="17" s="1"/>
  <c r="W51" i="17"/>
  <c r="AH51" i="17" s="1"/>
  <c r="W50" i="17"/>
  <c r="AH50" i="17" s="1"/>
  <c r="W49" i="17"/>
  <c r="AH49" i="17" s="1"/>
  <c r="W31" i="17"/>
  <c r="AH31" i="17" s="1"/>
  <c r="W124" i="17"/>
  <c r="AH124" i="17" s="1"/>
  <c r="U124" i="17"/>
  <c r="AG124" i="17" s="1"/>
  <c r="S124" i="17"/>
  <c r="AF124" i="17" s="1"/>
  <c r="Q124" i="17"/>
  <c r="AE124" i="17" s="1"/>
  <c r="O124" i="17"/>
  <c r="AD124" i="17" s="1"/>
  <c r="M124" i="17"/>
  <c r="AC124" i="17" s="1"/>
  <c r="K124" i="17"/>
  <c r="AB124" i="17" s="1"/>
  <c r="I124" i="17"/>
  <c r="AA124" i="17" s="1"/>
  <c r="G124" i="17"/>
  <c r="Z124" i="17" s="1"/>
  <c r="E124" i="17"/>
  <c r="Y124" i="17" s="1"/>
  <c r="AI124" i="17" s="1"/>
  <c r="X124" i="17" s="1"/>
  <c r="W123" i="17"/>
  <c r="AH123" i="17" s="1"/>
  <c r="U123" i="17"/>
  <c r="AG123" i="17" s="1"/>
  <c r="S123" i="17"/>
  <c r="AF123" i="17" s="1"/>
  <c r="Q123" i="17"/>
  <c r="AE123" i="17" s="1"/>
  <c r="O123" i="17"/>
  <c r="AD123" i="17" s="1"/>
  <c r="M123" i="17"/>
  <c r="AC123" i="17" s="1"/>
  <c r="K123" i="17"/>
  <c r="AB123" i="17" s="1"/>
  <c r="I123" i="17"/>
  <c r="AA123" i="17" s="1"/>
  <c r="G123" i="17"/>
  <c r="Z123" i="17" s="1"/>
  <c r="E123" i="17"/>
  <c r="Y123" i="17" s="1"/>
  <c r="AI123" i="17" s="1"/>
  <c r="X123" i="17" s="1"/>
  <c r="W122" i="17"/>
  <c r="AH122" i="17" s="1"/>
  <c r="U122" i="17"/>
  <c r="AG122" i="17" s="1"/>
  <c r="S122" i="17"/>
  <c r="AF122" i="17" s="1"/>
  <c r="Q122" i="17"/>
  <c r="AE122" i="17" s="1"/>
  <c r="O122" i="17"/>
  <c r="AD122" i="17" s="1"/>
  <c r="M122" i="17"/>
  <c r="AC122" i="17" s="1"/>
  <c r="K122" i="17"/>
  <c r="AB122" i="17" s="1"/>
  <c r="I122" i="17"/>
  <c r="AA122" i="17" s="1"/>
  <c r="G122" i="17"/>
  <c r="Z122" i="17" s="1"/>
  <c r="E122" i="17"/>
  <c r="Y122" i="17" s="1"/>
  <c r="AI122" i="17" s="1"/>
  <c r="X122" i="17" s="1"/>
  <c r="W121" i="17"/>
  <c r="AH121" i="17" s="1"/>
  <c r="U121" i="17"/>
  <c r="AG121" i="17" s="1"/>
  <c r="S121" i="17"/>
  <c r="AF121" i="17" s="1"/>
  <c r="Q121" i="17"/>
  <c r="AE121" i="17" s="1"/>
  <c r="O121" i="17"/>
  <c r="AD121" i="17" s="1"/>
  <c r="M121" i="17"/>
  <c r="AC121" i="17" s="1"/>
  <c r="K121" i="17"/>
  <c r="AB121" i="17" s="1"/>
  <c r="I121" i="17"/>
  <c r="AA121" i="17" s="1"/>
  <c r="G121" i="17"/>
  <c r="Z121" i="17" s="1"/>
  <c r="E121" i="17"/>
  <c r="Y121" i="17" s="1"/>
  <c r="AI121" i="17" s="1"/>
  <c r="X121" i="17" s="1"/>
  <c r="W120" i="17"/>
  <c r="AH120" i="17" s="1"/>
  <c r="U120" i="17"/>
  <c r="AG120" i="17" s="1"/>
  <c r="S120" i="17"/>
  <c r="AF120" i="17" s="1"/>
  <c r="Q120" i="17"/>
  <c r="AE120" i="17" s="1"/>
  <c r="O120" i="17"/>
  <c r="AD120" i="17" s="1"/>
  <c r="M120" i="17"/>
  <c r="AC120" i="17" s="1"/>
  <c r="K120" i="17"/>
  <c r="AB120" i="17" s="1"/>
  <c r="I120" i="17"/>
  <c r="AA120" i="17" s="1"/>
  <c r="G120" i="17"/>
  <c r="Z120" i="17" s="1"/>
  <c r="E120" i="17"/>
  <c r="Y120" i="17" s="1"/>
  <c r="AI120" i="17" s="1"/>
  <c r="X120" i="17" s="1"/>
  <c r="W119" i="17"/>
  <c r="AH119" i="17" s="1"/>
  <c r="U119" i="17"/>
  <c r="AG119" i="17" s="1"/>
  <c r="S119" i="17"/>
  <c r="AF119" i="17" s="1"/>
  <c r="Q119" i="17"/>
  <c r="AE119" i="17" s="1"/>
  <c r="O119" i="17"/>
  <c r="AD119" i="17" s="1"/>
  <c r="M119" i="17"/>
  <c r="AC119" i="17" s="1"/>
  <c r="K119" i="17"/>
  <c r="AB119" i="17" s="1"/>
  <c r="I119" i="17"/>
  <c r="AA119" i="17" s="1"/>
  <c r="G119" i="17"/>
  <c r="Z119" i="17" s="1"/>
  <c r="E119" i="17"/>
  <c r="Y119" i="17" s="1"/>
  <c r="AI119" i="17" s="1"/>
  <c r="X119" i="17" s="1"/>
  <c r="W118" i="17"/>
  <c r="AH118" i="17" s="1"/>
  <c r="U118" i="17"/>
  <c r="AG118" i="17" s="1"/>
  <c r="S118" i="17"/>
  <c r="AF118" i="17" s="1"/>
  <c r="Q118" i="17"/>
  <c r="AE118" i="17" s="1"/>
  <c r="O118" i="17"/>
  <c r="AD118" i="17" s="1"/>
  <c r="M118" i="17"/>
  <c r="AC118" i="17" s="1"/>
  <c r="K118" i="17"/>
  <c r="AB118" i="17" s="1"/>
  <c r="I118" i="17"/>
  <c r="AA118" i="17" s="1"/>
  <c r="G118" i="17"/>
  <c r="Z118" i="17" s="1"/>
  <c r="E118" i="17"/>
  <c r="Y118" i="17" s="1"/>
  <c r="AI118" i="17" s="1"/>
  <c r="X118" i="17" s="1"/>
  <c r="W117" i="17"/>
  <c r="AH117" i="17" s="1"/>
  <c r="U117" i="17"/>
  <c r="AG117" i="17" s="1"/>
  <c r="S117" i="17"/>
  <c r="AF117" i="17" s="1"/>
  <c r="Q117" i="17"/>
  <c r="AE117" i="17" s="1"/>
  <c r="O117" i="17"/>
  <c r="AD117" i="17" s="1"/>
  <c r="M117" i="17"/>
  <c r="AC117" i="17" s="1"/>
  <c r="K117" i="17"/>
  <c r="AB117" i="17" s="1"/>
  <c r="I117" i="17"/>
  <c r="AA117" i="17" s="1"/>
  <c r="G117" i="17"/>
  <c r="Z117" i="17" s="1"/>
  <c r="E117" i="17"/>
  <c r="Y117" i="17" s="1"/>
  <c r="AI117" i="17" s="1"/>
  <c r="X117" i="17" s="1"/>
  <c r="W116" i="17"/>
  <c r="AH116" i="17" s="1"/>
  <c r="U116" i="17"/>
  <c r="AG116" i="17" s="1"/>
  <c r="S116" i="17"/>
  <c r="AF116" i="17" s="1"/>
  <c r="Q116" i="17"/>
  <c r="AE116" i="17" s="1"/>
  <c r="O116" i="17"/>
  <c r="AD116" i="17" s="1"/>
  <c r="M116" i="17"/>
  <c r="AC116" i="17" s="1"/>
  <c r="K116" i="17"/>
  <c r="AB116" i="17" s="1"/>
  <c r="I116" i="17"/>
  <c r="AA116" i="17" s="1"/>
  <c r="G116" i="17"/>
  <c r="Z116" i="17" s="1"/>
  <c r="E116" i="17"/>
  <c r="Y116" i="17" s="1"/>
  <c r="AI116" i="17" s="1"/>
  <c r="X116" i="17" s="1"/>
  <c r="W115" i="17"/>
  <c r="AH115" i="17" s="1"/>
  <c r="U115" i="17"/>
  <c r="AG115" i="17" s="1"/>
  <c r="S115" i="17"/>
  <c r="AF115" i="17" s="1"/>
  <c r="Q115" i="17"/>
  <c r="AE115" i="17" s="1"/>
  <c r="O115" i="17"/>
  <c r="AD115" i="17" s="1"/>
  <c r="M115" i="17"/>
  <c r="AC115" i="17" s="1"/>
  <c r="K115" i="17"/>
  <c r="AB115" i="17" s="1"/>
  <c r="I115" i="17"/>
  <c r="AA115" i="17" s="1"/>
  <c r="G115" i="17"/>
  <c r="Z115" i="17" s="1"/>
  <c r="E115" i="17"/>
  <c r="Y115" i="17" s="1"/>
  <c r="AI115" i="17" s="1"/>
  <c r="X115" i="17" s="1"/>
  <c r="W114" i="17"/>
  <c r="AH114" i="17" s="1"/>
  <c r="U114" i="17"/>
  <c r="AG114" i="17" s="1"/>
  <c r="S114" i="17"/>
  <c r="AF114" i="17" s="1"/>
  <c r="Q114" i="17"/>
  <c r="AE114" i="17" s="1"/>
  <c r="O114" i="17"/>
  <c r="AD114" i="17" s="1"/>
  <c r="M114" i="17"/>
  <c r="AC114" i="17" s="1"/>
  <c r="K114" i="17"/>
  <c r="AB114" i="17" s="1"/>
  <c r="I114" i="17"/>
  <c r="AA114" i="17" s="1"/>
  <c r="G114" i="17"/>
  <c r="Z114" i="17" s="1"/>
  <c r="E114" i="17"/>
  <c r="Y114" i="17" s="1"/>
  <c r="AI114" i="17" s="1"/>
  <c r="X114" i="17" s="1"/>
  <c r="W113" i="17"/>
  <c r="AH113" i="17" s="1"/>
  <c r="U113" i="17"/>
  <c r="AG113" i="17" s="1"/>
  <c r="S113" i="17"/>
  <c r="AF113" i="17" s="1"/>
  <c r="Q113" i="17"/>
  <c r="AE113" i="17" s="1"/>
  <c r="O113" i="17"/>
  <c r="AD113" i="17" s="1"/>
  <c r="M113" i="17"/>
  <c r="AC113" i="17" s="1"/>
  <c r="K113" i="17"/>
  <c r="AB113" i="17" s="1"/>
  <c r="I113" i="17"/>
  <c r="AA113" i="17" s="1"/>
  <c r="G113" i="17"/>
  <c r="Z113" i="17" s="1"/>
  <c r="E113" i="17"/>
  <c r="Y113" i="17" s="1"/>
  <c r="AI113" i="17" s="1"/>
  <c r="X113" i="17" s="1"/>
  <c r="W112" i="17"/>
  <c r="AH112" i="17" s="1"/>
  <c r="U112" i="17"/>
  <c r="AG112" i="17" s="1"/>
  <c r="S112" i="17"/>
  <c r="AF112" i="17" s="1"/>
  <c r="Q112" i="17"/>
  <c r="AE112" i="17" s="1"/>
  <c r="O112" i="17"/>
  <c r="AD112" i="17" s="1"/>
  <c r="M112" i="17"/>
  <c r="AC112" i="17" s="1"/>
  <c r="K112" i="17"/>
  <c r="AB112" i="17" s="1"/>
  <c r="I112" i="17"/>
  <c r="AA112" i="17" s="1"/>
  <c r="G112" i="17"/>
  <c r="Z112" i="17" s="1"/>
  <c r="E112" i="17"/>
  <c r="Y112" i="17" s="1"/>
  <c r="AI112" i="17" s="1"/>
  <c r="X112" i="17" s="1"/>
  <c r="U111" i="17"/>
  <c r="AG111" i="17" s="1"/>
  <c r="S111" i="17"/>
  <c r="AF111" i="17" s="1"/>
  <c r="Q111" i="17"/>
  <c r="AE111" i="17" s="1"/>
  <c r="O111" i="17"/>
  <c r="AD111" i="17" s="1"/>
  <c r="M111" i="17"/>
  <c r="AC111" i="17" s="1"/>
  <c r="K111" i="17"/>
  <c r="AB111" i="17" s="1"/>
  <c r="I111" i="17"/>
  <c r="AA111" i="17" s="1"/>
  <c r="G111" i="17"/>
  <c r="Z111" i="17" s="1"/>
  <c r="E111" i="17"/>
  <c r="Y111" i="17" s="1"/>
  <c r="AI111" i="17" s="1"/>
  <c r="X111" i="17" s="1"/>
  <c r="U110" i="17"/>
  <c r="AG110" i="17" s="1"/>
  <c r="S110" i="17"/>
  <c r="AF110" i="17" s="1"/>
  <c r="Q110" i="17"/>
  <c r="AE110" i="17" s="1"/>
  <c r="O110" i="17"/>
  <c r="AD110" i="17" s="1"/>
  <c r="M110" i="17"/>
  <c r="AC110" i="17" s="1"/>
  <c r="K110" i="17"/>
  <c r="AB110" i="17" s="1"/>
  <c r="I110" i="17"/>
  <c r="AA110" i="17" s="1"/>
  <c r="G110" i="17"/>
  <c r="Z110" i="17" s="1"/>
  <c r="E110" i="17"/>
  <c r="Y110" i="17" s="1"/>
  <c r="AI110" i="17" s="1"/>
  <c r="X110" i="17" s="1"/>
  <c r="W109" i="17"/>
  <c r="AH109" i="17" s="1"/>
  <c r="U109" i="17"/>
  <c r="AG109" i="17" s="1"/>
  <c r="S109" i="17"/>
  <c r="AF109" i="17" s="1"/>
  <c r="Q109" i="17"/>
  <c r="AE109" i="17" s="1"/>
  <c r="O109" i="17"/>
  <c r="AD109" i="17" s="1"/>
  <c r="M109" i="17"/>
  <c r="AC109" i="17" s="1"/>
  <c r="K109" i="17"/>
  <c r="AB109" i="17" s="1"/>
  <c r="I109" i="17"/>
  <c r="AA109" i="17" s="1"/>
  <c r="G109" i="17"/>
  <c r="Z109" i="17" s="1"/>
  <c r="E109" i="17"/>
  <c r="Y109" i="17" s="1"/>
  <c r="AI109" i="17" s="1"/>
  <c r="X109" i="17" s="1"/>
  <c r="W108" i="17"/>
  <c r="AH108" i="17" s="1"/>
  <c r="U108" i="17"/>
  <c r="AG108" i="17" s="1"/>
  <c r="S108" i="17"/>
  <c r="AF108" i="17" s="1"/>
  <c r="Q108" i="17"/>
  <c r="AE108" i="17" s="1"/>
  <c r="O108" i="17"/>
  <c r="AD108" i="17" s="1"/>
  <c r="M108" i="17"/>
  <c r="AC108" i="17" s="1"/>
  <c r="K108" i="17"/>
  <c r="AB108" i="17" s="1"/>
  <c r="I108" i="17"/>
  <c r="AA108" i="17" s="1"/>
  <c r="G108" i="17"/>
  <c r="Z108" i="17" s="1"/>
  <c r="E108" i="17"/>
  <c r="Y108" i="17" s="1"/>
  <c r="AI108" i="17" s="1"/>
  <c r="X108" i="17" s="1"/>
  <c r="W107" i="17"/>
  <c r="AH107" i="17" s="1"/>
  <c r="U107" i="17"/>
  <c r="AG107" i="17" s="1"/>
  <c r="S107" i="17"/>
  <c r="AF107" i="17" s="1"/>
  <c r="Q107" i="17"/>
  <c r="AE107" i="17" s="1"/>
  <c r="O107" i="17"/>
  <c r="AD107" i="17" s="1"/>
  <c r="M107" i="17"/>
  <c r="AC107" i="17" s="1"/>
  <c r="K107" i="17"/>
  <c r="AB107" i="17" s="1"/>
  <c r="I107" i="17"/>
  <c r="AA107" i="17" s="1"/>
  <c r="G107" i="17"/>
  <c r="Z107" i="17" s="1"/>
  <c r="E107" i="17"/>
  <c r="Y107" i="17" s="1"/>
  <c r="AI107" i="17" s="1"/>
  <c r="X107" i="17" s="1"/>
  <c r="W106" i="17"/>
  <c r="AH106" i="17" s="1"/>
  <c r="U106" i="17"/>
  <c r="AG106" i="17" s="1"/>
  <c r="S106" i="17"/>
  <c r="AF106" i="17" s="1"/>
  <c r="Q106" i="17"/>
  <c r="AE106" i="17" s="1"/>
  <c r="O106" i="17"/>
  <c r="AD106" i="17" s="1"/>
  <c r="M106" i="17"/>
  <c r="AC106" i="17" s="1"/>
  <c r="K106" i="17"/>
  <c r="AB106" i="17" s="1"/>
  <c r="I106" i="17"/>
  <c r="AA106" i="17" s="1"/>
  <c r="G106" i="17"/>
  <c r="Z106" i="17" s="1"/>
  <c r="E106" i="17"/>
  <c r="Y106" i="17" s="1"/>
  <c r="AI106" i="17" s="1"/>
  <c r="X106" i="17" s="1"/>
  <c r="W105" i="17"/>
  <c r="AH105" i="17" s="1"/>
  <c r="U105" i="17"/>
  <c r="AG105" i="17" s="1"/>
  <c r="S105" i="17"/>
  <c r="AF105" i="17" s="1"/>
  <c r="Q105" i="17"/>
  <c r="AE105" i="17" s="1"/>
  <c r="O105" i="17"/>
  <c r="AD105" i="17" s="1"/>
  <c r="M105" i="17"/>
  <c r="AC105" i="17" s="1"/>
  <c r="K105" i="17"/>
  <c r="AB105" i="17" s="1"/>
  <c r="I105" i="17"/>
  <c r="AA105" i="17" s="1"/>
  <c r="G105" i="17"/>
  <c r="Z105" i="17" s="1"/>
  <c r="E105" i="17"/>
  <c r="Y105" i="17" s="1"/>
  <c r="AI105" i="17" s="1"/>
  <c r="X105" i="17" s="1"/>
  <c r="W104" i="17"/>
  <c r="AH104" i="17" s="1"/>
  <c r="U104" i="17"/>
  <c r="AG104" i="17" s="1"/>
  <c r="S104" i="17"/>
  <c r="AF104" i="17" s="1"/>
  <c r="Q104" i="17"/>
  <c r="AE104" i="17" s="1"/>
  <c r="O104" i="17"/>
  <c r="AD104" i="17" s="1"/>
  <c r="M104" i="17"/>
  <c r="AC104" i="17" s="1"/>
  <c r="K104" i="17"/>
  <c r="AB104" i="17" s="1"/>
  <c r="I104" i="17"/>
  <c r="AA104" i="17" s="1"/>
  <c r="G104" i="17"/>
  <c r="Z104" i="17" s="1"/>
  <c r="E104" i="17"/>
  <c r="Y104" i="17" s="1"/>
  <c r="AI104" i="17" s="1"/>
  <c r="X104" i="17" s="1"/>
  <c r="W103" i="17"/>
  <c r="AH103" i="17" s="1"/>
  <c r="U103" i="17"/>
  <c r="AG103" i="17" s="1"/>
  <c r="S103" i="17"/>
  <c r="AF103" i="17" s="1"/>
  <c r="Q103" i="17"/>
  <c r="AE103" i="17" s="1"/>
  <c r="O103" i="17"/>
  <c r="AD103" i="17" s="1"/>
  <c r="M103" i="17"/>
  <c r="AC103" i="17" s="1"/>
  <c r="K103" i="17"/>
  <c r="AB103" i="17" s="1"/>
  <c r="I103" i="17"/>
  <c r="AA103" i="17" s="1"/>
  <c r="G103" i="17"/>
  <c r="Z103" i="17" s="1"/>
  <c r="E103" i="17"/>
  <c r="Y103" i="17" s="1"/>
  <c r="AI103" i="17" s="1"/>
  <c r="X103" i="17" s="1"/>
  <c r="W102" i="17"/>
  <c r="AH102" i="17" s="1"/>
  <c r="U102" i="17"/>
  <c r="AG102" i="17" s="1"/>
  <c r="S102" i="17"/>
  <c r="AF102" i="17" s="1"/>
  <c r="Q102" i="17"/>
  <c r="AE102" i="17" s="1"/>
  <c r="O102" i="17"/>
  <c r="AD102" i="17" s="1"/>
  <c r="M102" i="17"/>
  <c r="AC102" i="17" s="1"/>
  <c r="K102" i="17"/>
  <c r="AB102" i="17" s="1"/>
  <c r="I102" i="17"/>
  <c r="AA102" i="17" s="1"/>
  <c r="G102" i="17"/>
  <c r="Z102" i="17" s="1"/>
  <c r="E102" i="17"/>
  <c r="Y102" i="17" s="1"/>
  <c r="AI102" i="17" s="1"/>
  <c r="X102" i="17" s="1"/>
  <c r="W101" i="17"/>
  <c r="AH101" i="17" s="1"/>
  <c r="U101" i="17"/>
  <c r="AG101" i="17" s="1"/>
  <c r="S101" i="17"/>
  <c r="AF101" i="17" s="1"/>
  <c r="Q101" i="17"/>
  <c r="AE101" i="17" s="1"/>
  <c r="O101" i="17"/>
  <c r="AD101" i="17" s="1"/>
  <c r="M101" i="17"/>
  <c r="AC101" i="17" s="1"/>
  <c r="K101" i="17"/>
  <c r="AB101" i="17" s="1"/>
  <c r="I101" i="17"/>
  <c r="AA101" i="17" s="1"/>
  <c r="G101" i="17"/>
  <c r="Z101" i="17" s="1"/>
  <c r="E101" i="17"/>
  <c r="Y101" i="17" s="1"/>
  <c r="AI101" i="17" s="1"/>
  <c r="X101" i="17" s="1"/>
  <c r="W100" i="17"/>
  <c r="AH100" i="17" s="1"/>
  <c r="U100" i="17"/>
  <c r="AG100" i="17" s="1"/>
  <c r="S100" i="17"/>
  <c r="AF100" i="17" s="1"/>
  <c r="Q100" i="17"/>
  <c r="AE100" i="17" s="1"/>
  <c r="O100" i="17"/>
  <c r="AD100" i="17" s="1"/>
  <c r="M100" i="17"/>
  <c r="AC100" i="17" s="1"/>
  <c r="K100" i="17"/>
  <c r="AB100" i="17" s="1"/>
  <c r="I100" i="17"/>
  <c r="AA100" i="17" s="1"/>
  <c r="G100" i="17"/>
  <c r="Z100" i="17" s="1"/>
  <c r="E100" i="17"/>
  <c r="Y100" i="17" s="1"/>
  <c r="AI100" i="17" s="1"/>
  <c r="X100" i="17" s="1"/>
  <c r="W99" i="17"/>
  <c r="AH99" i="17" s="1"/>
  <c r="U99" i="17"/>
  <c r="AG99" i="17" s="1"/>
  <c r="S99" i="17"/>
  <c r="AF99" i="17" s="1"/>
  <c r="Q99" i="17"/>
  <c r="AE99" i="17" s="1"/>
  <c r="O99" i="17"/>
  <c r="AD99" i="17" s="1"/>
  <c r="M99" i="17"/>
  <c r="AC99" i="17" s="1"/>
  <c r="K99" i="17"/>
  <c r="AB99" i="17" s="1"/>
  <c r="I99" i="17"/>
  <c r="AA99" i="17" s="1"/>
  <c r="G99" i="17"/>
  <c r="Z99" i="17" s="1"/>
  <c r="E99" i="17"/>
  <c r="Y99" i="17" s="1"/>
  <c r="AI99" i="17" s="1"/>
  <c r="X99" i="17" s="1"/>
  <c r="W98" i="17"/>
  <c r="AH98" i="17" s="1"/>
  <c r="U98" i="17"/>
  <c r="AG98" i="17" s="1"/>
  <c r="S98" i="17"/>
  <c r="AF98" i="17" s="1"/>
  <c r="Q98" i="17"/>
  <c r="AE98" i="17" s="1"/>
  <c r="O98" i="17"/>
  <c r="AD98" i="17" s="1"/>
  <c r="M98" i="17"/>
  <c r="AC98" i="17" s="1"/>
  <c r="K98" i="17"/>
  <c r="AB98" i="17" s="1"/>
  <c r="I98" i="17"/>
  <c r="AA98" i="17" s="1"/>
  <c r="G98" i="17"/>
  <c r="Z98" i="17" s="1"/>
  <c r="E98" i="17"/>
  <c r="Y98" i="17" s="1"/>
  <c r="AI98" i="17" s="1"/>
  <c r="X98" i="17" s="1"/>
  <c r="W97" i="17"/>
  <c r="AH97" i="17" s="1"/>
  <c r="U97" i="17"/>
  <c r="AG97" i="17" s="1"/>
  <c r="S97" i="17"/>
  <c r="AF97" i="17" s="1"/>
  <c r="Q97" i="17"/>
  <c r="AE97" i="17" s="1"/>
  <c r="O97" i="17"/>
  <c r="AD97" i="17" s="1"/>
  <c r="M97" i="17"/>
  <c r="AC97" i="17" s="1"/>
  <c r="K97" i="17"/>
  <c r="AB97" i="17" s="1"/>
  <c r="I97" i="17"/>
  <c r="AA97" i="17" s="1"/>
  <c r="G97" i="17"/>
  <c r="Z97" i="17" s="1"/>
  <c r="E97" i="17"/>
  <c r="Y97" i="17" s="1"/>
  <c r="AI97" i="17" s="1"/>
  <c r="X97" i="17" s="1"/>
  <c r="W96" i="17"/>
  <c r="AH96" i="17" s="1"/>
  <c r="U96" i="17"/>
  <c r="AG96" i="17" s="1"/>
  <c r="S96" i="17"/>
  <c r="AF96" i="17" s="1"/>
  <c r="Q96" i="17"/>
  <c r="AE96" i="17" s="1"/>
  <c r="O96" i="17"/>
  <c r="AD96" i="17" s="1"/>
  <c r="M96" i="17"/>
  <c r="AC96" i="17" s="1"/>
  <c r="K96" i="17"/>
  <c r="AB96" i="17" s="1"/>
  <c r="I96" i="17"/>
  <c r="AA96" i="17" s="1"/>
  <c r="G96" i="17"/>
  <c r="Z96" i="17" s="1"/>
  <c r="E96" i="17"/>
  <c r="Y96" i="17" s="1"/>
  <c r="AI96" i="17" s="1"/>
  <c r="X96" i="17" s="1"/>
  <c r="W95" i="17"/>
  <c r="AH95" i="17" s="1"/>
  <c r="U95" i="17"/>
  <c r="AG95" i="17" s="1"/>
  <c r="S95" i="17"/>
  <c r="AF95" i="17" s="1"/>
  <c r="Q95" i="17"/>
  <c r="AE95" i="17" s="1"/>
  <c r="O95" i="17"/>
  <c r="AD95" i="17" s="1"/>
  <c r="M95" i="17"/>
  <c r="AC95" i="17" s="1"/>
  <c r="K95" i="17"/>
  <c r="AB95" i="17" s="1"/>
  <c r="I95" i="17"/>
  <c r="AA95" i="17" s="1"/>
  <c r="G95" i="17"/>
  <c r="Z95" i="17" s="1"/>
  <c r="E95" i="17"/>
  <c r="Y95" i="17" s="1"/>
  <c r="AI95" i="17" s="1"/>
  <c r="X95" i="17" s="1"/>
  <c r="W94" i="17"/>
  <c r="AH94" i="17" s="1"/>
  <c r="U94" i="17"/>
  <c r="AG94" i="17" s="1"/>
  <c r="S94" i="17"/>
  <c r="AF94" i="17" s="1"/>
  <c r="Q94" i="17"/>
  <c r="AE94" i="17" s="1"/>
  <c r="O94" i="17"/>
  <c r="AD94" i="17" s="1"/>
  <c r="M94" i="17"/>
  <c r="AC94" i="17" s="1"/>
  <c r="K94" i="17"/>
  <c r="AB94" i="17" s="1"/>
  <c r="I94" i="17"/>
  <c r="AA94" i="17" s="1"/>
  <c r="G94" i="17"/>
  <c r="Z94" i="17" s="1"/>
  <c r="E94" i="17"/>
  <c r="Y94" i="17" s="1"/>
  <c r="AI94" i="17" s="1"/>
  <c r="X94" i="17" s="1"/>
  <c r="W93" i="17"/>
  <c r="AH93" i="17" s="1"/>
  <c r="U93" i="17"/>
  <c r="AG93" i="17" s="1"/>
  <c r="S93" i="17"/>
  <c r="AF93" i="17" s="1"/>
  <c r="Q93" i="17"/>
  <c r="AE93" i="17" s="1"/>
  <c r="O93" i="17"/>
  <c r="AD93" i="17" s="1"/>
  <c r="M93" i="17"/>
  <c r="AC93" i="17" s="1"/>
  <c r="K93" i="17"/>
  <c r="AB93" i="17" s="1"/>
  <c r="I93" i="17"/>
  <c r="AA93" i="17" s="1"/>
  <c r="G93" i="17"/>
  <c r="Z93" i="17" s="1"/>
  <c r="E93" i="17"/>
  <c r="Y93" i="17" s="1"/>
  <c r="AI93" i="17" s="1"/>
  <c r="X93" i="17" s="1"/>
  <c r="W92" i="17"/>
  <c r="AH92" i="17" s="1"/>
  <c r="U92" i="17"/>
  <c r="AG92" i="17" s="1"/>
  <c r="S92" i="17"/>
  <c r="AF92" i="17" s="1"/>
  <c r="Q92" i="17"/>
  <c r="AE92" i="17" s="1"/>
  <c r="O92" i="17"/>
  <c r="AD92" i="17" s="1"/>
  <c r="M92" i="17"/>
  <c r="AC92" i="17" s="1"/>
  <c r="K92" i="17"/>
  <c r="AB92" i="17" s="1"/>
  <c r="I92" i="17"/>
  <c r="AA92" i="17" s="1"/>
  <c r="G92" i="17"/>
  <c r="Z92" i="17" s="1"/>
  <c r="E92" i="17"/>
  <c r="Y92" i="17" s="1"/>
  <c r="AI92" i="17" s="1"/>
  <c r="X92" i="17" s="1"/>
  <c r="W91" i="17"/>
  <c r="AH91" i="17" s="1"/>
  <c r="U91" i="17"/>
  <c r="AG91" i="17" s="1"/>
  <c r="S91" i="17"/>
  <c r="AF91" i="17" s="1"/>
  <c r="Q91" i="17"/>
  <c r="AE91" i="17" s="1"/>
  <c r="O91" i="17"/>
  <c r="AD91" i="17" s="1"/>
  <c r="M91" i="17"/>
  <c r="AC91" i="17" s="1"/>
  <c r="K91" i="17"/>
  <c r="AB91" i="17" s="1"/>
  <c r="I91" i="17"/>
  <c r="AA91" i="17" s="1"/>
  <c r="G91" i="17"/>
  <c r="Z91" i="17" s="1"/>
  <c r="E91" i="17"/>
  <c r="Y91" i="17" s="1"/>
  <c r="AI91" i="17" s="1"/>
  <c r="X91" i="17" s="1"/>
  <c r="W90" i="17"/>
  <c r="AH90" i="17" s="1"/>
  <c r="U90" i="17"/>
  <c r="AG90" i="17" s="1"/>
  <c r="S90" i="17"/>
  <c r="AF90" i="17" s="1"/>
  <c r="Q90" i="17"/>
  <c r="AE90" i="17" s="1"/>
  <c r="O90" i="17"/>
  <c r="AD90" i="17" s="1"/>
  <c r="M90" i="17"/>
  <c r="AC90" i="17" s="1"/>
  <c r="K90" i="17"/>
  <c r="AB90" i="17" s="1"/>
  <c r="I90" i="17"/>
  <c r="AA90" i="17" s="1"/>
  <c r="G90" i="17"/>
  <c r="Z90" i="17" s="1"/>
  <c r="E90" i="17"/>
  <c r="Y90" i="17" s="1"/>
  <c r="AI90" i="17" s="1"/>
  <c r="X90" i="17" s="1"/>
  <c r="W89" i="17"/>
  <c r="AH89" i="17" s="1"/>
  <c r="U89" i="17"/>
  <c r="AG89" i="17" s="1"/>
  <c r="S89" i="17"/>
  <c r="AF89" i="17" s="1"/>
  <c r="Q89" i="17"/>
  <c r="AE89" i="17" s="1"/>
  <c r="O89" i="17"/>
  <c r="AD89" i="17" s="1"/>
  <c r="M89" i="17"/>
  <c r="AC89" i="17" s="1"/>
  <c r="K89" i="17"/>
  <c r="AB89" i="17" s="1"/>
  <c r="I89" i="17"/>
  <c r="AA89" i="17" s="1"/>
  <c r="G89" i="17"/>
  <c r="Z89" i="17" s="1"/>
  <c r="E89" i="17"/>
  <c r="Y89" i="17" s="1"/>
  <c r="AI89" i="17" s="1"/>
  <c r="X89" i="17" s="1"/>
  <c r="W88" i="17"/>
  <c r="AH88" i="17" s="1"/>
  <c r="U88" i="17"/>
  <c r="AG88" i="17" s="1"/>
  <c r="S88" i="17"/>
  <c r="AF88" i="17" s="1"/>
  <c r="Q88" i="17"/>
  <c r="AE88" i="17" s="1"/>
  <c r="O88" i="17"/>
  <c r="AD88" i="17" s="1"/>
  <c r="M88" i="17"/>
  <c r="AC88" i="17" s="1"/>
  <c r="K88" i="17"/>
  <c r="AB88" i="17" s="1"/>
  <c r="I88" i="17"/>
  <c r="AA88" i="17" s="1"/>
  <c r="G88" i="17"/>
  <c r="Z88" i="17" s="1"/>
  <c r="E88" i="17"/>
  <c r="Y88" i="17" s="1"/>
  <c r="AI88" i="17" s="1"/>
  <c r="X88" i="17" s="1"/>
  <c r="W87" i="17"/>
  <c r="AH87" i="17" s="1"/>
  <c r="U87" i="17"/>
  <c r="AG87" i="17" s="1"/>
  <c r="S87" i="17"/>
  <c r="AF87" i="17" s="1"/>
  <c r="Q87" i="17"/>
  <c r="AE87" i="17" s="1"/>
  <c r="O87" i="17"/>
  <c r="AD87" i="17" s="1"/>
  <c r="M87" i="17"/>
  <c r="AC87" i="17" s="1"/>
  <c r="K87" i="17"/>
  <c r="AB87" i="17" s="1"/>
  <c r="I87" i="17"/>
  <c r="AA87" i="17" s="1"/>
  <c r="G87" i="17"/>
  <c r="Z87" i="17" s="1"/>
  <c r="E87" i="17"/>
  <c r="Y87" i="17" s="1"/>
  <c r="AI87" i="17" s="1"/>
  <c r="X87" i="17" s="1"/>
  <c r="W86" i="17"/>
  <c r="AH86" i="17" s="1"/>
  <c r="U86" i="17"/>
  <c r="AG86" i="17" s="1"/>
  <c r="S86" i="17"/>
  <c r="AF86" i="17" s="1"/>
  <c r="Q86" i="17"/>
  <c r="AE86" i="17" s="1"/>
  <c r="O86" i="17"/>
  <c r="AD86" i="17" s="1"/>
  <c r="M86" i="17"/>
  <c r="AC86" i="17" s="1"/>
  <c r="K86" i="17"/>
  <c r="AB86" i="17" s="1"/>
  <c r="I86" i="17"/>
  <c r="AA86" i="17" s="1"/>
  <c r="G86" i="17"/>
  <c r="Z86" i="17" s="1"/>
  <c r="E86" i="17"/>
  <c r="Y86" i="17" s="1"/>
  <c r="AI86" i="17" s="1"/>
  <c r="X86" i="17" s="1"/>
  <c r="W85" i="17"/>
  <c r="AH85" i="17" s="1"/>
  <c r="U85" i="17"/>
  <c r="AG85" i="17" s="1"/>
  <c r="S85" i="17"/>
  <c r="AF85" i="17" s="1"/>
  <c r="Q85" i="17"/>
  <c r="AE85" i="17" s="1"/>
  <c r="O85" i="17"/>
  <c r="AD85" i="17" s="1"/>
  <c r="M85" i="17"/>
  <c r="AC85" i="17" s="1"/>
  <c r="K85" i="17"/>
  <c r="AB85" i="17" s="1"/>
  <c r="I85" i="17"/>
  <c r="AA85" i="17" s="1"/>
  <c r="G85" i="17"/>
  <c r="Z85" i="17" s="1"/>
  <c r="E85" i="17"/>
  <c r="Y85" i="17" s="1"/>
  <c r="AI85" i="17" s="1"/>
  <c r="X85" i="17" s="1"/>
  <c r="W84" i="17"/>
  <c r="AH84" i="17" s="1"/>
  <c r="U84" i="17"/>
  <c r="AG84" i="17" s="1"/>
  <c r="S84" i="17"/>
  <c r="AF84" i="17" s="1"/>
  <c r="Q84" i="17"/>
  <c r="AE84" i="17" s="1"/>
  <c r="O84" i="17"/>
  <c r="AD84" i="17" s="1"/>
  <c r="M84" i="17"/>
  <c r="AC84" i="17" s="1"/>
  <c r="K84" i="17"/>
  <c r="AB84" i="17" s="1"/>
  <c r="I84" i="17"/>
  <c r="AA84" i="17" s="1"/>
  <c r="G84" i="17"/>
  <c r="Z84" i="17" s="1"/>
  <c r="E84" i="17"/>
  <c r="Y84" i="17" s="1"/>
  <c r="AI84" i="17" s="1"/>
  <c r="X84" i="17" s="1"/>
  <c r="W83" i="17"/>
  <c r="AH83" i="17" s="1"/>
  <c r="U83" i="17"/>
  <c r="AG83" i="17" s="1"/>
  <c r="S83" i="17"/>
  <c r="AF83" i="17" s="1"/>
  <c r="Q83" i="17"/>
  <c r="AE83" i="17" s="1"/>
  <c r="O83" i="17"/>
  <c r="AD83" i="17" s="1"/>
  <c r="M83" i="17"/>
  <c r="AC83" i="17" s="1"/>
  <c r="K83" i="17"/>
  <c r="AB83" i="17" s="1"/>
  <c r="I83" i="17"/>
  <c r="AA83" i="17" s="1"/>
  <c r="G83" i="17"/>
  <c r="Z83" i="17" s="1"/>
  <c r="E83" i="17"/>
  <c r="Y83" i="17" s="1"/>
  <c r="AI83" i="17" s="1"/>
  <c r="X83" i="17" s="1"/>
  <c r="W82" i="17"/>
  <c r="AH82" i="17" s="1"/>
  <c r="U82" i="17"/>
  <c r="AG82" i="17" s="1"/>
  <c r="S82" i="17"/>
  <c r="AF82" i="17" s="1"/>
  <c r="Q82" i="17"/>
  <c r="AE82" i="17" s="1"/>
  <c r="O82" i="17"/>
  <c r="AD82" i="17" s="1"/>
  <c r="M82" i="17"/>
  <c r="AC82" i="17" s="1"/>
  <c r="K82" i="17"/>
  <c r="AB82" i="17" s="1"/>
  <c r="I82" i="17"/>
  <c r="AA82" i="17" s="1"/>
  <c r="G82" i="17"/>
  <c r="Z82" i="17" s="1"/>
  <c r="E82" i="17"/>
  <c r="Y82" i="17" s="1"/>
  <c r="AI82" i="17" s="1"/>
  <c r="X82" i="17" s="1"/>
  <c r="W81" i="17"/>
  <c r="AH81" i="17" s="1"/>
  <c r="U81" i="17"/>
  <c r="AG81" i="17" s="1"/>
  <c r="S81" i="17"/>
  <c r="AF81" i="17" s="1"/>
  <c r="Q81" i="17"/>
  <c r="AE81" i="17" s="1"/>
  <c r="O81" i="17"/>
  <c r="AD81" i="17" s="1"/>
  <c r="M81" i="17"/>
  <c r="AC81" i="17" s="1"/>
  <c r="K81" i="17"/>
  <c r="AB81" i="17" s="1"/>
  <c r="I81" i="17"/>
  <c r="AA81" i="17" s="1"/>
  <c r="G81" i="17"/>
  <c r="Z81" i="17" s="1"/>
  <c r="E81" i="17"/>
  <c r="Y81" i="17" s="1"/>
  <c r="AI81" i="17" s="1"/>
  <c r="X81" i="17" s="1"/>
  <c r="W80" i="17"/>
  <c r="AH80" i="17" s="1"/>
  <c r="U80" i="17"/>
  <c r="AG80" i="17" s="1"/>
  <c r="S80" i="17"/>
  <c r="AF80" i="17" s="1"/>
  <c r="Q80" i="17"/>
  <c r="AE80" i="17" s="1"/>
  <c r="O80" i="17"/>
  <c r="AD80" i="17" s="1"/>
  <c r="M80" i="17"/>
  <c r="AC80" i="17" s="1"/>
  <c r="K80" i="17"/>
  <c r="AB80" i="17" s="1"/>
  <c r="I80" i="17"/>
  <c r="AA80" i="17" s="1"/>
  <c r="G80" i="17"/>
  <c r="Z80" i="17" s="1"/>
  <c r="E80" i="17"/>
  <c r="Y80" i="17" s="1"/>
  <c r="AI80" i="17" s="1"/>
  <c r="X80" i="17" s="1"/>
  <c r="W79" i="17"/>
  <c r="AH79" i="17" s="1"/>
  <c r="U79" i="17"/>
  <c r="AG79" i="17" s="1"/>
  <c r="S79" i="17"/>
  <c r="AF79" i="17" s="1"/>
  <c r="Q79" i="17"/>
  <c r="AE79" i="17" s="1"/>
  <c r="O79" i="17"/>
  <c r="AD79" i="17" s="1"/>
  <c r="M79" i="17"/>
  <c r="AC79" i="17" s="1"/>
  <c r="K79" i="17"/>
  <c r="AB79" i="17" s="1"/>
  <c r="I79" i="17"/>
  <c r="AA79" i="17" s="1"/>
  <c r="G79" i="17"/>
  <c r="Z79" i="17" s="1"/>
  <c r="E79" i="17"/>
  <c r="Y79" i="17" s="1"/>
  <c r="AI79" i="17" s="1"/>
  <c r="X79" i="17" s="1"/>
  <c r="W78" i="17"/>
  <c r="AH78" i="17" s="1"/>
  <c r="U78" i="17"/>
  <c r="AG78" i="17" s="1"/>
  <c r="S78" i="17"/>
  <c r="AF78" i="17" s="1"/>
  <c r="Q78" i="17"/>
  <c r="AE78" i="17" s="1"/>
  <c r="O78" i="17"/>
  <c r="AD78" i="17" s="1"/>
  <c r="M78" i="17"/>
  <c r="AC78" i="17" s="1"/>
  <c r="K78" i="17"/>
  <c r="AB78" i="17" s="1"/>
  <c r="I78" i="17"/>
  <c r="AA78" i="17" s="1"/>
  <c r="G78" i="17"/>
  <c r="Z78" i="17" s="1"/>
  <c r="E78" i="17"/>
  <c r="Y78" i="17" s="1"/>
  <c r="AI78" i="17" s="1"/>
  <c r="X78" i="17" s="1"/>
  <c r="W77" i="17"/>
  <c r="AH77" i="17" s="1"/>
  <c r="U77" i="17"/>
  <c r="AG77" i="17" s="1"/>
  <c r="S77" i="17"/>
  <c r="AF77" i="17" s="1"/>
  <c r="Q77" i="17"/>
  <c r="AE77" i="17" s="1"/>
  <c r="O77" i="17"/>
  <c r="AD77" i="17" s="1"/>
  <c r="M77" i="17"/>
  <c r="AC77" i="17" s="1"/>
  <c r="K77" i="17"/>
  <c r="AB77" i="17" s="1"/>
  <c r="I77" i="17"/>
  <c r="AA77" i="17" s="1"/>
  <c r="G77" i="17"/>
  <c r="Z77" i="17" s="1"/>
  <c r="E77" i="17"/>
  <c r="Y77" i="17" s="1"/>
  <c r="AI77" i="17" s="1"/>
  <c r="X77" i="17" s="1"/>
  <c r="W76" i="17"/>
  <c r="AH76" i="17" s="1"/>
  <c r="U76" i="17"/>
  <c r="AG76" i="17" s="1"/>
  <c r="S76" i="17"/>
  <c r="AF76" i="17" s="1"/>
  <c r="Q76" i="17"/>
  <c r="AE76" i="17" s="1"/>
  <c r="O76" i="17"/>
  <c r="AD76" i="17" s="1"/>
  <c r="M76" i="17"/>
  <c r="AC76" i="17" s="1"/>
  <c r="K76" i="17"/>
  <c r="AB76" i="17" s="1"/>
  <c r="I76" i="17"/>
  <c r="AA76" i="17" s="1"/>
  <c r="G76" i="17"/>
  <c r="Z76" i="17" s="1"/>
  <c r="E76" i="17"/>
  <c r="Y76" i="17" s="1"/>
  <c r="AI76" i="17" s="1"/>
  <c r="X76" i="17" s="1"/>
  <c r="W75" i="17"/>
  <c r="AH75" i="17" s="1"/>
  <c r="U75" i="17"/>
  <c r="AG75" i="17" s="1"/>
  <c r="S75" i="17"/>
  <c r="AF75" i="17" s="1"/>
  <c r="Q75" i="17"/>
  <c r="AE75" i="17" s="1"/>
  <c r="O75" i="17"/>
  <c r="AD75" i="17" s="1"/>
  <c r="M75" i="17"/>
  <c r="AC75" i="17" s="1"/>
  <c r="K75" i="17"/>
  <c r="AB75" i="17" s="1"/>
  <c r="I75" i="17"/>
  <c r="AA75" i="17" s="1"/>
  <c r="G75" i="17"/>
  <c r="Z75" i="17" s="1"/>
  <c r="E75" i="17"/>
  <c r="Y75" i="17" s="1"/>
  <c r="AI75" i="17" s="1"/>
  <c r="X75" i="17" s="1"/>
  <c r="W74" i="17"/>
  <c r="AH74" i="17" s="1"/>
  <c r="U74" i="17"/>
  <c r="AG74" i="17" s="1"/>
  <c r="S74" i="17"/>
  <c r="AF74" i="17" s="1"/>
  <c r="Q74" i="17"/>
  <c r="AE74" i="17" s="1"/>
  <c r="O74" i="17"/>
  <c r="AD74" i="17" s="1"/>
  <c r="M74" i="17"/>
  <c r="AC74" i="17" s="1"/>
  <c r="K74" i="17"/>
  <c r="AB74" i="17" s="1"/>
  <c r="I74" i="17"/>
  <c r="AA74" i="17" s="1"/>
  <c r="G74" i="17"/>
  <c r="Z74" i="17" s="1"/>
  <c r="E74" i="17"/>
  <c r="Y74" i="17" s="1"/>
  <c r="AI74" i="17" s="1"/>
  <c r="X74" i="17" s="1"/>
  <c r="W73" i="17"/>
  <c r="AH73" i="17" s="1"/>
  <c r="U73" i="17"/>
  <c r="AG73" i="17" s="1"/>
  <c r="S73" i="17"/>
  <c r="AF73" i="17" s="1"/>
  <c r="Q73" i="17"/>
  <c r="AE73" i="17" s="1"/>
  <c r="O73" i="17"/>
  <c r="AD73" i="17" s="1"/>
  <c r="M73" i="17"/>
  <c r="AC73" i="17" s="1"/>
  <c r="K73" i="17"/>
  <c r="AB73" i="17" s="1"/>
  <c r="I73" i="17"/>
  <c r="AA73" i="17" s="1"/>
  <c r="G73" i="17"/>
  <c r="Z73" i="17" s="1"/>
  <c r="E73" i="17"/>
  <c r="Y73" i="17" s="1"/>
  <c r="AI73" i="17" s="1"/>
  <c r="X73" i="17" s="1"/>
  <c r="W72" i="17"/>
  <c r="AH72" i="17" s="1"/>
  <c r="U72" i="17"/>
  <c r="AG72" i="17" s="1"/>
  <c r="S72" i="17"/>
  <c r="AF72" i="17" s="1"/>
  <c r="Q72" i="17"/>
  <c r="AE72" i="17" s="1"/>
  <c r="O72" i="17"/>
  <c r="AD72" i="17" s="1"/>
  <c r="M72" i="17"/>
  <c r="AC72" i="17" s="1"/>
  <c r="K72" i="17"/>
  <c r="AB72" i="17" s="1"/>
  <c r="I72" i="17"/>
  <c r="AA72" i="17" s="1"/>
  <c r="G72" i="17"/>
  <c r="Z72" i="17" s="1"/>
  <c r="E72" i="17"/>
  <c r="Y72" i="17" s="1"/>
  <c r="AI72" i="17" s="1"/>
  <c r="X72" i="17" s="1"/>
  <c r="W71" i="17"/>
  <c r="AH71" i="17" s="1"/>
  <c r="U71" i="17"/>
  <c r="AG71" i="17" s="1"/>
  <c r="S71" i="17"/>
  <c r="AF71" i="17" s="1"/>
  <c r="Q71" i="17"/>
  <c r="AE71" i="17" s="1"/>
  <c r="O71" i="17"/>
  <c r="AD71" i="17" s="1"/>
  <c r="M71" i="17"/>
  <c r="AC71" i="17" s="1"/>
  <c r="K71" i="17"/>
  <c r="AB71" i="17" s="1"/>
  <c r="I71" i="17"/>
  <c r="AA71" i="17" s="1"/>
  <c r="G71" i="17"/>
  <c r="Z71" i="17" s="1"/>
  <c r="E71" i="17"/>
  <c r="Y71" i="17" s="1"/>
  <c r="AI71" i="17" s="1"/>
  <c r="X71" i="17" s="1"/>
  <c r="W70" i="17"/>
  <c r="AH70" i="17" s="1"/>
  <c r="U70" i="17"/>
  <c r="AG70" i="17" s="1"/>
  <c r="S70" i="17"/>
  <c r="AF70" i="17" s="1"/>
  <c r="Q70" i="17"/>
  <c r="AE70" i="17" s="1"/>
  <c r="O70" i="17"/>
  <c r="AD70" i="17" s="1"/>
  <c r="M70" i="17"/>
  <c r="AC70" i="17" s="1"/>
  <c r="K70" i="17"/>
  <c r="AB70" i="17" s="1"/>
  <c r="I70" i="17"/>
  <c r="AA70" i="17" s="1"/>
  <c r="G70" i="17"/>
  <c r="Z70" i="17" s="1"/>
  <c r="E70" i="17"/>
  <c r="Y70" i="17" s="1"/>
  <c r="AI70" i="17" s="1"/>
  <c r="X70" i="17" s="1"/>
  <c r="W69" i="17"/>
  <c r="AH69" i="17" s="1"/>
  <c r="U69" i="17"/>
  <c r="AG69" i="17" s="1"/>
  <c r="S69" i="17"/>
  <c r="AF69" i="17" s="1"/>
  <c r="Q69" i="17"/>
  <c r="AE69" i="17" s="1"/>
  <c r="O69" i="17"/>
  <c r="AD69" i="17" s="1"/>
  <c r="M69" i="17"/>
  <c r="AC69" i="17" s="1"/>
  <c r="K69" i="17"/>
  <c r="AB69" i="17" s="1"/>
  <c r="I69" i="17"/>
  <c r="AA69" i="17" s="1"/>
  <c r="G69" i="17"/>
  <c r="Z69" i="17" s="1"/>
  <c r="E69" i="17"/>
  <c r="Y69" i="17" s="1"/>
  <c r="AI69" i="17" s="1"/>
  <c r="X69" i="17" s="1"/>
  <c r="W68" i="17"/>
  <c r="AH68" i="17" s="1"/>
  <c r="U68" i="17"/>
  <c r="AG68" i="17" s="1"/>
  <c r="S68" i="17"/>
  <c r="AF68" i="17" s="1"/>
  <c r="Q68" i="17"/>
  <c r="AE68" i="17" s="1"/>
  <c r="O68" i="17"/>
  <c r="AD68" i="17" s="1"/>
  <c r="M68" i="17"/>
  <c r="AC68" i="17" s="1"/>
  <c r="K68" i="17"/>
  <c r="AB68" i="17" s="1"/>
  <c r="I68" i="17"/>
  <c r="AA68" i="17" s="1"/>
  <c r="G68" i="17"/>
  <c r="Z68" i="17" s="1"/>
  <c r="E68" i="17"/>
  <c r="Y68" i="17" s="1"/>
  <c r="AI68" i="17" s="1"/>
  <c r="X68" i="17" s="1"/>
  <c r="W67" i="17"/>
  <c r="AH67" i="17" s="1"/>
  <c r="U67" i="17"/>
  <c r="AG67" i="17" s="1"/>
  <c r="S67" i="17"/>
  <c r="AF67" i="17" s="1"/>
  <c r="Q67" i="17"/>
  <c r="AE67" i="17" s="1"/>
  <c r="O67" i="17"/>
  <c r="AD67" i="17" s="1"/>
  <c r="M67" i="17"/>
  <c r="AC67" i="17" s="1"/>
  <c r="K67" i="17"/>
  <c r="AB67" i="17" s="1"/>
  <c r="I67" i="17"/>
  <c r="AA67" i="17" s="1"/>
  <c r="G67" i="17"/>
  <c r="Z67" i="17" s="1"/>
  <c r="E67" i="17"/>
  <c r="Y67" i="17" s="1"/>
  <c r="AI67" i="17" s="1"/>
  <c r="X67" i="17" s="1"/>
  <c r="W66" i="17"/>
  <c r="AH66" i="17" s="1"/>
  <c r="U66" i="17"/>
  <c r="AG66" i="17" s="1"/>
  <c r="S66" i="17"/>
  <c r="AF66" i="17" s="1"/>
  <c r="Q66" i="17"/>
  <c r="AE66" i="17" s="1"/>
  <c r="O66" i="17"/>
  <c r="AD66" i="17" s="1"/>
  <c r="M66" i="17"/>
  <c r="AC66" i="17" s="1"/>
  <c r="K66" i="17"/>
  <c r="AB66" i="17" s="1"/>
  <c r="I66" i="17"/>
  <c r="AA66" i="17" s="1"/>
  <c r="G66" i="17"/>
  <c r="Z66" i="17" s="1"/>
  <c r="E66" i="17"/>
  <c r="Y66" i="17" s="1"/>
  <c r="AI66" i="17" s="1"/>
  <c r="X66" i="17" s="1"/>
  <c r="W65" i="17"/>
  <c r="AH65" i="17" s="1"/>
  <c r="U65" i="17"/>
  <c r="AG65" i="17" s="1"/>
  <c r="S65" i="17"/>
  <c r="AF65" i="17" s="1"/>
  <c r="Q65" i="17"/>
  <c r="AE65" i="17" s="1"/>
  <c r="O65" i="17"/>
  <c r="AD65" i="17" s="1"/>
  <c r="M65" i="17"/>
  <c r="AC65" i="17" s="1"/>
  <c r="K65" i="17"/>
  <c r="AB65" i="17" s="1"/>
  <c r="I65" i="17"/>
  <c r="AA65" i="17" s="1"/>
  <c r="G65" i="17"/>
  <c r="Z65" i="17" s="1"/>
  <c r="E65" i="17"/>
  <c r="Y65" i="17" s="1"/>
  <c r="AI65" i="17" s="1"/>
  <c r="X65" i="17" s="1"/>
  <c r="W64" i="17"/>
  <c r="AH64" i="17" s="1"/>
  <c r="U64" i="17"/>
  <c r="AG64" i="17" s="1"/>
  <c r="S64" i="17"/>
  <c r="AF64" i="17" s="1"/>
  <c r="Q64" i="17"/>
  <c r="AE64" i="17" s="1"/>
  <c r="O64" i="17"/>
  <c r="AD64" i="17" s="1"/>
  <c r="M64" i="17"/>
  <c r="AC64" i="17" s="1"/>
  <c r="K64" i="17"/>
  <c r="AB64" i="17" s="1"/>
  <c r="I64" i="17"/>
  <c r="AA64" i="17" s="1"/>
  <c r="G64" i="17"/>
  <c r="Z64" i="17" s="1"/>
  <c r="E64" i="17"/>
  <c r="Y64" i="17" s="1"/>
  <c r="AI64" i="17" s="1"/>
  <c r="X64" i="17" s="1"/>
  <c r="W63" i="17"/>
  <c r="AH63" i="17" s="1"/>
  <c r="U63" i="17"/>
  <c r="AG63" i="17" s="1"/>
  <c r="S63" i="17"/>
  <c r="AF63" i="17" s="1"/>
  <c r="Q63" i="17"/>
  <c r="AE63" i="17" s="1"/>
  <c r="O63" i="17"/>
  <c r="AD63" i="17" s="1"/>
  <c r="M63" i="17"/>
  <c r="AC63" i="17" s="1"/>
  <c r="K63" i="17"/>
  <c r="AB63" i="17" s="1"/>
  <c r="I63" i="17"/>
  <c r="AA63" i="17" s="1"/>
  <c r="G63" i="17"/>
  <c r="Z63" i="17" s="1"/>
  <c r="E63" i="17"/>
  <c r="Y63" i="17" s="1"/>
  <c r="AI63" i="17" s="1"/>
  <c r="X63" i="17" s="1"/>
  <c r="W62" i="17"/>
  <c r="AH62" i="17" s="1"/>
  <c r="U62" i="17"/>
  <c r="AG62" i="17" s="1"/>
  <c r="S62" i="17"/>
  <c r="AF62" i="17" s="1"/>
  <c r="Q62" i="17"/>
  <c r="AE62" i="17" s="1"/>
  <c r="O62" i="17"/>
  <c r="AD62" i="17" s="1"/>
  <c r="M62" i="17"/>
  <c r="AC62" i="17" s="1"/>
  <c r="K62" i="17"/>
  <c r="AB62" i="17" s="1"/>
  <c r="I62" i="17"/>
  <c r="AA62" i="17" s="1"/>
  <c r="G62" i="17"/>
  <c r="Z62" i="17" s="1"/>
  <c r="E62" i="17"/>
  <c r="Y62" i="17" s="1"/>
  <c r="AI62" i="17" s="1"/>
  <c r="X62" i="17" s="1"/>
  <c r="W61" i="17"/>
  <c r="AH61" i="17" s="1"/>
  <c r="U61" i="17"/>
  <c r="AG61" i="17" s="1"/>
  <c r="S61" i="17"/>
  <c r="AF61" i="17" s="1"/>
  <c r="Q61" i="17"/>
  <c r="AE61" i="17" s="1"/>
  <c r="O61" i="17"/>
  <c r="AD61" i="17" s="1"/>
  <c r="M61" i="17"/>
  <c r="AC61" i="17" s="1"/>
  <c r="K61" i="17"/>
  <c r="AB61" i="17" s="1"/>
  <c r="I61" i="17"/>
  <c r="AA61" i="17" s="1"/>
  <c r="G61" i="17"/>
  <c r="Z61" i="17" s="1"/>
  <c r="E61" i="17"/>
  <c r="Y61" i="17" s="1"/>
  <c r="AI61" i="17" s="1"/>
  <c r="X61" i="17" s="1"/>
  <c r="W60" i="17"/>
  <c r="AH60" i="17" s="1"/>
  <c r="U60" i="17"/>
  <c r="AG60" i="17" s="1"/>
  <c r="S60" i="17"/>
  <c r="AF60" i="17" s="1"/>
  <c r="Q60" i="17"/>
  <c r="AE60" i="17" s="1"/>
  <c r="O60" i="17"/>
  <c r="AD60" i="17" s="1"/>
  <c r="M60" i="17"/>
  <c r="AC60" i="17" s="1"/>
  <c r="K60" i="17"/>
  <c r="AB60" i="17" s="1"/>
  <c r="I60" i="17"/>
  <c r="AA60" i="17" s="1"/>
  <c r="G60" i="17"/>
  <c r="Z60" i="17" s="1"/>
  <c r="E60" i="17"/>
  <c r="Y60" i="17" s="1"/>
  <c r="AI60" i="17" s="1"/>
  <c r="X60" i="17" s="1"/>
  <c r="W59" i="17"/>
  <c r="AH59" i="17" s="1"/>
  <c r="U59" i="17"/>
  <c r="AG59" i="17" s="1"/>
  <c r="S59" i="17"/>
  <c r="AF59" i="17" s="1"/>
  <c r="Q59" i="17"/>
  <c r="AE59" i="17" s="1"/>
  <c r="O59" i="17"/>
  <c r="AD59" i="17" s="1"/>
  <c r="M59" i="17"/>
  <c r="AC59" i="17" s="1"/>
  <c r="K59" i="17"/>
  <c r="AB59" i="17" s="1"/>
  <c r="I59" i="17"/>
  <c r="AA59" i="17" s="1"/>
  <c r="G59" i="17"/>
  <c r="Z59" i="17" s="1"/>
  <c r="E59" i="17"/>
  <c r="Y59" i="17" s="1"/>
  <c r="AI59" i="17" s="1"/>
  <c r="X59" i="17" s="1"/>
  <c r="W58" i="17"/>
  <c r="AH58" i="17" s="1"/>
  <c r="U58" i="17"/>
  <c r="AG58" i="17" s="1"/>
  <c r="S58" i="17"/>
  <c r="AF58" i="17" s="1"/>
  <c r="Q58" i="17"/>
  <c r="AE58" i="17" s="1"/>
  <c r="O58" i="17"/>
  <c r="AD58" i="17" s="1"/>
  <c r="M58" i="17"/>
  <c r="AC58" i="17" s="1"/>
  <c r="K58" i="17"/>
  <c r="AB58" i="17" s="1"/>
  <c r="I58" i="17"/>
  <c r="AA58" i="17" s="1"/>
  <c r="G58" i="17"/>
  <c r="Z58" i="17" s="1"/>
  <c r="E58" i="17"/>
  <c r="Y58" i="17" s="1"/>
  <c r="AI58" i="17" s="1"/>
  <c r="X58" i="17" s="1"/>
  <c r="W57" i="17"/>
  <c r="AH57" i="17" s="1"/>
  <c r="U57" i="17"/>
  <c r="AG57" i="17" s="1"/>
  <c r="S57" i="17"/>
  <c r="AF57" i="17" s="1"/>
  <c r="Q57" i="17"/>
  <c r="AE57" i="17" s="1"/>
  <c r="O57" i="17"/>
  <c r="AD57" i="17" s="1"/>
  <c r="M57" i="17"/>
  <c r="AC57" i="17" s="1"/>
  <c r="K57" i="17"/>
  <c r="AB57" i="17" s="1"/>
  <c r="I57" i="17"/>
  <c r="AA57" i="17" s="1"/>
  <c r="G57" i="17"/>
  <c r="Z57" i="17" s="1"/>
  <c r="E57" i="17"/>
  <c r="Y57" i="17" s="1"/>
  <c r="AI57" i="17" s="1"/>
  <c r="X57" i="17" s="1"/>
  <c r="U56" i="17"/>
  <c r="AG56" i="17" s="1"/>
  <c r="S56" i="17"/>
  <c r="AF56" i="17" s="1"/>
  <c r="Q56" i="17"/>
  <c r="AE56" i="17" s="1"/>
  <c r="O56" i="17"/>
  <c r="AD56" i="17" s="1"/>
  <c r="M56" i="17"/>
  <c r="AC56" i="17" s="1"/>
  <c r="K56" i="17"/>
  <c r="AB56" i="17" s="1"/>
  <c r="I56" i="17"/>
  <c r="AA56" i="17" s="1"/>
  <c r="G56" i="17"/>
  <c r="Z56" i="17" s="1"/>
  <c r="E56" i="17"/>
  <c r="Y56" i="17" s="1"/>
  <c r="AI56" i="17" s="1"/>
  <c r="X56" i="17" s="1"/>
  <c r="U55" i="17"/>
  <c r="AG55" i="17" s="1"/>
  <c r="S55" i="17"/>
  <c r="AF55" i="17" s="1"/>
  <c r="Q55" i="17"/>
  <c r="AE55" i="17" s="1"/>
  <c r="O55" i="17"/>
  <c r="AD55" i="17" s="1"/>
  <c r="M55" i="17"/>
  <c r="AC55" i="17" s="1"/>
  <c r="K55" i="17"/>
  <c r="AB55" i="17" s="1"/>
  <c r="I55" i="17"/>
  <c r="AA55" i="17" s="1"/>
  <c r="G55" i="17"/>
  <c r="Z55" i="17" s="1"/>
  <c r="E55" i="17"/>
  <c r="Y55" i="17" s="1"/>
  <c r="AI55" i="17" s="1"/>
  <c r="X55" i="17" s="1"/>
  <c r="U54" i="17"/>
  <c r="AG54" i="17" s="1"/>
  <c r="S54" i="17"/>
  <c r="AF54" i="17" s="1"/>
  <c r="Q54" i="17"/>
  <c r="AE54" i="17" s="1"/>
  <c r="O54" i="17"/>
  <c r="AD54" i="17" s="1"/>
  <c r="M54" i="17"/>
  <c r="AC54" i="17" s="1"/>
  <c r="K54" i="17"/>
  <c r="AB54" i="17" s="1"/>
  <c r="I54" i="17"/>
  <c r="AA54" i="17" s="1"/>
  <c r="G54" i="17"/>
  <c r="Z54" i="17" s="1"/>
  <c r="E54" i="17"/>
  <c r="Y54" i="17" s="1"/>
  <c r="AI54" i="17" s="1"/>
  <c r="X54" i="17" s="1"/>
  <c r="U53" i="17"/>
  <c r="AG53" i="17" s="1"/>
  <c r="S53" i="17"/>
  <c r="AF53" i="17" s="1"/>
  <c r="Q53" i="17"/>
  <c r="AE53" i="17" s="1"/>
  <c r="O53" i="17"/>
  <c r="AD53" i="17" s="1"/>
  <c r="M53" i="17"/>
  <c r="AC53" i="17" s="1"/>
  <c r="K53" i="17"/>
  <c r="AB53" i="17" s="1"/>
  <c r="I53" i="17"/>
  <c r="AA53" i="17" s="1"/>
  <c r="G53" i="17"/>
  <c r="Z53" i="17" s="1"/>
  <c r="E53" i="17"/>
  <c r="Y53" i="17" s="1"/>
  <c r="AI53" i="17" s="1"/>
  <c r="X53" i="17" s="1"/>
  <c r="U52" i="17"/>
  <c r="AG52" i="17" s="1"/>
  <c r="S52" i="17"/>
  <c r="AF52" i="17" s="1"/>
  <c r="Q52" i="17"/>
  <c r="AE52" i="17" s="1"/>
  <c r="O52" i="17"/>
  <c r="AD52" i="17" s="1"/>
  <c r="M52" i="17"/>
  <c r="AC52" i="17" s="1"/>
  <c r="K52" i="17"/>
  <c r="AB52" i="17" s="1"/>
  <c r="I52" i="17"/>
  <c r="AA52" i="17" s="1"/>
  <c r="G52" i="17"/>
  <c r="Z52" i="17" s="1"/>
  <c r="E52" i="17"/>
  <c r="Y52" i="17" s="1"/>
  <c r="AI52" i="17" s="1"/>
  <c r="X52" i="17" s="1"/>
  <c r="U51" i="17"/>
  <c r="AG51" i="17" s="1"/>
  <c r="S51" i="17"/>
  <c r="AF51" i="17" s="1"/>
  <c r="Q51" i="17"/>
  <c r="AE51" i="17" s="1"/>
  <c r="O51" i="17"/>
  <c r="AD51" i="17" s="1"/>
  <c r="M51" i="17"/>
  <c r="AC51" i="17" s="1"/>
  <c r="K51" i="17"/>
  <c r="AB51" i="17" s="1"/>
  <c r="I51" i="17"/>
  <c r="AA51" i="17" s="1"/>
  <c r="G51" i="17"/>
  <c r="Z51" i="17" s="1"/>
  <c r="E51" i="17"/>
  <c r="Y51" i="17" s="1"/>
  <c r="AI51" i="17" s="1"/>
  <c r="X51" i="17" s="1"/>
  <c r="U50" i="17"/>
  <c r="AG50" i="17" s="1"/>
  <c r="S50" i="17"/>
  <c r="AF50" i="17" s="1"/>
  <c r="Q50" i="17"/>
  <c r="AE50" i="17" s="1"/>
  <c r="O50" i="17"/>
  <c r="AD50" i="17" s="1"/>
  <c r="M50" i="17"/>
  <c r="AC50" i="17" s="1"/>
  <c r="K50" i="17"/>
  <c r="AB50" i="17" s="1"/>
  <c r="I50" i="17"/>
  <c r="AA50" i="17" s="1"/>
  <c r="G50" i="17"/>
  <c r="Z50" i="17" s="1"/>
  <c r="E50" i="17"/>
  <c r="Y50" i="17" s="1"/>
  <c r="AI50" i="17" s="1"/>
  <c r="X50" i="17" s="1"/>
  <c r="U49" i="17"/>
  <c r="AG49" i="17" s="1"/>
  <c r="S49" i="17"/>
  <c r="AF49" i="17" s="1"/>
  <c r="Q49" i="17"/>
  <c r="AE49" i="17" s="1"/>
  <c r="O49" i="17"/>
  <c r="AD49" i="17" s="1"/>
  <c r="M49" i="17"/>
  <c r="AC49" i="17" s="1"/>
  <c r="K49" i="17"/>
  <c r="AB49" i="17" s="1"/>
  <c r="I49" i="17"/>
  <c r="AA49" i="17" s="1"/>
  <c r="G49" i="17"/>
  <c r="Z49" i="17" s="1"/>
  <c r="E49" i="17"/>
  <c r="Y49" i="17" s="1"/>
  <c r="AI49" i="17" s="1"/>
  <c r="X49" i="17" s="1"/>
  <c r="W48" i="17"/>
  <c r="AH48" i="17" s="1"/>
  <c r="U48" i="17"/>
  <c r="AG48" i="17" s="1"/>
  <c r="S48" i="17"/>
  <c r="AF48" i="17" s="1"/>
  <c r="Q48" i="17"/>
  <c r="AE48" i="17" s="1"/>
  <c r="O48" i="17"/>
  <c r="AD48" i="17" s="1"/>
  <c r="M48" i="17"/>
  <c r="AC48" i="17" s="1"/>
  <c r="K48" i="17"/>
  <c r="AB48" i="17" s="1"/>
  <c r="I48" i="17"/>
  <c r="AA48" i="17" s="1"/>
  <c r="G48" i="17"/>
  <c r="Z48" i="17" s="1"/>
  <c r="E48" i="17"/>
  <c r="Y48" i="17" s="1"/>
  <c r="AI48" i="17" s="1"/>
  <c r="X48" i="17" s="1"/>
  <c r="W47" i="17"/>
  <c r="AH47" i="17" s="1"/>
  <c r="U47" i="17"/>
  <c r="AG47" i="17" s="1"/>
  <c r="S47" i="17"/>
  <c r="AF47" i="17" s="1"/>
  <c r="Q47" i="17"/>
  <c r="AE47" i="17" s="1"/>
  <c r="O47" i="17"/>
  <c r="AD47" i="17" s="1"/>
  <c r="M47" i="17"/>
  <c r="AC47" i="17" s="1"/>
  <c r="K47" i="17"/>
  <c r="AB47" i="17" s="1"/>
  <c r="I47" i="17"/>
  <c r="AA47" i="17" s="1"/>
  <c r="G47" i="17"/>
  <c r="Z47" i="17" s="1"/>
  <c r="E47" i="17"/>
  <c r="Y47" i="17" s="1"/>
  <c r="AI47" i="17" s="1"/>
  <c r="X47" i="17" s="1"/>
  <c r="W46" i="17"/>
  <c r="AH46" i="17" s="1"/>
  <c r="U46" i="17"/>
  <c r="AG46" i="17" s="1"/>
  <c r="S46" i="17"/>
  <c r="AF46" i="17" s="1"/>
  <c r="Q46" i="17"/>
  <c r="AE46" i="17" s="1"/>
  <c r="O46" i="17"/>
  <c r="AD46" i="17" s="1"/>
  <c r="M46" i="17"/>
  <c r="AC46" i="17" s="1"/>
  <c r="K46" i="17"/>
  <c r="AB46" i="17" s="1"/>
  <c r="I46" i="17"/>
  <c r="AA46" i="17" s="1"/>
  <c r="G46" i="17"/>
  <c r="Z46" i="17" s="1"/>
  <c r="E46" i="17"/>
  <c r="Y46" i="17" s="1"/>
  <c r="AI46" i="17" s="1"/>
  <c r="X46" i="17" s="1"/>
  <c r="W45" i="17"/>
  <c r="AH45" i="17" s="1"/>
  <c r="U45" i="17"/>
  <c r="AG45" i="17" s="1"/>
  <c r="S45" i="17"/>
  <c r="AF45" i="17" s="1"/>
  <c r="Q45" i="17"/>
  <c r="AE45" i="17" s="1"/>
  <c r="O45" i="17"/>
  <c r="AD45" i="17" s="1"/>
  <c r="M45" i="17"/>
  <c r="AC45" i="17" s="1"/>
  <c r="K45" i="17"/>
  <c r="AB45" i="17" s="1"/>
  <c r="I45" i="17"/>
  <c r="AA45" i="17" s="1"/>
  <c r="G45" i="17"/>
  <c r="Z45" i="17" s="1"/>
  <c r="E45" i="17"/>
  <c r="Y45" i="17" s="1"/>
  <c r="AI45" i="17" s="1"/>
  <c r="X45" i="17" s="1"/>
  <c r="W44" i="17"/>
  <c r="AH44" i="17" s="1"/>
  <c r="U44" i="17"/>
  <c r="AG44" i="17" s="1"/>
  <c r="S44" i="17"/>
  <c r="AF44" i="17" s="1"/>
  <c r="Q44" i="17"/>
  <c r="AE44" i="17" s="1"/>
  <c r="O44" i="17"/>
  <c r="AD44" i="17" s="1"/>
  <c r="M44" i="17"/>
  <c r="AC44" i="17" s="1"/>
  <c r="K44" i="17"/>
  <c r="AB44" i="17" s="1"/>
  <c r="I44" i="17"/>
  <c r="AA44" i="17" s="1"/>
  <c r="G44" i="17"/>
  <c r="Z44" i="17" s="1"/>
  <c r="E44" i="17"/>
  <c r="Y44" i="17" s="1"/>
  <c r="AI44" i="17" s="1"/>
  <c r="X44" i="17" s="1"/>
  <c r="W43" i="17"/>
  <c r="AH43" i="17" s="1"/>
  <c r="U43" i="17"/>
  <c r="AG43" i="17" s="1"/>
  <c r="S43" i="17"/>
  <c r="AF43" i="17" s="1"/>
  <c r="Q43" i="17"/>
  <c r="AE43" i="17" s="1"/>
  <c r="O43" i="17"/>
  <c r="AD43" i="17" s="1"/>
  <c r="M43" i="17"/>
  <c r="AC43" i="17" s="1"/>
  <c r="K43" i="17"/>
  <c r="AB43" i="17" s="1"/>
  <c r="I43" i="17"/>
  <c r="AA43" i="17" s="1"/>
  <c r="G43" i="17"/>
  <c r="Z43" i="17" s="1"/>
  <c r="E43" i="17"/>
  <c r="Y43" i="17" s="1"/>
  <c r="AI43" i="17" s="1"/>
  <c r="X43" i="17" s="1"/>
  <c r="W42" i="17"/>
  <c r="AH42" i="17" s="1"/>
  <c r="U42" i="17"/>
  <c r="AG42" i="17" s="1"/>
  <c r="S42" i="17"/>
  <c r="AF42" i="17" s="1"/>
  <c r="Q42" i="17"/>
  <c r="AE42" i="17" s="1"/>
  <c r="O42" i="17"/>
  <c r="AD42" i="17" s="1"/>
  <c r="M42" i="17"/>
  <c r="AC42" i="17" s="1"/>
  <c r="K42" i="17"/>
  <c r="AB42" i="17" s="1"/>
  <c r="I42" i="17"/>
  <c r="AA42" i="17" s="1"/>
  <c r="G42" i="17"/>
  <c r="Z42" i="17" s="1"/>
  <c r="E42" i="17"/>
  <c r="Y42" i="17" s="1"/>
  <c r="AI42" i="17" s="1"/>
  <c r="X42" i="17" s="1"/>
  <c r="W41" i="17"/>
  <c r="AH41" i="17" s="1"/>
  <c r="U41" i="17"/>
  <c r="AG41" i="17" s="1"/>
  <c r="S41" i="17"/>
  <c r="AF41" i="17" s="1"/>
  <c r="Q41" i="17"/>
  <c r="AE41" i="17" s="1"/>
  <c r="O41" i="17"/>
  <c r="AD41" i="17" s="1"/>
  <c r="M41" i="17"/>
  <c r="AC41" i="17" s="1"/>
  <c r="K41" i="17"/>
  <c r="AB41" i="17" s="1"/>
  <c r="I41" i="17"/>
  <c r="AA41" i="17" s="1"/>
  <c r="G41" i="17"/>
  <c r="Z41" i="17" s="1"/>
  <c r="E41" i="17"/>
  <c r="Y41" i="17" s="1"/>
  <c r="AI41" i="17" s="1"/>
  <c r="X41" i="17" s="1"/>
  <c r="W40" i="17"/>
  <c r="AH40" i="17" s="1"/>
  <c r="U40" i="17"/>
  <c r="AG40" i="17" s="1"/>
  <c r="S40" i="17"/>
  <c r="AF40" i="17" s="1"/>
  <c r="Q40" i="17"/>
  <c r="AE40" i="17" s="1"/>
  <c r="O40" i="17"/>
  <c r="AD40" i="17" s="1"/>
  <c r="M40" i="17"/>
  <c r="AC40" i="17" s="1"/>
  <c r="K40" i="17"/>
  <c r="AB40" i="17" s="1"/>
  <c r="I40" i="17"/>
  <c r="AA40" i="17" s="1"/>
  <c r="G40" i="17"/>
  <c r="Z40" i="17" s="1"/>
  <c r="E40" i="17"/>
  <c r="Y40" i="17" s="1"/>
  <c r="AI40" i="17" s="1"/>
  <c r="X40" i="17" s="1"/>
  <c r="W39" i="17"/>
  <c r="AH39" i="17" s="1"/>
  <c r="U39" i="17"/>
  <c r="AG39" i="17" s="1"/>
  <c r="S39" i="17"/>
  <c r="AF39" i="17" s="1"/>
  <c r="Q39" i="17"/>
  <c r="AE39" i="17" s="1"/>
  <c r="O39" i="17"/>
  <c r="AD39" i="17" s="1"/>
  <c r="M39" i="17"/>
  <c r="AC39" i="17" s="1"/>
  <c r="K39" i="17"/>
  <c r="AB39" i="17" s="1"/>
  <c r="I39" i="17"/>
  <c r="AA39" i="17" s="1"/>
  <c r="G39" i="17"/>
  <c r="Z39" i="17" s="1"/>
  <c r="E39" i="17"/>
  <c r="Y39" i="17" s="1"/>
  <c r="AI39" i="17" s="1"/>
  <c r="X39" i="17" s="1"/>
  <c r="W38" i="17"/>
  <c r="AH38" i="17" s="1"/>
  <c r="U38" i="17"/>
  <c r="AG38" i="17" s="1"/>
  <c r="S38" i="17"/>
  <c r="AF38" i="17" s="1"/>
  <c r="Q38" i="17"/>
  <c r="AE38" i="17" s="1"/>
  <c r="O38" i="17"/>
  <c r="AD38" i="17" s="1"/>
  <c r="M38" i="17"/>
  <c r="AC38" i="17" s="1"/>
  <c r="K38" i="17"/>
  <c r="AB38" i="17" s="1"/>
  <c r="I38" i="17"/>
  <c r="AA38" i="17" s="1"/>
  <c r="G38" i="17"/>
  <c r="Z38" i="17" s="1"/>
  <c r="E38" i="17"/>
  <c r="Y38" i="17" s="1"/>
  <c r="AI38" i="17" s="1"/>
  <c r="X38" i="17" s="1"/>
  <c r="W37" i="17"/>
  <c r="AH37" i="17" s="1"/>
  <c r="U37" i="17"/>
  <c r="AG37" i="17" s="1"/>
  <c r="S37" i="17"/>
  <c r="AF37" i="17" s="1"/>
  <c r="Q37" i="17"/>
  <c r="AE37" i="17" s="1"/>
  <c r="O37" i="17"/>
  <c r="AD37" i="17" s="1"/>
  <c r="M37" i="17"/>
  <c r="AC37" i="17" s="1"/>
  <c r="K37" i="17"/>
  <c r="AB37" i="17" s="1"/>
  <c r="I37" i="17"/>
  <c r="AA37" i="17" s="1"/>
  <c r="G37" i="17"/>
  <c r="Z37" i="17" s="1"/>
  <c r="E37" i="17"/>
  <c r="Y37" i="17" s="1"/>
  <c r="AI37" i="17" s="1"/>
  <c r="X37" i="17" s="1"/>
  <c r="W36" i="17"/>
  <c r="AH36" i="17" s="1"/>
  <c r="U36" i="17"/>
  <c r="AG36" i="17" s="1"/>
  <c r="S36" i="17"/>
  <c r="AF36" i="17" s="1"/>
  <c r="Q36" i="17"/>
  <c r="AE36" i="17" s="1"/>
  <c r="O36" i="17"/>
  <c r="AD36" i="17" s="1"/>
  <c r="M36" i="17"/>
  <c r="AC36" i="17" s="1"/>
  <c r="K36" i="17"/>
  <c r="AB36" i="17" s="1"/>
  <c r="I36" i="17"/>
  <c r="AA36" i="17" s="1"/>
  <c r="G36" i="17"/>
  <c r="Z36" i="17" s="1"/>
  <c r="E36" i="17"/>
  <c r="Y36" i="17" s="1"/>
  <c r="AI36" i="17" s="1"/>
  <c r="X36" i="17" s="1"/>
  <c r="W35" i="17"/>
  <c r="AH35" i="17" s="1"/>
  <c r="U35" i="17"/>
  <c r="AG35" i="17" s="1"/>
  <c r="S35" i="17"/>
  <c r="AF35" i="17" s="1"/>
  <c r="Q35" i="17"/>
  <c r="AE35" i="17" s="1"/>
  <c r="O35" i="17"/>
  <c r="AD35" i="17" s="1"/>
  <c r="M35" i="17"/>
  <c r="AC35" i="17" s="1"/>
  <c r="K35" i="17"/>
  <c r="AB35" i="17" s="1"/>
  <c r="I35" i="17"/>
  <c r="AA35" i="17" s="1"/>
  <c r="G35" i="17"/>
  <c r="Z35" i="17" s="1"/>
  <c r="E35" i="17"/>
  <c r="Y35" i="17" s="1"/>
  <c r="AI35" i="17" s="1"/>
  <c r="X35" i="17" s="1"/>
  <c r="W34" i="17"/>
  <c r="AH34" i="17" s="1"/>
  <c r="U34" i="17"/>
  <c r="AG34" i="17" s="1"/>
  <c r="S34" i="17"/>
  <c r="AF34" i="17" s="1"/>
  <c r="Q34" i="17"/>
  <c r="AE34" i="17" s="1"/>
  <c r="O34" i="17"/>
  <c r="AD34" i="17" s="1"/>
  <c r="M34" i="17"/>
  <c r="AC34" i="17" s="1"/>
  <c r="K34" i="17"/>
  <c r="AB34" i="17" s="1"/>
  <c r="I34" i="17"/>
  <c r="AA34" i="17" s="1"/>
  <c r="G34" i="17"/>
  <c r="Z34" i="17" s="1"/>
  <c r="E34" i="17"/>
  <c r="Y34" i="17" s="1"/>
  <c r="AI34" i="17" s="1"/>
  <c r="X34" i="17" s="1"/>
  <c r="W33" i="17"/>
  <c r="AH33" i="17" s="1"/>
  <c r="U33" i="17"/>
  <c r="AG33" i="17" s="1"/>
  <c r="S33" i="17"/>
  <c r="AF33" i="17" s="1"/>
  <c r="Q33" i="17"/>
  <c r="AE33" i="17" s="1"/>
  <c r="O33" i="17"/>
  <c r="AD33" i="17" s="1"/>
  <c r="M33" i="17"/>
  <c r="AC33" i="17" s="1"/>
  <c r="K33" i="17"/>
  <c r="AB33" i="17" s="1"/>
  <c r="I33" i="17"/>
  <c r="AA33" i="17" s="1"/>
  <c r="G33" i="17"/>
  <c r="Z33" i="17" s="1"/>
  <c r="E33" i="17"/>
  <c r="Y33" i="17" s="1"/>
  <c r="AI33" i="17" s="1"/>
  <c r="X33" i="17" s="1"/>
  <c r="W32" i="17"/>
  <c r="AH32" i="17" s="1"/>
  <c r="U32" i="17"/>
  <c r="AG32" i="17" s="1"/>
  <c r="S32" i="17"/>
  <c r="AF32" i="17" s="1"/>
  <c r="Q32" i="17"/>
  <c r="AE32" i="17" s="1"/>
  <c r="O32" i="17"/>
  <c r="AD32" i="17" s="1"/>
  <c r="M32" i="17"/>
  <c r="AC32" i="17" s="1"/>
  <c r="K32" i="17"/>
  <c r="AB32" i="17" s="1"/>
  <c r="I32" i="17"/>
  <c r="AA32" i="17" s="1"/>
  <c r="G32" i="17"/>
  <c r="Z32" i="17" s="1"/>
  <c r="E32" i="17"/>
  <c r="Y32" i="17" s="1"/>
  <c r="AI32" i="17" s="1"/>
  <c r="X32" i="17" s="1"/>
  <c r="U31" i="17"/>
  <c r="AG31" i="17" s="1"/>
  <c r="S31" i="17"/>
  <c r="AF31" i="17" s="1"/>
  <c r="Q31" i="17"/>
  <c r="AE31" i="17" s="1"/>
  <c r="O31" i="17"/>
  <c r="AD31" i="17" s="1"/>
  <c r="M31" i="17"/>
  <c r="AC31" i="17" s="1"/>
  <c r="K31" i="17"/>
  <c r="AB31" i="17" s="1"/>
  <c r="I31" i="17"/>
  <c r="AA31" i="17" s="1"/>
  <c r="G31" i="17"/>
  <c r="Z31" i="17" s="1"/>
  <c r="E31" i="17"/>
  <c r="Y31" i="17" s="1"/>
  <c r="AI31" i="17" s="1"/>
  <c r="X31" i="17" s="1"/>
  <c r="W30" i="17"/>
  <c r="AH30" i="17" s="1"/>
  <c r="U30" i="17"/>
  <c r="AG30" i="17" s="1"/>
  <c r="S30" i="17"/>
  <c r="AF30" i="17" s="1"/>
  <c r="Q30" i="17"/>
  <c r="AE30" i="17" s="1"/>
  <c r="O30" i="17"/>
  <c r="AD30" i="17" s="1"/>
  <c r="M30" i="17"/>
  <c r="AC30" i="17" s="1"/>
  <c r="K30" i="17"/>
  <c r="AB30" i="17" s="1"/>
  <c r="I30" i="17"/>
  <c r="AA30" i="17" s="1"/>
  <c r="G30" i="17"/>
  <c r="Z30" i="17" s="1"/>
  <c r="E30" i="17"/>
  <c r="Y30" i="17" s="1"/>
  <c r="AI30" i="17" s="1"/>
  <c r="X30" i="17" s="1"/>
  <c r="W29" i="17"/>
  <c r="AH29" i="17" s="1"/>
  <c r="U29" i="17"/>
  <c r="AG29" i="17" s="1"/>
  <c r="S29" i="17"/>
  <c r="AF29" i="17" s="1"/>
  <c r="Q29" i="17"/>
  <c r="AE29" i="17" s="1"/>
  <c r="O29" i="17"/>
  <c r="AD29" i="17" s="1"/>
  <c r="M29" i="17"/>
  <c r="AC29" i="17" s="1"/>
  <c r="K29" i="17"/>
  <c r="AB29" i="17" s="1"/>
  <c r="I29" i="17"/>
  <c r="AA29" i="17" s="1"/>
  <c r="G29" i="17"/>
  <c r="Z29" i="17" s="1"/>
  <c r="E29" i="17"/>
  <c r="Y29" i="17" s="1"/>
  <c r="AI29" i="17" s="1"/>
  <c r="X29" i="17" s="1"/>
  <c r="W28" i="17"/>
  <c r="AH28" i="17" s="1"/>
  <c r="U28" i="17"/>
  <c r="AG28" i="17" s="1"/>
  <c r="S28" i="17"/>
  <c r="AF28" i="17" s="1"/>
  <c r="Q28" i="17"/>
  <c r="AE28" i="17" s="1"/>
  <c r="O28" i="17"/>
  <c r="AD28" i="17" s="1"/>
  <c r="M28" i="17"/>
  <c r="AC28" i="17" s="1"/>
  <c r="K28" i="17"/>
  <c r="AB28" i="17" s="1"/>
  <c r="I28" i="17"/>
  <c r="AA28" i="17" s="1"/>
  <c r="G28" i="17"/>
  <c r="Z28" i="17" s="1"/>
  <c r="E28" i="17"/>
  <c r="Y28" i="17" s="1"/>
  <c r="AI28" i="17" s="1"/>
  <c r="X28" i="17" s="1"/>
  <c r="W27" i="17"/>
  <c r="AH27" i="17" s="1"/>
  <c r="U27" i="17"/>
  <c r="AG27" i="17" s="1"/>
  <c r="S27" i="17"/>
  <c r="AF27" i="17" s="1"/>
  <c r="Q27" i="17"/>
  <c r="AE27" i="17" s="1"/>
  <c r="O27" i="17"/>
  <c r="AD27" i="17" s="1"/>
  <c r="M27" i="17"/>
  <c r="AC27" i="17" s="1"/>
  <c r="K27" i="17"/>
  <c r="AB27" i="17" s="1"/>
  <c r="I27" i="17"/>
  <c r="AA27" i="17" s="1"/>
  <c r="G27" i="17"/>
  <c r="Z27" i="17" s="1"/>
  <c r="E27" i="17"/>
  <c r="Y27" i="17" s="1"/>
  <c r="AI27" i="17" s="1"/>
  <c r="X27" i="17" s="1"/>
  <c r="W26" i="17"/>
  <c r="AH26" i="17" s="1"/>
  <c r="U26" i="17"/>
  <c r="AG26" i="17" s="1"/>
  <c r="S26" i="17"/>
  <c r="AF26" i="17" s="1"/>
  <c r="Q26" i="17"/>
  <c r="AE26" i="17" s="1"/>
  <c r="O26" i="17"/>
  <c r="AD26" i="17" s="1"/>
  <c r="M26" i="17"/>
  <c r="AC26" i="17" s="1"/>
  <c r="K26" i="17"/>
  <c r="AB26" i="17" s="1"/>
  <c r="I26" i="17"/>
  <c r="AA26" i="17" s="1"/>
  <c r="G26" i="17"/>
  <c r="Z26" i="17" s="1"/>
  <c r="E26" i="17"/>
  <c r="Y26" i="17" s="1"/>
  <c r="AI26" i="17" s="1"/>
  <c r="X26" i="17" s="1"/>
  <c r="W25" i="17"/>
  <c r="AH25" i="17" s="1"/>
  <c r="U25" i="17"/>
  <c r="AG25" i="17" s="1"/>
  <c r="S25" i="17"/>
  <c r="AF25" i="17" s="1"/>
  <c r="Q25" i="17"/>
  <c r="AE25" i="17" s="1"/>
  <c r="O25" i="17"/>
  <c r="AD25" i="17" s="1"/>
  <c r="M25" i="17"/>
  <c r="AC25" i="17" s="1"/>
  <c r="K25" i="17"/>
  <c r="AB25" i="17" s="1"/>
  <c r="I25" i="17"/>
  <c r="AA25" i="17" s="1"/>
  <c r="G25" i="17"/>
  <c r="Z25" i="17" s="1"/>
  <c r="E25" i="17"/>
  <c r="Y25" i="17" s="1"/>
  <c r="AI25" i="17" s="1"/>
  <c r="X25" i="17" s="1"/>
  <c r="W24" i="17"/>
  <c r="AH24" i="17" s="1"/>
  <c r="U24" i="17"/>
  <c r="AG24" i="17" s="1"/>
  <c r="S24" i="17"/>
  <c r="AF24" i="17" s="1"/>
  <c r="Q24" i="17"/>
  <c r="AE24" i="17" s="1"/>
  <c r="O24" i="17"/>
  <c r="AD24" i="17" s="1"/>
  <c r="M24" i="17"/>
  <c r="AC24" i="17" s="1"/>
  <c r="K24" i="17"/>
  <c r="AB24" i="17" s="1"/>
  <c r="I24" i="17"/>
  <c r="AA24" i="17" s="1"/>
  <c r="G24" i="17"/>
  <c r="Z24" i="17" s="1"/>
  <c r="E24" i="17"/>
  <c r="Y24" i="17" s="1"/>
  <c r="AI24" i="17" s="1"/>
  <c r="X24" i="17" s="1"/>
  <c r="W23" i="17"/>
  <c r="AH23" i="17" s="1"/>
  <c r="U23" i="17"/>
  <c r="AG23" i="17" s="1"/>
  <c r="S23" i="17"/>
  <c r="AF23" i="17" s="1"/>
  <c r="Q23" i="17"/>
  <c r="AE23" i="17" s="1"/>
  <c r="O23" i="17"/>
  <c r="AD23" i="17" s="1"/>
  <c r="M23" i="17"/>
  <c r="AC23" i="17" s="1"/>
  <c r="K23" i="17"/>
  <c r="AB23" i="17" s="1"/>
  <c r="I23" i="17"/>
  <c r="AA23" i="17" s="1"/>
  <c r="G23" i="17"/>
  <c r="Z23" i="17" s="1"/>
  <c r="E23" i="17"/>
  <c r="Y23" i="17" s="1"/>
  <c r="AI23" i="17" s="1"/>
  <c r="X23" i="17" s="1"/>
  <c r="W22" i="17"/>
  <c r="AH22" i="17" s="1"/>
  <c r="U22" i="17"/>
  <c r="AG22" i="17" s="1"/>
  <c r="S22" i="17"/>
  <c r="AF22" i="17" s="1"/>
  <c r="Q22" i="17"/>
  <c r="AE22" i="17" s="1"/>
  <c r="O22" i="17"/>
  <c r="AD22" i="17" s="1"/>
  <c r="M22" i="17"/>
  <c r="AC22" i="17" s="1"/>
  <c r="K22" i="17"/>
  <c r="AB22" i="17" s="1"/>
  <c r="I22" i="17"/>
  <c r="AA22" i="17" s="1"/>
  <c r="G22" i="17"/>
  <c r="Z22" i="17" s="1"/>
  <c r="E22" i="17"/>
  <c r="Y22" i="17" s="1"/>
  <c r="AI22" i="17" s="1"/>
  <c r="X22" i="17" s="1"/>
  <c r="W21" i="17"/>
  <c r="AH21" i="17" s="1"/>
  <c r="U21" i="17"/>
  <c r="AG21" i="17" s="1"/>
  <c r="S21" i="17"/>
  <c r="AF21" i="17" s="1"/>
  <c r="Q21" i="17"/>
  <c r="AE21" i="17" s="1"/>
  <c r="O21" i="17"/>
  <c r="AD21" i="17" s="1"/>
  <c r="M21" i="17"/>
  <c r="AC21" i="17" s="1"/>
  <c r="K21" i="17"/>
  <c r="AB21" i="17" s="1"/>
  <c r="I21" i="17"/>
  <c r="AA21" i="17" s="1"/>
  <c r="G21" i="17"/>
  <c r="Z21" i="17" s="1"/>
  <c r="E21" i="17"/>
  <c r="Y21" i="17" s="1"/>
  <c r="AI21" i="17" s="1"/>
  <c r="X21" i="17" s="1"/>
  <c r="W20" i="17"/>
  <c r="AH20" i="17" s="1"/>
  <c r="U20" i="17"/>
  <c r="AG20" i="17" s="1"/>
  <c r="S20" i="17"/>
  <c r="AF20" i="17" s="1"/>
  <c r="Q20" i="17"/>
  <c r="AE20" i="17" s="1"/>
  <c r="O20" i="17"/>
  <c r="AD20" i="17" s="1"/>
  <c r="M20" i="17"/>
  <c r="AC20" i="17" s="1"/>
  <c r="K20" i="17"/>
  <c r="AB20" i="17" s="1"/>
  <c r="I20" i="17"/>
  <c r="AA20" i="17" s="1"/>
  <c r="G20" i="17"/>
  <c r="Z20" i="17" s="1"/>
  <c r="E20" i="17"/>
  <c r="Y20" i="17" s="1"/>
  <c r="AI20" i="17" s="1"/>
  <c r="X20" i="17" s="1"/>
  <c r="W19" i="17"/>
  <c r="AH19" i="17" s="1"/>
  <c r="U19" i="17"/>
  <c r="AG19" i="17" s="1"/>
  <c r="S19" i="17"/>
  <c r="AF19" i="17" s="1"/>
  <c r="Q19" i="17"/>
  <c r="AE19" i="17" s="1"/>
  <c r="O19" i="17"/>
  <c r="AD19" i="17" s="1"/>
  <c r="M19" i="17"/>
  <c r="AC19" i="17" s="1"/>
  <c r="K19" i="17"/>
  <c r="AB19" i="17" s="1"/>
  <c r="I19" i="17"/>
  <c r="AA19" i="17" s="1"/>
  <c r="G19" i="17"/>
  <c r="Z19" i="17" s="1"/>
  <c r="E19" i="17"/>
  <c r="Y19" i="17" s="1"/>
  <c r="AI19" i="17" s="1"/>
  <c r="X19" i="17" s="1"/>
  <c r="W18" i="17"/>
  <c r="AH18" i="17" s="1"/>
  <c r="U18" i="17"/>
  <c r="AG18" i="17" s="1"/>
  <c r="S18" i="17"/>
  <c r="AF18" i="17" s="1"/>
  <c r="Q18" i="17"/>
  <c r="AE18" i="17" s="1"/>
  <c r="O18" i="17"/>
  <c r="AD18" i="17" s="1"/>
  <c r="M18" i="17"/>
  <c r="AC18" i="17" s="1"/>
  <c r="K18" i="17"/>
  <c r="AB18" i="17" s="1"/>
  <c r="I18" i="17"/>
  <c r="AA18" i="17" s="1"/>
  <c r="G18" i="17"/>
  <c r="Z18" i="17" s="1"/>
  <c r="E18" i="17"/>
  <c r="Y18" i="17" s="1"/>
  <c r="AI18" i="17" s="1"/>
  <c r="X18" i="17" s="1"/>
  <c r="W17" i="17"/>
  <c r="AH17" i="17" s="1"/>
  <c r="U17" i="17"/>
  <c r="AG17" i="17" s="1"/>
  <c r="S17" i="17"/>
  <c r="AF17" i="17" s="1"/>
  <c r="Q17" i="17"/>
  <c r="AE17" i="17" s="1"/>
  <c r="O17" i="17"/>
  <c r="AD17" i="17" s="1"/>
  <c r="M17" i="17"/>
  <c r="AC17" i="17" s="1"/>
  <c r="K17" i="17"/>
  <c r="AB17" i="17" s="1"/>
  <c r="I17" i="17"/>
  <c r="AA17" i="17" s="1"/>
  <c r="G17" i="17"/>
  <c r="Z17" i="17" s="1"/>
  <c r="E17" i="17"/>
  <c r="Y17" i="17" s="1"/>
  <c r="AI17" i="17" s="1"/>
  <c r="X17" i="17" s="1"/>
  <c r="W16" i="17"/>
  <c r="AH16" i="17" s="1"/>
  <c r="U16" i="17"/>
  <c r="AG16" i="17" s="1"/>
  <c r="S16" i="17"/>
  <c r="AF16" i="17" s="1"/>
  <c r="Q16" i="17"/>
  <c r="AE16" i="17" s="1"/>
  <c r="O16" i="17"/>
  <c r="AD16" i="17" s="1"/>
  <c r="M16" i="17"/>
  <c r="AC16" i="17" s="1"/>
  <c r="K16" i="17"/>
  <c r="AB16" i="17" s="1"/>
  <c r="I16" i="17"/>
  <c r="AA16" i="17" s="1"/>
  <c r="G16" i="17"/>
  <c r="Z16" i="17" s="1"/>
  <c r="E16" i="17"/>
  <c r="Y16" i="17" s="1"/>
  <c r="AI16" i="17" s="1"/>
  <c r="X16" i="17" s="1"/>
  <c r="W15" i="17"/>
  <c r="AH15" i="17" s="1"/>
  <c r="U15" i="17"/>
  <c r="AG15" i="17" s="1"/>
  <c r="S15" i="17"/>
  <c r="AF15" i="17" s="1"/>
  <c r="Q15" i="17"/>
  <c r="AE15" i="17" s="1"/>
  <c r="O15" i="17"/>
  <c r="AD15" i="17" s="1"/>
  <c r="M15" i="17"/>
  <c r="AC15" i="17" s="1"/>
  <c r="K15" i="17"/>
  <c r="AB15" i="17" s="1"/>
  <c r="I15" i="17"/>
  <c r="AA15" i="17" s="1"/>
  <c r="G15" i="17"/>
  <c r="Z15" i="17" s="1"/>
  <c r="E15" i="17"/>
  <c r="Y15" i="17" s="1"/>
  <c r="AI15" i="17" s="1"/>
  <c r="X15" i="17" s="1"/>
  <c r="W14" i="17"/>
  <c r="AH14" i="17" s="1"/>
  <c r="U14" i="17"/>
  <c r="AG14" i="17" s="1"/>
  <c r="S14" i="17"/>
  <c r="AF14" i="17" s="1"/>
  <c r="Q14" i="17"/>
  <c r="AE14" i="17" s="1"/>
  <c r="O14" i="17"/>
  <c r="AD14" i="17" s="1"/>
  <c r="M14" i="17"/>
  <c r="AC14" i="17" s="1"/>
  <c r="K14" i="17"/>
  <c r="AB14" i="17" s="1"/>
  <c r="I14" i="17"/>
  <c r="AA14" i="17" s="1"/>
  <c r="G14" i="17"/>
  <c r="Z14" i="17" s="1"/>
  <c r="E14" i="17"/>
  <c r="Y14" i="17" s="1"/>
  <c r="AI14" i="17" s="1"/>
  <c r="X14" i="17" s="1"/>
  <c r="W13" i="17"/>
  <c r="AH13" i="17" s="1"/>
  <c r="U13" i="17"/>
  <c r="AG13" i="17" s="1"/>
  <c r="S13" i="17"/>
  <c r="AF13" i="17" s="1"/>
  <c r="Q13" i="17"/>
  <c r="AE13" i="17" s="1"/>
  <c r="O13" i="17"/>
  <c r="AD13" i="17" s="1"/>
  <c r="M13" i="17"/>
  <c r="AC13" i="17" s="1"/>
  <c r="K13" i="17"/>
  <c r="AB13" i="17" s="1"/>
  <c r="I13" i="17"/>
  <c r="AA13" i="17" s="1"/>
  <c r="G13" i="17"/>
  <c r="Z13" i="17" s="1"/>
  <c r="E13" i="17"/>
  <c r="Y13" i="17" s="1"/>
  <c r="AI13" i="17" s="1"/>
  <c r="X13" i="17" s="1"/>
  <c r="W12" i="17"/>
  <c r="AH12" i="17" s="1"/>
  <c r="U12" i="17"/>
  <c r="AG12" i="17" s="1"/>
  <c r="S12" i="17"/>
  <c r="AF12" i="17" s="1"/>
  <c r="Q12" i="17"/>
  <c r="AE12" i="17" s="1"/>
  <c r="O12" i="17"/>
  <c r="AD12" i="17" s="1"/>
  <c r="M12" i="17"/>
  <c r="AC12" i="17" s="1"/>
  <c r="K12" i="17"/>
  <c r="AB12" i="17" s="1"/>
  <c r="I12" i="17"/>
  <c r="AA12" i="17" s="1"/>
  <c r="G12" i="17"/>
  <c r="Z12" i="17" s="1"/>
  <c r="E12" i="17"/>
  <c r="Y12" i="17" s="1"/>
  <c r="AI12" i="17" s="1"/>
  <c r="X12" i="17" s="1"/>
  <c r="W11" i="17"/>
  <c r="AH11" i="17" s="1"/>
  <c r="U11" i="17"/>
  <c r="AG11" i="17" s="1"/>
  <c r="S11" i="17"/>
  <c r="AF11" i="17" s="1"/>
  <c r="Q11" i="17"/>
  <c r="AE11" i="17" s="1"/>
  <c r="O11" i="17"/>
  <c r="AD11" i="17" s="1"/>
  <c r="M11" i="17"/>
  <c r="AC11" i="17" s="1"/>
  <c r="K11" i="17"/>
  <c r="AB11" i="17" s="1"/>
  <c r="I11" i="17"/>
  <c r="AA11" i="17" s="1"/>
  <c r="G11" i="17"/>
  <c r="Z11" i="17" s="1"/>
  <c r="E11" i="17"/>
  <c r="Y11" i="17" s="1"/>
  <c r="AI11" i="17" s="1"/>
  <c r="X11" i="17" s="1"/>
  <c r="W10" i="17"/>
  <c r="AH10" i="17" s="1"/>
  <c r="U10" i="17"/>
  <c r="AG10" i="17" s="1"/>
  <c r="S10" i="17"/>
  <c r="AF10" i="17" s="1"/>
  <c r="Q10" i="17"/>
  <c r="AE10" i="17" s="1"/>
  <c r="O10" i="17"/>
  <c r="AD10" i="17" s="1"/>
  <c r="M10" i="17"/>
  <c r="AC10" i="17" s="1"/>
  <c r="K10" i="17"/>
  <c r="AB10" i="17" s="1"/>
  <c r="I10" i="17"/>
  <c r="AA10" i="17" s="1"/>
  <c r="G10" i="17"/>
  <c r="Z10" i="17" s="1"/>
  <c r="E10" i="17"/>
  <c r="Y10" i="17" s="1"/>
  <c r="AI10" i="17" s="1"/>
  <c r="X10" i="17" s="1"/>
  <c r="W9" i="17"/>
  <c r="AH9" i="17" s="1"/>
  <c r="U9" i="17"/>
  <c r="AG9" i="17" s="1"/>
  <c r="S9" i="17"/>
  <c r="AF9" i="17" s="1"/>
  <c r="Q9" i="17"/>
  <c r="AE9" i="17" s="1"/>
  <c r="O9" i="17"/>
  <c r="AD9" i="17" s="1"/>
  <c r="M9" i="17"/>
  <c r="AC9" i="17" s="1"/>
  <c r="K9" i="17"/>
  <c r="AB9" i="17" s="1"/>
  <c r="I9" i="17"/>
  <c r="AA9" i="17" s="1"/>
  <c r="G9" i="17"/>
  <c r="Z9" i="17" s="1"/>
  <c r="E9" i="17"/>
  <c r="Y9" i="17" s="1"/>
  <c r="AI9" i="17" s="1"/>
  <c r="X9" i="17" s="1"/>
  <c r="W8" i="17"/>
  <c r="AH8" i="17" s="1"/>
  <c r="U8" i="17"/>
  <c r="AG8" i="17" s="1"/>
  <c r="S8" i="17"/>
  <c r="AF8" i="17" s="1"/>
  <c r="Q8" i="17"/>
  <c r="AE8" i="17" s="1"/>
  <c r="O8" i="17"/>
  <c r="AD8" i="17" s="1"/>
  <c r="M8" i="17"/>
  <c r="AC8" i="17" s="1"/>
  <c r="K8" i="17"/>
  <c r="AB8" i="17" s="1"/>
  <c r="I8" i="17"/>
  <c r="AA8" i="17" s="1"/>
  <c r="G8" i="17"/>
  <c r="Z8" i="17" s="1"/>
  <c r="E8" i="17"/>
  <c r="Y8" i="17" s="1"/>
  <c r="AI8" i="17" s="1"/>
  <c r="X8" i="17" s="1"/>
  <c r="W7" i="17"/>
  <c r="AH7" i="17" s="1"/>
  <c r="U7" i="17"/>
  <c r="AG7" i="17" s="1"/>
  <c r="S7" i="17"/>
  <c r="AF7" i="17" s="1"/>
  <c r="Q7" i="17"/>
  <c r="AE7" i="17" s="1"/>
  <c r="O7" i="17"/>
  <c r="AD7" i="17" s="1"/>
  <c r="AD125" i="17" s="1"/>
  <c r="M7" i="17"/>
  <c r="AC7" i="17" s="1"/>
  <c r="K7" i="17"/>
  <c r="AB7" i="17" s="1"/>
  <c r="I7" i="17"/>
  <c r="AA7" i="17" s="1"/>
  <c r="G7" i="17"/>
  <c r="Z7" i="17" s="1"/>
  <c r="E7" i="17"/>
  <c r="Y7" i="17" s="1"/>
  <c r="AI7" i="17" s="1"/>
  <c r="X7" i="17" s="1"/>
  <c r="W6" i="17"/>
  <c r="AH6" i="17" s="1"/>
  <c r="AI6" i="17" s="1"/>
  <c r="X6" i="17" s="1"/>
  <c r="D128" i="16"/>
  <c r="F128" i="16"/>
  <c r="H128" i="16"/>
  <c r="J128" i="16"/>
  <c r="L128" i="16"/>
  <c r="N128" i="16"/>
  <c r="P128" i="16"/>
  <c r="R128" i="16"/>
  <c r="T128" i="16"/>
  <c r="V128" i="16"/>
  <c r="D129" i="16"/>
  <c r="F129" i="16"/>
  <c r="H129" i="16"/>
  <c r="J129" i="16"/>
  <c r="L129" i="16"/>
  <c r="N129" i="16"/>
  <c r="P129" i="16"/>
  <c r="R129" i="16"/>
  <c r="T129" i="16"/>
  <c r="V129" i="16"/>
  <c r="U6" i="16" l="1"/>
  <c r="AG6" i="16" s="1"/>
  <c r="S6" i="16"/>
  <c r="AF6" i="16" s="1"/>
  <c r="Q6" i="16"/>
  <c r="AE6" i="16" s="1"/>
  <c r="O6" i="16"/>
  <c r="AD6" i="16" s="1"/>
  <c r="M6" i="16"/>
  <c r="AC6" i="16" s="1"/>
  <c r="K6" i="16"/>
  <c r="AB6" i="16" s="1"/>
  <c r="I6" i="16"/>
  <c r="AA6" i="16" s="1"/>
  <c r="G6" i="16"/>
  <c r="Z6" i="16" s="1"/>
  <c r="E6" i="16"/>
  <c r="Y6" i="16" s="1"/>
  <c r="W114" i="16"/>
  <c r="AH114" i="16" s="1"/>
  <c r="W113" i="16"/>
  <c r="AH113" i="16" s="1"/>
  <c r="W58" i="16"/>
  <c r="AH58" i="16" s="1"/>
  <c r="W57" i="16"/>
  <c r="AH57" i="16" s="1"/>
  <c r="W56" i="16"/>
  <c r="AH56" i="16" s="1"/>
  <c r="W55" i="16"/>
  <c r="AH55" i="16" s="1"/>
  <c r="W54" i="16"/>
  <c r="AH54" i="16" s="1"/>
  <c r="W53" i="16"/>
  <c r="AH53" i="16" s="1"/>
  <c r="W52" i="16"/>
  <c r="AH52" i="16" s="1"/>
  <c r="W51" i="16"/>
  <c r="AH51" i="16" s="1"/>
  <c r="W32" i="16"/>
  <c r="AH32" i="16" s="1"/>
  <c r="W126" i="16"/>
  <c r="AH126" i="16" s="1"/>
  <c r="U126" i="16"/>
  <c r="AG126" i="16" s="1"/>
  <c r="S126" i="16"/>
  <c r="AF126" i="16" s="1"/>
  <c r="Q126" i="16"/>
  <c r="AE126" i="16" s="1"/>
  <c r="O126" i="16"/>
  <c r="AD126" i="16" s="1"/>
  <c r="M126" i="16"/>
  <c r="AC126" i="16" s="1"/>
  <c r="K126" i="16"/>
  <c r="AB126" i="16" s="1"/>
  <c r="I126" i="16"/>
  <c r="AA126" i="16" s="1"/>
  <c r="G126" i="16"/>
  <c r="Z126" i="16" s="1"/>
  <c r="E126" i="16"/>
  <c r="Y126" i="16" s="1"/>
  <c r="AI126" i="16" s="1"/>
  <c r="X126" i="16" s="1"/>
  <c r="W125" i="16"/>
  <c r="AH125" i="16" s="1"/>
  <c r="U125" i="16"/>
  <c r="AG125" i="16" s="1"/>
  <c r="S125" i="16"/>
  <c r="AF125" i="16" s="1"/>
  <c r="Q125" i="16"/>
  <c r="AE125" i="16" s="1"/>
  <c r="O125" i="16"/>
  <c r="AD125" i="16" s="1"/>
  <c r="M125" i="16"/>
  <c r="AC125" i="16" s="1"/>
  <c r="K125" i="16"/>
  <c r="AB125" i="16" s="1"/>
  <c r="I125" i="16"/>
  <c r="AA125" i="16" s="1"/>
  <c r="G125" i="16"/>
  <c r="Z125" i="16" s="1"/>
  <c r="E125" i="16"/>
  <c r="Y125" i="16" s="1"/>
  <c r="AI125" i="16" s="1"/>
  <c r="X125" i="16" s="1"/>
  <c r="W124" i="16"/>
  <c r="AH124" i="16" s="1"/>
  <c r="U124" i="16"/>
  <c r="AG124" i="16" s="1"/>
  <c r="S124" i="16"/>
  <c r="AF124" i="16" s="1"/>
  <c r="Q124" i="16"/>
  <c r="AE124" i="16" s="1"/>
  <c r="O124" i="16"/>
  <c r="AD124" i="16" s="1"/>
  <c r="M124" i="16"/>
  <c r="AC124" i="16" s="1"/>
  <c r="K124" i="16"/>
  <c r="AB124" i="16" s="1"/>
  <c r="I124" i="16"/>
  <c r="AA124" i="16" s="1"/>
  <c r="G124" i="16"/>
  <c r="Z124" i="16" s="1"/>
  <c r="E124" i="16"/>
  <c r="Y124" i="16" s="1"/>
  <c r="AI124" i="16" s="1"/>
  <c r="X124" i="16" s="1"/>
  <c r="W123" i="16"/>
  <c r="AH123" i="16" s="1"/>
  <c r="U123" i="16"/>
  <c r="AG123" i="16" s="1"/>
  <c r="S123" i="16"/>
  <c r="AF123" i="16" s="1"/>
  <c r="Q123" i="16"/>
  <c r="AE123" i="16" s="1"/>
  <c r="O123" i="16"/>
  <c r="AD123" i="16" s="1"/>
  <c r="M123" i="16"/>
  <c r="AC123" i="16" s="1"/>
  <c r="K123" i="16"/>
  <c r="AB123" i="16" s="1"/>
  <c r="I123" i="16"/>
  <c r="AA123" i="16" s="1"/>
  <c r="G123" i="16"/>
  <c r="Z123" i="16" s="1"/>
  <c r="E123" i="16"/>
  <c r="Y123" i="16" s="1"/>
  <c r="AI123" i="16" s="1"/>
  <c r="X123" i="16" s="1"/>
  <c r="W122" i="16"/>
  <c r="AH122" i="16" s="1"/>
  <c r="U122" i="16"/>
  <c r="AG122" i="16" s="1"/>
  <c r="S122" i="16"/>
  <c r="AF122" i="16" s="1"/>
  <c r="Q122" i="16"/>
  <c r="AE122" i="16" s="1"/>
  <c r="O122" i="16"/>
  <c r="AD122" i="16" s="1"/>
  <c r="M122" i="16"/>
  <c r="AC122" i="16" s="1"/>
  <c r="K122" i="16"/>
  <c r="AB122" i="16" s="1"/>
  <c r="I122" i="16"/>
  <c r="AA122" i="16" s="1"/>
  <c r="G122" i="16"/>
  <c r="Z122" i="16" s="1"/>
  <c r="E122" i="16"/>
  <c r="Y122" i="16" s="1"/>
  <c r="AI122" i="16" s="1"/>
  <c r="X122" i="16" s="1"/>
  <c r="W121" i="16"/>
  <c r="AH121" i="16" s="1"/>
  <c r="U121" i="16"/>
  <c r="AG121" i="16" s="1"/>
  <c r="S121" i="16"/>
  <c r="AF121" i="16" s="1"/>
  <c r="Q121" i="16"/>
  <c r="AE121" i="16" s="1"/>
  <c r="O121" i="16"/>
  <c r="AD121" i="16" s="1"/>
  <c r="M121" i="16"/>
  <c r="AC121" i="16" s="1"/>
  <c r="K121" i="16"/>
  <c r="AB121" i="16" s="1"/>
  <c r="I121" i="16"/>
  <c r="AA121" i="16" s="1"/>
  <c r="G121" i="16"/>
  <c r="Z121" i="16" s="1"/>
  <c r="E121" i="16"/>
  <c r="Y121" i="16" s="1"/>
  <c r="AI121" i="16" s="1"/>
  <c r="X121" i="16" s="1"/>
  <c r="W120" i="16"/>
  <c r="AH120" i="16" s="1"/>
  <c r="U120" i="16"/>
  <c r="AG120" i="16" s="1"/>
  <c r="S120" i="16"/>
  <c r="AF120" i="16" s="1"/>
  <c r="Q120" i="16"/>
  <c r="AE120" i="16" s="1"/>
  <c r="O120" i="16"/>
  <c r="AD120" i="16" s="1"/>
  <c r="M120" i="16"/>
  <c r="AC120" i="16" s="1"/>
  <c r="K120" i="16"/>
  <c r="AB120" i="16" s="1"/>
  <c r="I120" i="16"/>
  <c r="AA120" i="16" s="1"/>
  <c r="G120" i="16"/>
  <c r="Z120" i="16" s="1"/>
  <c r="E120" i="16"/>
  <c r="Y120" i="16" s="1"/>
  <c r="AI120" i="16" s="1"/>
  <c r="X120" i="16" s="1"/>
  <c r="W119" i="16"/>
  <c r="AH119" i="16" s="1"/>
  <c r="U119" i="16"/>
  <c r="AG119" i="16" s="1"/>
  <c r="S119" i="16"/>
  <c r="AF119" i="16" s="1"/>
  <c r="Q119" i="16"/>
  <c r="AE119" i="16" s="1"/>
  <c r="O119" i="16"/>
  <c r="AD119" i="16" s="1"/>
  <c r="M119" i="16"/>
  <c r="AC119" i="16" s="1"/>
  <c r="K119" i="16"/>
  <c r="AB119" i="16" s="1"/>
  <c r="I119" i="16"/>
  <c r="AA119" i="16" s="1"/>
  <c r="G119" i="16"/>
  <c r="Z119" i="16" s="1"/>
  <c r="E119" i="16"/>
  <c r="Y119" i="16" s="1"/>
  <c r="AI119" i="16" s="1"/>
  <c r="X119" i="16" s="1"/>
  <c r="W118" i="16"/>
  <c r="AH118" i="16" s="1"/>
  <c r="U118" i="16"/>
  <c r="AG118" i="16" s="1"/>
  <c r="S118" i="16"/>
  <c r="AF118" i="16" s="1"/>
  <c r="Q118" i="16"/>
  <c r="AE118" i="16" s="1"/>
  <c r="O118" i="16"/>
  <c r="AD118" i="16" s="1"/>
  <c r="M118" i="16"/>
  <c r="AC118" i="16" s="1"/>
  <c r="K118" i="16"/>
  <c r="AB118" i="16" s="1"/>
  <c r="I118" i="16"/>
  <c r="AA118" i="16" s="1"/>
  <c r="G118" i="16"/>
  <c r="Z118" i="16" s="1"/>
  <c r="E118" i="16"/>
  <c r="Y118" i="16" s="1"/>
  <c r="AI118" i="16" s="1"/>
  <c r="X118" i="16" s="1"/>
  <c r="W117" i="16"/>
  <c r="AH117" i="16" s="1"/>
  <c r="U117" i="16"/>
  <c r="AG117" i="16" s="1"/>
  <c r="S117" i="16"/>
  <c r="AF117" i="16" s="1"/>
  <c r="Q117" i="16"/>
  <c r="AE117" i="16" s="1"/>
  <c r="O117" i="16"/>
  <c r="AD117" i="16" s="1"/>
  <c r="M117" i="16"/>
  <c r="AC117" i="16" s="1"/>
  <c r="K117" i="16"/>
  <c r="AB117" i="16" s="1"/>
  <c r="I117" i="16"/>
  <c r="AA117" i="16" s="1"/>
  <c r="G117" i="16"/>
  <c r="Z117" i="16" s="1"/>
  <c r="E117" i="16"/>
  <c r="Y117" i="16" s="1"/>
  <c r="AI117" i="16" s="1"/>
  <c r="X117" i="16" s="1"/>
  <c r="W116" i="16"/>
  <c r="AH116" i="16" s="1"/>
  <c r="U116" i="16"/>
  <c r="AG116" i="16" s="1"/>
  <c r="S116" i="16"/>
  <c r="AF116" i="16" s="1"/>
  <c r="Q116" i="16"/>
  <c r="AE116" i="16" s="1"/>
  <c r="O116" i="16"/>
  <c r="AD116" i="16" s="1"/>
  <c r="M116" i="16"/>
  <c r="AC116" i="16" s="1"/>
  <c r="K116" i="16"/>
  <c r="AB116" i="16" s="1"/>
  <c r="I116" i="16"/>
  <c r="AA116" i="16" s="1"/>
  <c r="G116" i="16"/>
  <c r="Z116" i="16" s="1"/>
  <c r="E116" i="16"/>
  <c r="Y116" i="16" s="1"/>
  <c r="AI116" i="16" s="1"/>
  <c r="X116" i="16" s="1"/>
  <c r="W115" i="16"/>
  <c r="AH115" i="16" s="1"/>
  <c r="U115" i="16"/>
  <c r="AG115" i="16" s="1"/>
  <c r="S115" i="16"/>
  <c r="AF115" i="16" s="1"/>
  <c r="Q115" i="16"/>
  <c r="AE115" i="16" s="1"/>
  <c r="O115" i="16"/>
  <c r="AD115" i="16" s="1"/>
  <c r="M115" i="16"/>
  <c r="AC115" i="16" s="1"/>
  <c r="K115" i="16"/>
  <c r="AB115" i="16" s="1"/>
  <c r="I115" i="16"/>
  <c r="AA115" i="16" s="1"/>
  <c r="G115" i="16"/>
  <c r="Z115" i="16" s="1"/>
  <c r="E115" i="16"/>
  <c r="Y115" i="16" s="1"/>
  <c r="AI115" i="16" s="1"/>
  <c r="X115" i="16" s="1"/>
  <c r="U114" i="16"/>
  <c r="AG114" i="16" s="1"/>
  <c r="S114" i="16"/>
  <c r="AF114" i="16" s="1"/>
  <c r="Q114" i="16"/>
  <c r="AE114" i="16" s="1"/>
  <c r="O114" i="16"/>
  <c r="AD114" i="16" s="1"/>
  <c r="M114" i="16"/>
  <c r="AC114" i="16" s="1"/>
  <c r="K114" i="16"/>
  <c r="AB114" i="16" s="1"/>
  <c r="I114" i="16"/>
  <c r="AA114" i="16" s="1"/>
  <c r="G114" i="16"/>
  <c r="Z114" i="16" s="1"/>
  <c r="E114" i="16"/>
  <c r="Y114" i="16" s="1"/>
  <c r="AI114" i="16" s="1"/>
  <c r="X114" i="16" s="1"/>
  <c r="U113" i="16"/>
  <c r="AG113" i="16" s="1"/>
  <c r="S113" i="16"/>
  <c r="AF113" i="16" s="1"/>
  <c r="Q113" i="16"/>
  <c r="AE113" i="16" s="1"/>
  <c r="O113" i="16"/>
  <c r="AD113" i="16" s="1"/>
  <c r="M113" i="16"/>
  <c r="AC113" i="16" s="1"/>
  <c r="K113" i="16"/>
  <c r="AB113" i="16" s="1"/>
  <c r="I113" i="16"/>
  <c r="AA113" i="16" s="1"/>
  <c r="G113" i="16"/>
  <c r="Z113" i="16" s="1"/>
  <c r="E113" i="16"/>
  <c r="Y113" i="16" s="1"/>
  <c r="AI113" i="16" s="1"/>
  <c r="X113" i="16" s="1"/>
  <c r="W112" i="16"/>
  <c r="AH112" i="16" s="1"/>
  <c r="U112" i="16"/>
  <c r="AG112" i="16" s="1"/>
  <c r="S112" i="16"/>
  <c r="AF112" i="16" s="1"/>
  <c r="Q112" i="16"/>
  <c r="AE112" i="16" s="1"/>
  <c r="O112" i="16"/>
  <c r="AD112" i="16" s="1"/>
  <c r="M112" i="16"/>
  <c r="AC112" i="16" s="1"/>
  <c r="K112" i="16"/>
  <c r="AB112" i="16" s="1"/>
  <c r="I112" i="16"/>
  <c r="AA112" i="16" s="1"/>
  <c r="G112" i="16"/>
  <c r="Z112" i="16" s="1"/>
  <c r="E112" i="16"/>
  <c r="Y112" i="16" s="1"/>
  <c r="AI112" i="16" s="1"/>
  <c r="X112" i="16" s="1"/>
  <c r="W111" i="16"/>
  <c r="AH111" i="16" s="1"/>
  <c r="U111" i="16"/>
  <c r="AG111" i="16" s="1"/>
  <c r="S111" i="16"/>
  <c r="AF111" i="16" s="1"/>
  <c r="Q111" i="16"/>
  <c r="AE111" i="16" s="1"/>
  <c r="O111" i="16"/>
  <c r="AD111" i="16" s="1"/>
  <c r="M111" i="16"/>
  <c r="AC111" i="16" s="1"/>
  <c r="K111" i="16"/>
  <c r="AB111" i="16" s="1"/>
  <c r="I111" i="16"/>
  <c r="AA111" i="16" s="1"/>
  <c r="G111" i="16"/>
  <c r="Z111" i="16" s="1"/>
  <c r="E111" i="16"/>
  <c r="Y111" i="16" s="1"/>
  <c r="AI111" i="16" s="1"/>
  <c r="X111" i="16" s="1"/>
  <c r="W110" i="16"/>
  <c r="AH110" i="16" s="1"/>
  <c r="U110" i="16"/>
  <c r="AG110" i="16" s="1"/>
  <c r="S110" i="16"/>
  <c r="AF110" i="16" s="1"/>
  <c r="Q110" i="16"/>
  <c r="AE110" i="16" s="1"/>
  <c r="O110" i="16"/>
  <c r="AD110" i="16" s="1"/>
  <c r="M110" i="16"/>
  <c r="AC110" i="16" s="1"/>
  <c r="K110" i="16"/>
  <c r="AB110" i="16" s="1"/>
  <c r="I110" i="16"/>
  <c r="AA110" i="16" s="1"/>
  <c r="G110" i="16"/>
  <c r="Z110" i="16" s="1"/>
  <c r="E110" i="16"/>
  <c r="Y110" i="16" s="1"/>
  <c r="AI110" i="16" s="1"/>
  <c r="X110" i="16" s="1"/>
  <c r="W109" i="16"/>
  <c r="AH109" i="16" s="1"/>
  <c r="U109" i="16"/>
  <c r="AG109" i="16" s="1"/>
  <c r="S109" i="16"/>
  <c r="AF109" i="16" s="1"/>
  <c r="Q109" i="16"/>
  <c r="AE109" i="16" s="1"/>
  <c r="O109" i="16"/>
  <c r="AD109" i="16" s="1"/>
  <c r="M109" i="16"/>
  <c r="AC109" i="16" s="1"/>
  <c r="K109" i="16"/>
  <c r="AB109" i="16" s="1"/>
  <c r="I109" i="16"/>
  <c r="AA109" i="16" s="1"/>
  <c r="G109" i="16"/>
  <c r="Z109" i="16" s="1"/>
  <c r="E109" i="16"/>
  <c r="Y109" i="16" s="1"/>
  <c r="AI109" i="16" s="1"/>
  <c r="X109" i="16" s="1"/>
  <c r="W108" i="16"/>
  <c r="AH108" i="16" s="1"/>
  <c r="U108" i="16"/>
  <c r="AG108" i="16" s="1"/>
  <c r="S108" i="16"/>
  <c r="AF108" i="16" s="1"/>
  <c r="Q108" i="16"/>
  <c r="AE108" i="16" s="1"/>
  <c r="O108" i="16"/>
  <c r="AD108" i="16" s="1"/>
  <c r="M108" i="16"/>
  <c r="AC108" i="16" s="1"/>
  <c r="K108" i="16"/>
  <c r="AB108" i="16" s="1"/>
  <c r="I108" i="16"/>
  <c r="AA108" i="16" s="1"/>
  <c r="G108" i="16"/>
  <c r="Z108" i="16" s="1"/>
  <c r="E108" i="16"/>
  <c r="Y108" i="16" s="1"/>
  <c r="AI108" i="16" s="1"/>
  <c r="X108" i="16" s="1"/>
  <c r="W107" i="16"/>
  <c r="AH107" i="16" s="1"/>
  <c r="U107" i="16"/>
  <c r="AG107" i="16" s="1"/>
  <c r="S107" i="16"/>
  <c r="AF107" i="16" s="1"/>
  <c r="Q107" i="16"/>
  <c r="AE107" i="16" s="1"/>
  <c r="O107" i="16"/>
  <c r="AD107" i="16" s="1"/>
  <c r="M107" i="16"/>
  <c r="AC107" i="16" s="1"/>
  <c r="K107" i="16"/>
  <c r="AB107" i="16" s="1"/>
  <c r="I107" i="16"/>
  <c r="AA107" i="16" s="1"/>
  <c r="G107" i="16"/>
  <c r="Z107" i="16" s="1"/>
  <c r="E107" i="16"/>
  <c r="Y107" i="16" s="1"/>
  <c r="AI107" i="16" s="1"/>
  <c r="X107" i="16" s="1"/>
  <c r="W106" i="16"/>
  <c r="AH106" i="16" s="1"/>
  <c r="U106" i="16"/>
  <c r="AG106" i="16" s="1"/>
  <c r="S106" i="16"/>
  <c r="AF106" i="16" s="1"/>
  <c r="Q106" i="16"/>
  <c r="AE106" i="16" s="1"/>
  <c r="O106" i="16"/>
  <c r="AD106" i="16" s="1"/>
  <c r="M106" i="16"/>
  <c r="AC106" i="16" s="1"/>
  <c r="K106" i="16"/>
  <c r="AB106" i="16" s="1"/>
  <c r="I106" i="16"/>
  <c r="AA106" i="16" s="1"/>
  <c r="G106" i="16"/>
  <c r="Z106" i="16" s="1"/>
  <c r="E106" i="16"/>
  <c r="Y106" i="16" s="1"/>
  <c r="AI106" i="16" s="1"/>
  <c r="X106" i="16" s="1"/>
  <c r="W105" i="16"/>
  <c r="AH105" i="16" s="1"/>
  <c r="U105" i="16"/>
  <c r="AG105" i="16" s="1"/>
  <c r="S105" i="16"/>
  <c r="AF105" i="16" s="1"/>
  <c r="Q105" i="16"/>
  <c r="AE105" i="16" s="1"/>
  <c r="O105" i="16"/>
  <c r="AD105" i="16" s="1"/>
  <c r="M105" i="16"/>
  <c r="AC105" i="16" s="1"/>
  <c r="K105" i="16"/>
  <c r="AB105" i="16" s="1"/>
  <c r="I105" i="16"/>
  <c r="AA105" i="16" s="1"/>
  <c r="G105" i="16"/>
  <c r="Z105" i="16" s="1"/>
  <c r="E105" i="16"/>
  <c r="Y105" i="16" s="1"/>
  <c r="AI105" i="16" s="1"/>
  <c r="X105" i="16" s="1"/>
  <c r="W104" i="16"/>
  <c r="AH104" i="16" s="1"/>
  <c r="U104" i="16"/>
  <c r="AG104" i="16" s="1"/>
  <c r="S104" i="16"/>
  <c r="AF104" i="16" s="1"/>
  <c r="Q104" i="16"/>
  <c r="AE104" i="16" s="1"/>
  <c r="O104" i="16"/>
  <c r="AD104" i="16" s="1"/>
  <c r="M104" i="16"/>
  <c r="AC104" i="16" s="1"/>
  <c r="K104" i="16"/>
  <c r="AB104" i="16" s="1"/>
  <c r="I104" i="16"/>
  <c r="AA104" i="16" s="1"/>
  <c r="G104" i="16"/>
  <c r="Z104" i="16" s="1"/>
  <c r="E104" i="16"/>
  <c r="Y104" i="16" s="1"/>
  <c r="AI104" i="16" s="1"/>
  <c r="X104" i="16" s="1"/>
  <c r="W103" i="16"/>
  <c r="AH103" i="16" s="1"/>
  <c r="U103" i="16"/>
  <c r="AG103" i="16" s="1"/>
  <c r="S103" i="16"/>
  <c r="AF103" i="16" s="1"/>
  <c r="Q103" i="16"/>
  <c r="AE103" i="16" s="1"/>
  <c r="O103" i="16"/>
  <c r="AD103" i="16" s="1"/>
  <c r="M103" i="16"/>
  <c r="AC103" i="16" s="1"/>
  <c r="K103" i="16"/>
  <c r="AB103" i="16" s="1"/>
  <c r="I103" i="16"/>
  <c r="AA103" i="16" s="1"/>
  <c r="G103" i="16"/>
  <c r="Z103" i="16" s="1"/>
  <c r="E103" i="16"/>
  <c r="Y103" i="16" s="1"/>
  <c r="AI103" i="16" s="1"/>
  <c r="X103" i="16" s="1"/>
  <c r="W102" i="16"/>
  <c r="AH102" i="16" s="1"/>
  <c r="U102" i="16"/>
  <c r="AG102" i="16" s="1"/>
  <c r="S102" i="16"/>
  <c r="AF102" i="16" s="1"/>
  <c r="Q102" i="16"/>
  <c r="AE102" i="16" s="1"/>
  <c r="O102" i="16"/>
  <c r="AD102" i="16" s="1"/>
  <c r="M102" i="16"/>
  <c r="AC102" i="16" s="1"/>
  <c r="K102" i="16"/>
  <c r="AB102" i="16" s="1"/>
  <c r="I102" i="16"/>
  <c r="AA102" i="16" s="1"/>
  <c r="G102" i="16"/>
  <c r="Z102" i="16" s="1"/>
  <c r="E102" i="16"/>
  <c r="Y102" i="16" s="1"/>
  <c r="AI102" i="16" s="1"/>
  <c r="X102" i="16" s="1"/>
  <c r="W101" i="16"/>
  <c r="AH101" i="16" s="1"/>
  <c r="U101" i="16"/>
  <c r="AG101" i="16" s="1"/>
  <c r="S101" i="16"/>
  <c r="AF101" i="16" s="1"/>
  <c r="Q101" i="16"/>
  <c r="AE101" i="16" s="1"/>
  <c r="O101" i="16"/>
  <c r="AD101" i="16" s="1"/>
  <c r="M101" i="16"/>
  <c r="AC101" i="16" s="1"/>
  <c r="K101" i="16"/>
  <c r="AB101" i="16" s="1"/>
  <c r="I101" i="16"/>
  <c r="AA101" i="16" s="1"/>
  <c r="G101" i="16"/>
  <c r="Z101" i="16" s="1"/>
  <c r="E101" i="16"/>
  <c r="Y101" i="16" s="1"/>
  <c r="AI101" i="16" s="1"/>
  <c r="X101" i="16" s="1"/>
  <c r="W100" i="16"/>
  <c r="AH100" i="16" s="1"/>
  <c r="U100" i="16"/>
  <c r="AG100" i="16" s="1"/>
  <c r="S100" i="16"/>
  <c r="AF100" i="16" s="1"/>
  <c r="Q100" i="16"/>
  <c r="AE100" i="16" s="1"/>
  <c r="O100" i="16"/>
  <c r="AD100" i="16" s="1"/>
  <c r="M100" i="16"/>
  <c r="AC100" i="16" s="1"/>
  <c r="K100" i="16"/>
  <c r="AB100" i="16" s="1"/>
  <c r="I100" i="16"/>
  <c r="AA100" i="16" s="1"/>
  <c r="G100" i="16"/>
  <c r="Z100" i="16" s="1"/>
  <c r="E100" i="16"/>
  <c r="Y100" i="16" s="1"/>
  <c r="AI100" i="16" s="1"/>
  <c r="X100" i="16" s="1"/>
  <c r="W99" i="16"/>
  <c r="AH99" i="16" s="1"/>
  <c r="U99" i="16"/>
  <c r="AG99" i="16" s="1"/>
  <c r="S99" i="16"/>
  <c r="AF99" i="16" s="1"/>
  <c r="Q99" i="16"/>
  <c r="AE99" i="16" s="1"/>
  <c r="O99" i="16"/>
  <c r="AD99" i="16" s="1"/>
  <c r="M99" i="16"/>
  <c r="AC99" i="16" s="1"/>
  <c r="K99" i="16"/>
  <c r="AB99" i="16" s="1"/>
  <c r="I99" i="16"/>
  <c r="AA99" i="16" s="1"/>
  <c r="G99" i="16"/>
  <c r="Z99" i="16" s="1"/>
  <c r="E99" i="16"/>
  <c r="Y99" i="16" s="1"/>
  <c r="AI99" i="16" s="1"/>
  <c r="X99" i="16" s="1"/>
  <c r="W98" i="16"/>
  <c r="AH98" i="16" s="1"/>
  <c r="U98" i="16"/>
  <c r="AG98" i="16" s="1"/>
  <c r="S98" i="16"/>
  <c r="AF98" i="16" s="1"/>
  <c r="Q98" i="16"/>
  <c r="AE98" i="16" s="1"/>
  <c r="O98" i="16"/>
  <c r="AD98" i="16" s="1"/>
  <c r="M98" i="16"/>
  <c r="AC98" i="16" s="1"/>
  <c r="K98" i="16"/>
  <c r="AB98" i="16" s="1"/>
  <c r="I98" i="16"/>
  <c r="AA98" i="16" s="1"/>
  <c r="G98" i="16"/>
  <c r="Z98" i="16" s="1"/>
  <c r="E98" i="16"/>
  <c r="Y98" i="16" s="1"/>
  <c r="AI98" i="16" s="1"/>
  <c r="X98" i="16" s="1"/>
  <c r="W97" i="16"/>
  <c r="AH97" i="16" s="1"/>
  <c r="U97" i="16"/>
  <c r="AG97" i="16" s="1"/>
  <c r="S97" i="16"/>
  <c r="AF97" i="16" s="1"/>
  <c r="Q97" i="16"/>
  <c r="AE97" i="16" s="1"/>
  <c r="O97" i="16"/>
  <c r="AD97" i="16" s="1"/>
  <c r="M97" i="16"/>
  <c r="AC97" i="16" s="1"/>
  <c r="K97" i="16"/>
  <c r="AB97" i="16" s="1"/>
  <c r="I97" i="16"/>
  <c r="AA97" i="16" s="1"/>
  <c r="G97" i="16"/>
  <c r="Z97" i="16" s="1"/>
  <c r="E97" i="16"/>
  <c r="Y97" i="16" s="1"/>
  <c r="AI97" i="16" s="1"/>
  <c r="X97" i="16" s="1"/>
  <c r="W96" i="16"/>
  <c r="AH96" i="16" s="1"/>
  <c r="U96" i="16"/>
  <c r="AG96" i="16" s="1"/>
  <c r="S96" i="16"/>
  <c r="AF96" i="16" s="1"/>
  <c r="Q96" i="16"/>
  <c r="AE96" i="16" s="1"/>
  <c r="O96" i="16"/>
  <c r="AD96" i="16" s="1"/>
  <c r="M96" i="16"/>
  <c r="AC96" i="16" s="1"/>
  <c r="K96" i="16"/>
  <c r="AB96" i="16" s="1"/>
  <c r="I96" i="16"/>
  <c r="AA96" i="16" s="1"/>
  <c r="G96" i="16"/>
  <c r="Z96" i="16" s="1"/>
  <c r="E96" i="16"/>
  <c r="Y96" i="16" s="1"/>
  <c r="AI96" i="16" s="1"/>
  <c r="X96" i="16" s="1"/>
  <c r="W95" i="16"/>
  <c r="AH95" i="16" s="1"/>
  <c r="U95" i="16"/>
  <c r="AG95" i="16" s="1"/>
  <c r="S95" i="16"/>
  <c r="AF95" i="16" s="1"/>
  <c r="Q95" i="16"/>
  <c r="AE95" i="16" s="1"/>
  <c r="O95" i="16"/>
  <c r="AD95" i="16" s="1"/>
  <c r="M95" i="16"/>
  <c r="AC95" i="16" s="1"/>
  <c r="K95" i="16"/>
  <c r="AB95" i="16" s="1"/>
  <c r="I95" i="16"/>
  <c r="AA95" i="16" s="1"/>
  <c r="G95" i="16"/>
  <c r="Z95" i="16" s="1"/>
  <c r="E95" i="16"/>
  <c r="Y95" i="16" s="1"/>
  <c r="AI95" i="16" s="1"/>
  <c r="X95" i="16" s="1"/>
  <c r="W94" i="16"/>
  <c r="AH94" i="16" s="1"/>
  <c r="U94" i="16"/>
  <c r="AG94" i="16" s="1"/>
  <c r="S94" i="16"/>
  <c r="AF94" i="16" s="1"/>
  <c r="Q94" i="16"/>
  <c r="AE94" i="16" s="1"/>
  <c r="O94" i="16"/>
  <c r="AD94" i="16" s="1"/>
  <c r="M94" i="16"/>
  <c r="AC94" i="16" s="1"/>
  <c r="K94" i="16"/>
  <c r="AB94" i="16" s="1"/>
  <c r="I94" i="16"/>
  <c r="AA94" i="16" s="1"/>
  <c r="G94" i="16"/>
  <c r="Z94" i="16" s="1"/>
  <c r="E94" i="16"/>
  <c r="Y94" i="16" s="1"/>
  <c r="AI94" i="16" s="1"/>
  <c r="X94" i="16" s="1"/>
  <c r="W93" i="16"/>
  <c r="AH93" i="16" s="1"/>
  <c r="U93" i="16"/>
  <c r="AG93" i="16" s="1"/>
  <c r="S93" i="16"/>
  <c r="AF93" i="16" s="1"/>
  <c r="Q93" i="16"/>
  <c r="AE93" i="16" s="1"/>
  <c r="O93" i="16"/>
  <c r="AD93" i="16" s="1"/>
  <c r="M93" i="16"/>
  <c r="AC93" i="16" s="1"/>
  <c r="K93" i="16"/>
  <c r="AB93" i="16" s="1"/>
  <c r="I93" i="16"/>
  <c r="AA93" i="16" s="1"/>
  <c r="G93" i="16"/>
  <c r="Z93" i="16" s="1"/>
  <c r="E93" i="16"/>
  <c r="Y93" i="16" s="1"/>
  <c r="AI93" i="16" s="1"/>
  <c r="X93" i="16" s="1"/>
  <c r="W92" i="16"/>
  <c r="AH92" i="16" s="1"/>
  <c r="U92" i="16"/>
  <c r="AG92" i="16" s="1"/>
  <c r="S92" i="16"/>
  <c r="AF92" i="16" s="1"/>
  <c r="Q92" i="16"/>
  <c r="AE92" i="16" s="1"/>
  <c r="O92" i="16"/>
  <c r="AD92" i="16" s="1"/>
  <c r="M92" i="16"/>
  <c r="AC92" i="16" s="1"/>
  <c r="K92" i="16"/>
  <c r="AB92" i="16" s="1"/>
  <c r="I92" i="16"/>
  <c r="AA92" i="16" s="1"/>
  <c r="G92" i="16"/>
  <c r="Z92" i="16" s="1"/>
  <c r="E92" i="16"/>
  <c r="Y92" i="16" s="1"/>
  <c r="AI92" i="16" s="1"/>
  <c r="X92" i="16" s="1"/>
  <c r="W91" i="16"/>
  <c r="AH91" i="16" s="1"/>
  <c r="U91" i="16"/>
  <c r="AG91" i="16" s="1"/>
  <c r="S91" i="16"/>
  <c r="AF91" i="16" s="1"/>
  <c r="Q91" i="16"/>
  <c r="AE91" i="16" s="1"/>
  <c r="O91" i="16"/>
  <c r="AD91" i="16" s="1"/>
  <c r="M91" i="16"/>
  <c r="AC91" i="16" s="1"/>
  <c r="K91" i="16"/>
  <c r="AB91" i="16" s="1"/>
  <c r="I91" i="16"/>
  <c r="AA91" i="16" s="1"/>
  <c r="G91" i="16"/>
  <c r="Z91" i="16" s="1"/>
  <c r="E91" i="16"/>
  <c r="Y91" i="16" s="1"/>
  <c r="AI91" i="16" s="1"/>
  <c r="X91" i="16" s="1"/>
  <c r="W90" i="16"/>
  <c r="AH90" i="16" s="1"/>
  <c r="U90" i="16"/>
  <c r="AG90" i="16" s="1"/>
  <c r="S90" i="16"/>
  <c r="AF90" i="16" s="1"/>
  <c r="Q90" i="16"/>
  <c r="AE90" i="16" s="1"/>
  <c r="O90" i="16"/>
  <c r="AD90" i="16" s="1"/>
  <c r="M90" i="16"/>
  <c r="AC90" i="16" s="1"/>
  <c r="K90" i="16"/>
  <c r="AB90" i="16" s="1"/>
  <c r="I90" i="16"/>
  <c r="AA90" i="16" s="1"/>
  <c r="G90" i="16"/>
  <c r="Z90" i="16" s="1"/>
  <c r="E90" i="16"/>
  <c r="Y90" i="16" s="1"/>
  <c r="AI90" i="16" s="1"/>
  <c r="X90" i="16" s="1"/>
  <c r="W89" i="16"/>
  <c r="AH89" i="16" s="1"/>
  <c r="U89" i="16"/>
  <c r="AG89" i="16" s="1"/>
  <c r="S89" i="16"/>
  <c r="AF89" i="16" s="1"/>
  <c r="Q89" i="16"/>
  <c r="AE89" i="16" s="1"/>
  <c r="O89" i="16"/>
  <c r="AD89" i="16" s="1"/>
  <c r="M89" i="16"/>
  <c r="AC89" i="16" s="1"/>
  <c r="K89" i="16"/>
  <c r="AB89" i="16" s="1"/>
  <c r="I89" i="16"/>
  <c r="AA89" i="16" s="1"/>
  <c r="G89" i="16"/>
  <c r="Z89" i="16" s="1"/>
  <c r="E89" i="16"/>
  <c r="Y89" i="16" s="1"/>
  <c r="AI89" i="16" s="1"/>
  <c r="X89" i="16" s="1"/>
  <c r="W88" i="16"/>
  <c r="AH88" i="16" s="1"/>
  <c r="U88" i="16"/>
  <c r="AG88" i="16" s="1"/>
  <c r="S88" i="16"/>
  <c r="AF88" i="16" s="1"/>
  <c r="Q88" i="16"/>
  <c r="AE88" i="16" s="1"/>
  <c r="O88" i="16"/>
  <c r="AD88" i="16" s="1"/>
  <c r="M88" i="16"/>
  <c r="AC88" i="16" s="1"/>
  <c r="K88" i="16"/>
  <c r="AB88" i="16" s="1"/>
  <c r="I88" i="16"/>
  <c r="AA88" i="16" s="1"/>
  <c r="G88" i="16"/>
  <c r="Z88" i="16" s="1"/>
  <c r="E88" i="16"/>
  <c r="Y88" i="16" s="1"/>
  <c r="AI88" i="16" s="1"/>
  <c r="X88" i="16" s="1"/>
  <c r="W87" i="16"/>
  <c r="AH87" i="16" s="1"/>
  <c r="U87" i="16"/>
  <c r="AG87" i="16" s="1"/>
  <c r="S87" i="16"/>
  <c r="AF87" i="16" s="1"/>
  <c r="Q87" i="16"/>
  <c r="AE87" i="16" s="1"/>
  <c r="O87" i="16"/>
  <c r="AD87" i="16" s="1"/>
  <c r="M87" i="16"/>
  <c r="AC87" i="16" s="1"/>
  <c r="K87" i="16"/>
  <c r="AB87" i="16" s="1"/>
  <c r="I87" i="16"/>
  <c r="AA87" i="16" s="1"/>
  <c r="G87" i="16"/>
  <c r="Z87" i="16" s="1"/>
  <c r="E87" i="16"/>
  <c r="Y87" i="16" s="1"/>
  <c r="AI87" i="16" s="1"/>
  <c r="X87" i="16" s="1"/>
  <c r="W86" i="16"/>
  <c r="AH86" i="16" s="1"/>
  <c r="U86" i="16"/>
  <c r="AG86" i="16" s="1"/>
  <c r="S86" i="16"/>
  <c r="AF86" i="16" s="1"/>
  <c r="Q86" i="16"/>
  <c r="AE86" i="16" s="1"/>
  <c r="O86" i="16"/>
  <c r="AD86" i="16" s="1"/>
  <c r="M86" i="16"/>
  <c r="AC86" i="16" s="1"/>
  <c r="K86" i="16"/>
  <c r="AB86" i="16" s="1"/>
  <c r="I86" i="16"/>
  <c r="AA86" i="16" s="1"/>
  <c r="G86" i="16"/>
  <c r="Z86" i="16" s="1"/>
  <c r="E86" i="16"/>
  <c r="Y86" i="16" s="1"/>
  <c r="AI86" i="16" s="1"/>
  <c r="X86" i="16" s="1"/>
  <c r="W85" i="16"/>
  <c r="AH85" i="16" s="1"/>
  <c r="U85" i="16"/>
  <c r="AG85" i="16" s="1"/>
  <c r="S85" i="16"/>
  <c r="AF85" i="16" s="1"/>
  <c r="Q85" i="16"/>
  <c r="AE85" i="16" s="1"/>
  <c r="O85" i="16"/>
  <c r="AD85" i="16" s="1"/>
  <c r="M85" i="16"/>
  <c r="AC85" i="16" s="1"/>
  <c r="K85" i="16"/>
  <c r="AB85" i="16" s="1"/>
  <c r="I85" i="16"/>
  <c r="AA85" i="16" s="1"/>
  <c r="G85" i="16"/>
  <c r="Z85" i="16" s="1"/>
  <c r="E85" i="16"/>
  <c r="Y85" i="16" s="1"/>
  <c r="AI85" i="16" s="1"/>
  <c r="X85" i="16" s="1"/>
  <c r="W84" i="16"/>
  <c r="AH84" i="16" s="1"/>
  <c r="U84" i="16"/>
  <c r="AG84" i="16" s="1"/>
  <c r="S84" i="16"/>
  <c r="AF84" i="16" s="1"/>
  <c r="Q84" i="16"/>
  <c r="AE84" i="16" s="1"/>
  <c r="O84" i="16"/>
  <c r="AD84" i="16" s="1"/>
  <c r="M84" i="16"/>
  <c r="AC84" i="16" s="1"/>
  <c r="K84" i="16"/>
  <c r="AB84" i="16" s="1"/>
  <c r="I84" i="16"/>
  <c r="AA84" i="16" s="1"/>
  <c r="G84" i="16"/>
  <c r="Z84" i="16" s="1"/>
  <c r="E84" i="16"/>
  <c r="Y84" i="16" s="1"/>
  <c r="AI84" i="16" s="1"/>
  <c r="X84" i="16" s="1"/>
  <c r="W83" i="16"/>
  <c r="AH83" i="16" s="1"/>
  <c r="U83" i="16"/>
  <c r="AG83" i="16" s="1"/>
  <c r="S83" i="16"/>
  <c r="AF83" i="16" s="1"/>
  <c r="Q83" i="16"/>
  <c r="AE83" i="16" s="1"/>
  <c r="O83" i="16"/>
  <c r="AD83" i="16" s="1"/>
  <c r="M83" i="16"/>
  <c r="AC83" i="16" s="1"/>
  <c r="K83" i="16"/>
  <c r="AB83" i="16" s="1"/>
  <c r="I83" i="16"/>
  <c r="AA83" i="16" s="1"/>
  <c r="G83" i="16"/>
  <c r="Z83" i="16" s="1"/>
  <c r="E83" i="16"/>
  <c r="Y83" i="16" s="1"/>
  <c r="AI83" i="16" s="1"/>
  <c r="X83" i="16" s="1"/>
  <c r="W82" i="16"/>
  <c r="AH82" i="16" s="1"/>
  <c r="U82" i="16"/>
  <c r="AG82" i="16" s="1"/>
  <c r="S82" i="16"/>
  <c r="AF82" i="16" s="1"/>
  <c r="Q82" i="16"/>
  <c r="AE82" i="16" s="1"/>
  <c r="O82" i="16"/>
  <c r="AD82" i="16" s="1"/>
  <c r="M82" i="16"/>
  <c r="AC82" i="16" s="1"/>
  <c r="K82" i="16"/>
  <c r="AB82" i="16" s="1"/>
  <c r="I82" i="16"/>
  <c r="AA82" i="16" s="1"/>
  <c r="G82" i="16"/>
  <c r="Z82" i="16" s="1"/>
  <c r="E82" i="16"/>
  <c r="Y82" i="16" s="1"/>
  <c r="AI82" i="16" s="1"/>
  <c r="X82" i="16" s="1"/>
  <c r="W81" i="16"/>
  <c r="AH81" i="16" s="1"/>
  <c r="U81" i="16"/>
  <c r="AG81" i="16" s="1"/>
  <c r="S81" i="16"/>
  <c r="AF81" i="16" s="1"/>
  <c r="Q81" i="16"/>
  <c r="AE81" i="16" s="1"/>
  <c r="O81" i="16"/>
  <c r="AD81" i="16" s="1"/>
  <c r="M81" i="16"/>
  <c r="AC81" i="16" s="1"/>
  <c r="K81" i="16"/>
  <c r="AB81" i="16" s="1"/>
  <c r="I81" i="16"/>
  <c r="AA81" i="16" s="1"/>
  <c r="G81" i="16"/>
  <c r="Z81" i="16" s="1"/>
  <c r="E81" i="16"/>
  <c r="Y81" i="16" s="1"/>
  <c r="AI81" i="16" s="1"/>
  <c r="X81" i="16" s="1"/>
  <c r="W80" i="16"/>
  <c r="AH80" i="16" s="1"/>
  <c r="U80" i="16"/>
  <c r="AG80" i="16" s="1"/>
  <c r="S80" i="16"/>
  <c r="AF80" i="16" s="1"/>
  <c r="Q80" i="16"/>
  <c r="AE80" i="16" s="1"/>
  <c r="O80" i="16"/>
  <c r="AD80" i="16" s="1"/>
  <c r="M80" i="16"/>
  <c r="AC80" i="16" s="1"/>
  <c r="K80" i="16"/>
  <c r="AB80" i="16" s="1"/>
  <c r="I80" i="16"/>
  <c r="AA80" i="16" s="1"/>
  <c r="G80" i="16"/>
  <c r="Z80" i="16" s="1"/>
  <c r="E80" i="16"/>
  <c r="Y80" i="16" s="1"/>
  <c r="AI80" i="16" s="1"/>
  <c r="X80" i="16" s="1"/>
  <c r="W79" i="16"/>
  <c r="AH79" i="16" s="1"/>
  <c r="U79" i="16"/>
  <c r="AG79" i="16" s="1"/>
  <c r="S79" i="16"/>
  <c r="AF79" i="16" s="1"/>
  <c r="Q79" i="16"/>
  <c r="AE79" i="16" s="1"/>
  <c r="O79" i="16"/>
  <c r="AD79" i="16" s="1"/>
  <c r="M79" i="16"/>
  <c r="AC79" i="16" s="1"/>
  <c r="K79" i="16"/>
  <c r="AB79" i="16" s="1"/>
  <c r="I79" i="16"/>
  <c r="AA79" i="16" s="1"/>
  <c r="G79" i="16"/>
  <c r="Z79" i="16" s="1"/>
  <c r="E79" i="16"/>
  <c r="Y79" i="16" s="1"/>
  <c r="AI79" i="16" s="1"/>
  <c r="X79" i="16" s="1"/>
  <c r="W78" i="16"/>
  <c r="AH78" i="16" s="1"/>
  <c r="U78" i="16"/>
  <c r="AG78" i="16" s="1"/>
  <c r="S78" i="16"/>
  <c r="AF78" i="16" s="1"/>
  <c r="Q78" i="16"/>
  <c r="AE78" i="16" s="1"/>
  <c r="O78" i="16"/>
  <c r="AD78" i="16" s="1"/>
  <c r="M78" i="16"/>
  <c r="AC78" i="16" s="1"/>
  <c r="K78" i="16"/>
  <c r="AB78" i="16" s="1"/>
  <c r="I78" i="16"/>
  <c r="AA78" i="16" s="1"/>
  <c r="G78" i="16"/>
  <c r="Z78" i="16" s="1"/>
  <c r="E78" i="16"/>
  <c r="Y78" i="16" s="1"/>
  <c r="AI78" i="16" s="1"/>
  <c r="X78" i="16" s="1"/>
  <c r="W77" i="16"/>
  <c r="AH77" i="16" s="1"/>
  <c r="U77" i="16"/>
  <c r="AG77" i="16" s="1"/>
  <c r="S77" i="16"/>
  <c r="AF77" i="16" s="1"/>
  <c r="Q77" i="16"/>
  <c r="AE77" i="16" s="1"/>
  <c r="O77" i="16"/>
  <c r="AD77" i="16" s="1"/>
  <c r="M77" i="16"/>
  <c r="AC77" i="16" s="1"/>
  <c r="K77" i="16"/>
  <c r="AB77" i="16" s="1"/>
  <c r="I77" i="16"/>
  <c r="AA77" i="16" s="1"/>
  <c r="G77" i="16"/>
  <c r="Z77" i="16" s="1"/>
  <c r="E77" i="16"/>
  <c r="Y77" i="16" s="1"/>
  <c r="AI77" i="16" s="1"/>
  <c r="X77" i="16" s="1"/>
  <c r="W76" i="16"/>
  <c r="AH76" i="16" s="1"/>
  <c r="U76" i="16"/>
  <c r="AG76" i="16" s="1"/>
  <c r="S76" i="16"/>
  <c r="AF76" i="16" s="1"/>
  <c r="Q76" i="16"/>
  <c r="AE76" i="16" s="1"/>
  <c r="O76" i="16"/>
  <c r="AD76" i="16" s="1"/>
  <c r="M76" i="16"/>
  <c r="AC76" i="16" s="1"/>
  <c r="K76" i="16"/>
  <c r="AB76" i="16" s="1"/>
  <c r="I76" i="16"/>
  <c r="AA76" i="16" s="1"/>
  <c r="G76" i="16"/>
  <c r="Z76" i="16" s="1"/>
  <c r="E76" i="16"/>
  <c r="Y76" i="16" s="1"/>
  <c r="AI76" i="16" s="1"/>
  <c r="X76" i="16" s="1"/>
  <c r="W75" i="16"/>
  <c r="AH75" i="16" s="1"/>
  <c r="U75" i="16"/>
  <c r="AG75" i="16" s="1"/>
  <c r="S75" i="16"/>
  <c r="AF75" i="16" s="1"/>
  <c r="Q75" i="16"/>
  <c r="AE75" i="16" s="1"/>
  <c r="O75" i="16"/>
  <c r="AD75" i="16" s="1"/>
  <c r="M75" i="16"/>
  <c r="AC75" i="16" s="1"/>
  <c r="K75" i="16"/>
  <c r="AB75" i="16" s="1"/>
  <c r="I75" i="16"/>
  <c r="AA75" i="16" s="1"/>
  <c r="G75" i="16"/>
  <c r="Z75" i="16" s="1"/>
  <c r="E75" i="16"/>
  <c r="Y75" i="16" s="1"/>
  <c r="AI75" i="16" s="1"/>
  <c r="X75" i="16" s="1"/>
  <c r="W74" i="16"/>
  <c r="AH74" i="16" s="1"/>
  <c r="U74" i="16"/>
  <c r="AG74" i="16" s="1"/>
  <c r="S74" i="16"/>
  <c r="AF74" i="16" s="1"/>
  <c r="Q74" i="16"/>
  <c r="AE74" i="16" s="1"/>
  <c r="O74" i="16"/>
  <c r="AD74" i="16" s="1"/>
  <c r="M74" i="16"/>
  <c r="AC74" i="16" s="1"/>
  <c r="K74" i="16"/>
  <c r="AB74" i="16" s="1"/>
  <c r="I74" i="16"/>
  <c r="AA74" i="16" s="1"/>
  <c r="G74" i="16"/>
  <c r="Z74" i="16" s="1"/>
  <c r="E74" i="16"/>
  <c r="Y74" i="16" s="1"/>
  <c r="AI74" i="16" s="1"/>
  <c r="X74" i="16" s="1"/>
  <c r="W73" i="16"/>
  <c r="AH73" i="16" s="1"/>
  <c r="U73" i="16"/>
  <c r="AG73" i="16" s="1"/>
  <c r="S73" i="16"/>
  <c r="AF73" i="16" s="1"/>
  <c r="Q73" i="16"/>
  <c r="AE73" i="16" s="1"/>
  <c r="O73" i="16"/>
  <c r="AD73" i="16" s="1"/>
  <c r="M73" i="16"/>
  <c r="AC73" i="16" s="1"/>
  <c r="K73" i="16"/>
  <c r="AB73" i="16" s="1"/>
  <c r="I73" i="16"/>
  <c r="AA73" i="16" s="1"/>
  <c r="G73" i="16"/>
  <c r="Z73" i="16" s="1"/>
  <c r="E73" i="16"/>
  <c r="Y73" i="16" s="1"/>
  <c r="AI73" i="16" s="1"/>
  <c r="X73" i="16" s="1"/>
  <c r="W72" i="16"/>
  <c r="AH72" i="16" s="1"/>
  <c r="U72" i="16"/>
  <c r="AG72" i="16" s="1"/>
  <c r="S72" i="16"/>
  <c r="AF72" i="16" s="1"/>
  <c r="Q72" i="16"/>
  <c r="AE72" i="16" s="1"/>
  <c r="O72" i="16"/>
  <c r="AD72" i="16" s="1"/>
  <c r="M72" i="16"/>
  <c r="AC72" i="16" s="1"/>
  <c r="K72" i="16"/>
  <c r="AB72" i="16" s="1"/>
  <c r="I72" i="16"/>
  <c r="AA72" i="16" s="1"/>
  <c r="G72" i="16"/>
  <c r="Z72" i="16" s="1"/>
  <c r="E72" i="16"/>
  <c r="Y72" i="16" s="1"/>
  <c r="AI72" i="16" s="1"/>
  <c r="X72" i="16" s="1"/>
  <c r="W71" i="16"/>
  <c r="AH71" i="16" s="1"/>
  <c r="U71" i="16"/>
  <c r="AG71" i="16" s="1"/>
  <c r="S71" i="16"/>
  <c r="AF71" i="16" s="1"/>
  <c r="Q71" i="16"/>
  <c r="AE71" i="16" s="1"/>
  <c r="O71" i="16"/>
  <c r="AD71" i="16" s="1"/>
  <c r="M71" i="16"/>
  <c r="AC71" i="16" s="1"/>
  <c r="K71" i="16"/>
  <c r="AB71" i="16" s="1"/>
  <c r="I71" i="16"/>
  <c r="AA71" i="16" s="1"/>
  <c r="G71" i="16"/>
  <c r="Z71" i="16" s="1"/>
  <c r="E71" i="16"/>
  <c r="Y71" i="16" s="1"/>
  <c r="AI71" i="16" s="1"/>
  <c r="X71" i="16" s="1"/>
  <c r="W70" i="16"/>
  <c r="AH70" i="16" s="1"/>
  <c r="U70" i="16"/>
  <c r="AG70" i="16" s="1"/>
  <c r="S70" i="16"/>
  <c r="AF70" i="16" s="1"/>
  <c r="Q70" i="16"/>
  <c r="AE70" i="16" s="1"/>
  <c r="O70" i="16"/>
  <c r="AD70" i="16" s="1"/>
  <c r="M70" i="16"/>
  <c r="AC70" i="16" s="1"/>
  <c r="K70" i="16"/>
  <c r="AB70" i="16" s="1"/>
  <c r="I70" i="16"/>
  <c r="AA70" i="16" s="1"/>
  <c r="G70" i="16"/>
  <c r="Z70" i="16" s="1"/>
  <c r="E70" i="16"/>
  <c r="Y70" i="16" s="1"/>
  <c r="AI70" i="16" s="1"/>
  <c r="X70" i="16" s="1"/>
  <c r="W69" i="16"/>
  <c r="AH69" i="16" s="1"/>
  <c r="U69" i="16"/>
  <c r="AG69" i="16" s="1"/>
  <c r="S69" i="16"/>
  <c r="AF69" i="16" s="1"/>
  <c r="Q69" i="16"/>
  <c r="AE69" i="16" s="1"/>
  <c r="O69" i="16"/>
  <c r="AD69" i="16" s="1"/>
  <c r="M69" i="16"/>
  <c r="AC69" i="16" s="1"/>
  <c r="K69" i="16"/>
  <c r="AB69" i="16" s="1"/>
  <c r="I69" i="16"/>
  <c r="AA69" i="16" s="1"/>
  <c r="G69" i="16"/>
  <c r="Z69" i="16" s="1"/>
  <c r="E69" i="16"/>
  <c r="Y69" i="16" s="1"/>
  <c r="AI69" i="16" s="1"/>
  <c r="X69" i="16" s="1"/>
  <c r="W68" i="16"/>
  <c r="AH68" i="16" s="1"/>
  <c r="U68" i="16"/>
  <c r="AG68" i="16" s="1"/>
  <c r="S68" i="16"/>
  <c r="AF68" i="16" s="1"/>
  <c r="Q68" i="16"/>
  <c r="AE68" i="16" s="1"/>
  <c r="O68" i="16"/>
  <c r="AD68" i="16" s="1"/>
  <c r="M68" i="16"/>
  <c r="AC68" i="16" s="1"/>
  <c r="K68" i="16"/>
  <c r="AB68" i="16" s="1"/>
  <c r="I68" i="16"/>
  <c r="AA68" i="16" s="1"/>
  <c r="G68" i="16"/>
  <c r="Z68" i="16" s="1"/>
  <c r="E68" i="16"/>
  <c r="Y68" i="16" s="1"/>
  <c r="AI68" i="16" s="1"/>
  <c r="X68" i="16" s="1"/>
  <c r="W67" i="16"/>
  <c r="AH67" i="16" s="1"/>
  <c r="U67" i="16"/>
  <c r="AG67" i="16" s="1"/>
  <c r="S67" i="16"/>
  <c r="AF67" i="16" s="1"/>
  <c r="Q67" i="16"/>
  <c r="AE67" i="16" s="1"/>
  <c r="O67" i="16"/>
  <c r="AD67" i="16" s="1"/>
  <c r="M67" i="16"/>
  <c r="AC67" i="16" s="1"/>
  <c r="K67" i="16"/>
  <c r="AB67" i="16" s="1"/>
  <c r="I67" i="16"/>
  <c r="AA67" i="16" s="1"/>
  <c r="G67" i="16"/>
  <c r="Z67" i="16" s="1"/>
  <c r="E67" i="16"/>
  <c r="Y67" i="16" s="1"/>
  <c r="AI67" i="16" s="1"/>
  <c r="X67" i="16" s="1"/>
  <c r="W66" i="16"/>
  <c r="AH66" i="16" s="1"/>
  <c r="U66" i="16"/>
  <c r="AG66" i="16" s="1"/>
  <c r="S66" i="16"/>
  <c r="AF66" i="16" s="1"/>
  <c r="Q66" i="16"/>
  <c r="AE66" i="16" s="1"/>
  <c r="O66" i="16"/>
  <c r="AD66" i="16" s="1"/>
  <c r="M66" i="16"/>
  <c r="AC66" i="16" s="1"/>
  <c r="K66" i="16"/>
  <c r="AB66" i="16" s="1"/>
  <c r="I66" i="16"/>
  <c r="AA66" i="16" s="1"/>
  <c r="G66" i="16"/>
  <c r="Z66" i="16" s="1"/>
  <c r="E66" i="16"/>
  <c r="Y66" i="16" s="1"/>
  <c r="AI66" i="16" s="1"/>
  <c r="X66" i="16" s="1"/>
  <c r="W65" i="16"/>
  <c r="AH65" i="16" s="1"/>
  <c r="U65" i="16"/>
  <c r="AG65" i="16" s="1"/>
  <c r="S65" i="16"/>
  <c r="AF65" i="16" s="1"/>
  <c r="Q65" i="16"/>
  <c r="AE65" i="16" s="1"/>
  <c r="O65" i="16"/>
  <c r="AD65" i="16" s="1"/>
  <c r="M65" i="16"/>
  <c r="AC65" i="16" s="1"/>
  <c r="K65" i="16"/>
  <c r="AB65" i="16" s="1"/>
  <c r="I65" i="16"/>
  <c r="AA65" i="16" s="1"/>
  <c r="G65" i="16"/>
  <c r="Z65" i="16" s="1"/>
  <c r="E65" i="16"/>
  <c r="Y65" i="16" s="1"/>
  <c r="AI65" i="16" s="1"/>
  <c r="X65" i="16" s="1"/>
  <c r="W64" i="16"/>
  <c r="AH64" i="16" s="1"/>
  <c r="U64" i="16"/>
  <c r="AG64" i="16" s="1"/>
  <c r="S64" i="16"/>
  <c r="AF64" i="16" s="1"/>
  <c r="Q64" i="16"/>
  <c r="AE64" i="16" s="1"/>
  <c r="O64" i="16"/>
  <c r="AD64" i="16" s="1"/>
  <c r="M64" i="16"/>
  <c r="AC64" i="16" s="1"/>
  <c r="K64" i="16"/>
  <c r="AB64" i="16" s="1"/>
  <c r="I64" i="16"/>
  <c r="AA64" i="16" s="1"/>
  <c r="G64" i="16"/>
  <c r="Z64" i="16" s="1"/>
  <c r="E64" i="16"/>
  <c r="Y64" i="16" s="1"/>
  <c r="AI64" i="16" s="1"/>
  <c r="X64" i="16" s="1"/>
  <c r="W63" i="16"/>
  <c r="AH63" i="16" s="1"/>
  <c r="U63" i="16"/>
  <c r="AG63" i="16" s="1"/>
  <c r="S63" i="16"/>
  <c r="AF63" i="16" s="1"/>
  <c r="Q63" i="16"/>
  <c r="AE63" i="16" s="1"/>
  <c r="O63" i="16"/>
  <c r="AD63" i="16" s="1"/>
  <c r="M63" i="16"/>
  <c r="AC63" i="16" s="1"/>
  <c r="K63" i="16"/>
  <c r="AB63" i="16" s="1"/>
  <c r="I63" i="16"/>
  <c r="AA63" i="16" s="1"/>
  <c r="G63" i="16"/>
  <c r="Z63" i="16" s="1"/>
  <c r="E63" i="16"/>
  <c r="Y63" i="16" s="1"/>
  <c r="AI63" i="16" s="1"/>
  <c r="X63" i="16" s="1"/>
  <c r="W62" i="16"/>
  <c r="AH62" i="16" s="1"/>
  <c r="U62" i="16"/>
  <c r="AG62" i="16" s="1"/>
  <c r="S62" i="16"/>
  <c r="AF62" i="16" s="1"/>
  <c r="Q62" i="16"/>
  <c r="AE62" i="16" s="1"/>
  <c r="O62" i="16"/>
  <c r="AD62" i="16" s="1"/>
  <c r="M62" i="16"/>
  <c r="AC62" i="16" s="1"/>
  <c r="K62" i="16"/>
  <c r="AB62" i="16" s="1"/>
  <c r="I62" i="16"/>
  <c r="AA62" i="16" s="1"/>
  <c r="G62" i="16"/>
  <c r="Z62" i="16" s="1"/>
  <c r="E62" i="16"/>
  <c r="Y62" i="16" s="1"/>
  <c r="AI62" i="16" s="1"/>
  <c r="X62" i="16" s="1"/>
  <c r="W61" i="16"/>
  <c r="AH61" i="16" s="1"/>
  <c r="U61" i="16"/>
  <c r="AG61" i="16" s="1"/>
  <c r="S61" i="16"/>
  <c r="AF61" i="16" s="1"/>
  <c r="Q61" i="16"/>
  <c r="AE61" i="16" s="1"/>
  <c r="O61" i="16"/>
  <c r="AD61" i="16" s="1"/>
  <c r="M61" i="16"/>
  <c r="AC61" i="16" s="1"/>
  <c r="K61" i="16"/>
  <c r="AB61" i="16" s="1"/>
  <c r="I61" i="16"/>
  <c r="AA61" i="16" s="1"/>
  <c r="G61" i="16"/>
  <c r="Z61" i="16" s="1"/>
  <c r="E61" i="16"/>
  <c r="Y61" i="16" s="1"/>
  <c r="AI61" i="16" s="1"/>
  <c r="X61" i="16" s="1"/>
  <c r="W60" i="16"/>
  <c r="AH60" i="16" s="1"/>
  <c r="U60" i="16"/>
  <c r="AG60" i="16" s="1"/>
  <c r="S60" i="16"/>
  <c r="AF60" i="16" s="1"/>
  <c r="Q60" i="16"/>
  <c r="AE60" i="16" s="1"/>
  <c r="O60" i="16"/>
  <c r="AD60" i="16" s="1"/>
  <c r="M60" i="16"/>
  <c r="AC60" i="16" s="1"/>
  <c r="K60" i="16"/>
  <c r="AB60" i="16" s="1"/>
  <c r="I60" i="16"/>
  <c r="AA60" i="16" s="1"/>
  <c r="G60" i="16"/>
  <c r="Z60" i="16" s="1"/>
  <c r="E60" i="16"/>
  <c r="Y60" i="16" s="1"/>
  <c r="AI60" i="16" s="1"/>
  <c r="X60" i="16" s="1"/>
  <c r="W59" i="16"/>
  <c r="AH59" i="16" s="1"/>
  <c r="U59" i="16"/>
  <c r="AG59" i="16" s="1"/>
  <c r="S59" i="16"/>
  <c r="AF59" i="16" s="1"/>
  <c r="Q59" i="16"/>
  <c r="AE59" i="16" s="1"/>
  <c r="O59" i="16"/>
  <c r="AD59" i="16" s="1"/>
  <c r="M59" i="16"/>
  <c r="AC59" i="16" s="1"/>
  <c r="K59" i="16"/>
  <c r="AB59" i="16" s="1"/>
  <c r="I59" i="16"/>
  <c r="AA59" i="16" s="1"/>
  <c r="G59" i="16"/>
  <c r="Z59" i="16" s="1"/>
  <c r="E59" i="16"/>
  <c r="Y59" i="16" s="1"/>
  <c r="AI59" i="16" s="1"/>
  <c r="X59" i="16" s="1"/>
  <c r="U58" i="16"/>
  <c r="AG58" i="16" s="1"/>
  <c r="S58" i="16"/>
  <c r="AF58" i="16" s="1"/>
  <c r="Q58" i="16"/>
  <c r="AE58" i="16" s="1"/>
  <c r="O58" i="16"/>
  <c r="AD58" i="16" s="1"/>
  <c r="M58" i="16"/>
  <c r="AC58" i="16" s="1"/>
  <c r="K58" i="16"/>
  <c r="AB58" i="16" s="1"/>
  <c r="I58" i="16"/>
  <c r="AA58" i="16" s="1"/>
  <c r="G58" i="16"/>
  <c r="Z58" i="16" s="1"/>
  <c r="E58" i="16"/>
  <c r="Y58" i="16" s="1"/>
  <c r="AI58" i="16" s="1"/>
  <c r="X58" i="16" s="1"/>
  <c r="U57" i="16"/>
  <c r="AG57" i="16" s="1"/>
  <c r="S57" i="16"/>
  <c r="AF57" i="16" s="1"/>
  <c r="Q57" i="16"/>
  <c r="AE57" i="16" s="1"/>
  <c r="O57" i="16"/>
  <c r="AD57" i="16" s="1"/>
  <c r="M57" i="16"/>
  <c r="AC57" i="16" s="1"/>
  <c r="K57" i="16"/>
  <c r="AB57" i="16" s="1"/>
  <c r="I57" i="16"/>
  <c r="AA57" i="16" s="1"/>
  <c r="G57" i="16"/>
  <c r="Z57" i="16" s="1"/>
  <c r="E57" i="16"/>
  <c r="Y57" i="16" s="1"/>
  <c r="AI57" i="16" s="1"/>
  <c r="X57" i="16" s="1"/>
  <c r="U56" i="16"/>
  <c r="AG56" i="16" s="1"/>
  <c r="S56" i="16"/>
  <c r="AF56" i="16" s="1"/>
  <c r="Q56" i="16"/>
  <c r="AE56" i="16" s="1"/>
  <c r="O56" i="16"/>
  <c r="AD56" i="16" s="1"/>
  <c r="M56" i="16"/>
  <c r="AC56" i="16" s="1"/>
  <c r="K56" i="16"/>
  <c r="AB56" i="16" s="1"/>
  <c r="I56" i="16"/>
  <c r="AA56" i="16" s="1"/>
  <c r="G56" i="16"/>
  <c r="Z56" i="16" s="1"/>
  <c r="E56" i="16"/>
  <c r="Y56" i="16" s="1"/>
  <c r="AI56" i="16" s="1"/>
  <c r="X56" i="16" s="1"/>
  <c r="U55" i="16"/>
  <c r="AG55" i="16" s="1"/>
  <c r="S55" i="16"/>
  <c r="AF55" i="16" s="1"/>
  <c r="Q55" i="16"/>
  <c r="AE55" i="16" s="1"/>
  <c r="O55" i="16"/>
  <c r="AD55" i="16" s="1"/>
  <c r="M55" i="16"/>
  <c r="AC55" i="16" s="1"/>
  <c r="K55" i="16"/>
  <c r="AB55" i="16" s="1"/>
  <c r="I55" i="16"/>
  <c r="AA55" i="16" s="1"/>
  <c r="G55" i="16"/>
  <c r="Z55" i="16" s="1"/>
  <c r="E55" i="16"/>
  <c r="Y55" i="16" s="1"/>
  <c r="AI55" i="16" s="1"/>
  <c r="X55" i="16" s="1"/>
  <c r="U54" i="16"/>
  <c r="AG54" i="16" s="1"/>
  <c r="S54" i="16"/>
  <c r="AF54" i="16" s="1"/>
  <c r="Q54" i="16"/>
  <c r="AE54" i="16" s="1"/>
  <c r="O54" i="16"/>
  <c r="AD54" i="16" s="1"/>
  <c r="M54" i="16"/>
  <c r="AC54" i="16" s="1"/>
  <c r="K54" i="16"/>
  <c r="AB54" i="16" s="1"/>
  <c r="I54" i="16"/>
  <c r="AA54" i="16" s="1"/>
  <c r="G54" i="16"/>
  <c r="Z54" i="16" s="1"/>
  <c r="E54" i="16"/>
  <c r="Y54" i="16" s="1"/>
  <c r="AI54" i="16" s="1"/>
  <c r="X54" i="16" s="1"/>
  <c r="U53" i="16"/>
  <c r="AG53" i="16" s="1"/>
  <c r="S53" i="16"/>
  <c r="AF53" i="16" s="1"/>
  <c r="Q53" i="16"/>
  <c r="AE53" i="16" s="1"/>
  <c r="O53" i="16"/>
  <c r="AD53" i="16" s="1"/>
  <c r="M53" i="16"/>
  <c r="AC53" i="16" s="1"/>
  <c r="K53" i="16"/>
  <c r="AB53" i="16" s="1"/>
  <c r="I53" i="16"/>
  <c r="AA53" i="16" s="1"/>
  <c r="G53" i="16"/>
  <c r="Z53" i="16" s="1"/>
  <c r="E53" i="16"/>
  <c r="Y53" i="16" s="1"/>
  <c r="AI53" i="16" s="1"/>
  <c r="X53" i="16" s="1"/>
  <c r="U52" i="16"/>
  <c r="AG52" i="16" s="1"/>
  <c r="S52" i="16"/>
  <c r="AF52" i="16" s="1"/>
  <c r="Q52" i="16"/>
  <c r="AE52" i="16" s="1"/>
  <c r="O52" i="16"/>
  <c r="AD52" i="16" s="1"/>
  <c r="M52" i="16"/>
  <c r="AC52" i="16" s="1"/>
  <c r="K52" i="16"/>
  <c r="AB52" i="16" s="1"/>
  <c r="I52" i="16"/>
  <c r="AA52" i="16" s="1"/>
  <c r="G52" i="16"/>
  <c r="Z52" i="16" s="1"/>
  <c r="E52" i="16"/>
  <c r="Y52" i="16" s="1"/>
  <c r="AI52" i="16" s="1"/>
  <c r="X52" i="16" s="1"/>
  <c r="U51" i="16"/>
  <c r="AG51" i="16" s="1"/>
  <c r="S51" i="16"/>
  <c r="AF51" i="16" s="1"/>
  <c r="Q51" i="16"/>
  <c r="AE51" i="16" s="1"/>
  <c r="O51" i="16"/>
  <c r="AD51" i="16" s="1"/>
  <c r="M51" i="16"/>
  <c r="AC51" i="16" s="1"/>
  <c r="K51" i="16"/>
  <c r="AB51" i="16" s="1"/>
  <c r="I51" i="16"/>
  <c r="AA51" i="16" s="1"/>
  <c r="G51" i="16"/>
  <c r="Z51" i="16" s="1"/>
  <c r="E51" i="16"/>
  <c r="Y51" i="16" s="1"/>
  <c r="AI51" i="16" s="1"/>
  <c r="X51" i="16" s="1"/>
  <c r="W50" i="16"/>
  <c r="AH50" i="16" s="1"/>
  <c r="U50" i="16"/>
  <c r="AG50" i="16" s="1"/>
  <c r="S50" i="16"/>
  <c r="AF50" i="16" s="1"/>
  <c r="Q50" i="16"/>
  <c r="AE50" i="16" s="1"/>
  <c r="O50" i="16"/>
  <c r="AD50" i="16" s="1"/>
  <c r="M50" i="16"/>
  <c r="AC50" i="16" s="1"/>
  <c r="K50" i="16"/>
  <c r="AB50" i="16" s="1"/>
  <c r="I50" i="16"/>
  <c r="AA50" i="16" s="1"/>
  <c r="G50" i="16"/>
  <c r="Z50" i="16" s="1"/>
  <c r="E50" i="16"/>
  <c r="Y50" i="16" s="1"/>
  <c r="AI50" i="16" s="1"/>
  <c r="X50" i="16" s="1"/>
  <c r="W49" i="16"/>
  <c r="AH49" i="16" s="1"/>
  <c r="U49" i="16"/>
  <c r="AG49" i="16" s="1"/>
  <c r="S49" i="16"/>
  <c r="AF49" i="16" s="1"/>
  <c r="Q49" i="16"/>
  <c r="AE49" i="16" s="1"/>
  <c r="O49" i="16"/>
  <c r="AD49" i="16" s="1"/>
  <c r="M49" i="16"/>
  <c r="AC49" i="16" s="1"/>
  <c r="K49" i="16"/>
  <c r="AB49" i="16" s="1"/>
  <c r="I49" i="16"/>
  <c r="AA49" i="16" s="1"/>
  <c r="G49" i="16"/>
  <c r="Z49" i="16" s="1"/>
  <c r="E49" i="16"/>
  <c r="Y49" i="16" s="1"/>
  <c r="AI49" i="16" s="1"/>
  <c r="X49" i="16" s="1"/>
  <c r="W48" i="16"/>
  <c r="AH48" i="16" s="1"/>
  <c r="U48" i="16"/>
  <c r="AG48" i="16" s="1"/>
  <c r="S48" i="16"/>
  <c r="AF48" i="16" s="1"/>
  <c r="Q48" i="16"/>
  <c r="AE48" i="16" s="1"/>
  <c r="O48" i="16"/>
  <c r="AD48" i="16" s="1"/>
  <c r="M48" i="16"/>
  <c r="AC48" i="16" s="1"/>
  <c r="K48" i="16"/>
  <c r="AB48" i="16" s="1"/>
  <c r="I48" i="16"/>
  <c r="AA48" i="16" s="1"/>
  <c r="G48" i="16"/>
  <c r="Z48" i="16" s="1"/>
  <c r="E48" i="16"/>
  <c r="Y48" i="16" s="1"/>
  <c r="AI48" i="16" s="1"/>
  <c r="X48" i="16" s="1"/>
  <c r="W47" i="16"/>
  <c r="AH47" i="16" s="1"/>
  <c r="U47" i="16"/>
  <c r="AG47" i="16" s="1"/>
  <c r="S47" i="16"/>
  <c r="AF47" i="16" s="1"/>
  <c r="Q47" i="16"/>
  <c r="AE47" i="16" s="1"/>
  <c r="O47" i="16"/>
  <c r="AD47" i="16" s="1"/>
  <c r="M47" i="16"/>
  <c r="AC47" i="16" s="1"/>
  <c r="K47" i="16"/>
  <c r="AB47" i="16" s="1"/>
  <c r="I47" i="16"/>
  <c r="AA47" i="16" s="1"/>
  <c r="G47" i="16"/>
  <c r="Z47" i="16" s="1"/>
  <c r="E47" i="16"/>
  <c r="Y47" i="16" s="1"/>
  <c r="AI47" i="16" s="1"/>
  <c r="X47" i="16" s="1"/>
  <c r="W46" i="16"/>
  <c r="AH46" i="16" s="1"/>
  <c r="U46" i="16"/>
  <c r="AG46" i="16" s="1"/>
  <c r="S46" i="16"/>
  <c r="AF46" i="16" s="1"/>
  <c r="Q46" i="16"/>
  <c r="AE46" i="16" s="1"/>
  <c r="O46" i="16"/>
  <c r="AD46" i="16" s="1"/>
  <c r="M46" i="16"/>
  <c r="AC46" i="16" s="1"/>
  <c r="K46" i="16"/>
  <c r="AB46" i="16" s="1"/>
  <c r="I46" i="16"/>
  <c r="AA46" i="16" s="1"/>
  <c r="G46" i="16"/>
  <c r="Z46" i="16" s="1"/>
  <c r="E46" i="16"/>
  <c r="Y46" i="16" s="1"/>
  <c r="AI46" i="16" s="1"/>
  <c r="X46" i="16" s="1"/>
  <c r="W45" i="16"/>
  <c r="AH45" i="16" s="1"/>
  <c r="U45" i="16"/>
  <c r="AG45" i="16" s="1"/>
  <c r="S45" i="16"/>
  <c r="AF45" i="16" s="1"/>
  <c r="Q45" i="16"/>
  <c r="AE45" i="16" s="1"/>
  <c r="O45" i="16"/>
  <c r="AD45" i="16" s="1"/>
  <c r="M45" i="16"/>
  <c r="AC45" i="16" s="1"/>
  <c r="K45" i="16"/>
  <c r="AB45" i="16" s="1"/>
  <c r="I45" i="16"/>
  <c r="AA45" i="16" s="1"/>
  <c r="G45" i="16"/>
  <c r="Z45" i="16" s="1"/>
  <c r="E45" i="16"/>
  <c r="Y45" i="16" s="1"/>
  <c r="AI45" i="16" s="1"/>
  <c r="X45" i="16" s="1"/>
  <c r="W44" i="16"/>
  <c r="AH44" i="16" s="1"/>
  <c r="U44" i="16"/>
  <c r="AG44" i="16" s="1"/>
  <c r="S44" i="16"/>
  <c r="AF44" i="16" s="1"/>
  <c r="Q44" i="16"/>
  <c r="AE44" i="16" s="1"/>
  <c r="O44" i="16"/>
  <c r="AD44" i="16" s="1"/>
  <c r="M44" i="16"/>
  <c r="AC44" i="16" s="1"/>
  <c r="K44" i="16"/>
  <c r="AB44" i="16" s="1"/>
  <c r="I44" i="16"/>
  <c r="AA44" i="16" s="1"/>
  <c r="G44" i="16"/>
  <c r="Z44" i="16" s="1"/>
  <c r="E44" i="16"/>
  <c r="Y44" i="16" s="1"/>
  <c r="AI44" i="16" s="1"/>
  <c r="X44" i="16" s="1"/>
  <c r="W43" i="16"/>
  <c r="AH43" i="16" s="1"/>
  <c r="U43" i="16"/>
  <c r="AG43" i="16" s="1"/>
  <c r="S43" i="16"/>
  <c r="AF43" i="16" s="1"/>
  <c r="Q43" i="16"/>
  <c r="AE43" i="16" s="1"/>
  <c r="O43" i="16"/>
  <c r="AD43" i="16" s="1"/>
  <c r="M43" i="16"/>
  <c r="AC43" i="16" s="1"/>
  <c r="K43" i="16"/>
  <c r="AB43" i="16" s="1"/>
  <c r="I43" i="16"/>
  <c r="AA43" i="16" s="1"/>
  <c r="G43" i="16"/>
  <c r="Z43" i="16" s="1"/>
  <c r="E43" i="16"/>
  <c r="Y43" i="16" s="1"/>
  <c r="AI43" i="16" s="1"/>
  <c r="X43" i="16" s="1"/>
  <c r="W42" i="16"/>
  <c r="AH42" i="16" s="1"/>
  <c r="U42" i="16"/>
  <c r="AG42" i="16" s="1"/>
  <c r="S42" i="16"/>
  <c r="AF42" i="16" s="1"/>
  <c r="Q42" i="16"/>
  <c r="AE42" i="16" s="1"/>
  <c r="O42" i="16"/>
  <c r="AD42" i="16" s="1"/>
  <c r="M42" i="16"/>
  <c r="AC42" i="16" s="1"/>
  <c r="K42" i="16"/>
  <c r="AB42" i="16" s="1"/>
  <c r="I42" i="16"/>
  <c r="AA42" i="16" s="1"/>
  <c r="G42" i="16"/>
  <c r="Z42" i="16" s="1"/>
  <c r="E42" i="16"/>
  <c r="Y42" i="16" s="1"/>
  <c r="AI42" i="16" s="1"/>
  <c r="X42" i="16" s="1"/>
  <c r="W41" i="16"/>
  <c r="AH41" i="16" s="1"/>
  <c r="U41" i="16"/>
  <c r="AG41" i="16" s="1"/>
  <c r="S41" i="16"/>
  <c r="AF41" i="16" s="1"/>
  <c r="Q41" i="16"/>
  <c r="AE41" i="16" s="1"/>
  <c r="O41" i="16"/>
  <c r="AD41" i="16" s="1"/>
  <c r="M41" i="16"/>
  <c r="AC41" i="16" s="1"/>
  <c r="K41" i="16"/>
  <c r="AB41" i="16" s="1"/>
  <c r="I41" i="16"/>
  <c r="AA41" i="16" s="1"/>
  <c r="G41" i="16"/>
  <c r="Z41" i="16" s="1"/>
  <c r="E41" i="16"/>
  <c r="Y41" i="16" s="1"/>
  <c r="AI41" i="16" s="1"/>
  <c r="X41" i="16" s="1"/>
  <c r="W40" i="16"/>
  <c r="AH40" i="16" s="1"/>
  <c r="U40" i="16"/>
  <c r="AG40" i="16" s="1"/>
  <c r="S40" i="16"/>
  <c r="AF40" i="16" s="1"/>
  <c r="Q40" i="16"/>
  <c r="AE40" i="16" s="1"/>
  <c r="O40" i="16"/>
  <c r="AD40" i="16" s="1"/>
  <c r="M40" i="16"/>
  <c r="AC40" i="16" s="1"/>
  <c r="K40" i="16"/>
  <c r="AB40" i="16" s="1"/>
  <c r="I40" i="16"/>
  <c r="AA40" i="16" s="1"/>
  <c r="G40" i="16"/>
  <c r="Z40" i="16" s="1"/>
  <c r="E40" i="16"/>
  <c r="Y40" i="16" s="1"/>
  <c r="AI40" i="16" s="1"/>
  <c r="X40" i="16" s="1"/>
  <c r="W39" i="16"/>
  <c r="AH39" i="16" s="1"/>
  <c r="U39" i="16"/>
  <c r="AG39" i="16" s="1"/>
  <c r="S39" i="16"/>
  <c r="AF39" i="16" s="1"/>
  <c r="Q39" i="16"/>
  <c r="AE39" i="16" s="1"/>
  <c r="O39" i="16"/>
  <c r="AD39" i="16" s="1"/>
  <c r="M39" i="16"/>
  <c r="AC39" i="16" s="1"/>
  <c r="K39" i="16"/>
  <c r="AB39" i="16" s="1"/>
  <c r="I39" i="16"/>
  <c r="AA39" i="16" s="1"/>
  <c r="G39" i="16"/>
  <c r="Z39" i="16" s="1"/>
  <c r="E39" i="16"/>
  <c r="Y39" i="16" s="1"/>
  <c r="AI39" i="16" s="1"/>
  <c r="X39" i="16" s="1"/>
  <c r="W38" i="16"/>
  <c r="AH38" i="16" s="1"/>
  <c r="U38" i="16"/>
  <c r="AG38" i="16" s="1"/>
  <c r="S38" i="16"/>
  <c r="AF38" i="16" s="1"/>
  <c r="Q38" i="16"/>
  <c r="AE38" i="16" s="1"/>
  <c r="O38" i="16"/>
  <c r="AD38" i="16" s="1"/>
  <c r="M38" i="16"/>
  <c r="AC38" i="16" s="1"/>
  <c r="K38" i="16"/>
  <c r="AB38" i="16" s="1"/>
  <c r="I38" i="16"/>
  <c r="AA38" i="16" s="1"/>
  <c r="G38" i="16"/>
  <c r="Z38" i="16" s="1"/>
  <c r="E38" i="16"/>
  <c r="Y38" i="16" s="1"/>
  <c r="AI38" i="16" s="1"/>
  <c r="X38" i="16" s="1"/>
  <c r="W37" i="16"/>
  <c r="AH37" i="16" s="1"/>
  <c r="U37" i="16"/>
  <c r="AG37" i="16" s="1"/>
  <c r="S37" i="16"/>
  <c r="AF37" i="16" s="1"/>
  <c r="Q37" i="16"/>
  <c r="AE37" i="16" s="1"/>
  <c r="O37" i="16"/>
  <c r="AD37" i="16" s="1"/>
  <c r="M37" i="16"/>
  <c r="AC37" i="16" s="1"/>
  <c r="K37" i="16"/>
  <c r="AB37" i="16" s="1"/>
  <c r="I37" i="16"/>
  <c r="AA37" i="16" s="1"/>
  <c r="G37" i="16"/>
  <c r="Z37" i="16" s="1"/>
  <c r="E37" i="16"/>
  <c r="Y37" i="16" s="1"/>
  <c r="AI37" i="16" s="1"/>
  <c r="X37" i="16" s="1"/>
  <c r="W36" i="16"/>
  <c r="AH36" i="16" s="1"/>
  <c r="U36" i="16"/>
  <c r="AG36" i="16" s="1"/>
  <c r="S36" i="16"/>
  <c r="AF36" i="16" s="1"/>
  <c r="Q36" i="16"/>
  <c r="AE36" i="16" s="1"/>
  <c r="O36" i="16"/>
  <c r="AD36" i="16" s="1"/>
  <c r="M36" i="16"/>
  <c r="AC36" i="16" s="1"/>
  <c r="K36" i="16"/>
  <c r="AB36" i="16" s="1"/>
  <c r="I36" i="16"/>
  <c r="AA36" i="16" s="1"/>
  <c r="G36" i="16"/>
  <c r="Z36" i="16" s="1"/>
  <c r="E36" i="16"/>
  <c r="Y36" i="16" s="1"/>
  <c r="AI36" i="16" s="1"/>
  <c r="X36" i="16" s="1"/>
  <c r="W35" i="16"/>
  <c r="AH35" i="16" s="1"/>
  <c r="U35" i="16"/>
  <c r="AG35" i="16" s="1"/>
  <c r="S35" i="16"/>
  <c r="AF35" i="16" s="1"/>
  <c r="Q35" i="16"/>
  <c r="AE35" i="16" s="1"/>
  <c r="O35" i="16"/>
  <c r="AD35" i="16" s="1"/>
  <c r="M35" i="16"/>
  <c r="AC35" i="16" s="1"/>
  <c r="K35" i="16"/>
  <c r="AB35" i="16" s="1"/>
  <c r="I35" i="16"/>
  <c r="AA35" i="16" s="1"/>
  <c r="G35" i="16"/>
  <c r="Z35" i="16" s="1"/>
  <c r="E35" i="16"/>
  <c r="Y35" i="16" s="1"/>
  <c r="AI35" i="16" s="1"/>
  <c r="X35" i="16" s="1"/>
  <c r="W34" i="16"/>
  <c r="AH34" i="16" s="1"/>
  <c r="U34" i="16"/>
  <c r="AG34" i="16" s="1"/>
  <c r="S34" i="16"/>
  <c r="AF34" i="16" s="1"/>
  <c r="Q34" i="16"/>
  <c r="AE34" i="16" s="1"/>
  <c r="O34" i="16"/>
  <c r="AD34" i="16" s="1"/>
  <c r="M34" i="16"/>
  <c r="AC34" i="16" s="1"/>
  <c r="K34" i="16"/>
  <c r="AB34" i="16" s="1"/>
  <c r="I34" i="16"/>
  <c r="AA34" i="16" s="1"/>
  <c r="G34" i="16"/>
  <c r="Z34" i="16" s="1"/>
  <c r="E34" i="16"/>
  <c r="Y34" i="16" s="1"/>
  <c r="AI34" i="16" s="1"/>
  <c r="X34" i="16" s="1"/>
  <c r="W33" i="16"/>
  <c r="AH33" i="16" s="1"/>
  <c r="U33" i="16"/>
  <c r="AG33" i="16" s="1"/>
  <c r="S33" i="16"/>
  <c r="AF33" i="16" s="1"/>
  <c r="Q33" i="16"/>
  <c r="AE33" i="16" s="1"/>
  <c r="O33" i="16"/>
  <c r="AD33" i="16" s="1"/>
  <c r="M33" i="16"/>
  <c r="AC33" i="16" s="1"/>
  <c r="K33" i="16"/>
  <c r="AB33" i="16" s="1"/>
  <c r="I33" i="16"/>
  <c r="AA33" i="16" s="1"/>
  <c r="G33" i="16"/>
  <c r="Z33" i="16" s="1"/>
  <c r="E33" i="16"/>
  <c r="Y33" i="16" s="1"/>
  <c r="AI33" i="16" s="1"/>
  <c r="X33" i="16" s="1"/>
  <c r="U32" i="16"/>
  <c r="AG32" i="16" s="1"/>
  <c r="S32" i="16"/>
  <c r="AF32" i="16" s="1"/>
  <c r="Q32" i="16"/>
  <c r="AE32" i="16" s="1"/>
  <c r="O32" i="16"/>
  <c r="AD32" i="16" s="1"/>
  <c r="M32" i="16"/>
  <c r="AC32" i="16" s="1"/>
  <c r="K32" i="16"/>
  <c r="AB32" i="16" s="1"/>
  <c r="I32" i="16"/>
  <c r="AA32" i="16" s="1"/>
  <c r="G32" i="16"/>
  <c r="Z32" i="16" s="1"/>
  <c r="E32" i="16"/>
  <c r="Y32" i="16" s="1"/>
  <c r="AI32" i="16" s="1"/>
  <c r="X32" i="16" s="1"/>
  <c r="W31" i="16"/>
  <c r="AH31" i="16" s="1"/>
  <c r="U31" i="16"/>
  <c r="AG31" i="16" s="1"/>
  <c r="S31" i="16"/>
  <c r="AF31" i="16" s="1"/>
  <c r="Q31" i="16"/>
  <c r="AE31" i="16" s="1"/>
  <c r="O31" i="16"/>
  <c r="AD31" i="16" s="1"/>
  <c r="M31" i="16"/>
  <c r="AC31" i="16" s="1"/>
  <c r="K31" i="16"/>
  <c r="AB31" i="16" s="1"/>
  <c r="I31" i="16"/>
  <c r="AA31" i="16" s="1"/>
  <c r="G31" i="16"/>
  <c r="Z31" i="16" s="1"/>
  <c r="E31" i="16"/>
  <c r="Y31" i="16" s="1"/>
  <c r="AI31" i="16" s="1"/>
  <c r="X31" i="16" s="1"/>
  <c r="W30" i="16"/>
  <c r="AH30" i="16" s="1"/>
  <c r="U30" i="16"/>
  <c r="AG30" i="16" s="1"/>
  <c r="S30" i="16"/>
  <c r="AF30" i="16" s="1"/>
  <c r="Q30" i="16"/>
  <c r="AE30" i="16" s="1"/>
  <c r="O30" i="16"/>
  <c r="AD30" i="16" s="1"/>
  <c r="M30" i="16"/>
  <c r="AC30" i="16" s="1"/>
  <c r="K30" i="16"/>
  <c r="AB30" i="16" s="1"/>
  <c r="I30" i="16"/>
  <c r="AA30" i="16" s="1"/>
  <c r="G30" i="16"/>
  <c r="Z30" i="16" s="1"/>
  <c r="E30" i="16"/>
  <c r="Y30" i="16" s="1"/>
  <c r="AI30" i="16" s="1"/>
  <c r="X30" i="16" s="1"/>
  <c r="W29" i="16"/>
  <c r="AH29" i="16" s="1"/>
  <c r="U29" i="16"/>
  <c r="AG29" i="16" s="1"/>
  <c r="S29" i="16"/>
  <c r="AF29" i="16" s="1"/>
  <c r="Q29" i="16"/>
  <c r="AE29" i="16" s="1"/>
  <c r="O29" i="16"/>
  <c r="AD29" i="16" s="1"/>
  <c r="M29" i="16"/>
  <c r="AC29" i="16" s="1"/>
  <c r="K29" i="16"/>
  <c r="AB29" i="16" s="1"/>
  <c r="I29" i="16"/>
  <c r="AA29" i="16" s="1"/>
  <c r="G29" i="16"/>
  <c r="Z29" i="16" s="1"/>
  <c r="E29" i="16"/>
  <c r="Y29" i="16" s="1"/>
  <c r="AI29" i="16" s="1"/>
  <c r="X29" i="16" s="1"/>
  <c r="W28" i="16"/>
  <c r="AH28" i="16" s="1"/>
  <c r="U28" i="16"/>
  <c r="AG28" i="16" s="1"/>
  <c r="S28" i="16"/>
  <c r="AF28" i="16" s="1"/>
  <c r="Q28" i="16"/>
  <c r="AE28" i="16" s="1"/>
  <c r="O28" i="16"/>
  <c r="AD28" i="16" s="1"/>
  <c r="M28" i="16"/>
  <c r="AC28" i="16" s="1"/>
  <c r="K28" i="16"/>
  <c r="AB28" i="16" s="1"/>
  <c r="I28" i="16"/>
  <c r="AA28" i="16" s="1"/>
  <c r="G28" i="16"/>
  <c r="Z28" i="16" s="1"/>
  <c r="E28" i="16"/>
  <c r="Y28" i="16" s="1"/>
  <c r="AI28" i="16" s="1"/>
  <c r="X28" i="16" s="1"/>
  <c r="W27" i="16"/>
  <c r="AH27" i="16" s="1"/>
  <c r="U27" i="16"/>
  <c r="AG27" i="16" s="1"/>
  <c r="S27" i="16"/>
  <c r="AF27" i="16" s="1"/>
  <c r="Q27" i="16"/>
  <c r="AE27" i="16" s="1"/>
  <c r="O27" i="16"/>
  <c r="AD27" i="16" s="1"/>
  <c r="M27" i="16"/>
  <c r="AC27" i="16" s="1"/>
  <c r="K27" i="16"/>
  <c r="AB27" i="16" s="1"/>
  <c r="I27" i="16"/>
  <c r="AA27" i="16" s="1"/>
  <c r="G27" i="16"/>
  <c r="Z27" i="16" s="1"/>
  <c r="E27" i="16"/>
  <c r="Y27" i="16" s="1"/>
  <c r="AI27" i="16" s="1"/>
  <c r="X27" i="16" s="1"/>
  <c r="W26" i="16"/>
  <c r="AH26" i="16" s="1"/>
  <c r="U26" i="16"/>
  <c r="AG26" i="16" s="1"/>
  <c r="S26" i="16"/>
  <c r="AF26" i="16" s="1"/>
  <c r="Q26" i="16"/>
  <c r="AE26" i="16" s="1"/>
  <c r="O26" i="16"/>
  <c r="AD26" i="16" s="1"/>
  <c r="M26" i="16"/>
  <c r="AC26" i="16" s="1"/>
  <c r="K26" i="16"/>
  <c r="AB26" i="16" s="1"/>
  <c r="I26" i="16"/>
  <c r="AA26" i="16" s="1"/>
  <c r="G26" i="16"/>
  <c r="Z26" i="16" s="1"/>
  <c r="E26" i="16"/>
  <c r="Y26" i="16" s="1"/>
  <c r="AI26" i="16" s="1"/>
  <c r="X26" i="16" s="1"/>
  <c r="W25" i="16"/>
  <c r="AH25" i="16" s="1"/>
  <c r="U25" i="16"/>
  <c r="AG25" i="16" s="1"/>
  <c r="S25" i="16"/>
  <c r="AF25" i="16" s="1"/>
  <c r="Q25" i="16"/>
  <c r="AE25" i="16" s="1"/>
  <c r="O25" i="16"/>
  <c r="AD25" i="16" s="1"/>
  <c r="M25" i="16"/>
  <c r="AC25" i="16" s="1"/>
  <c r="K25" i="16"/>
  <c r="AB25" i="16" s="1"/>
  <c r="I25" i="16"/>
  <c r="AA25" i="16" s="1"/>
  <c r="G25" i="16"/>
  <c r="Z25" i="16" s="1"/>
  <c r="E25" i="16"/>
  <c r="Y25" i="16" s="1"/>
  <c r="AI25" i="16" s="1"/>
  <c r="X25" i="16" s="1"/>
  <c r="W24" i="16"/>
  <c r="AH24" i="16" s="1"/>
  <c r="U24" i="16"/>
  <c r="AG24" i="16" s="1"/>
  <c r="S24" i="16"/>
  <c r="AF24" i="16" s="1"/>
  <c r="Q24" i="16"/>
  <c r="AE24" i="16" s="1"/>
  <c r="O24" i="16"/>
  <c r="AD24" i="16" s="1"/>
  <c r="M24" i="16"/>
  <c r="AC24" i="16" s="1"/>
  <c r="K24" i="16"/>
  <c r="AB24" i="16" s="1"/>
  <c r="I24" i="16"/>
  <c r="AA24" i="16" s="1"/>
  <c r="G24" i="16"/>
  <c r="Z24" i="16" s="1"/>
  <c r="E24" i="16"/>
  <c r="Y24" i="16" s="1"/>
  <c r="AI24" i="16" s="1"/>
  <c r="X24" i="16" s="1"/>
  <c r="W23" i="16"/>
  <c r="AH23" i="16" s="1"/>
  <c r="U23" i="16"/>
  <c r="AG23" i="16" s="1"/>
  <c r="S23" i="16"/>
  <c r="AF23" i="16" s="1"/>
  <c r="Q23" i="16"/>
  <c r="AE23" i="16" s="1"/>
  <c r="O23" i="16"/>
  <c r="AD23" i="16" s="1"/>
  <c r="M23" i="16"/>
  <c r="AC23" i="16" s="1"/>
  <c r="K23" i="16"/>
  <c r="AB23" i="16" s="1"/>
  <c r="I23" i="16"/>
  <c r="AA23" i="16" s="1"/>
  <c r="G23" i="16"/>
  <c r="Z23" i="16" s="1"/>
  <c r="E23" i="16"/>
  <c r="Y23" i="16" s="1"/>
  <c r="AI23" i="16" s="1"/>
  <c r="X23" i="16" s="1"/>
  <c r="W22" i="16"/>
  <c r="AH22" i="16" s="1"/>
  <c r="U22" i="16"/>
  <c r="AG22" i="16" s="1"/>
  <c r="S22" i="16"/>
  <c r="AF22" i="16" s="1"/>
  <c r="Q22" i="16"/>
  <c r="AE22" i="16" s="1"/>
  <c r="O22" i="16"/>
  <c r="AD22" i="16" s="1"/>
  <c r="M22" i="16"/>
  <c r="AC22" i="16" s="1"/>
  <c r="K22" i="16"/>
  <c r="AB22" i="16" s="1"/>
  <c r="I22" i="16"/>
  <c r="AA22" i="16" s="1"/>
  <c r="G22" i="16"/>
  <c r="Z22" i="16" s="1"/>
  <c r="E22" i="16"/>
  <c r="Y22" i="16" s="1"/>
  <c r="AI22" i="16" s="1"/>
  <c r="X22" i="16" s="1"/>
  <c r="W21" i="16"/>
  <c r="AH21" i="16" s="1"/>
  <c r="U21" i="16"/>
  <c r="AG21" i="16" s="1"/>
  <c r="S21" i="16"/>
  <c r="AF21" i="16" s="1"/>
  <c r="Q21" i="16"/>
  <c r="AE21" i="16" s="1"/>
  <c r="O21" i="16"/>
  <c r="AD21" i="16" s="1"/>
  <c r="M21" i="16"/>
  <c r="AC21" i="16" s="1"/>
  <c r="K21" i="16"/>
  <c r="AB21" i="16" s="1"/>
  <c r="I21" i="16"/>
  <c r="AA21" i="16" s="1"/>
  <c r="G21" i="16"/>
  <c r="Z21" i="16" s="1"/>
  <c r="E21" i="16"/>
  <c r="Y21" i="16" s="1"/>
  <c r="AI21" i="16" s="1"/>
  <c r="X21" i="16" s="1"/>
  <c r="W20" i="16"/>
  <c r="AH20" i="16" s="1"/>
  <c r="U20" i="16"/>
  <c r="AG20" i="16" s="1"/>
  <c r="S20" i="16"/>
  <c r="AF20" i="16" s="1"/>
  <c r="Q20" i="16"/>
  <c r="AE20" i="16" s="1"/>
  <c r="O20" i="16"/>
  <c r="AD20" i="16" s="1"/>
  <c r="M20" i="16"/>
  <c r="AC20" i="16" s="1"/>
  <c r="K20" i="16"/>
  <c r="AB20" i="16" s="1"/>
  <c r="I20" i="16"/>
  <c r="AA20" i="16" s="1"/>
  <c r="G20" i="16"/>
  <c r="Z20" i="16" s="1"/>
  <c r="E20" i="16"/>
  <c r="Y20" i="16" s="1"/>
  <c r="AI20" i="16" s="1"/>
  <c r="X20" i="16" s="1"/>
  <c r="W19" i="16"/>
  <c r="AH19" i="16" s="1"/>
  <c r="U19" i="16"/>
  <c r="AG19" i="16" s="1"/>
  <c r="S19" i="16"/>
  <c r="AF19" i="16" s="1"/>
  <c r="Q19" i="16"/>
  <c r="AE19" i="16" s="1"/>
  <c r="O19" i="16"/>
  <c r="AD19" i="16" s="1"/>
  <c r="M19" i="16"/>
  <c r="AC19" i="16" s="1"/>
  <c r="K19" i="16"/>
  <c r="AB19" i="16" s="1"/>
  <c r="I19" i="16"/>
  <c r="AA19" i="16" s="1"/>
  <c r="G19" i="16"/>
  <c r="Z19" i="16" s="1"/>
  <c r="E19" i="16"/>
  <c r="Y19" i="16" s="1"/>
  <c r="AI19" i="16" s="1"/>
  <c r="X19" i="16" s="1"/>
  <c r="W18" i="16"/>
  <c r="AH18" i="16" s="1"/>
  <c r="U18" i="16"/>
  <c r="AG18" i="16" s="1"/>
  <c r="S18" i="16"/>
  <c r="AF18" i="16" s="1"/>
  <c r="Q18" i="16"/>
  <c r="AE18" i="16" s="1"/>
  <c r="O18" i="16"/>
  <c r="AD18" i="16" s="1"/>
  <c r="M18" i="16"/>
  <c r="AC18" i="16" s="1"/>
  <c r="K18" i="16"/>
  <c r="AB18" i="16" s="1"/>
  <c r="I18" i="16"/>
  <c r="AA18" i="16" s="1"/>
  <c r="G18" i="16"/>
  <c r="Z18" i="16" s="1"/>
  <c r="E18" i="16"/>
  <c r="Y18" i="16" s="1"/>
  <c r="AI18" i="16" s="1"/>
  <c r="X18" i="16" s="1"/>
  <c r="W17" i="16"/>
  <c r="AH17" i="16" s="1"/>
  <c r="U17" i="16"/>
  <c r="AG17" i="16" s="1"/>
  <c r="S17" i="16"/>
  <c r="AF17" i="16" s="1"/>
  <c r="Q17" i="16"/>
  <c r="AE17" i="16" s="1"/>
  <c r="O17" i="16"/>
  <c r="AD17" i="16" s="1"/>
  <c r="M17" i="16"/>
  <c r="AC17" i="16" s="1"/>
  <c r="K17" i="16"/>
  <c r="AB17" i="16" s="1"/>
  <c r="I17" i="16"/>
  <c r="AA17" i="16" s="1"/>
  <c r="G17" i="16"/>
  <c r="Z17" i="16" s="1"/>
  <c r="E17" i="16"/>
  <c r="Y17" i="16" s="1"/>
  <c r="AI17" i="16" s="1"/>
  <c r="X17" i="16" s="1"/>
  <c r="W16" i="16"/>
  <c r="AH16" i="16" s="1"/>
  <c r="U16" i="16"/>
  <c r="AG16" i="16" s="1"/>
  <c r="S16" i="16"/>
  <c r="AF16" i="16" s="1"/>
  <c r="Q16" i="16"/>
  <c r="AE16" i="16" s="1"/>
  <c r="O16" i="16"/>
  <c r="AD16" i="16" s="1"/>
  <c r="M16" i="16"/>
  <c r="AC16" i="16" s="1"/>
  <c r="K16" i="16"/>
  <c r="AB16" i="16" s="1"/>
  <c r="I16" i="16"/>
  <c r="AA16" i="16" s="1"/>
  <c r="G16" i="16"/>
  <c r="Z16" i="16" s="1"/>
  <c r="E16" i="16"/>
  <c r="Y16" i="16" s="1"/>
  <c r="AI16" i="16" s="1"/>
  <c r="X16" i="16" s="1"/>
  <c r="W15" i="16"/>
  <c r="AH15" i="16" s="1"/>
  <c r="U15" i="16"/>
  <c r="AG15" i="16" s="1"/>
  <c r="S15" i="16"/>
  <c r="AF15" i="16" s="1"/>
  <c r="Q15" i="16"/>
  <c r="AE15" i="16" s="1"/>
  <c r="O15" i="16"/>
  <c r="AD15" i="16" s="1"/>
  <c r="M15" i="16"/>
  <c r="AC15" i="16" s="1"/>
  <c r="K15" i="16"/>
  <c r="AB15" i="16" s="1"/>
  <c r="I15" i="16"/>
  <c r="AA15" i="16" s="1"/>
  <c r="G15" i="16"/>
  <c r="Z15" i="16" s="1"/>
  <c r="E15" i="16"/>
  <c r="Y15" i="16" s="1"/>
  <c r="AI15" i="16" s="1"/>
  <c r="X15" i="16" s="1"/>
  <c r="W14" i="16"/>
  <c r="AH14" i="16" s="1"/>
  <c r="U14" i="16"/>
  <c r="AG14" i="16" s="1"/>
  <c r="S14" i="16"/>
  <c r="AF14" i="16" s="1"/>
  <c r="Q14" i="16"/>
  <c r="AE14" i="16" s="1"/>
  <c r="O14" i="16"/>
  <c r="AD14" i="16" s="1"/>
  <c r="M14" i="16"/>
  <c r="AC14" i="16" s="1"/>
  <c r="K14" i="16"/>
  <c r="AB14" i="16" s="1"/>
  <c r="I14" i="16"/>
  <c r="AA14" i="16" s="1"/>
  <c r="G14" i="16"/>
  <c r="Z14" i="16" s="1"/>
  <c r="E14" i="16"/>
  <c r="Y14" i="16" s="1"/>
  <c r="AI14" i="16" s="1"/>
  <c r="X14" i="16" s="1"/>
  <c r="W13" i="16"/>
  <c r="AH13" i="16" s="1"/>
  <c r="U13" i="16"/>
  <c r="AG13" i="16" s="1"/>
  <c r="S13" i="16"/>
  <c r="AF13" i="16" s="1"/>
  <c r="Q13" i="16"/>
  <c r="AE13" i="16" s="1"/>
  <c r="O13" i="16"/>
  <c r="AD13" i="16" s="1"/>
  <c r="M13" i="16"/>
  <c r="AC13" i="16" s="1"/>
  <c r="K13" i="16"/>
  <c r="AB13" i="16" s="1"/>
  <c r="I13" i="16"/>
  <c r="AA13" i="16" s="1"/>
  <c r="G13" i="16"/>
  <c r="Z13" i="16" s="1"/>
  <c r="E13" i="16"/>
  <c r="Y13" i="16" s="1"/>
  <c r="AI13" i="16" s="1"/>
  <c r="X13" i="16" s="1"/>
  <c r="W12" i="16"/>
  <c r="AH12" i="16" s="1"/>
  <c r="U12" i="16"/>
  <c r="AG12" i="16" s="1"/>
  <c r="S12" i="16"/>
  <c r="AF12" i="16" s="1"/>
  <c r="Q12" i="16"/>
  <c r="AE12" i="16" s="1"/>
  <c r="O12" i="16"/>
  <c r="AD12" i="16" s="1"/>
  <c r="M12" i="16"/>
  <c r="AC12" i="16" s="1"/>
  <c r="K12" i="16"/>
  <c r="AB12" i="16" s="1"/>
  <c r="I12" i="16"/>
  <c r="AA12" i="16" s="1"/>
  <c r="G12" i="16"/>
  <c r="Z12" i="16" s="1"/>
  <c r="E12" i="16"/>
  <c r="Y12" i="16" s="1"/>
  <c r="AI12" i="16" s="1"/>
  <c r="X12" i="16" s="1"/>
  <c r="W11" i="16"/>
  <c r="AH11" i="16" s="1"/>
  <c r="U11" i="16"/>
  <c r="AG11" i="16" s="1"/>
  <c r="S11" i="16"/>
  <c r="AF11" i="16" s="1"/>
  <c r="Q11" i="16"/>
  <c r="AE11" i="16" s="1"/>
  <c r="O11" i="16"/>
  <c r="AD11" i="16" s="1"/>
  <c r="M11" i="16"/>
  <c r="AC11" i="16" s="1"/>
  <c r="K11" i="16"/>
  <c r="AB11" i="16" s="1"/>
  <c r="I11" i="16"/>
  <c r="AA11" i="16" s="1"/>
  <c r="G11" i="16"/>
  <c r="Z11" i="16" s="1"/>
  <c r="E11" i="16"/>
  <c r="Y11" i="16" s="1"/>
  <c r="AI11" i="16" s="1"/>
  <c r="X11" i="16" s="1"/>
  <c r="W10" i="16"/>
  <c r="AH10" i="16" s="1"/>
  <c r="U10" i="16"/>
  <c r="AG10" i="16" s="1"/>
  <c r="S10" i="16"/>
  <c r="AF10" i="16" s="1"/>
  <c r="Q10" i="16"/>
  <c r="AE10" i="16" s="1"/>
  <c r="O10" i="16"/>
  <c r="AD10" i="16" s="1"/>
  <c r="M10" i="16"/>
  <c r="AC10" i="16" s="1"/>
  <c r="K10" i="16"/>
  <c r="AB10" i="16" s="1"/>
  <c r="I10" i="16"/>
  <c r="AA10" i="16" s="1"/>
  <c r="G10" i="16"/>
  <c r="Z10" i="16" s="1"/>
  <c r="E10" i="16"/>
  <c r="Y10" i="16" s="1"/>
  <c r="AI10" i="16" s="1"/>
  <c r="X10" i="16" s="1"/>
  <c r="W9" i="16"/>
  <c r="AH9" i="16" s="1"/>
  <c r="U9" i="16"/>
  <c r="AG9" i="16" s="1"/>
  <c r="S9" i="16"/>
  <c r="AF9" i="16" s="1"/>
  <c r="Q9" i="16"/>
  <c r="AE9" i="16" s="1"/>
  <c r="O9" i="16"/>
  <c r="AD9" i="16" s="1"/>
  <c r="M9" i="16"/>
  <c r="AC9" i="16" s="1"/>
  <c r="K9" i="16"/>
  <c r="AB9" i="16" s="1"/>
  <c r="I9" i="16"/>
  <c r="AA9" i="16" s="1"/>
  <c r="G9" i="16"/>
  <c r="Z9" i="16" s="1"/>
  <c r="E9" i="16"/>
  <c r="Y9" i="16" s="1"/>
  <c r="AI9" i="16" s="1"/>
  <c r="X9" i="16" s="1"/>
  <c r="W8" i="16"/>
  <c r="AH8" i="16" s="1"/>
  <c r="U8" i="16"/>
  <c r="AG8" i="16" s="1"/>
  <c r="S8" i="16"/>
  <c r="AF8" i="16" s="1"/>
  <c r="Q8" i="16"/>
  <c r="AE8" i="16" s="1"/>
  <c r="O8" i="16"/>
  <c r="AD8" i="16" s="1"/>
  <c r="M8" i="16"/>
  <c r="AC8" i="16" s="1"/>
  <c r="K8" i="16"/>
  <c r="AB8" i="16" s="1"/>
  <c r="I8" i="16"/>
  <c r="AA8" i="16" s="1"/>
  <c r="G8" i="16"/>
  <c r="Z8" i="16" s="1"/>
  <c r="E8" i="16"/>
  <c r="Y8" i="16" s="1"/>
  <c r="AI8" i="16" s="1"/>
  <c r="X8" i="16" s="1"/>
  <c r="W7" i="16"/>
  <c r="AH7" i="16" s="1"/>
  <c r="U7" i="16"/>
  <c r="AG7" i="16" s="1"/>
  <c r="S7" i="16"/>
  <c r="AF7" i="16" s="1"/>
  <c r="Q7" i="16"/>
  <c r="AE7" i="16" s="1"/>
  <c r="O7" i="16"/>
  <c r="AD7" i="16" s="1"/>
  <c r="AD127" i="16" s="1"/>
  <c r="M7" i="16"/>
  <c r="AC7" i="16" s="1"/>
  <c r="K7" i="16"/>
  <c r="AB7" i="16" s="1"/>
  <c r="I7" i="16"/>
  <c r="AA7" i="16" s="1"/>
  <c r="G7" i="16"/>
  <c r="Z7" i="16" s="1"/>
  <c r="E7" i="16"/>
  <c r="Y7" i="16" s="1"/>
  <c r="AI7" i="16" s="1"/>
  <c r="X7" i="16" s="1"/>
  <c r="W6" i="16"/>
  <c r="AH6" i="16" s="1"/>
  <c r="AI6" i="16" s="1"/>
  <c r="X6" i="16" s="1"/>
</calcChain>
</file>

<file path=xl/sharedStrings.xml><?xml version="1.0" encoding="utf-8"?>
<sst xmlns="http://schemas.openxmlformats.org/spreadsheetml/2006/main" count="645" uniqueCount="226">
  <si>
    <t>МБОУ СШ № 13</t>
  </si>
  <si>
    <t>МБОУ СШ № 16</t>
  </si>
  <si>
    <t>МБОУ СШ № 17</t>
  </si>
  <si>
    <t>МБОУ СШ № 18</t>
  </si>
  <si>
    <t>МБОУ СШ № 90</t>
  </si>
  <si>
    <t>МБОУ СШ № 91</t>
  </si>
  <si>
    <t>МБОУ СШ № 94</t>
  </si>
  <si>
    <t>МБОУ СШ № 95</t>
  </si>
  <si>
    <t>МБОУ СШ № 46</t>
  </si>
  <si>
    <t>МБОУ СШ № 63</t>
  </si>
  <si>
    <t>МБОУ СШ № 81</t>
  </si>
  <si>
    <t>МБОУ СШ № 135</t>
  </si>
  <si>
    <t>МБОУ СШ № 31</t>
  </si>
  <si>
    <t>МБОУ СШ № 44</t>
  </si>
  <si>
    <t>МБОУ СШ № 50</t>
  </si>
  <si>
    <t>МБОУ СШ № 51</t>
  </si>
  <si>
    <t>МБОУ СШ № 56</t>
  </si>
  <si>
    <t>МБОУ СШ № 62</t>
  </si>
  <si>
    <t>МБОУ СШ № 64</t>
  </si>
  <si>
    <t>МБОУ СШ № 65</t>
  </si>
  <si>
    <t>МБОУ СШ № 79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</si>
  <si>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</si>
  <si>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</si>
  <si>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</si>
  <si>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</si>
  <si>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</si>
  <si>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</si>
  <si>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84</t>
  </si>
  <si>
    <t>МБОУ СШ № 99</t>
  </si>
  <si>
    <t>МБОУ СШ № 133</t>
  </si>
  <si>
    <t>МБОУ СШ № 6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</si>
  <si>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</si>
  <si>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</si>
  <si>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</si>
  <si>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</si>
  <si>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</si>
  <si>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</si>
  <si>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</si>
  <si>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</si>
  <si>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</si>
  <si>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</si>
  <si>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</si>
  <si>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</si>
  <si>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98</t>
  </si>
  <si>
    <t>МБОУ СШ № 129</t>
  </si>
  <si>
    <t>МБОУ СШ № 147</t>
  </si>
  <si>
    <t>МАОУ СШ № 151</t>
  </si>
  <si>
    <t>№</t>
  </si>
  <si>
    <t>Наименование ОУ (кратко)</t>
  </si>
  <si>
    <t>Код ОУ по КИАСУО</t>
  </si>
  <si>
    <t>МБОУ Лицей № 28</t>
  </si>
  <si>
    <t>МАОУ СШ № 32</t>
  </si>
  <si>
    <t>МАОУ Лицей № 7</t>
  </si>
  <si>
    <t>МАОУ Гимназия №  9</t>
  </si>
  <si>
    <t>МАОУ Гимназия № 4</t>
  </si>
  <si>
    <t>МАОУ Гимназия № 6</t>
  </si>
  <si>
    <t>МАОУ Лицей № 11</t>
  </si>
  <si>
    <t>МАОУ СШ № 55</t>
  </si>
  <si>
    <t>МАОУ Гимназия № 10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</si>
  <si>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</si>
  <si>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</si>
  <si>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</si>
  <si>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</si>
  <si>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</si>
  <si>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</si>
  <si>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</si>
  <si>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</si>
  <si>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</si>
  <si>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</si>
  <si>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</si>
  <si>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</si>
  <si>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</si>
  <si>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</si>
  <si>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</si>
  <si>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</si>
  <si>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</si>
  <si>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</si>
  <si>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</si>
  <si>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</si>
  <si>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</si>
  <si>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</si>
  <si>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</si>
  <si>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</si>
  <si>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</si>
  <si>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</si>
  <si>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</si>
  <si>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</si>
  <si>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</si>
  <si>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СШ № 72</t>
  </si>
  <si>
    <t>МБОУ СШ № 10</t>
  </si>
  <si>
    <t>Среднее значение по городу</t>
  </si>
  <si>
    <t>- отлично</t>
  </si>
  <si>
    <t>- хорошо</t>
  </si>
  <si>
    <t>- критично</t>
  </si>
  <si>
    <t>МУНИЦИПАЛЬНЫЕ МЕРОПРИЯТИЯ</t>
  </si>
  <si>
    <t>РЕГИОНАЛЬНЫЕ МЕРОПРИЯТИЯ</t>
  </si>
  <si>
    <t>ФЕДЕРАЛЬНЫЕ МЕРОПРИЯТИЯ</t>
  </si>
  <si>
    <t>Коэффициент участия Кум</t>
  </si>
  <si>
    <t>Коэффициент участия Кур</t>
  </si>
  <si>
    <t>Коэффициент участия Куф</t>
  </si>
  <si>
    <t>МАОУ СШ № 152</t>
  </si>
  <si>
    <t>Индекс участия  Iум</t>
  </si>
  <si>
    <t>Коэффициент активности    Каум</t>
  </si>
  <si>
    <t>Индекс активности   Iaум</t>
  </si>
  <si>
    <t>Коэффициент результативности   Крум</t>
  </si>
  <si>
    <t>Индекс результативности  Iрум</t>
  </si>
  <si>
    <t>Коэффициент вовлечённости Квум</t>
  </si>
  <si>
    <t>Индекс вовлечённости Iвум</t>
  </si>
  <si>
    <t>- нормально</t>
  </si>
  <si>
    <t>Индекс участия  Iур</t>
  </si>
  <si>
    <t>Коэффициент активности    Каур</t>
  </si>
  <si>
    <t>Индекс активности   Iaур</t>
  </si>
  <si>
    <t>Коэффициент результативности   Крур</t>
  </si>
  <si>
    <t>Индекс результативности  Iрур</t>
  </si>
  <si>
    <t>Индекс участия  Iуф</t>
  </si>
  <si>
    <t>Коэффициент активности    Кауф</t>
  </si>
  <si>
    <t>Индекс активности   Iaуф</t>
  </si>
  <si>
    <t>Коэффициент результативности   Круф</t>
  </si>
  <si>
    <t>Индекс результативности  Iруф</t>
  </si>
  <si>
    <t>Цифра 1</t>
  </si>
  <si>
    <t>Цифра 2</t>
  </si>
  <si>
    <t>Цифра 3</t>
  </si>
  <si>
    <t>Цифра 4</t>
  </si>
  <si>
    <t>Среднее значение</t>
  </si>
  <si>
    <t>Вспомогательные значения</t>
  </si>
  <si>
    <t>Цифра 5</t>
  </si>
  <si>
    <t>Цифра 6</t>
  </si>
  <si>
    <t>Цифра 7</t>
  </si>
  <si>
    <t>Цифра 8</t>
  </si>
  <si>
    <t>Цифра 9</t>
  </si>
  <si>
    <t>Цифра 10</t>
  </si>
  <si>
    <t xml:space="preserve"> - от среднего значения до 1,5 среднего значения по городу</t>
  </si>
  <si>
    <t xml:space="preserve"> - от 0,5 среднего значения до среднего значения по городу</t>
  </si>
  <si>
    <t xml:space="preserve"> - ниже 0,5 среднего значения по городу</t>
  </si>
  <si>
    <t xml:space="preserve"> - от 1,5 среднего значения по городу и выше</t>
  </si>
  <si>
    <t>Граница А-В</t>
  </si>
  <si>
    <t>Граница В-С</t>
  </si>
  <si>
    <t>Граница С-D</t>
  </si>
  <si>
    <t>По городу Красноярску</t>
  </si>
  <si>
    <t>МБОУ СШ № 154</t>
  </si>
  <si>
    <t>Внеучебные достижения учащихся</t>
  </si>
  <si>
    <t>2019-2020 учебный год</t>
  </si>
  <si>
    <r>
      <t xml:space="preserve">Коэффициент участия </t>
    </r>
    <r>
      <rPr>
        <b/>
        <sz val="10"/>
        <color theme="1"/>
        <rFont val="Calibri"/>
        <family val="2"/>
        <charset val="204"/>
        <scheme val="minor"/>
      </rPr>
      <t>Кум</t>
    </r>
  </si>
  <si>
    <r>
      <t xml:space="preserve">Индекс участия  </t>
    </r>
    <r>
      <rPr>
        <b/>
        <sz val="10"/>
        <color rgb="FF000000"/>
        <rFont val="Calibri"/>
        <family val="2"/>
        <charset val="204"/>
        <scheme val="minor"/>
      </rPr>
      <t>Iум</t>
    </r>
  </si>
  <si>
    <r>
      <t xml:space="preserve">Коэффициент активности    </t>
    </r>
    <r>
      <rPr>
        <b/>
        <sz val="10"/>
        <color rgb="FF000000"/>
        <rFont val="Calibri"/>
        <family val="2"/>
        <charset val="204"/>
        <scheme val="minor"/>
      </rPr>
      <t>Каум</t>
    </r>
  </si>
  <si>
    <r>
      <t xml:space="preserve">Индекс активности   </t>
    </r>
    <r>
      <rPr>
        <b/>
        <sz val="10"/>
        <color rgb="FF000000"/>
        <rFont val="Calibri"/>
        <family val="2"/>
        <charset val="204"/>
        <scheme val="minor"/>
      </rPr>
      <t>Iaум</t>
    </r>
  </si>
  <si>
    <r>
      <t xml:space="preserve">Коэффициент результативности   </t>
    </r>
    <r>
      <rPr>
        <b/>
        <sz val="10"/>
        <color rgb="FF000000"/>
        <rFont val="Calibri"/>
        <family val="2"/>
        <charset val="204"/>
        <scheme val="minor"/>
      </rPr>
      <t>Крум</t>
    </r>
  </si>
  <si>
    <r>
      <t xml:space="preserve">Индекс результативности  </t>
    </r>
    <r>
      <rPr>
        <b/>
        <sz val="10"/>
        <color rgb="FF000000"/>
        <rFont val="Calibri"/>
        <family val="2"/>
        <charset val="204"/>
        <scheme val="minor"/>
      </rPr>
      <t>Iрум</t>
    </r>
  </si>
  <si>
    <r>
      <t xml:space="preserve">Коэффициент вовлечённости </t>
    </r>
    <r>
      <rPr>
        <b/>
        <sz val="10"/>
        <color rgb="FF000000"/>
        <rFont val="Calibri"/>
        <family val="2"/>
        <charset val="204"/>
        <scheme val="minor"/>
      </rPr>
      <t>Квум</t>
    </r>
  </si>
  <si>
    <r>
      <t xml:space="preserve">Индекс вовлечённости </t>
    </r>
    <r>
      <rPr>
        <b/>
        <sz val="10"/>
        <color rgb="FF000000"/>
        <rFont val="Calibri"/>
        <family val="2"/>
        <charset val="204"/>
        <scheme val="minor"/>
      </rPr>
      <t>Iвум</t>
    </r>
  </si>
  <si>
    <r>
      <t xml:space="preserve">Коэффициент участия </t>
    </r>
    <r>
      <rPr>
        <b/>
        <sz val="10"/>
        <color rgb="FF000000"/>
        <rFont val="Calibri"/>
        <family val="2"/>
        <charset val="204"/>
        <scheme val="minor"/>
      </rPr>
      <t>Кур</t>
    </r>
  </si>
  <si>
    <r>
      <t xml:space="preserve">Индекс участия  </t>
    </r>
    <r>
      <rPr>
        <b/>
        <sz val="10"/>
        <color rgb="FF000000"/>
        <rFont val="Calibri"/>
        <family val="2"/>
        <charset val="204"/>
        <scheme val="minor"/>
      </rPr>
      <t>Iур</t>
    </r>
  </si>
  <si>
    <r>
      <t xml:space="preserve">Коэффициент активности    </t>
    </r>
    <r>
      <rPr>
        <b/>
        <sz val="10"/>
        <color rgb="FF000000"/>
        <rFont val="Calibri"/>
        <family val="2"/>
        <charset val="204"/>
        <scheme val="minor"/>
      </rPr>
      <t>Каур</t>
    </r>
  </si>
  <si>
    <r>
      <t xml:space="preserve">Индекс активности   </t>
    </r>
    <r>
      <rPr>
        <b/>
        <sz val="10"/>
        <color rgb="FF000000"/>
        <rFont val="Calibri"/>
        <family val="2"/>
        <charset val="204"/>
        <scheme val="minor"/>
      </rPr>
      <t>Iaур</t>
    </r>
  </si>
  <si>
    <r>
      <t xml:space="preserve">Коэффициент результативности   </t>
    </r>
    <r>
      <rPr>
        <b/>
        <sz val="10"/>
        <color rgb="FF000000"/>
        <rFont val="Calibri"/>
        <family val="2"/>
        <charset val="204"/>
        <scheme val="minor"/>
      </rPr>
      <t>Крур</t>
    </r>
  </si>
  <si>
    <r>
      <t xml:space="preserve">Индекс результативности  </t>
    </r>
    <r>
      <rPr>
        <b/>
        <sz val="10"/>
        <color rgb="FF000000"/>
        <rFont val="Calibri"/>
        <family val="2"/>
        <charset val="204"/>
        <scheme val="minor"/>
      </rPr>
      <t>Iрур</t>
    </r>
  </si>
  <si>
    <r>
      <t xml:space="preserve">Коэффициент участия </t>
    </r>
    <r>
      <rPr>
        <b/>
        <sz val="10"/>
        <color theme="1"/>
        <rFont val="Calibri"/>
        <family val="2"/>
        <charset val="204"/>
        <scheme val="minor"/>
      </rPr>
      <t>Куф</t>
    </r>
  </si>
  <si>
    <r>
      <t xml:space="preserve">Индекс участия  </t>
    </r>
    <r>
      <rPr>
        <b/>
        <sz val="10"/>
        <color rgb="FF000000"/>
        <rFont val="Calibri"/>
        <family val="2"/>
        <charset val="204"/>
        <scheme val="minor"/>
      </rPr>
      <t>Iуф</t>
    </r>
  </si>
  <si>
    <r>
      <t xml:space="preserve">Коэффициент активности    </t>
    </r>
    <r>
      <rPr>
        <b/>
        <sz val="10"/>
        <color rgb="FF000000"/>
        <rFont val="Calibri"/>
        <family val="2"/>
        <charset val="204"/>
        <scheme val="minor"/>
      </rPr>
      <t>Кауф</t>
    </r>
  </si>
  <si>
    <r>
      <t xml:space="preserve">Индекс активности   </t>
    </r>
    <r>
      <rPr>
        <b/>
        <sz val="10"/>
        <color rgb="FF000000"/>
        <rFont val="Calibri"/>
        <family val="2"/>
        <charset val="204"/>
        <scheme val="minor"/>
      </rPr>
      <t>Iaуф</t>
    </r>
  </si>
  <si>
    <r>
      <t xml:space="preserve">Коэффициент результативности   </t>
    </r>
    <r>
      <rPr>
        <b/>
        <sz val="10"/>
        <color rgb="FF000000"/>
        <rFont val="Calibri"/>
        <family val="2"/>
        <charset val="204"/>
        <scheme val="minor"/>
      </rPr>
      <t>Круф</t>
    </r>
  </si>
  <si>
    <r>
      <t xml:space="preserve">Индекс результативности  </t>
    </r>
    <r>
      <rPr>
        <b/>
        <sz val="10"/>
        <color rgb="FF000000"/>
        <rFont val="Calibri"/>
        <family val="2"/>
        <charset val="204"/>
        <scheme val="minor"/>
      </rPr>
      <t>Iруф</t>
    </r>
  </si>
  <si>
    <t>МБОУ СШ № 156</t>
  </si>
  <si>
    <t>МАОУ СШ "Комплекс "Покровский"</t>
  </si>
  <si>
    <t>2020-2021 учебный год</t>
  </si>
  <si>
    <t>МБОУ СШ № 157</t>
  </si>
  <si>
    <t>МБОУ Прогимназия  № 131</t>
  </si>
  <si>
    <t>МАОУ Гимназия № 8</t>
  </si>
  <si>
    <t>МАОУ СШ  № 12</t>
  </si>
  <si>
    <t>МАОУ СШ № 19</t>
  </si>
  <si>
    <t>МАОУ СШ № 53</t>
  </si>
  <si>
    <t>МАОУ СШ № 89</t>
  </si>
  <si>
    <t>МАОУ Лицей № 3</t>
  </si>
  <si>
    <t>МАОУ "КУГ № 1 – Универс"</t>
  </si>
  <si>
    <t>МАОУ Школа-интернат № 1</t>
  </si>
  <si>
    <t>МАОУ СШ № 82</t>
  </si>
  <si>
    <t>МАОУ СШ № 93</t>
  </si>
  <si>
    <t>МАОУ СШ № 1</t>
  </si>
  <si>
    <t>МАОУ СШ № 7</t>
  </si>
  <si>
    <t>МАОУ СШ № 24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</si>
  <si>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</si>
  <si>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</si>
  <si>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</si>
  <si>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</si>
  <si>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</si>
  <si>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</si>
  <si>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</si>
  <si>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</si>
  <si>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</si>
  <si>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"Комплекс Покровский"</t>
  </si>
  <si>
    <t>МБОУ СШ № 155</t>
  </si>
  <si>
    <t>МАОУ СШ № 8 "Созидание"</t>
  </si>
  <si>
    <t>2021-2022 учебный год</t>
  </si>
  <si>
    <t>2022-2023 учебный год</t>
  </si>
  <si>
    <t>МАОУ Лицей № 28</t>
  </si>
  <si>
    <t xml:space="preserve">МБОУ СШ № 86 </t>
  </si>
  <si>
    <t>МАОУ СШ № 46</t>
  </si>
  <si>
    <t>МАОУ СШ № 81</t>
  </si>
  <si>
    <t>МАОУ СШ № 90</t>
  </si>
  <si>
    <t>МАОУ СШ № 135</t>
  </si>
  <si>
    <t xml:space="preserve">МАОУ Гимназия № 11 </t>
  </si>
  <si>
    <t>МАОУ СШ № 16</t>
  </si>
  <si>
    <t>МАОУ СШ № 50</t>
  </si>
  <si>
    <t>МАОУ СШ № 65</t>
  </si>
  <si>
    <t>МАОУ СШ № 3</t>
  </si>
  <si>
    <t xml:space="preserve">МАОУ СШ № 72 </t>
  </si>
  <si>
    <t>МАОУ СШ № 133</t>
  </si>
  <si>
    <t>МБОУ СШ № 159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</si>
  <si>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</si>
  <si>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</si>
  <si>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</si>
  <si>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</si>
  <si>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</si>
  <si>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</si>
  <si>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</si>
  <si>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5</t>
  </si>
  <si>
    <t>МАОУ СШ № 18</t>
  </si>
  <si>
    <t>МАОУ СШ № 66</t>
  </si>
  <si>
    <t>МАОУ СШ № 69</t>
  </si>
  <si>
    <t xml:space="preserve">МАОУ СШ № 152 </t>
  </si>
  <si>
    <t>МАОУ СШ № 156</t>
  </si>
  <si>
    <t>МАОУ СШ № 157</t>
  </si>
  <si>
    <t xml:space="preserve">МБОУ СОШ № 10 </t>
  </si>
  <si>
    <t>МАОУ СШ № 158 "Грани"</t>
  </si>
  <si>
    <t>2023-2024 учебный год</t>
  </si>
  <si>
    <t>МАОУ СШ №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</si>
</sst>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Microsoft Sans Serif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0" fontId="17" fillId="0" borderId="0"/>
    <xf numFmtId="0" fontId="17" fillId="0" borderId="0"/>
    <xf numFmtId="0" fontId="21" fillId="0" borderId="0" applyNumberFormat="0" applyFont="0" applyBorder="0" applyProtection="0"/>
    <xf numFmtId="0" fontId="20" fillId="0" borderId="0"/>
    <xf numFmtId="0" fontId="17" fillId="0" borderId="0"/>
    <xf numFmtId="0" fontId="10" fillId="0" borderId="0"/>
    <xf numFmtId="0" fontId="17" fillId="0" borderId="0"/>
    <xf numFmtId="0" fontId="9" fillId="0" borderId="0"/>
    <xf numFmtId="0" fontId="22" fillId="0" borderId="0"/>
    <xf numFmtId="0" fontId="23" fillId="0" borderId="0"/>
    <xf numFmtId="0" fontId="36" fillId="0" borderId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>
      <alignment vertical="top"/>
      <protection locked="0"/>
    </xf>
    <xf numFmtId="0" fontId="17" fillId="0" borderId="0" applyFill="0" applyProtection="0"/>
    <xf numFmtId="0" fontId="4" fillId="0" borderId="0"/>
    <xf numFmtId="0" fontId="17" fillId="0" borderId="0"/>
  </cellStyleXfs>
  <cellXfs count="444">
    <xf numFmtId="0" fontId="0" fillId="0" borderId="0" xfId="0"/>
    <xf numFmtId="0" fontId="16" fillId="3" borderId="0" xfId="0" applyFont="1" applyFill="1" applyAlignment="1">
      <alignment horizontal="center"/>
    </xf>
    <xf numFmtId="4" fontId="11" fillId="0" borderId="0" xfId="0" applyNumberFormat="1" applyFont="1" applyBorder="1"/>
    <xf numFmtId="0" fontId="14" fillId="0" borderId="0" xfId="0" applyFont="1"/>
    <xf numFmtId="0" fontId="16" fillId="4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2" fontId="0" fillId="0" borderId="0" xfId="0" applyNumberFormat="1"/>
    <xf numFmtId="0" fontId="11" fillId="0" borderId="4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4" fillId="2" borderId="0" xfId="0" applyFont="1" applyFill="1"/>
    <xf numFmtId="0" fontId="15" fillId="0" borderId="0" xfId="0" applyFont="1" applyBorder="1" applyAlignment="1"/>
    <xf numFmtId="4" fontId="11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4" fillId="0" borderId="0" xfId="0" applyFont="1"/>
    <xf numFmtId="2" fontId="25" fillId="0" borderId="0" xfId="0" applyNumberFormat="1" applyFont="1"/>
    <xf numFmtId="0" fontId="25" fillId="0" borderId="0" xfId="0" applyFont="1"/>
    <xf numFmtId="49" fontId="0" fillId="0" borderId="0" xfId="0" applyNumberFormat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14" fillId="0" borderId="0" xfId="0" applyFont="1" applyFill="1"/>
    <xf numFmtId="2" fontId="13" fillId="0" borderId="24" xfId="0" applyNumberFormat="1" applyFont="1" applyFill="1" applyBorder="1" applyAlignment="1">
      <alignment horizontal="center" vertical="center"/>
    </xf>
    <xf numFmtId="2" fontId="13" fillId="8" borderId="20" xfId="0" applyNumberFormat="1" applyFont="1" applyFill="1" applyBorder="1" applyAlignment="1">
      <alignment horizontal="center" vertical="center"/>
    </xf>
    <xf numFmtId="2" fontId="13" fillId="0" borderId="27" xfId="0" applyNumberFormat="1" applyFont="1" applyFill="1" applyBorder="1" applyAlignment="1">
      <alignment horizontal="center" vertical="center"/>
    </xf>
    <xf numFmtId="2" fontId="13" fillId="0" borderId="29" xfId="0" applyNumberFormat="1" applyFont="1" applyFill="1" applyBorder="1" applyAlignment="1">
      <alignment horizontal="center" vertical="center"/>
    </xf>
    <xf numFmtId="2" fontId="13" fillId="8" borderId="33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1" fillId="0" borderId="5" xfId="0" applyFont="1" applyBorder="1"/>
    <xf numFmtId="2" fontId="13" fillId="0" borderId="3" xfId="0" applyNumberFormat="1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 vertical="center"/>
    </xf>
    <xf numFmtId="2" fontId="13" fillId="0" borderId="60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2" fontId="13" fillId="0" borderId="15" xfId="0" applyNumberFormat="1" applyFont="1" applyFill="1" applyBorder="1" applyAlignment="1">
      <alignment horizontal="center" vertical="center"/>
    </xf>
    <xf numFmtId="2" fontId="13" fillId="0" borderId="20" xfId="0" applyNumberFormat="1" applyFont="1" applyFill="1" applyBorder="1" applyAlignment="1">
      <alignment horizontal="center" vertical="center"/>
    </xf>
    <xf numFmtId="2" fontId="13" fillId="0" borderId="37" xfId="0" applyNumberFormat="1" applyFont="1" applyFill="1" applyBorder="1" applyAlignment="1">
      <alignment horizontal="center" vertical="center"/>
    </xf>
    <xf numFmtId="2" fontId="13" fillId="0" borderId="53" xfId="0" applyNumberFormat="1" applyFont="1" applyFill="1" applyBorder="1" applyAlignment="1">
      <alignment horizontal="center" vertical="center"/>
    </xf>
    <xf numFmtId="2" fontId="13" fillId="0" borderId="30" xfId="0" applyNumberFormat="1" applyFont="1" applyFill="1" applyBorder="1" applyAlignment="1">
      <alignment horizontal="center" vertical="center"/>
    </xf>
    <xf numFmtId="2" fontId="13" fillId="0" borderId="46" xfId="0" applyNumberFormat="1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2" fontId="13" fillId="0" borderId="52" xfId="0" applyNumberFormat="1" applyFont="1" applyFill="1" applyBorder="1" applyAlignment="1">
      <alignment horizontal="center" vertical="center"/>
    </xf>
    <xf numFmtId="2" fontId="13" fillId="0" borderId="62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2" fontId="11" fillId="2" borderId="58" xfId="0" applyNumberFormat="1" applyFont="1" applyFill="1" applyBorder="1" applyAlignment="1">
      <alignment horizontal="center" vertical="center"/>
    </xf>
    <xf numFmtId="2" fontId="11" fillId="2" borderId="57" xfId="0" applyNumberFormat="1" applyFont="1" applyFill="1" applyBorder="1" applyAlignment="1">
      <alignment horizontal="center" vertical="center"/>
    </xf>
    <xf numFmtId="2" fontId="11" fillId="2" borderId="41" xfId="0" applyNumberFormat="1" applyFont="1" applyFill="1" applyBorder="1" applyAlignment="1">
      <alignment horizontal="center" vertical="center"/>
    </xf>
    <xf numFmtId="2" fontId="31" fillId="0" borderId="1" xfId="0" applyNumberFormat="1" applyFont="1" applyBorder="1"/>
    <xf numFmtId="2" fontId="31" fillId="0" borderId="14" xfId="0" applyNumberFormat="1" applyFont="1" applyBorder="1"/>
    <xf numFmtId="2" fontId="13" fillId="8" borderId="9" xfId="0" applyNumberFormat="1" applyFont="1" applyFill="1" applyBorder="1" applyAlignment="1">
      <alignment horizontal="center" vertical="center"/>
    </xf>
    <xf numFmtId="2" fontId="13" fillId="8" borderId="51" xfId="0" applyNumberFormat="1" applyFont="1" applyFill="1" applyBorder="1" applyAlignment="1">
      <alignment horizontal="center" vertical="center"/>
    </xf>
    <xf numFmtId="2" fontId="13" fillId="0" borderId="50" xfId="0" applyNumberFormat="1" applyFont="1" applyFill="1" applyBorder="1" applyAlignment="1">
      <alignment horizontal="center" vertical="center"/>
    </xf>
    <xf numFmtId="2" fontId="11" fillId="2" borderId="61" xfId="0" applyNumberFormat="1" applyFont="1" applyFill="1" applyBorder="1" applyAlignment="1">
      <alignment horizontal="center" vertical="center"/>
    </xf>
    <xf numFmtId="2" fontId="13" fillId="8" borderId="55" xfId="0" applyNumberFormat="1" applyFont="1" applyFill="1" applyBorder="1" applyAlignment="1">
      <alignment horizontal="center" vertical="center"/>
    </xf>
    <xf numFmtId="2" fontId="13" fillId="0" borderId="63" xfId="0" applyNumberFormat="1" applyFont="1" applyFill="1" applyBorder="1" applyAlignment="1">
      <alignment horizontal="center" vertical="center"/>
    </xf>
    <xf numFmtId="2" fontId="13" fillId="0" borderId="55" xfId="0" applyNumberFormat="1" applyFont="1" applyFill="1" applyBorder="1" applyAlignment="1">
      <alignment horizontal="center" vertical="center"/>
    </xf>
    <xf numFmtId="2" fontId="11" fillId="2" borderId="40" xfId="0" applyNumberFormat="1" applyFont="1" applyFill="1" applyBorder="1" applyAlignment="1">
      <alignment horizontal="center" vertical="center"/>
    </xf>
    <xf numFmtId="2" fontId="11" fillId="2" borderId="59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2" fontId="16" fillId="8" borderId="17" xfId="0" applyNumberFormat="1" applyFont="1" applyFill="1" applyBorder="1" applyAlignment="1">
      <alignment horizontal="left" vertical="center"/>
    </xf>
    <xf numFmtId="2" fontId="11" fillId="7" borderId="28" xfId="0" applyNumberFormat="1" applyFont="1" applyFill="1" applyBorder="1" applyAlignment="1">
      <alignment horizontal="left"/>
    </xf>
    <xf numFmtId="2" fontId="16" fillId="0" borderId="2" xfId="0" applyNumberFormat="1" applyFont="1" applyFill="1" applyBorder="1" applyAlignment="1">
      <alignment horizontal="left" vertical="center"/>
    </xf>
    <xf numFmtId="2" fontId="16" fillId="0" borderId="28" xfId="0" applyNumberFormat="1" applyFont="1" applyFill="1" applyBorder="1" applyAlignment="1">
      <alignment horizontal="left" vertical="center"/>
    </xf>
    <xf numFmtId="2" fontId="16" fillId="0" borderId="5" xfId="0" applyNumberFormat="1" applyFont="1" applyFill="1" applyBorder="1" applyAlignment="1">
      <alignment horizontal="left" vertical="center"/>
    </xf>
    <xf numFmtId="2" fontId="16" fillId="0" borderId="17" xfId="0" applyNumberFormat="1" applyFont="1" applyFill="1" applyBorder="1" applyAlignment="1">
      <alignment horizontal="left" vertical="center"/>
    </xf>
    <xf numFmtId="2" fontId="11" fillId="2" borderId="54" xfId="0" applyNumberFormat="1" applyFont="1" applyFill="1" applyBorder="1" applyAlignment="1">
      <alignment horizontal="left" vertical="center"/>
    </xf>
    <xf numFmtId="2" fontId="16" fillId="0" borderId="56" xfId="0" applyNumberFormat="1" applyFont="1" applyFill="1" applyBorder="1" applyAlignment="1">
      <alignment horizontal="left" vertical="center"/>
    </xf>
    <xf numFmtId="2" fontId="16" fillId="0" borderId="47" xfId="0" applyNumberFormat="1" applyFont="1" applyFill="1" applyBorder="1" applyAlignment="1">
      <alignment horizontal="left" vertical="center"/>
    </xf>
    <xf numFmtId="2" fontId="16" fillId="0" borderId="50" xfId="0" applyNumberFormat="1" applyFont="1" applyFill="1" applyBorder="1" applyAlignment="1">
      <alignment horizontal="left" vertical="center"/>
    </xf>
    <xf numFmtId="2" fontId="16" fillId="0" borderId="51" xfId="0" applyNumberFormat="1" applyFont="1" applyFill="1" applyBorder="1" applyAlignment="1">
      <alignment horizontal="left" vertical="center"/>
    </xf>
    <xf numFmtId="2" fontId="26" fillId="0" borderId="2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4" fontId="26" fillId="0" borderId="2" xfId="0" applyNumberFormat="1" applyFont="1" applyBorder="1" applyAlignment="1">
      <alignment horizontal="center"/>
    </xf>
    <xf numFmtId="2" fontId="32" fillId="8" borderId="17" xfId="0" applyNumberFormat="1" applyFont="1" applyFill="1" applyBorder="1" applyAlignment="1">
      <alignment horizontal="center" vertical="center"/>
    </xf>
    <xf numFmtId="2" fontId="26" fillId="7" borderId="28" xfId="0" applyNumberFormat="1" applyFont="1" applyFill="1" applyBorder="1" applyAlignment="1">
      <alignment horizontal="center"/>
    </xf>
    <xf numFmtId="2" fontId="32" fillId="0" borderId="2" xfId="0" applyNumberFormat="1" applyFont="1" applyFill="1" applyBorder="1" applyAlignment="1">
      <alignment horizontal="center" vertical="center"/>
    </xf>
    <xf numFmtId="2" fontId="32" fillId="0" borderId="28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0" borderId="17" xfId="0" applyNumberFormat="1" applyFont="1" applyFill="1" applyBorder="1" applyAlignment="1">
      <alignment horizontal="center" vertical="center"/>
    </xf>
    <xf numFmtId="2" fontId="26" fillId="2" borderId="54" xfId="0" applyNumberFormat="1" applyFont="1" applyFill="1" applyBorder="1" applyAlignment="1">
      <alignment horizontal="center" vertical="center"/>
    </xf>
    <xf numFmtId="0" fontId="12" fillId="0" borderId="44" xfId="0" applyFont="1" applyBorder="1" applyAlignment="1">
      <alignment horizontal="right"/>
    </xf>
    <xf numFmtId="2" fontId="11" fillId="0" borderId="4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/>
    <xf numFmtId="2" fontId="16" fillId="0" borderId="40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textRotation="90"/>
    </xf>
    <xf numFmtId="0" fontId="29" fillId="0" borderId="19" xfId="0" applyFont="1" applyBorder="1" applyAlignment="1">
      <alignment textRotation="90"/>
    </xf>
    <xf numFmtId="0" fontId="29" fillId="0" borderId="19" xfId="0" applyFont="1" applyBorder="1" applyAlignment="1">
      <alignment textRotation="90" wrapText="1"/>
    </xf>
    <xf numFmtId="0" fontId="27" fillId="0" borderId="5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4" fillId="0" borderId="27" xfId="0" applyFont="1" applyBorder="1" applyAlignment="1">
      <alignment textRotation="90"/>
    </xf>
    <xf numFmtId="0" fontId="34" fillId="0" borderId="19" xfId="0" applyFont="1" applyBorder="1" applyAlignment="1">
      <alignment textRotation="90"/>
    </xf>
    <xf numFmtId="0" fontId="34" fillId="0" borderId="19" xfId="0" applyFont="1" applyBorder="1" applyAlignment="1">
      <alignment textRotation="90" wrapText="1"/>
    </xf>
    <xf numFmtId="2" fontId="26" fillId="0" borderId="2" xfId="0" applyNumberFormat="1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4" fontId="26" fillId="0" borderId="2" xfId="0" applyNumberFormat="1" applyFont="1" applyBorder="1" applyAlignment="1">
      <alignment horizontal="left"/>
    </xf>
    <xf numFmtId="2" fontId="32" fillId="8" borderId="17" xfId="0" applyNumberFormat="1" applyFont="1" applyFill="1" applyBorder="1" applyAlignment="1">
      <alignment horizontal="left" vertical="center"/>
    </xf>
    <xf numFmtId="2" fontId="26" fillId="7" borderId="28" xfId="0" applyNumberFormat="1" applyFont="1" applyFill="1" applyBorder="1" applyAlignment="1">
      <alignment horizontal="left"/>
    </xf>
    <xf numFmtId="2" fontId="32" fillId="0" borderId="2" xfId="0" applyNumberFormat="1" applyFont="1" applyFill="1" applyBorder="1" applyAlignment="1">
      <alignment horizontal="left" vertical="center"/>
    </xf>
    <xf numFmtId="2" fontId="32" fillId="0" borderId="28" xfId="0" applyNumberFormat="1" applyFont="1" applyFill="1" applyBorder="1" applyAlignment="1">
      <alignment horizontal="left" vertical="center"/>
    </xf>
    <xf numFmtId="2" fontId="32" fillId="0" borderId="5" xfId="0" applyNumberFormat="1" applyFont="1" applyFill="1" applyBorder="1" applyAlignment="1">
      <alignment horizontal="left" vertical="center"/>
    </xf>
    <xf numFmtId="2" fontId="32" fillId="0" borderId="17" xfId="0" applyNumberFormat="1" applyFont="1" applyFill="1" applyBorder="1" applyAlignment="1">
      <alignment horizontal="left" vertical="center"/>
    </xf>
    <xf numFmtId="2" fontId="26" fillId="2" borderId="54" xfId="0" applyNumberFormat="1" applyFont="1" applyFill="1" applyBorder="1" applyAlignment="1">
      <alignment horizontal="left" vertical="center"/>
    </xf>
    <xf numFmtId="164" fontId="35" fillId="0" borderId="28" xfId="0" applyNumberFormat="1" applyFont="1" applyBorder="1" applyAlignment="1">
      <alignment horizontal="right"/>
    </xf>
    <xf numFmtId="164" fontId="35" fillId="0" borderId="16" xfId="0" applyNumberFormat="1" applyFont="1" applyBorder="1" applyAlignment="1">
      <alignment horizontal="right"/>
    </xf>
    <xf numFmtId="2" fontId="33" fillId="0" borderId="17" xfId="0" applyNumberFormat="1" applyFont="1" applyBorder="1" applyAlignment="1">
      <alignment horizontal="right"/>
    </xf>
    <xf numFmtId="164" fontId="35" fillId="0" borderId="26" xfId="0" applyNumberFormat="1" applyFont="1" applyBorder="1" applyAlignment="1">
      <alignment horizontal="right"/>
    </xf>
    <xf numFmtId="164" fontId="35" fillId="0" borderId="14" xfId="0" applyNumberFormat="1" applyFont="1" applyBorder="1" applyAlignment="1">
      <alignment horizontal="right"/>
    </xf>
    <xf numFmtId="2" fontId="33" fillId="0" borderId="14" xfId="0" applyNumberFormat="1" applyFont="1" applyBorder="1" applyAlignment="1">
      <alignment horizontal="right"/>
    </xf>
    <xf numFmtId="0" fontId="12" fillId="0" borderId="5" xfId="0" applyFont="1" applyBorder="1"/>
    <xf numFmtId="164" fontId="35" fillId="0" borderId="24" xfId="0" applyNumberFormat="1" applyFont="1" applyBorder="1" applyAlignment="1">
      <alignment horizontal="right"/>
    </xf>
    <xf numFmtId="164" fontId="35" fillId="0" borderId="1" xfId="0" applyNumberFormat="1" applyFont="1" applyBorder="1" applyAlignment="1">
      <alignment horizontal="right"/>
    </xf>
    <xf numFmtId="2" fontId="33" fillId="0" borderId="1" xfId="0" applyNumberFormat="1" applyFont="1" applyBorder="1" applyAlignment="1">
      <alignment horizontal="right"/>
    </xf>
    <xf numFmtId="0" fontId="12" fillId="0" borderId="5" xfId="0" applyFont="1" applyFill="1" applyBorder="1"/>
    <xf numFmtId="0" fontId="37" fillId="0" borderId="0" xfId="0" applyFont="1"/>
    <xf numFmtId="0" fontId="38" fillId="0" borderId="0" xfId="0" applyFont="1" applyBorder="1" applyAlignment="1"/>
    <xf numFmtId="0" fontId="12" fillId="0" borderId="0" xfId="0" applyFont="1"/>
    <xf numFmtId="0" fontId="39" fillId="0" borderId="0" xfId="0" applyFont="1"/>
    <xf numFmtId="49" fontId="8" fillId="0" borderId="0" xfId="0" applyNumberFormat="1" applyFont="1" applyBorder="1" applyAlignment="1">
      <alignment horizontal="left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center"/>
    </xf>
    <xf numFmtId="0" fontId="8" fillId="0" borderId="46" xfId="0" applyFont="1" applyBorder="1"/>
    <xf numFmtId="2" fontId="8" fillId="0" borderId="29" xfId="0" applyNumberFormat="1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4" fontId="8" fillId="0" borderId="29" xfId="0" applyNumberFormat="1" applyFont="1" applyBorder="1" applyAlignment="1">
      <alignment horizontal="center"/>
    </xf>
    <xf numFmtId="2" fontId="8" fillId="7" borderId="30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8" fillId="0" borderId="6" xfId="0" applyFont="1" applyFill="1" applyBorder="1"/>
    <xf numFmtId="2" fontId="8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7" borderId="26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2" fontId="8" fillId="0" borderId="8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2" fontId="8" fillId="7" borderId="24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8" fillId="0" borderId="6" xfId="0" applyFont="1" applyBorder="1"/>
    <xf numFmtId="0" fontId="8" fillId="0" borderId="23" xfId="0" applyFont="1" applyBorder="1" applyAlignment="1">
      <alignment horizontal="right"/>
    </xf>
    <xf numFmtId="0" fontId="8" fillId="0" borderId="3" xfId="0" applyFont="1" applyFill="1" applyBorder="1"/>
    <xf numFmtId="0" fontId="8" fillId="0" borderId="48" xfId="0" applyFont="1" applyBorder="1" applyAlignment="1">
      <alignment horizontal="right"/>
    </xf>
    <xf numFmtId="0" fontId="8" fillId="0" borderId="19" xfId="0" applyFont="1" applyBorder="1" applyAlignment="1">
      <alignment horizontal="center"/>
    </xf>
    <xf numFmtId="0" fontId="8" fillId="0" borderId="4" xfId="0" applyFont="1" applyFill="1" applyBorder="1"/>
    <xf numFmtId="2" fontId="8" fillId="0" borderId="10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2" fontId="8" fillId="7" borderId="27" xfId="0" applyNumberFormat="1" applyFont="1" applyFill="1" applyBorder="1" applyAlignment="1">
      <alignment horizontal="center"/>
    </xf>
    <xf numFmtId="0" fontId="8" fillId="0" borderId="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48" xfId="0" applyFont="1" applyFill="1" applyBorder="1" applyAlignment="1">
      <alignment horizontal="right"/>
    </xf>
    <xf numFmtId="0" fontId="8" fillId="0" borderId="4" xfId="0" applyFont="1" applyBorder="1"/>
    <xf numFmtId="0" fontId="8" fillId="0" borderId="43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37" xfId="0" applyFont="1" applyBorder="1"/>
    <xf numFmtId="2" fontId="8" fillId="0" borderId="25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" fontId="8" fillId="0" borderId="25" xfId="0" applyNumberFormat="1" applyFont="1" applyBorder="1" applyAlignment="1">
      <alignment horizontal="center"/>
    </xf>
    <xf numFmtId="2" fontId="8" fillId="7" borderId="53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14" fillId="2" borderId="1" xfId="0" applyFont="1" applyFill="1" applyBorder="1" applyAlignment="1">
      <alignment horizontal="center" wrapText="1"/>
    </xf>
    <xf numFmtId="0" fontId="14" fillId="10" borderId="39" xfId="0" applyFont="1" applyFill="1" applyBorder="1" applyAlignment="1">
      <alignment wrapText="1"/>
    </xf>
    <xf numFmtId="0" fontId="8" fillId="0" borderId="45" xfId="0" applyFont="1" applyBorder="1" applyAlignment="1">
      <alignment horizontal="right"/>
    </xf>
    <xf numFmtId="0" fontId="8" fillId="0" borderId="42" xfId="0" applyFont="1" applyBorder="1" applyAlignment="1">
      <alignment horizontal="center"/>
    </xf>
    <xf numFmtId="0" fontId="8" fillId="0" borderId="63" xfId="0" applyFont="1" applyBorder="1"/>
    <xf numFmtId="2" fontId="8" fillId="0" borderId="5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4" fontId="8" fillId="0" borderId="52" xfId="0" applyNumberFormat="1" applyFont="1" applyBorder="1" applyAlignment="1">
      <alignment horizontal="center"/>
    </xf>
    <xf numFmtId="2" fontId="8" fillId="7" borderId="62" xfId="0" applyNumberFormat="1" applyFont="1" applyFill="1" applyBorder="1" applyAlignment="1">
      <alignment horizontal="center"/>
    </xf>
    <xf numFmtId="2" fontId="8" fillId="0" borderId="38" xfId="0" applyNumberFormat="1" applyFont="1" applyBorder="1" applyAlignment="1">
      <alignment horizontal="center"/>
    </xf>
    <xf numFmtId="2" fontId="8" fillId="0" borderId="39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2" xfId="0" applyFont="1" applyBorder="1" applyAlignment="1">
      <alignment horizontal="center"/>
    </xf>
    <xf numFmtId="0" fontId="7" fillId="0" borderId="46" xfId="0" applyFont="1" applyBorder="1"/>
    <xf numFmtId="2" fontId="7" fillId="0" borderId="29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2" fontId="7" fillId="7" borderId="30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6" xfId="0" applyFont="1" applyFill="1" applyBorder="1"/>
    <xf numFmtId="2" fontId="7" fillId="0" borderId="1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2" fontId="7" fillId="7" borderId="26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2" fontId="7" fillId="0" borderId="8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2" fontId="7" fillId="7" borderId="24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0" borderId="6" xfId="0" applyFont="1" applyBorder="1"/>
    <xf numFmtId="0" fontId="7" fillId="0" borderId="23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4" xfId="0" applyFont="1" applyFill="1" applyBorder="1"/>
    <xf numFmtId="2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2" fontId="7" fillId="7" borderId="27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0" fontId="7" fillId="0" borderId="3" xfId="0" applyFont="1" applyFill="1" applyBorder="1"/>
    <xf numFmtId="0" fontId="7" fillId="0" borderId="12" xfId="0" applyFont="1" applyFill="1" applyBorder="1" applyAlignment="1">
      <alignment horizontal="right"/>
    </xf>
    <xf numFmtId="0" fontId="7" fillId="0" borderId="22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7" fillId="0" borderId="48" xfId="0" applyFont="1" applyFill="1" applyBorder="1" applyAlignment="1">
      <alignment horizontal="right"/>
    </xf>
    <xf numFmtId="0" fontId="7" fillId="0" borderId="4" xfId="0" applyFont="1" applyBorder="1"/>
    <xf numFmtId="164" fontId="35" fillId="0" borderId="30" xfId="0" applyNumberFormat="1" applyFont="1" applyBorder="1" applyAlignment="1">
      <alignment horizontal="right"/>
    </xf>
    <xf numFmtId="164" fontId="35" fillId="0" borderId="32" xfId="0" applyNumberFormat="1" applyFont="1" applyBorder="1" applyAlignment="1">
      <alignment horizontal="right"/>
    </xf>
    <xf numFmtId="2" fontId="33" fillId="0" borderId="32" xfId="0" applyNumberFormat="1" applyFont="1" applyBorder="1" applyAlignment="1">
      <alignment horizontal="right"/>
    </xf>
    <xf numFmtId="0" fontId="0" fillId="0" borderId="66" xfId="0" applyBorder="1"/>
    <xf numFmtId="0" fontId="7" fillId="0" borderId="43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37" xfId="0" applyFont="1" applyBorder="1"/>
    <xf numFmtId="2" fontId="7" fillId="0" borderId="25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4" fontId="7" fillId="0" borderId="25" xfId="0" applyNumberFormat="1" applyFont="1" applyBorder="1" applyAlignment="1">
      <alignment horizontal="center"/>
    </xf>
    <xf numFmtId="2" fontId="7" fillId="7" borderId="53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45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63" xfId="0" applyFont="1" applyBorder="1"/>
    <xf numFmtId="2" fontId="7" fillId="0" borderId="52" xfId="0" applyNumberFormat="1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4" fontId="7" fillId="0" borderId="52" xfId="0" applyNumberFormat="1" applyFont="1" applyBorder="1" applyAlignment="1">
      <alignment horizontal="center"/>
    </xf>
    <xf numFmtId="2" fontId="7" fillId="7" borderId="62" xfId="0" applyNumberFormat="1" applyFont="1" applyFill="1" applyBorder="1" applyAlignment="1">
      <alignment horizontal="center"/>
    </xf>
    <xf numFmtId="2" fontId="7" fillId="0" borderId="38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3" xfId="0" applyFont="1" applyBorder="1"/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center" vertical="center" wrapText="1"/>
    </xf>
    <xf numFmtId="2" fontId="42" fillId="0" borderId="2" xfId="0" applyNumberFormat="1" applyFont="1" applyBorder="1"/>
    <xf numFmtId="2" fontId="42" fillId="0" borderId="16" xfId="0" applyNumberFormat="1" applyFont="1" applyBorder="1"/>
    <xf numFmtId="2" fontId="29" fillId="0" borderId="16" xfId="0" applyNumberFormat="1" applyFont="1" applyBorder="1"/>
    <xf numFmtId="0" fontId="4" fillId="0" borderId="12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2" fontId="30" fillId="0" borderId="26" xfId="0" applyNumberFormat="1" applyFont="1" applyBorder="1"/>
    <xf numFmtId="2" fontId="30" fillId="0" borderId="14" xfId="0" applyNumberFormat="1" applyFont="1" applyBorder="1"/>
    <xf numFmtId="0" fontId="4" fillId="0" borderId="22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6" xfId="0" applyFont="1" applyFill="1" applyBorder="1"/>
    <xf numFmtId="2" fontId="4" fillId="0" borderId="1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2" fontId="4" fillId="7" borderId="26" xfId="0" applyNumberFormat="1" applyFont="1" applyFill="1" applyBorder="1" applyAlignment="1">
      <alignment horizontal="center"/>
    </xf>
    <xf numFmtId="2" fontId="30" fillId="0" borderId="24" xfId="0" applyNumberFormat="1" applyFont="1" applyBorder="1"/>
    <xf numFmtId="2" fontId="30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2" fontId="4" fillId="7" borderId="24" xfId="0" applyNumberFormat="1" applyFont="1" applyFill="1" applyBorder="1" applyAlignment="1">
      <alignment horizontal="center"/>
    </xf>
    <xf numFmtId="0" fontId="4" fillId="9" borderId="3" xfId="0" applyFont="1" applyFill="1" applyBorder="1"/>
    <xf numFmtId="0" fontId="4" fillId="0" borderId="6" xfId="0" applyFont="1" applyBorder="1"/>
    <xf numFmtId="0" fontId="4" fillId="0" borderId="23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4" xfId="0" applyFont="1" applyFill="1" applyBorder="1"/>
    <xf numFmtId="2" fontId="4" fillId="0" borderId="1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2" fontId="4" fillId="7" borderId="27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12" xfId="0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2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48" xfId="0" applyFont="1" applyFill="1" applyBorder="1" applyAlignment="1">
      <alignment horizontal="right"/>
    </xf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3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37" xfId="0" applyFont="1" applyBorder="1"/>
    <xf numFmtId="2" fontId="4" fillId="0" borderId="2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2" fontId="13" fillId="8" borderId="60" xfId="0" applyNumberFormat="1" applyFont="1" applyFill="1" applyBorder="1" applyAlignment="1">
      <alignment horizontal="center" vertical="center"/>
    </xf>
    <xf numFmtId="2" fontId="4" fillId="7" borderId="53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right"/>
    </xf>
    <xf numFmtId="0" fontId="4" fillId="0" borderId="42" xfId="0" applyFont="1" applyBorder="1" applyAlignment="1">
      <alignment horizontal="center"/>
    </xf>
    <xf numFmtId="0" fontId="4" fillId="0" borderId="63" xfId="0" applyFont="1" applyBorder="1"/>
    <xf numFmtId="2" fontId="4" fillId="0" borderId="5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4" fontId="4" fillId="0" borderId="52" xfId="0" applyNumberFormat="1" applyFont="1" applyBorder="1" applyAlignment="1">
      <alignment horizontal="center"/>
    </xf>
    <xf numFmtId="2" fontId="4" fillId="7" borderId="62" xfId="0" applyNumberFormat="1" applyFont="1" applyFill="1" applyBorder="1" applyAlignment="1">
      <alignment horizontal="center"/>
    </xf>
    <xf numFmtId="0" fontId="11" fillId="0" borderId="54" xfId="0" applyFont="1" applyFill="1" applyBorder="1" applyAlignment="1">
      <alignment horizontal="left"/>
    </xf>
    <xf numFmtId="2" fontId="4" fillId="0" borderId="38" xfId="0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3" fillId="0" borderId="12" xfId="0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6" xfId="0" applyFont="1" applyFill="1" applyBorder="1"/>
    <xf numFmtId="2" fontId="3" fillId="0" borderId="1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2" fontId="3" fillId="7" borderId="2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2" fontId="3" fillId="0" borderId="8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2" fontId="3" fillId="7" borderId="24" xfId="0" applyNumberFormat="1" applyFont="1" applyFill="1" applyBorder="1" applyAlignment="1">
      <alignment horizontal="center"/>
    </xf>
    <xf numFmtId="0" fontId="3" fillId="9" borderId="3" xfId="0" applyFont="1" applyFill="1" applyBorder="1"/>
    <xf numFmtId="0" fontId="3" fillId="0" borderId="6" xfId="0" applyFont="1" applyBorder="1"/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4" xfId="0" applyFont="1" applyFill="1" applyBorder="1"/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2" fontId="3" fillId="7" borderId="27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2" xfId="0" applyFont="1" applyFill="1" applyBorder="1" applyAlignment="1">
      <alignment horizontal="right"/>
    </xf>
    <xf numFmtId="0" fontId="3" fillId="0" borderId="22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3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37" xfId="0" applyFont="1" applyBorder="1"/>
    <xf numFmtId="2" fontId="3" fillId="0" borderId="25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2" fontId="3" fillId="7" borderId="53" xfId="0" applyNumberFormat="1" applyFont="1" applyFill="1" applyBorder="1" applyAlignment="1">
      <alignment horizontal="center"/>
    </xf>
    <xf numFmtId="0" fontId="3" fillId="0" borderId="48" xfId="0" applyFont="1" applyBorder="1" applyAlignment="1">
      <alignment horizontal="right"/>
    </xf>
    <xf numFmtId="0" fontId="3" fillId="0" borderId="42" xfId="0" applyFont="1" applyBorder="1" applyAlignment="1">
      <alignment horizontal="center"/>
    </xf>
    <xf numFmtId="0" fontId="3" fillId="0" borderId="63" xfId="0" applyFont="1" applyBorder="1"/>
    <xf numFmtId="2" fontId="3" fillId="0" borderId="52" xfId="0" applyNumberFormat="1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2" fontId="3" fillId="7" borderId="62" xfId="0" applyNumberFormat="1" applyFont="1" applyFill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2" fillId="0" borderId="3" xfId="0" applyFont="1" applyBorder="1"/>
    <xf numFmtId="49" fontId="1" fillId="0" borderId="0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6" xfId="0" applyFont="1" applyFill="1" applyBorder="1"/>
    <xf numFmtId="2" fontId="1" fillId="0" borderId="1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2" fontId="1" fillId="7" borderId="2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2" fontId="1" fillId="7" borderId="24" xfId="0" applyNumberFormat="1" applyFont="1" applyFill="1" applyBorder="1" applyAlignment="1">
      <alignment horizontal="center"/>
    </xf>
    <xf numFmtId="0" fontId="1" fillId="9" borderId="3" xfId="0" applyFont="1" applyFill="1" applyBorder="1"/>
    <xf numFmtId="0" fontId="1" fillId="0" borderId="6" xfId="0" applyFont="1" applyBorder="1"/>
    <xf numFmtId="0" fontId="1" fillId="0" borderId="23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1" fillId="0" borderId="4" xfId="0" applyFont="1" applyFill="1" applyBorder="1"/>
    <xf numFmtId="2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2" fontId="1" fillId="7" borderId="27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2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48" xfId="0" applyFont="1" applyFill="1" applyBorder="1" applyAlignment="1">
      <alignment horizontal="right"/>
    </xf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3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37" xfId="0" applyFont="1" applyBorder="1"/>
    <xf numFmtId="2" fontId="1" fillId="0" borderId="25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2" fontId="1" fillId="7" borderId="53" xfId="0" applyNumberFormat="1" applyFont="1" applyFill="1" applyBorder="1" applyAlignment="1">
      <alignment horizontal="center"/>
    </xf>
    <xf numFmtId="0" fontId="1" fillId="0" borderId="48" xfId="0" applyFont="1" applyBorder="1" applyAlignment="1">
      <alignment horizontal="right"/>
    </xf>
    <xf numFmtId="0" fontId="1" fillId="0" borderId="42" xfId="0" applyFont="1" applyBorder="1" applyAlignment="1">
      <alignment horizontal="center"/>
    </xf>
    <xf numFmtId="0" fontId="1" fillId="0" borderId="63" xfId="0" applyFont="1" applyBorder="1"/>
    <xf numFmtId="2" fontId="1" fillId="0" borderId="52" xfId="0" applyNumberFormat="1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2" fontId="1" fillId="7" borderId="62" xfId="0" applyNumberFormat="1" applyFont="1" applyFill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19" fillId="0" borderId="49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5">
    <cellStyle name="Excel Built-in Excel Built-in Normal" xfId="10"/>
    <cellStyle name="Excel Built-in Normal" xfId="1"/>
    <cellStyle name="Excel Built-in Normal 1" xfId="5"/>
    <cellStyle name="Excel Built-in Normal 2" xfId="2"/>
    <cellStyle name="Excel Built-in Normal 3" xfId="3"/>
    <cellStyle name="Normal" xfId="11"/>
    <cellStyle name="Normal 2" xfId="31"/>
    <cellStyle name="Обычный" xfId="0" builtinId="0"/>
    <cellStyle name="Обычный 10 2" xfId="32"/>
    <cellStyle name="Обычный 2" xfId="4"/>
    <cellStyle name="Обычный 2 2" xfId="7"/>
    <cellStyle name="Обычный 2 3" xfId="24"/>
    <cellStyle name="Обычный 3" xfId="6"/>
    <cellStyle name="Обычный 3 10" xfId="25"/>
    <cellStyle name="Обычный 3 11" xfId="26"/>
    <cellStyle name="Обычный 3 2" xfId="8"/>
    <cellStyle name="Обычный 3 2 10" xfId="27"/>
    <cellStyle name="Обычный 3 2 2" xfId="12"/>
    <cellStyle name="Обычный 3 2 3" xfId="13"/>
    <cellStyle name="Обычный 3 2 4" xfId="14"/>
    <cellStyle name="Обычный 3 2 5" xfId="15"/>
    <cellStyle name="Обычный 3 2 6" xfId="16"/>
    <cellStyle name="Обычный 3 2 7" xfId="17"/>
    <cellStyle name="Обычный 3 2 8" xfId="28"/>
    <cellStyle name="Обычный 3 2 9" xfId="29"/>
    <cellStyle name="Обычный 3 3" xfId="18"/>
    <cellStyle name="Обычный 3 4" xfId="19"/>
    <cellStyle name="Обычный 3 5" xfId="20"/>
    <cellStyle name="Обычный 3 6" xfId="21"/>
    <cellStyle name="Обычный 3 7" xfId="22"/>
    <cellStyle name="Обычный 3 8" xfId="23"/>
    <cellStyle name="Обычный 3 9" xfId="30"/>
    <cellStyle name="Обычный 4" xfId="33"/>
    <cellStyle name="Обычный 5" xfId="34"/>
    <cellStyle name="Обычный 6 2" xfId="9"/>
  </cellStyles>
  <dxfs count="264"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CCFFCC"/>
      <color rgb="FFB3FFB3"/>
      <color rgb="FFFFCCCC"/>
      <color rgb="FFFFCC99"/>
      <color rgb="FFFFFF66"/>
      <color rgb="FFFFFF00"/>
      <color rgb="FFCCFF99"/>
      <color rgb="FFFFFF3B"/>
      <color rgb="FFC5D9F1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6;&#1072;&#1073;&#1086;&#1095;&#1072;&#1103;%20&#1087;&#1072;&#1087;&#1082;&#1072;/&#1042;&#1057;&#1045;&#1056;&#1054;&#1057;&#1057;&#1048;&#1049;&#1057;&#1050;&#1040;&#1071;_&#1054;&#1051;&#1048;&#1052;&#1055;&#1048;&#1040;&#1044;&#1040;_&#1064;&#1050;&#1054;&#1051;&#1068;&#1053;&#1048;&#1050;&#1054;&#1042;/&#1042;&#1089;&#1054;&#1064;_&#1089;&#1090;&#1072;&#1090;&#1080;&#1089;&#1090;&#1080;&#1082;&#1072;_&#1089;&#1073;&#1086;&#1088;&#1085;&#1080;&#1082;&#1080;/&#1089;&#1090;&#1072;&#1090;&#1080;&#1089;&#1090;&#1080;&#1082;&#1072;/2020_&#1084;&#1101;_&#1076;&#1083;&#1103;%20&#1089;&#1087;&#1088;&#1072;&#1074;&#1082;&#1080;/15-12-2020_06-20-59/&#1087;&#1088;&#1072;&#1074;&#108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86;&#1085;&#1080;&#1090;&#1086;&#1088;&#1080;&#1085;&#1075;_&#1076;&#1086;&#1089;&#1090;&#1080;&#1078;&#1077;&#1085;&#1080;&#1103;/0-2020_&#1052;&#1086;&#1085;&#1080;&#1090;&#1086;&#1088;&#1080;&#1085;&#1075;_&#1074;&#1085;&#1077;&#1091;&#1095;&#1077;&#1073;&#1085;&#1099;&#1077;%20&#1076;&#1086;&#1089;&#1090;&#1080;&#1078;&#1077;&#1085;&#1080;&#11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86;&#1085;&#1080;&#1090;&#1086;&#1088;&#1080;&#1085;&#1075;_&#1076;&#1086;&#1089;&#1090;&#1080;&#1078;&#1077;&#1085;&#1080;&#1103;/0-2021_&#1052;&#1086;&#1085;&#1080;&#1090;&#1086;&#1088;&#1080;&#1085;&#1075;_&#1074;&#1085;&#1077;&#1091;&#1095;&#1077;&#1073;&#1085;&#1099;&#1077;%20&#1076;&#1086;&#1089;&#1090;&#1080;&#1078;&#1077;&#1085;&#1080;&#11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86;&#1085;&#1080;&#1090;&#1086;&#1088;&#1080;&#1085;&#1075;_&#1076;&#1086;&#1089;&#1090;&#1080;&#1078;&#1077;&#1085;&#1080;&#1103;/0-2022%20&#1052;&#1086;&#1085;&#1080;&#1090;&#1086;&#1088;&#1080;&#1085;&#1075;_&#1074;&#1085;&#1077;&#1091;&#1095;&#1077;&#1073;&#1085;&#1099;&#1077;%20&#1076;&#1086;&#1089;&#1090;&#1080;&#1078;&#1077;&#1085;&#1080;&#110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86;&#1085;&#1080;&#1090;&#1086;&#1088;&#1080;&#1085;&#1075;_&#1076;&#1086;&#1089;&#1090;&#1080;&#1078;&#1077;&#1085;&#1080;&#1103;/0-2023%20&#1052;&#1086;&#1085;&#1080;&#1090;&#1086;&#1088;&#1080;&#1085;&#1075;_&#1074;&#1085;&#1077;&#1091;&#1095;&#1077;&#1073;&#1085;&#1099;&#1077;%20&#1076;&#1086;&#1089;&#1090;&#1080;&#1078;&#1077;&#1085;&#1080;&#110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2;&#1086;&#1085;&#1080;&#1090;&#1086;&#1088;&#1080;&#1085;&#1075;_&#1076;&#1086;&#1089;&#1090;&#1080;&#1078;&#1077;&#1085;&#1080;&#1103;/0-2024%20&#1052;&#1086;&#1085;&#1080;&#1090;&#1086;&#1088;&#1080;&#1085;&#1075;_&#1074;&#1085;&#1077;&#1091;&#1095;&#1077;&#1073;&#1085;&#1099;&#1077;%20&#1076;&#1086;&#1089;&#1090;&#1080;&#1078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t\Downloads\&#1041;&#1044;_&#1055;&#1086;&#1083;&#1080;&#1085;&#1072;\&#1085;&#1077;&#1084;&#1077;&#1094;&#1082;&#1080;&#1081;%20&#1089;&#1087;&#1080;&#1089;&#1086;&#1082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Downloads/&#1041;&#1044;_&#1055;&#1086;&#1083;&#1080;&#1085;&#1072;/&#1085;&#1077;&#1084;&#1077;&#1094;&#1082;&#1080;&#1081;%20&#1089;&#1087;&#1080;&#1089;&#1086;&#1082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rysheva\AppData\Local\Temp\HZ$D.617.2313\HZ$D.617.2314\templ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ysheva/AppData/Local/Temp/HZ$D.617.2313/HZ$D.617.2314/templ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_2014\&#1041;&#1044;\&#1041;&#1072;&#1079;&#1072;_2014\&#1040;&#1089;&#1090;&#1088;&#1086;&#1085;&#1086;&#1084;&#1080;&#1103;_&#1080;&#1090;&#1086;&#1075;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_2014/&#1041;&#1044;/&#1041;&#1072;&#1079;&#1072;_2014/&#1040;&#1089;&#1090;&#1088;&#1086;&#1085;&#1086;&#1084;&#1080;&#1103;_&#1080;&#1090;&#1086;&#1075;_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88;&#1091;&#1076;&#1080;&#1085;&#1099;/Desktop/&#1084;&#1072;&#1084;&#1072;/&#1084;&#1072;&#1084;&#1072;%20&#1042;&#1086;&#1096;/&#1084;&#1072;&#1090;&#1077;&#1084;&#1072;&#1090;&#1080;&#1082;&#1072;/&#1084;&#1072;&#1090;&#1077;&#1084;&#1072;&#1090;&#1080;&#1082;&#1072;%20&#1075;&#1086;&#1088;&#1086;&#1076;/&#1052;&#1072;&#1090;&#1077;&#1084;&#1072;&#1090;&#1080;&#1082;&#1072;%20&#1087;&#1086;&#1082;&#1088;&#1086;&#1074;&#1089;&#1082;&#1080;&#1081;%20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7_&#1054;&#1076;&#1072;&#1088;&#1077;&#1085;&#1085;&#1099;&#1077;_&#1076;&#1077;&#1090;&#1080;_&#1080;_&#1072;&#1088;&#1093;&#1080;&#1074;/&#1042;&#1057;&#1045;&#1056;&#1054;&#1057;&#1057;&#1048;&#1049;&#1057;&#1050;&#1040;&#1071;_&#1054;&#1051;&#1048;&#1052;&#1055;&#1048;&#1040;&#1044;&#1040;_&#1064;&#1050;&#1054;&#1051;&#1068;&#1053;&#1048;&#1050;&#1054;&#1042;/2019-2020_&#1042;&#1089;&#1054;&#1064;/2019_2020_&#1084;&#1101;/2019_&#1084;&#1101;_&#1087;&#1088;&#1077;&#1076;&#1074;&#1072;&#1088;&#1080;&#1090;&#1077;&#1083;&#1100;&#1085;&#1099;&#1077;%20&#1087;&#1088;&#1086;&#1090;&#1086;&#1082;&#1086;&#1083;&#1099;/2019_&#1084;&#1101;_&#1092;&#1080;&#1079;&#1080;&#1095;&#1077;&#1089;&#1082;&#1072;&#1103;_&#1082;&#1091;&#1083;&#1100;&#1090;&#1091;&#1088;&#1072;_&#1076;_&#1087;&#1088;&#1077;&#1076;&#1074;&#1072;&#1088;&#1080;&#1090;&#1077;&#1083;&#1100;&#1085;&#1099;&#1081;_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F4" t="str">
            <v>М</v>
          </cell>
          <cell r="H4" t="str">
            <v>Да</v>
          </cell>
          <cell r="J4" t="str">
            <v>Да</v>
          </cell>
          <cell r="N4" t="str">
            <v>г. Ачинск</v>
          </cell>
          <cell r="T4" t="str">
            <v>Да</v>
          </cell>
        </row>
        <row r="5">
          <cell r="F5" t="str">
            <v>Ж</v>
          </cell>
          <cell r="H5" t="str">
            <v>Нет</v>
          </cell>
          <cell r="J5" t="str">
            <v>Нет</v>
          </cell>
          <cell r="N5" t="str">
            <v>г. Боготол</v>
          </cell>
          <cell r="T5" t="str">
            <v>Нет</v>
          </cell>
        </row>
        <row r="6">
          <cell r="N6" t="str">
            <v>г. Бородино</v>
          </cell>
        </row>
        <row r="7">
          <cell r="N7" t="str">
            <v>г. Дивногорск</v>
          </cell>
        </row>
        <row r="8">
          <cell r="N8" t="str">
            <v>г. Енисейск</v>
          </cell>
        </row>
        <row r="9">
          <cell r="N9" t="str">
            <v>г. Железногорск</v>
          </cell>
        </row>
        <row r="10">
          <cell r="N10" t="str">
            <v>г. Зеленогорск</v>
          </cell>
        </row>
        <row r="11">
          <cell r="N11" t="str">
            <v>г. Канск</v>
          </cell>
        </row>
        <row r="12">
          <cell r="N12" t="str">
            <v>г. Красноярск</v>
          </cell>
        </row>
        <row r="13">
          <cell r="N13" t="str">
            <v>г. Лесосибирск</v>
          </cell>
        </row>
        <row r="14">
          <cell r="N14" t="str">
            <v>г. Минусинск</v>
          </cell>
        </row>
        <row r="15">
          <cell r="N15" t="str">
            <v>г. Назарово</v>
          </cell>
        </row>
        <row r="16">
          <cell r="N16" t="str">
            <v>г. Норильск</v>
          </cell>
        </row>
        <row r="17">
          <cell r="N17" t="str">
            <v>г. Сосновоборск</v>
          </cell>
        </row>
        <row r="18">
          <cell r="N18" t="str">
            <v>г. Шарыпово</v>
          </cell>
        </row>
        <row r="19">
          <cell r="N19" t="str">
            <v>Абанский</v>
          </cell>
        </row>
        <row r="20">
          <cell r="N20" t="str">
            <v>Ачинский</v>
          </cell>
        </row>
        <row r="21">
          <cell r="N21" t="str">
            <v>Балахтинский</v>
          </cell>
        </row>
        <row r="22">
          <cell r="N22" t="str">
            <v>Березовский</v>
          </cell>
        </row>
        <row r="23">
          <cell r="N23" t="str">
            <v>Бирилюсский</v>
          </cell>
        </row>
        <row r="24">
          <cell r="N24" t="str">
            <v>Боготольский</v>
          </cell>
        </row>
        <row r="25">
          <cell r="N25" t="str">
            <v>Богучанский</v>
          </cell>
        </row>
        <row r="26">
          <cell r="N26" t="str">
            <v>Большемуртинский</v>
          </cell>
        </row>
        <row r="27">
          <cell r="N27" t="str">
            <v>Большеулуйский</v>
          </cell>
        </row>
        <row r="28">
          <cell r="N28" t="str">
            <v>Дзержинский</v>
          </cell>
        </row>
        <row r="29">
          <cell r="N29" t="str">
            <v>Емельяновский</v>
          </cell>
        </row>
        <row r="30">
          <cell r="N30" t="str">
            <v>Енисейский</v>
          </cell>
        </row>
        <row r="31">
          <cell r="N31" t="str">
            <v>Ермаковский</v>
          </cell>
        </row>
        <row r="32">
          <cell r="N32" t="str">
            <v>ЗАТО Кедровый</v>
          </cell>
        </row>
        <row r="33">
          <cell r="N33" t="str">
            <v>ЗАТО Солнечный</v>
          </cell>
        </row>
        <row r="34">
          <cell r="N34" t="str">
            <v>Идринский</v>
          </cell>
        </row>
        <row r="35">
          <cell r="N35" t="str">
            <v>Иланский</v>
          </cell>
        </row>
        <row r="36">
          <cell r="N36" t="str">
            <v>Ирбейский</v>
          </cell>
        </row>
        <row r="37">
          <cell r="N37" t="str">
            <v>Казачинский</v>
          </cell>
        </row>
        <row r="38">
          <cell r="N38" t="str">
            <v>Канский</v>
          </cell>
        </row>
        <row r="39">
          <cell r="N39" t="str">
            <v>Каратузский</v>
          </cell>
        </row>
        <row r="40">
          <cell r="N40" t="str">
            <v>Кежемский</v>
          </cell>
        </row>
        <row r="41">
          <cell r="N41" t="str">
            <v>Козульский</v>
          </cell>
        </row>
        <row r="42">
          <cell r="N42" t="str">
            <v>Краснотуранский</v>
          </cell>
        </row>
        <row r="43">
          <cell r="N43" t="str">
            <v>Курагинский</v>
          </cell>
        </row>
        <row r="44">
          <cell r="N44" t="str">
            <v>Манский</v>
          </cell>
        </row>
        <row r="45">
          <cell r="N45" t="str">
            <v>Минусинский</v>
          </cell>
        </row>
        <row r="46">
          <cell r="N46" t="str">
            <v>Мотыгинский</v>
          </cell>
        </row>
        <row r="47">
          <cell r="N47" t="str">
            <v>Назаровский</v>
          </cell>
        </row>
        <row r="48">
          <cell r="N48" t="str">
            <v>Нижнеингашский</v>
          </cell>
        </row>
        <row r="49">
          <cell r="N49" t="str">
            <v>Новоселовский</v>
          </cell>
        </row>
        <row r="50">
          <cell r="N50" t="str">
            <v>Партизанский</v>
          </cell>
        </row>
        <row r="51">
          <cell r="N51" t="str">
            <v>Пировский</v>
          </cell>
        </row>
        <row r="52">
          <cell r="N52" t="str">
            <v>Рыбинский</v>
          </cell>
        </row>
        <row r="53">
          <cell r="N53" t="str">
            <v>Саянский</v>
          </cell>
        </row>
        <row r="54">
          <cell r="N54" t="str">
            <v>Северо-Енисейский</v>
          </cell>
        </row>
        <row r="55">
          <cell r="N55" t="str">
            <v>Сухобузимский</v>
          </cell>
        </row>
        <row r="56">
          <cell r="N56" t="str">
            <v>Таймырский</v>
          </cell>
        </row>
        <row r="57">
          <cell r="N57" t="str">
            <v>Тасеевский</v>
          </cell>
        </row>
        <row r="58">
          <cell r="N58" t="str">
            <v>Туруханский</v>
          </cell>
        </row>
        <row r="59">
          <cell r="N59" t="str">
            <v>Тюхтетский</v>
          </cell>
        </row>
        <row r="60">
          <cell r="N60" t="str">
            <v>Ужурский</v>
          </cell>
        </row>
        <row r="61">
          <cell r="N61" t="str">
            <v>Уярский</v>
          </cell>
        </row>
        <row r="62">
          <cell r="N62" t="str">
            <v>Шарыповский</v>
          </cell>
        </row>
        <row r="63">
          <cell r="N63" t="str">
            <v>Шушенский</v>
          </cell>
        </row>
        <row r="64">
          <cell r="N64" t="str">
            <v>Эвенкийский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свод"/>
      <sheetName val="Мун- 2019-2020"/>
      <sheetName val="мун-диаграммы"/>
      <sheetName val="Рег- 2019-2020"/>
      <sheetName val="рег-диаграммы"/>
      <sheetName val="Фед- 2019-2020"/>
      <sheetName val="фед-диаграммы"/>
      <sheetName val="Кол-во учащихся ОУ"/>
    </sheetNames>
    <sheetDataSet>
      <sheetData sheetId="0"/>
      <sheetData sheetId="1">
        <row r="6">
          <cell r="DC6">
            <v>0.43154606975533577</v>
          </cell>
          <cell r="DE6">
            <v>1</v>
          </cell>
          <cell r="DG6">
            <v>0.18729796539266019</v>
          </cell>
          <cell r="DI6">
            <v>4.6645911497831351E-2</v>
          </cell>
        </row>
        <row r="7">
          <cell r="B7">
            <v>50050</v>
          </cell>
          <cell r="C7" t="str">
            <v>МАОУ Гимназия № 5</v>
          </cell>
          <cell r="DC7">
            <v>0.29411764705882354</v>
          </cell>
          <cell r="DE7">
            <v>0.42973949420041829</v>
          </cell>
          <cell r="DG7">
            <v>0.15</v>
          </cell>
          <cell r="DI7">
            <v>2.3310023310023312E-2</v>
          </cell>
        </row>
        <row r="8">
          <cell r="C8" t="str">
            <v>Железнодорожный район</v>
          </cell>
          <cell r="DC8">
            <v>0.4509803921568627</v>
          </cell>
          <cell r="DE8">
            <v>1.535124970949272</v>
          </cell>
          <cell r="DG8">
            <v>0.18662519440124417</v>
          </cell>
          <cell r="DI8">
            <v>7.5584812507346888E-2</v>
          </cell>
        </row>
        <row r="9">
          <cell r="B9">
            <v>10003</v>
          </cell>
          <cell r="C9" t="str">
            <v>МБОУ Прогимназия № 131</v>
          </cell>
          <cell r="DC9">
            <v>5.8823529411764705E-2</v>
          </cell>
          <cell r="DE9">
            <v>6.4460924130062741E-2</v>
          </cell>
          <cell r="DG9">
            <v>0.33333333333333331</v>
          </cell>
          <cell r="DI9">
            <v>1.2500000000000001E-2</v>
          </cell>
        </row>
        <row r="10">
          <cell r="B10">
            <v>10002</v>
          </cell>
          <cell r="C10" t="str">
            <v>МБОУ Гимназия № 8</v>
          </cell>
          <cell r="DC10">
            <v>0.58823529411764708</v>
          </cell>
          <cell r="DE10">
            <v>1.5900361285415479</v>
          </cell>
          <cell r="DG10">
            <v>0.21621621621621623</v>
          </cell>
          <cell r="DI10">
            <v>6.5486725663716813E-2</v>
          </cell>
        </row>
        <row r="11">
          <cell r="B11">
            <v>10090</v>
          </cell>
          <cell r="C11" t="str">
            <v>МАОУ Гимназия №  9</v>
          </cell>
          <cell r="DC11">
            <v>0.47058823529411764</v>
          </cell>
          <cell r="DE11">
            <v>0.98840083666096212</v>
          </cell>
          <cell r="DG11">
            <v>8.6956521739130432E-2</v>
          </cell>
          <cell r="DI11">
            <v>2.8342575477510783E-2</v>
          </cell>
        </row>
        <row r="12">
          <cell r="B12">
            <v>10004</v>
          </cell>
          <cell r="C12" t="str">
            <v>МАОУ Лицей № 7</v>
          </cell>
          <cell r="DC12">
            <v>0.52941176470588236</v>
          </cell>
          <cell r="DE12">
            <v>5.049439056854915</v>
          </cell>
          <cell r="DG12">
            <v>0.27659574468085107</v>
          </cell>
          <cell r="DI12">
            <v>0.17330383480825959</v>
          </cell>
        </row>
        <row r="13">
          <cell r="B13">
            <v>10001</v>
          </cell>
          <cell r="C13" t="str">
            <v>МБОУ Лицей № 28</v>
          </cell>
          <cell r="DC13">
            <v>0.52941176470588236</v>
          </cell>
          <cell r="DE13">
            <v>2.0627495721620077</v>
          </cell>
          <cell r="DG13">
            <v>9.375E-2</v>
          </cell>
          <cell r="DI13">
            <v>0.12834224598930483</v>
          </cell>
        </row>
        <row r="14">
          <cell r="B14">
            <v>10120</v>
          </cell>
          <cell r="C14" t="str">
            <v>МБОУ СШ  № 12</v>
          </cell>
          <cell r="DC14">
            <v>0.58823529411764708</v>
          </cell>
          <cell r="DE14">
            <v>1.2892184826012549</v>
          </cell>
          <cell r="DG14">
            <v>0.11666666666666667</v>
          </cell>
          <cell r="DI14">
            <v>7.5376884422110546E-2</v>
          </cell>
        </row>
        <row r="15">
          <cell r="B15">
            <v>10190</v>
          </cell>
          <cell r="C15" t="str">
            <v>МБОУ СШ № 19</v>
          </cell>
          <cell r="DC15">
            <v>0.58823529411764708</v>
          </cell>
          <cell r="DE15">
            <v>1.4181403308613805</v>
          </cell>
          <cell r="DG15">
            <v>0.18181818181818182</v>
          </cell>
          <cell r="DI15">
            <v>5.6603773584905662E-2</v>
          </cell>
        </row>
        <row r="16">
          <cell r="B16">
            <v>10320</v>
          </cell>
          <cell r="C16" t="str">
            <v>МАОУ СШ № 32</v>
          </cell>
          <cell r="DC16">
            <v>0.52941176470588236</v>
          </cell>
          <cell r="DE16">
            <v>1.0528617607910249</v>
          </cell>
          <cell r="DG16">
            <v>0.10204081632653061</v>
          </cell>
          <cell r="DI16">
            <v>5.5936073059360727E-2</v>
          </cell>
        </row>
        <row r="17">
          <cell r="B17">
            <v>10860</v>
          </cell>
          <cell r="C17" t="str">
            <v>МБОУ СШ № 86</v>
          </cell>
          <cell r="DC17">
            <v>0.17647058823529413</v>
          </cell>
          <cell r="DE17">
            <v>0.30081764594029281</v>
          </cell>
          <cell r="DG17">
            <v>7.1428571428571425E-2</v>
          </cell>
          <cell r="DI17">
            <v>1.5927189988623434E-2</v>
          </cell>
        </row>
        <row r="18">
          <cell r="C18" t="str">
            <v>Кировский район</v>
          </cell>
          <cell r="DC18">
            <v>0.40723981900452488</v>
          </cell>
          <cell r="DE18">
            <v>0.90741147044626791</v>
          </cell>
          <cell r="DG18">
            <v>0.16393442622950818</v>
          </cell>
          <cell r="DI18">
            <v>4.5864661654135337E-2</v>
          </cell>
        </row>
        <row r="19">
          <cell r="B19">
            <v>20040</v>
          </cell>
          <cell r="C19" t="str">
            <v>МАОУ Гимназия № 4</v>
          </cell>
          <cell r="DC19">
            <v>0.58823529411764708</v>
          </cell>
          <cell r="DE19">
            <v>1.7189579768016732</v>
          </cell>
          <cell r="DG19">
            <v>0.1125</v>
          </cell>
          <cell r="DI19">
            <v>7.407407407407407E-2</v>
          </cell>
        </row>
        <row r="20">
          <cell r="B20">
            <v>20061</v>
          </cell>
          <cell r="C20" t="str">
            <v>МАОУ Гимназия № 6</v>
          </cell>
          <cell r="DC20">
            <v>0.52941176470588236</v>
          </cell>
          <cell r="DE20">
            <v>1.009887811370983</v>
          </cell>
          <cell r="DG20">
            <v>0.36170212765957449</v>
          </cell>
          <cell r="DI20">
            <v>6.8313953488372089E-2</v>
          </cell>
        </row>
        <row r="21">
          <cell r="B21">
            <v>21020</v>
          </cell>
          <cell r="C21" t="str">
            <v>МАОУ Гимназия № 10</v>
          </cell>
          <cell r="DC21">
            <v>0.52941176470588236</v>
          </cell>
          <cell r="DE21">
            <v>0.81650503898079474</v>
          </cell>
          <cell r="DG21">
            <v>0.26315789473684209</v>
          </cell>
          <cell r="DI21">
            <v>3.7886340977068791E-2</v>
          </cell>
        </row>
        <row r="22">
          <cell r="B22">
            <v>20060</v>
          </cell>
          <cell r="C22" t="str">
            <v>МАОУ Лицей № 6 "Перспектива"</v>
          </cell>
          <cell r="DC22">
            <v>0.58823529411764708</v>
          </cell>
          <cell r="DE22">
            <v>2.2991062939722378</v>
          </cell>
          <cell r="DG22">
            <v>0.20560747663551401</v>
          </cell>
          <cell r="DI22">
            <v>6.5483476132190938E-2</v>
          </cell>
        </row>
        <row r="23">
          <cell r="B23">
            <v>20400</v>
          </cell>
          <cell r="C23" t="str">
            <v>МАОУ Лицей № 11</v>
          </cell>
          <cell r="DC23">
            <v>0.52941176470588236</v>
          </cell>
          <cell r="DE23">
            <v>2.1272104962920708</v>
          </cell>
          <cell r="DG23">
            <v>0.17171717171717171</v>
          </cell>
          <cell r="DI23">
            <v>6.889352818371608E-2</v>
          </cell>
        </row>
        <row r="24">
          <cell r="B24">
            <v>20080</v>
          </cell>
          <cell r="C24" t="str">
            <v>МБОУ СШ № 8 "Созидание"</v>
          </cell>
          <cell r="DC24">
            <v>0.35294117647058826</v>
          </cell>
          <cell r="DE24">
            <v>0.3867655447803765</v>
          </cell>
          <cell r="DG24">
            <v>0.1111111111111111</v>
          </cell>
          <cell r="DI24">
            <v>2.0454545454545454E-2</v>
          </cell>
        </row>
        <row r="25">
          <cell r="B25">
            <v>20460</v>
          </cell>
          <cell r="C25" t="str">
            <v>МБОУ СШ № 46</v>
          </cell>
          <cell r="DC25">
            <v>0.35294117647058826</v>
          </cell>
          <cell r="DE25">
            <v>0.32230462065031373</v>
          </cell>
          <cell r="DG25">
            <v>0.13333333333333333</v>
          </cell>
          <cell r="DI25">
            <v>1.4910536779324055E-2</v>
          </cell>
        </row>
        <row r="26">
          <cell r="B26">
            <v>20490</v>
          </cell>
          <cell r="C26" t="str">
            <v>МБОУ СШ № 49</v>
          </cell>
          <cell r="DC26">
            <v>0.11764705882352941</v>
          </cell>
          <cell r="DE26">
            <v>8.5947898840083664E-2</v>
          </cell>
          <cell r="DG26">
            <v>0</v>
          </cell>
          <cell r="DI26">
            <v>8.9086859688195987E-3</v>
          </cell>
        </row>
        <row r="27">
          <cell r="B27">
            <v>20550</v>
          </cell>
          <cell r="C27" t="str">
            <v>МАОУ СШ № 55</v>
          </cell>
          <cell r="DC27">
            <v>0.47058823529411764</v>
          </cell>
          <cell r="DE27">
            <v>1.0743487355010457</v>
          </cell>
          <cell r="DG27">
            <v>0.06</v>
          </cell>
          <cell r="DI27">
            <v>7.564296520423601E-2</v>
          </cell>
        </row>
        <row r="28">
          <cell r="B28">
            <v>20630</v>
          </cell>
          <cell r="C28" t="str">
            <v>МБОУ СШ № 63</v>
          </cell>
          <cell r="DC28">
            <v>0.29411764705882354</v>
          </cell>
          <cell r="DE28">
            <v>0.30081764594029281</v>
          </cell>
          <cell r="DG28">
            <v>7.1428571428571425E-2</v>
          </cell>
          <cell r="DI28">
            <v>1.8229166666666668E-2</v>
          </cell>
        </row>
        <row r="29">
          <cell r="B29">
            <v>20810</v>
          </cell>
          <cell r="C29" t="str">
            <v>МБОУ СШ № 81</v>
          </cell>
          <cell r="DC29">
            <v>0.29411764705882354</v>
          </cell>
          <cell r="DE29">
            <v>0.32230462065031373</v>
          </cell>
          <cell r="DG29">
            <v>0</v>
          </cell>
          <cell r="DI29">
            <v>1.6910935738444193E-2</v>
          </cell>
        </row>
        <row r="30">
          <cell r="B30">
            <v>20900</v>
          </cell>
          <cell r="C30" t="str">
            <v>МБОУ СШ № 90</v>
          </cell>
          <cell r="DC30">
            <v>0.52941176470588236</v>
          </cell>
          <cell r="DE30">
            <v>1.1602966343411294</v>
          </cell>
          <cell r="DG30">
            <v>0.1111111111111111</v>
          </cell>
          <cell r="DI30">
            <v>6.9498069498069498E-2</v>
          </cell>
        </row>
        <row r="31">
          <cell r="B31">
            <v>21350</v>
          </cell>
          <cell r="C31" t="str">
            <v>МБОУ СШ № 135</v>
          </cell>
          <cell r="DC31">
            <v>0.11764705882352941</v>
          </cell>
          <cell r="DE31">
            <v>0.17189579768016733</v>
          </cell>
          <cell r="DG31">
            <v>0.125</v>
          </cell>
          <cell r="DI31">
            <v>1.1428571428571429E-2</v>
          </cell>
        </row>
        <row r="32">
          <cell r="C32" t="str">
            <v>Ленинский район</v>
          </cell>
          <cell r="DC32">
            <v>0.36601307189542481</v>
          </cell>
          <cell r="DE32">
            <v>0.62550970822505336</v>
          </cell>
          <cell r="DG32">
            <v>0.15839694656488548</v>
          </cell>
          <cell r="DI32">
            <v>3.228390117676052E-2</v>
          </cell>
        </row>
        <row r="33">
          <cell r="B33">
            <v>30070</v>
          </cell>
          <cell r="C33" t="str">
            <v>МБОУ Гимназия № 7</v>
          </cell>
          <cell r="DC33">
            <v>0.52941176470588236</v>
          </cell>
          <cell r="DE33">
            <v>2.0197756227419661</v>
          </cell>
          <cell r="DG33">
            <v>0.2978723404255319</v>
          </cell>
          <cell r="DI33">
            <v>8.9438629876308282E-2</v>
          </cell>
        </row>
        <row r="34">
          <cell r="B34">
            <v>30480</v>
          </cell>
          <cell r="C34" t="str">
            <v>МАОУ Гимназия № 11</v>
          </cell>
          <cell r="DC34">
            <v>0.41176470588235292</v>
          </cell>
          <cell r="DE34">
            <v>0.773531089560753</v>
          </cell>
          <cell r="DG34">
            <v>0.1388888888888889</v>
          </cell>
          <cell r="DI34">
            <v>2.8962188254223652E-2</v>
          </cell>
        </row>
        <row r="35">
          <cell r="B35">
            <v>30460</v>
          </cell>
          <cell r="C35" t="str">
            <v>МАОУ Гимназия № 15</v>
          </cell>
          <cell r="DC35">
            <v>0.29411764705882354</v>
          </cell>
          <cell r="DE35">
            <v>0.42973949420041829</v>
          </cell>
          <cell r="DG35">
            <v>0.25</v>
          </cell>
          <cell r="DI35">
            <v>1.6299918500407497E-2</v>
          </cell>
        </row>
        <row r="36">
          <cell r="B36">
            <v>30030</v>
          </cell>
          <cell r="C36" t="str">
            <v>МБОУ Лицей № 3</v>
          </cell>
          <cell r="DC36">
            <v>0.41176470588235292</v>
          </cell>
          <cell r="DE36">
            <v>0.88096596311085751</v>
          </cell>
          <cell r="DG36">
            <v>0.1951219512195122</v>
          </cell>
          <cell r="DI36">
            <v>4.3203371970495258E-2</v>
          </cell>
        </row>
        <row r="37">
          <cell r="B37">
            <v>31000</v>
          </cell>
          <cell r="C37" t="str">
            <v>МАОУ Лицей № 12</v>
          </cell>
          <cell r="DC37">
            <v>0.52941176470588236</v>
          </cell>
          <cell r="DE37">
            <v>1.0958357102110667</v>
          </cell>
          <cell r="DG37">
            <v>0.11764705882352941</v>
          </cell>
          <cell r="DI37">
            <v>4.8341232227488151E-2</v>
          </cell>
        </row>
        <row r="38">
          <cell r="B38">
            <v>30130</v>
          </cell>
          <cell r="C38" t="str">
            <v>МБОУ СШ № 13</v>
          </cell>
          <cell r="DC38">
            <v>0.23529411764705882</v>
          </cell>
          <cell r="DE38">
            <v>0.12892184826012548</v>
          </cell>
          <cell r="DG38">
            <v>0</v>
          </cell>
          <cell r="DI38">
            <v>1.284796573875803E-2</v>
          </cell>
        </row>
        <row r="39">
          <cell r="B39">
            <v>30160</v>
          </cell>
          <cell r="C39" t="str">
            <v>МБОУ СШ № 16</v>
          </cell>
          <cell r="DC39">
            <v>0.35294117647058826</v>
          </cell>
          <cell r="DE39">
            <v>0.34379159536033466</v>
          </cell>
          <cell r="DG39">
            <v>0</v>
          </cell>
          <cell r="DI39">
            <v>1.7543859649122806E-2</v>
          </cell>
        </row>
        <row r="40">
          <cell r="B40">
            <v>30310</v>
          </cell>
          <cell r="C40" t="str">
            <v>МБОУ СШ № 31</v>
          </cell>
          <cell r="DC40">
            <v>0.23529411764705882</v>
          </cell>
          <cell r="DE40">
            <v>0.25784369652025096</v>
          </cell>
          <cell r="DG40">
            <v>0</v>
          </cell>
          <cell r="DI40">
            <v>2.0583190394511151E-2</v>
          </cell>
        </row>
        <row r="41">
          <cell r="B41">
            <v>30440</v>
          </cell>
          <cell r="C41" t="str">
            <v>МБОУ СШ № 44</v>
          </cell>
          <cell r="DC41">
            <v>0.29411764705882354</v>
          </cell>
          <cell r="DE41">
            <v>0.55866134246054377</v>
          </cell>
          <cell r="DG41">
            <v>0.26923076923076922</v>
          </cell>
          <cell r="DI41">
            <v>3.1784841075794622E-2</v>
          </cell>
        </row>
        <row r="42">
          <cell r="B42">
            <v>30470</v>
          </cell>
          <cell r="C42" t="str">
            <v>МБОУ СШ № 47</v>
          </cell>
          <cell r="DC42">
            <v>0.29411764705882354</v>
          </cell>
          <cell r="DE42">
            <v>0.42973949420041829</v>
          </cell>
          <cell r="DG42">
            <v>0</v>
          </cell>
          <cell r="DI42">
            <v>3.125E-2</v>
          </cell>
        </row>
        <row r="43">
          <cell r="B43">
            <v>30500</v>
          </cell>
          <cell r="C43" t="str">
            <v>МБОУ СШ № 50</v>
          </cell>
          <cell r="DC43">
            <v>0.23529411764705882</v>
          </cell>
          <cell r="DE43">
            <v>0.12892184826012548</v>
          </cell>
          <cell r="DG43">
            <v>0</v>
          </cell>
          <cell r="DI43">
            <v>1.5228426395939087E-2</v>
          </cell>
        </row>
        <row r="44">
          <cell r="B44">
            <v>30530</v>
          </cell>
          <cell r="C44" t="str">
            <v>МБОУ СШ № 53</v>
          </cell>
          <cell r="DC44">
            <v>0.41176470588235292</v>
          </cell>
          <cell r="DE44">
            <v>0.81650503898079474</v>
          </cell>
          <cell r="DG44">
            <v>0.10526315789473684</v>
          </cell>
          <cell r="DI44">
            <v>2.5693035835023664E-2</v>
          </cell>
        </row>
        <row r="45">
          <cell r="B45">
            <v>30640</v>
          </cell>
          <cell r="C45" t="str">
            <v>МБОУ СШ № 64</v>
          </cell>
          <cell r="DC45">
            <v>0.6470588235294118</v>
          </cell>
          <cell r="DE45">
            <v>1.0313747860810039</v>
          </cell>
          <cell r="DG45">
            <v>0.16666666666666666</v>
          </cell>
          <cell r="DI45">
            <v>5.4857142857142854E-2</v>
          </cell>
        </row>
        <row r="46">
          <cell r="B46">
            <v>30650</v>
          </cell>
          <cell r="C46" t="str">
            <v>МБОУ СШ № 65</v>
          </cell>
          <cell r="DC46">
            <v>0.17647058823529413</v>
          </cell>
          <cell r="DE46">
            <v>0.21486974710020915</v>
          </cell>
          <cell r="DG46">
            <v>0.1</v>
          </cell>
          <cell r="DI46">
            <v>1.1990407673860911E-2</v>
          </cell>
        </row>
        <row r="47">
          <cell r="B47">
            <v>30790</v>
          </cell>
          <cell r="C47" t="str">
            <v>МБОУ СШ № 79</v>
          </cell>
          <cell r="DC47">
            <v>0.23529411764705882</v>
          </cell>
          <cell r="DE47">
            <v>0.21486974710020915</v>
          </cell>
          <cell r="DG47">
            <v>0.2</v>
          </cell>
          <cell r="DI47">
            <v>1.5082956259426848E-2</v>
          </cell>
        </row>
        <row r="48">
          <cell r="B48">
            <v>30890</v>
          </cell>
          <cell r="C48" t="str">
            <v>МБОУ СШ № 89</v>
          </cell>
          <cell r="DC48">
            <v>0.29411764705882354</v>
          </cell>
          <cell r="DE48">
            <v>0.25784369652025096</v>
          </cell>
          <cell r="DG48">
            <v>8.3333333333333329E-2</v>
          </cell>
          <cell r="DI48">
            <v>1.8264840182648401E-2</v>
          </cell>
        </row>
        <row r="49">
          <cell r="B49">
            <v>30940</v>
          </cell>
          <cell r="C49" t="str">
            <v>МБОУ СШ № 94</v>
          </cell>
          <cell r="DC49">
            <v>0.47058823529411764</v>
          </cell>
          <cell r="DE49">
            <v>0.5801483171705647</v>
          </cell>
          <cell r="DG49">
            <v>0.1111111111111111</v>
          </cell>
          <cell r="DI49">
            <v>2.3195876288659795E-2</v>
          </cell>
        </row>
        <row r="50">
          <cell r="B50">
            <v>31480</v>
          </cell>
          <cell r="C50" t="str">
            <v>МАОУ СШ № 148</v>
          </cell>
          <cell r="DC50">
            <v>0.52941176470588236</v>
          </cell>
          <cell r="DE50">
            <v>1.0958357102110667</v>
          </cell>
          <cell r="DG50">
            <v>9.8039215686274508E-2</v>
          </cell>
          <cell r="DI50">
            <v>4.1803278688524591E-2</v>
          </cell>
        </row>
        <row r="51">
          <cell r="C51" t="str">
            <v>Октябрьский район</v>
          </cell>
          <cell r="DC51">
            <v>0.4148606811145511</v>
          </cell>
          <cell r="DE51">
            <v>1.1535112739063862</v>
          </cell>
          <cell r="DG51">
            <v>0.16568627450980392</v>
          </cell>
          <cell r="DI51">
            <v>5.647840531561462E-2</v>
          </cell>
        </row>
        <row r="52">
          <cell r="B52">
            <v>40010</v>
          </cell>
          <cell r="C52" t="str">
            <v>МАОУ «КУГ № 1 – Универс»</v>
          </cell>
          <cell r="DC52">
            <v>0.6470588235294118</v>
          </cell>
          <cell r="DE52">
            <v>3.4164289788933258</v>
          </cell>
          <cell r="DG52">
            <v>0.2389937106918239</v>
          </cell>
          <cell r="DI52">
            <v>7.1236559139784952E-2</v>
          </cell>
        </row>
        <row r="53">
          <cell r="B53">
            <v>40030</v>
          </cell>
          <cell r="C53" t="str">
            <v>МБОУ Гимназия № 3</v>
          </cell>
          <cell r="DC53">
            <v>0.52941176470588236</v>
          </cell>
          <cell r="DE53">
            <v>2.1272104962920708</v>
          </cell>
          <cell r="DG53">
            <v>0.16161616161616163</v>
          </cell>
          <cell r="DI53">
            <v>0.15541601255886969</v>
          </cell>
        </row>
        <row r="54">
          <cell r="B54">
            <v>40410</v>
          </cell>
          <cell r="C54" t="str">
            <v>МАОУ Гимназия № 13 "Академ"</v>
          </cell>
          <cell r="DC54">
            <v>0.94117647058823528</v>
          </cell>
          <cell r="DE54">
            <v>4.8345693097547064</v>
          </cell>
          <cell r="DG54">
            <v>0.18666666666666668</v>
          </cell>
          <cell r="DI54">
            <v>0.12057877813504823</v>
          </cell>
        </row>
        <row r="55">
          <cell r="B55">
            <v>40011</v>
          </cell>
          <cell r="C55" t="str">
            <v>МАОУ Лицей № 1</v>
          </cell>
          <cell r="DC55">
            <v>0.47058823529411764</v>
          </cell>
          <cell r="DE55">
            <v>2.0412625974519871</v>
          </cell>
          <cell r="DG55">
            <v>0.16842105263157894</v>
          </cell>
          <cell r="DI55">
            <v>4.3162199000454336E-2</v>
          </cell>
        </row>
        <row r="56">
          <cell r="B56">
            <v>40080</v>
          </cell>
          <cell r="C56" t="str">
            <v>МБОУ Лицей № 8</v>
          </cell>
          <cell r="DC56">
            <v>0.47058823529411764</v>
          </cell>
          <cell r="DE56">
            <v>1.525575204411485</v>
          </cell>
          <cell r="DG56">
            <v>7.0422535211267609E-2</v>
          </cell>
          <cell r="DI56">
            <v>5.6709265175718851E-2</v>
          </cell>
        </row>
        <row r="57">
          <cell r="B57">
            <v>40100</v>
          </cell>
          <cell r="C57" t="str">
            <v>МБОУ Лицей № 10</v>
          </cell>
          <cell r="DC57">
            <v>0.47058823529411764</v>
          </cell>
          <cell r="DE57">
            <v>0.92393991253089935</v>
          </cell>
          <cell r="DG57">
            <v>0.23255813953488372</v>
          </cell>
          <cell r="DI57">
            <v>4.3043043043043044E-2</v>
          </cell>
        </row>
        <row r="58">
          <cell r="B58">
            <v>40020</v>
          </cell>
          <cell r="C58" t="str">
            <v>МБОУ Школа-интернат № 1</v>
          </cell>
          <cell r="DC58">
            <v>0.52941176470588236</v>
          </cell>
          <cell r="DE58">
            <v>0.62312226659060654</v>
          </cell>
          <cell r="DG58">
            <v>0.41379310344827586</v>
          </cell>
          <cell r="DI58">
            <v>8.5294117647058826E-2</v>
          </cell>
        </row>
        <row r="59">
          <cell r="B59">
            <v>40031</v>
          </cell>
          <cell r="C59" t="str">
            <v>МБОУ СШ № 3</v>
          </cell>
          <cell r="DC59">
            <v>0.23529411764705882</v>
          </cell>
          <cell r="DE59">
            <v>0.42973949420041829</v>
          </cell>
          <cell r="DG59">
            <v>0.15</v>
          </cell>
          <cell r="DI59">
            <v>2.1715526601520086E-2</v>
          </cell>
        </row>
        <row r="60">
          <cell r="B60">
            <v>40210</v>
          </cell>
          <cell r="C60" t="str">
            <v>МБОУ СШ № 21</v>
          </cell>
          <cell r="DC60">
            <v>0.29411764705882354</v>
          </cell>
          <cell r="DE60">
            <v>0.36527857007035558</v>
          </cell>
          <cell r="DG60">
            <v>5.8823529411764705E-2</v>
          </cell>
          <cell r="DI60">
            <v>3.4343434343434343E-2</v>
          </cell>
        </row>
        <row r="61">
          <cell r="B61">
            <v>40300</v>
          </cell>
          <cell r="C61" t="str">
            <v>МБОУ СШ № 30</v>
          </cell>
          <cell r="DC61">
            <v>5.8823529411764705E-2</v>
          </cell>
          <cell r="DE61">
            <v>0.12892184826012548</v>
          </cell>
          <cell r="DG61">
            <v>0</v>
          </cell>
          <cell r="DI61">
            <v>2.1505376344086023E-2</v>
          </cell>
        </row>
        <row r="62">
          <cell r="B62">
            <v>40360</v>
          </cell>
          <cell r="C62" t="str">
            <v>МБОУ СШ № 36</v>
          </cell>
          <cell r="DC62">
            <v>0.23529411764705882</v>
          </cell>
          <cell r="DE62">
            <v>0.60163529188058562</v>
          </cell>
          <cell r="DG62">
            <v>0</v>
          </cell>
          <cell r="DI62">
            <v>4.8192771084337352E-2</v>
          </cell>
        </row>
        <row r="63">
          <cell r="B63">
            <v>40390</v>
          </cell>
          <cell r="C63" t="str">
            <v>МБОУ СШ № 39</v>
          </cell>
          <cell r="DC63">
            <v>0.23529411764705882</v>
          </cell>
          <cell r="DE63">
            <v>0.21486974710020915</v>
          </cell>
          <cell r="DG63">
            <v>0</v>
          </cell>
          <cell r="DI63">
            <v>1.4450867052023121E-2</v>
          </cell>
        </row>
        <row r="64">
          <cell r="B64">
            <v>40720</v>
          </cell>
          <cell r="C64" t="str">
            <v>МБОУ СШ № 72</v>
          </cell>
          <cell r="DC64">
            <v>0.52941176470588236</v>
          </cell>
          <cell r="DE64">
            <v>1.0313747860810039</v>
          </cell>
          <cell r="DG64">
            <v>0.125</v>
          </cell>
          <cell r="DI64">
            <v>4.9896049896049899E-2</v>
          </cell>
        </row>
        <row r="65">
          <cell r="B65">
            <v>40730</v>
          </cell>
          <cell r="C65" t="str">
            <v>МБОУ СШ № 73</v>
          </cell>
          <cell r="DC65">
            <v>0.17647058823529413</v>
          </cell>
          <cell r="DE65">
            <v>0.15040882297014641</v>
          </cell>
          <cell r="DG65">
            <v>0</v>
          </cell>
          <cell r="DI65">
            <v>2.8000000000000001E-2</v>
          </cell>
        </row>
        <row r="66">
          <cell r="B66">
            <v>40820</v>
          </cell>
          <cell r="C66" t="str">
            <v>МБОУ СШ № 82</v>
          </cell>
          <cell r="DC66">
            <v>0.52941176470588236</v>
          </cell>
          <cell r="DE66">
            <v>0.73055714014071116</v>
          </cell>
          <cell r="DG66">
            <v>0.23529411764705882</v>
          </cell>
          <cell r="DI66">
            <v>4.3092522179974654E-2</v>
          </cell>
        </row>
        <row r="67">
          <cell r="B67">
            <v>40840</v>
          </cell>
          <cell r="C67" t="str">
            <v>МБОУ СШ № 84</v>
          </cell>
          <cell r="DC67">
            <v>0.35294117647058826</v>
          </cell>
          <cell r="DE67">
            <v>0.68758319072066931</v>
          </cell>
          <cell r="DG67">
            <v>3.125E-2</v>
          </cell>
          <cell r="DI67">
            <v>4.3184885290148446E-2</v>
          </cell>
        </row>
        <row r="68">
          <cell r="B68">
            <v>40950</v>
          </cell>
          <cell r="C68" t="str">
            <v>МБОУ СШ № 95</v>
          </cell>
          <cell r="DC68">
            <v>0.23529411764705882</v>
          </cell>
          <cell r="DE68">
            <v>0.25784369652025096</v>
          </cell>
          <cell r="DG68">
            <v>8.3333333333333329E-2</v>
          </cell>
          <cell r="DI68">
            <v>1.3969732246798603E-2</v>
          </cell>
        </row>
        <row r="69">
          <cell r="B69">
            <v>40990</v>
          </cell>
          <cell r="C69" t="str">
            <v>МБОУ СШ № 99</v>
          </cell>
          <cell r="DC69">
            <v>0.41176470588235292</v>
          </cell>
          <cell r="DE69">
            <v>1.1602966343411294</v>
          </cell>
          <cell r="DG69">
            <v>0.14814814814814814</v>
          </cell>
          <cell r="DI69">
            <v>4.6997389033942558E-2</v>
          </cell>
        </row>
        <row r="70">
          <cell r="B70">
            <v>40133</v>
          </cell>
          <cell r="C70" t="str">
            <v>МБОУ СШ № 133</v>
          </cell>
          <cell r="DC70">
            <v>0.52941176470588236</v>
          </cell>
          <cell r="DE70">
            <v>0.66609621601064839</v>
          </cell>
          <cell r="DG70">
            <v>6.4516129032258063E-2</v>
          </cell>
          <cell r="DI70">
            <v>3.8036809815950923E-2</v>
          </cell>
        </row>
        <row r="71">
          <cell r="C71" t="str">
            <v>Свердловский район</v>
          </cell>
          <cell r="DC71">
            <v>0.5</v>
          </cell>
          <cell r="DE71">
            <v>0.97765734930595172</v>
          </cell>
          <cell r="DG71">
            <v>0.16169544740973313</v>
          </cell>
          <cell r="DI71">
            <v>4.4334632516703783E-2</v>
          </cell>
        </row>
        <row r="72">
          <cell r="B72">
            <v>50040</v>
          </cell>
          <cell r="C72" t="str">
            <v>МАОУ Гимназия № 14</v>
          </cell>
          <cell r="DC72">
            <v>0.6470588235294118</v>
          </cell>
          <cell r="DE72">
            <v>1.6330100779615895</v>
          </cell>
          <cell r="DG72">
            <v>0.18421052631578946</v>
          </cell>
          <cell r="DI72">
            <v>7.3572120038722169E-2</v>
          </cell>
        </row>
        <row r="73">
          <cell r="B73">
            <v>50003</v>
          </cell>
          <cell r="C73" t="str">
            <v>МАОУ Лицей № 9 "Лидер"</v>
          </cell>
          <cell r="DC73">
            <v>0.52941176470588236</v>
          </cell>
          <cell r="DE73">
            <v>2.1057235215820498</v>
          </cell>
          <cell r="DG73">
            <v>0.15306122448979592</v>
          </cell>
          <cell r="DI73">
            <v>8.5291557876414278E-2</v>
          </cell>
        </row>
        <row r="74">
          <cell r="B74">
            <v>50060</v>
          </cell>
          <cell r="C74" t="str">
            <v>МБОУ СШ № 6</v>
          </cell>
          <cell r="DC74">
            <v>0.58823529411764708</v>
          </cell>
          <cell r="DE74">
            <v>1.9338277239018824</v>
          </cell>
          <cell r="DG74">
            <v>8.8888888888888892E-2</v>
          </cell>
          <cell r="DI74">
            <v>0.11194029850746269</v>
          </cell>
        </row>
        <row r="75">
          <cell r="B75">
            <v>50170</v>
          </cell>
          <cell r="C75" t="str">
            <v>МБОУ СШ № 17</v>
          </cell>
          <cell r="DC75">
            <v>0.58823529411764708</v>
          </cell>
          <cell r="DE75">
            <v>0.92393991253089935</v>
          </cell>
          <cell r="DG75">
            <v>0.13953488372093023</v>
          </cell>
          <cell r="DI75">
            <v>5.771812080536913E-2</v>
          </cell>
        </row>
        <row r="76">
          <cell r="B76">
            <v>50230</v>
          </cell>
          <cell r="C76" t="str">
            <v>МАОУ СШ № 23</v>
          </cell>
          <cell r="DC76">
            <v>0.47058823529411764</v>
          </cell>
          <cell r="DE76">
            <v>1.3751663814413386</v>
          </cell>
          <cell r="DG76">
            <v>0.171875</v>
          </cell>
          <cell r="DI76">
            <v>7.2810011376564274E-2</v>
          </cell>
        </row>
        <row r="77">
          <cell r="B77">
            <v>50340</v>
          </cell>
          <cell r="C77" t="str">
            <v>МБОУ СШ № 34</v>
          </cell>
          <cell r="DC77">
            <v>0.35294117647058826</v>
          </cell>
          <cell r="DE77">
            <v>0.40825251949039737</v>
          </cell>
          <cell r="DG77">
            <v>5.2631578947368418E-2</v>
          </cell>
          <cell r="DI77">
            <v>2.5780189959294438E-2</v>
          </cell>
        </row>
        <row r="78">
          <cell r="B78">
            <v>50420</v>
          </cell>
          <cell r="C78" t="str">
            <v>МБОУ СШ № 42</v>
          </cell>
          <cell r="DC78">
            <v>0.41176470588235292</v>
          </cell>
          <cell r="DE78">
            <v>1.0313747860810039</v>
          </cell>
          <cell r="DG78">
            <v>0.125</v>
          </cell>
          <cell r="DI78">
            <v>5.2805280528052806E-2</v>
          </cell>
        </row>
        <row r="79">
          <cell r="B79">
            <v>50450</v>
          </cell>
          <cell r="C79" t="str">
            <v>МБОУ СШ № 45</v>
          </cell>
          <cell r="DC79">
            <v>0.58823529411764708</v>
          </cell>
          <cell r="DE79">
            <v>0.773531089560753</v>
          </cell>
          <cell r="DG79">
            <v>0.22222222222222221</v>
          </cell>
          <cell r="DI79">
            <v>2.5227750525578137E-2</v>
          </cell>
        </row>
        <row r="80">
          <cell r="B80">
            <v>50620</v>
          </cell>
          <cell r="C80" t="str">
            <v>МБОУ СШ № 62</v>
          </cell>
          <cell r="DC80">
            <v>0.41176470588235292</v>
          </cell>
          <cell r="DE80">
            <v>0.42973949420041829</v>
          </cell>
          <cell r="DG80">
            <v>0.3</v>
          </cell>
          <cell r="DI80">
            <v>2.8530670470756064E-2</v>
          </cell>
        </row>
        <row r="81">
          <cell r="B81">
            <v>50760</v>
          </cell>
          <cell r="C81" t="str">
            <v>МБОУ СШ № 76</v>
          </cell>
          <cell r="DC81">
            <v>0.52941176470588236</v>
          </cell>
          <cell r="DE81">
            <v>0.98840083666096212</v>
          </cell>
          <cell r="DG81">
            <v>0.30434782608695654</v>
          </cell>
          <cell r="DI81">
            <v>3.8142620232172471E-2</v>
          </cell>
        </row>
        <row r="82">
          <cell r="B82">
            <v>50780</v>
          </cell>
          <cell r="C82" t="str">
            <v>МБОУ СШ № 78</v>
          </cell>
          <cell r="DC82">
            <v>0.29411764705882354</v>
          </cell>
          <cell r="DE82">
            <v>0.21486974710020915</v>
          </cell>
          <cell r="DG82">
            <v>0.1</v>
          </cell>
          <cell r="DI82">
            <v>7.9872204472843447E-3</v>
          </cell>
        </row>
        <row r="83">
          <cell r="B83">
            <v>50001</v>
          </cell>
          <cell r="C83" t="str">
            <v>МБОУ СШ № 92</v>
          </cell>
          <cell r="DC83">
            <v>0.35294117647058826</v>
          </cell>
          <cell r="DE83">
            <v>0.68758319072066931</v>
          </cell>
          <cell r="DG83">
            <v>3.125E-2</v>
          </cell>
          <cell r="DI83">
            <v>3.795966785290629E-2</v>
          </cell>
        </row>
        <row r="84">
          <cell r="B84">
            <v>50930</v>
          </cell>
          <cell r="C84" t="str">
            <v>МБОУ СШ № 93</v>
          </cell>
          <cell r="DC84">
            <v>0.58823529411764708</v>
          </cell>
          <cell r="DE84">
            <v>0.51568739304050193</v>
          </cell>
          <cell r="DG84">
            <v>0.125</v>
          </cell>
          <cell r="DI84">
            <v>3.3519553072625698E-2</v>
          </cell>
        </row>
        <row r="85">
          <cell r="B85">
            <v>51370</v>
          </cell>
          <cell r="C85" t="str">
            <v>МАОУ СШ № 137</v>
          </cell>
          <cell r="DC85">
            <v>0.6470588235294118</v>
          </cell>
          <cell r="DE85">
            <v>0.66609621601064839</v>
          </cell>
          <cell r="DG85">
            <v>0.29032258064516131</v>
          </cell>
          <cell r="DI85">
            <v>2.4351924587588374E-2</v>
          </cell>
        </row>
        <row r="86">
          <cell r="C86" t="str">
            <v>Советский район</v>
          </cell>
          <cell r="DC86">
            <v>0.43529411764705883</v>
          </cell>
          <cell r="DE86">
            <v>0.90675033276288264</v>
          </cell>
          <cell r="DG86">
            <v>0.21879936808846762</v>
          </cell>
          <cell r="DI86">
            <v>3.2802176447726386E-2</v>
          </cell>
        </row>
        <row r="87">
          <cell r="B87">
            <v>60010</v>
          </cell>
          <cell r="C87" t="str">
            <v>МБОУ СШ № 1</v>
          </cell>
          <cell r="DC87">
            <v>0.35294117647058826</v>
          </cell>
          <cell r="DE87">
            <v>0.75204411485073208</v>
          </cell>
          <cell r="DG87">
            <v>8.5714285714285715E-2</v>
          </cell>
          <cell r="DI87">
            <v>3.923766816143498E-2</v>
          </cell>
        </row>
        <row r="88">
          <cell r="B88">
            <v>60020</v>
          </cell>
          <cell r="C88" t="str">
            <v>МБОУ СШ № 2</v>
          </cell>
          <cell r="DC88">
            <v>0.23529411764705882</v>
          </cell>
          <cell r="DE88">
            <v>0.19338277239018825</v>
          </cell>
          <cell r="DG88">
            <v>0.1111111111111111</v>
          </cell>
          <cell r="DI88">
            <v>1.607142857142857E-2</v>
          </cell>
        </row>
        <row r="89">
          <cell r="B89">
            <v>60050</v>
          </cell>
          <cell r="C89" t="str">
            <v>МБОУ СШ № 5</v>
          </cell>
          <cell r="DC89">
            <v>0.47058823529411764</v>
          </cell>
          <cell r="DE89">
            <v>0.64460924130062747</v>
          </cell>
          <cell r="DG89">
            <v>0.3</v>
          </cell>
          <cell r="DI89">
            <v>2.7372262773722629E-2</v>
          </cell>
        </row>
        <row r="90">
          <cell r="B90">
            <v>60070</v>
          </cell>
          <cell r="C90" t="str">
            <v>МБОУ СШ № 7</v>
          </cell>
          <cell r="DC90">
            <v>0.41176470588235292</v>
          </cell>
          <cell r="DE90">
            <v>1.8263928503517779</v>
          </cell>
          <cell r="DG90">
            <v>0.27058823529411763</v>
          </cell>
          <cell r="DI90">
            <v>7.0892410341951623E-2</v>
          </cell>
        </row>
        <row r="91">
          <cell r="B91">
            <v>60180</v>
          </cell>
          <cell r="C91" t="str">
            <v>МБОУ СШ № 18</v>
          </cell>
          <cell r="DC91">
            <v>0.47058823529411764</v>
          </cell>
          <cell r="DE91">
            <v>0.51568739304050193</v>
          </cell>
          <cell r="DG91">
            <v>0.33333333333333331</v>
          </cell>
          <cell r="DI91">
            <v>1.7021276595744681E-2</v>
          </cell>
        </row>
        <row r="92">
          <cell r="B92">
            <v>60240</v>
          </cell>
          <cell r="C92" t="str">
            <v>МБОУ СШ № 24</v>
          </cell>
          <cell r="DC92">
            <v>0.52941176470588236</v>
          </cell>
          <cell r="DE92">
            <v>2.0842365468720288</v>
          </cell>
          <cell r="DG92">
            <v>0.25773195876288657</v>
          </cell>
          <cell r="DI92">
            <v>5.1788574479444738E-2</v>
          </cell>
        </row>
        <row r="93">
          <cell r="B93">
            <v>60560</v>
          </cell>
          <cell r="C93" t="str">
            <v>МБОУ СШ № 56</v>
          </cell>
          <cell r="DC93">
            <v>0.29411764705882354</v>
          </cell>
          <cell r="DE93">
            <v>0.27933067123027189</v>
          </cell>
          <cell r="DG93">
            <v>0</v>
          </cell>
          <cell r="DI93">
            <v>2.5793650793650792E-2</v>
          </cell>
        </row>
        <row r="94">
          <cell r="B94">
            <v>60660</v>
          </cell>
          <cell r="C94" t="str">
            <v>МБОУ СШ № 66</v>
          </cell>
          <cell r="DC94">
            <v>0.11764705882352941</v>
          </cell>
          <cell r="DE94">
            <v>0.19338277239018825</v>
          </cell>
          <cell r="DG94">
            <v>0</v>
          </cell>
          <cell r="DI94">
            <v>2.1531100478468901E-2</v>
          </cell>
        </row>
        <row r="95">
          <cell r="B95">
            <v>60001</v>
          </cell>
          <cell r="C95" t="str">
            <v>МБОУ СШ № 69</v>
          </cell>
          <cell r="DC95">
            <v>0.58823529411764708</v>
          </cell>
          <cell r="DE95">
            <v>0.88096596311085751</v>
          </cell>
          <cell r="DG95">
            <v>0.12195121951219512</v>
          </cell>
          <cell r="DI95">
            <v>4.4086021505376341E-2</v>
          </cell>
        </row>
        <row r="96">
          <cell r="B96">
            <v>60701</v>
          </cell>
          <cell r="C96" t="str">
            <v>МБОУ СШ № 70</v>
          </cell>
          <cell r="DC96">
            <v>0.35294117647058826</v>
          </cell>
          <cell r="DE96">
            <v>0.53717436775052285</v>
          </cell>
          <cell r="DG96">
            <v>0.28000000000000003</v>
          </cell>
          <cell r="DI96">
            <v>4.5871559633027525E-2</v>
          </cell>
        </row>
        <row r="97">
          <cell r="B97">
            <v>60850</v>
          </cell>
          <cell r="C97" t="str">
            <v>МБОУ СШ № 85</v>
          </cell>
          <cell r="DC97">
            <v>0.35294117647058826</v>
          </cell>
          <cell r="DE97">
            <v>0.60163529188058562</v>
          </cell>
          <cell r="DG97">
            <v>7.1428571428571425E-2</v>
          </cell>
          <cell r="DI97">
            <v>2.6641294005708849E-2</v>
          </cell>
        </row>
        <row r="98">
          <cell r="B98">
            <v>60910</v>
          </cell>
          <cell r="C98" t="str">
            <v>МБОУ СШ № 91</v>
          </cell>
          <cell r="DC98">
            <v>0.47058823529411764</v>
          </cell>
          <cell r="DE98">
            <v>0.73055714014071116</v>
          </cell>
          <cell r="DG98">
            <v>0.20588235294117646</v>
          </cell>
          <cell r="DI98">
            <v>3.8159371492704826E-2</v>
          </cell>
        </row>
        <row r="99">
          <cell r="B99">
            <v>60980</v>
          </cell>
          <cell r="C99" t="str">
            <v>МБОУ СШ № 98</v>
          </cell>
          <cell r="DC99">
            <v>0.58823529411764708</v>
          </cell>
          <cell r="DE99">
            <v>0.773531089560753</v>
          </cell>
          <cell r="DG99">
            <v>0.22222222222222221</v>
          </cell>
          <cell r="DI99">
            <v>4.3795620437956206E-2</v>
          </cell>
        </row>
        <row r="100">
          <cell r="B100">
            <v>61080</v>
          </cell>
          <cell r="C100" t="str">
            <v>МБОУ СШ № 108</v>
          </cell>
          <cell r="DC100">
            <v>0.76470588235294112</v>
          </cell>
          <cell r="DE100">
            <v>1.0528617607910249</v>
          </cell>
          <cell r="DG100">
            <v>0.16326530612244897</v>
          </cell>
          <cell r="DI100">
            <v>3.0837004405286344E-2</v>
          </cell>
        </row>
        <row r="101">
          <cell r="B101">
            <v>61150</v>
          </cell>
          <cell r="C101" t="str">
            <v>МБОУ СШ № 115</v>
          </cell>
          <cell r="DC101">
            <v>0.35294117647058826</v>
          </cell>
          <cell r="DE101">
            <v>0.40825251949039737</v>
          </cell>
          <cell r="DG101">
            <v>0.15789473684210525</v>
          </cell>
          <cell r="DI101">
            <v>2.0234291799787009E-2</v>
          </cell>
        </row>
        <row r="102">
          <cell r="B102">
            <v>61210</v>
          </cell>
          <cell r="C102" t="str">
            <v>МБОУ СШ № 121</v>
          </cell>
          <cell r="DC102">
            <v>0.17647058823529413</v>
          </cell>
          <cell r="DE102">
            <v>0.23635672181023007</v>
          </cell>
          <cell r="DG102">
            <v>0</v>
          </cell>
          <cell r="DI102">
            <v>1.5047879616963064E-2</v>
          </cell>
        </row>
        <row r="103">
          <cell r="B103">
            <v>61290</v>
          </cell>
          <cell r="C103" t="str">
            <v>МБОУ СШ № 129</v>
          </cell>
          <cell r="DC103">
            <v>0.17647058823529413</v>
          </cell>
          <cell r="DE103">
            <v>0.12892184826012548</v>
          </cell>
          <cell r="DG103">
            <v>0</v>
          </cell>
          <cell r="DI103">
            <v>7.9155672823219003E-3</v>
          </cell>
        </row>
        <row r="104">
          <cell r="B104">
            <v>61340</v>
          </cell>
          <cell r="C104" t="str">
            <v>МБОУ СШ № 134</v>
          </cell>
          <cell r="DC104">
            <v>0.35294117647058826</v>
          </cell>
          <cell r="DE104">
            <v>0.42973949420041829</v>
          </cell>
          <cell r="DG104">
            <v>0.1</v>
          </cell>
          <cell r="DI104">
            <v>1.5698587127158554E-2</v>
          </cell>
        </row>
        <row r="105">
          <cell r="B105">
            <v>61390</v>
          </cell>
          <cell r="C105" t="str">
            <v>МБОУ СШ № 139</v>
          </cell>
          <cell r="DC105">
            <v>0.17647058823529413</v>
          </cell>
          <cell r="DE105">
            <v>0.27933067123027189</v>
          </cell>
          <cell r="DG105">
            <v>0.15384615384615385</v>
          </cell>
          <cell r="DI105">
            <v>1.4084507042253521E-2</v>
          </cell>
        </row>
        <row r="106">
          <cell r="B106">
            <v>61410</v>
          </cell>
          <cell r="C106" t="str">
            <v>МБОУ СШ № 141</v>
          </cell>
          <cell r="DC106">
            <v>0.52941176470588236</v>
          </cell>
          <cell r="DE106">
            <v>0.62312226659060654</v>
          </cell>
          <cell r="DG106">
            <v>0.20689655172413793</v>
          </cell>
          <cell r="DI106">
            <v>2.9774127310061602E-2</v>
          </cell>
        </row>
        <row r="107">
          <cell r="B107">
            <v>61430</v>
          </cell>
          <cell r="C107" t="str">
            <v>МАОУ СШ № 143</v>
          </cell>
          <cell r="DC107">
            <v>0.6470588235294118</v>
          </cell>
          <cell r="DE107">
            <v>1.4396273055714013</v>
          </cell>
          <cell r="DG107">
            <v>0.28358208955223879</v>
          </cell>
          <cell r="DI107">
            <v>2.7697395618023975E-2</v>
          </cell>
        </row>
        <row r="108">
          <cell r="B108">
            <v>61440</v>
          </cell>
          <cell r="C108" t="str">
            <v>МБОУ СШ № 144</v>
          </cell>
          <cell r="DC108">
            <v>0.41176470588235292</v>
          </cell>
          <cell r="DE108">
            <v>2.0842365468720288</v>
          </cell>
          <cell r="DG108">
            <v>0.16494845360824742</v>
          </cell>
          <cell r="DI108">
            <v>4.0997464074387154E-2</v>
          </cell>
        </row>
        <row r="109">
          <cell r="B109">
            <v>61450</v>
          </cell>
          <cell r="C109" t="str">
            <v>МАОУ СШ № 145</v>
          </cell>
          <cell r="DC109">
            <v>0.6470588235294118</v>
          </cell>
          <cell r="DE109">
            <v>2.5354630157824682</v>
          </cell>
          <cell r="DG109">
            <v>0.22033898305084745</v>
          </cell>
          <cell r="DI109">
            <v>7.7939233817701459E-2</v>
          </cell>
        </row>
        <row r="110">
          <cell r="B110">
            <v>61470</v>
          </cell>
          <cell r="C110" t="str">
            <v>МБОУ СШ № 147</v>
          </cell>
          <cell r="DC110">
            <v>0.47058823529411764</v>
          </cell>
          <cell r="DE110">
            <v>0.75204411485073208</v>
          </cell>
          <cell r="DG110">
            <v>0.2857142857142857</v>
          </cell>
          <cell r="DI110">
            <v>2.9118136439267885E-2</v>
          </cell>
        </row>
        <row r="111">
          <cell r="B111">
            <v>61490</v>
          </cell>
          <cell r="C111" t="str">
            <v>МАОУ СШ № 149</v>
          </cell>
          <cell r="DC111">
            <v>0.52941176470588236</v>
          </cell>
          <cell r="DE111">
            <v>1.2462445331812131</v>
          </cell>
          <cell r="DG111">
            <v>0.5</v>
          </cell>
          <cell r="DI111">
            <v>2.3500810372771474E-2</v>
          </cell>
        </row>
        <row r="112">
          <cell r="B112">
            <v>61500</v>
          </cell>
          <cell r="C112" t="str">
            <v>МАОУ СШ № 150</v>
          </cell>
          <cell r="DC112">
            <v>0.76470588235294112</v>
          </cell>
          <cell r="DE112">
            <v>1.5040882297014642</v>
          </cell>
          <cell r="DG112">
            <v>0.25714285714285712</v>
          </cell>
          <cell r="DI112">
            <v>2.6455026455026454E-2</v>
          </cell>
        </row>
        <row r="113">
          <cell r="B113">
            <v>61510</v>
          </cell>
          <cell r="C113" t="str">
            <v>МАОУ СШ № 151</v>
          </cell>
          <cell r="DC113">
            <v>0.76470588235294112</v>
          </cell>
          <cell r="DE113">
            <v>1.1173226849210875</v>
          </cell>
          <cell r="DG113">
            <v>0.21153846153846154</v>
          </cell>
          <cell r="DI113">
            <v>3.1649421789409618E-2</v>
          </cell>
        </row>
        <row r="114">
          <cell r="B114">
            <v>61520</v>
          </cell>
          <cell r="C114" t="str">
            <v>МАОУ СШ № 152</v>
          </cell>
          <cell r="DC114">
            <v>0.41176470588235292</v>
          </cell>
          <cell r="DE114">
            <v>2.2346453698421751</v>
          </cell>
          <cell r="DG114">
            <v>0.23076923076923078</v>
          </cell>
          <cell r="DI114">
            <v>4.9359278595158991E-2</v>
          </cell>
        </row>
        <row r="115">
          <cell r="DC115">
            <v>0.29411764705882354</v>
          </cell>
          <cell r="DE115">
            <v>0.55866134246054377</v>
          </cell>
          <cell r="DG115">
            <v>0.15384615384615385</v>
          </cell>
          <cell r="DI115">
            <v>1.5921616656460504E-2</v>
          </cell>
        </row>
        <row r="116">
          <cell r="DC116">
            <v>0.35294117647058826</v>
          </cell>
          <cell r="DE116">
            <v>0.55866134246054377</v>
          </cell>
          <cell r="DG116">
            <v>3.8461538461538464E-2</v>
          </cell>
          <cell r="DI116">
            <v>2.1346469622331693E-2</v>
          </cell>
        </row>
        <row r="117">
          <cell r="C117" t="str">
            <v>Центральный район</v>
          </cell>
          <cell r="DC117">
            <v>0.50980392156862742</v>
          </cell>
          <cell r="DE117">
            <v>1.4324649806680609</v>
          </cell>
          <cell r="DG117">
            <v>0.23333333333333334</v>
          </cell>
          <cell r="DI117">
            <v>5.9844404548174746E-2</v>
          </cell>
        </row>
        <row r="118">
          <cell r="B118">
            <v>70020</v>
          </cell>
          <cell r="C118" t="str">
            <v>МАОУ Гимназия № 2</v>
          </cell>
          <cell r="DC118">
            <v>0.70588235294117652</v>
          </cell>
          <cell r="DE118">
            <v>3.05115040882297</v>
          </cell>
          <cell r="DG118">
            <v>0.23943661971830985</v>
          </cell>
          <cell r="DI118">
            <v>0.13087557603686636</v>
          </cell>
        </row>
        <row r="119">
          <cell r="B119">
            <v>70110</v>
          </cell>
          <cell r="C119" t="str">
            <v>МБОУ  Гимназия № 16</v>
          </cell>
          <cell r="DC119">
            <v>0.52941176470588236</v>
          </cell>
          <cell r="DE119">
            <v>1.9768016733219242</v>
          </cell>
          <cell r="DG119">
            <v>0.30434782608695654</v>
          </cell>
          <cell r="DI119">
            <v>9.79765708200213E-2</v>
          </cell>
        </row>
        <row r="120">
          <cell r="B120">
            <v>70021</v>
          </cell>
          <cell r="C120" t="str">
            <v>МБОУ Лицей № 2</v>
          </cell>
          <cell r="DC120">
            <v>0.52941176470588236</v>
          </cell>
          <cell r="DE120">
            <v>1.9338277239018824</v>
          </cell>
          <cell r="DG120">
            <v>0.1</v>
          </cell>
          <cell r="DI120">
            <v>0.10440835266821345</v>
          </cell>
        </row>
        <row r="121">
          <cell r="B121">
            <v>70040</v>
          </cell>
          <cell r="C121" t="str">
            <v>МБОУ СШ № 4</v>
          </cell>
          <cell r="DC121">
            <v>0.35294117647058826</v>
          </cell>
          <cell r="DE121">
            <v>0.60163529188058562</v>
          </cell>
          <cell r="DG121">
            <v>0.17857142857142858</v>
          </cell>
          <cell r="DI121">
            <v>4.878048780487805E-2</v>
          </cell>
        </row>
        <row r="122">
          <cell r="B122">
            <v>70100</v>
          </cell>
          <cell r="C122" t="str">
            <v>МБОУ СШ № 10</v>
          </cell>
          <cell r="DC122">
            <v>0.82352941176470584</v>
          </cell>
          <cell r="DE122">
            <v>2.6858718387526146</v>
          </cell>
          <cell r="DG122">
            <v>0.32800000000000001</v>
          </cell>
          <cell r="DI122">
            <v>0.12626262626262627</v>
          </cell>
        </row>
        <row r="123">
          <cell r="B123">
            <v>70270</v>
          </cell>
          <cell r="C123" t="str">
            <v>МБОУ СШ № 27</v>
          </cell>
          <cell r="DC123">
            <v>0.41176470588235292</v>
          </cell>
          <cell r="DE123">
            <v>0.62312226659060654</v>
          </cell>
          <cell r="DG123">
            <v>0.20689655172413793</v>
          </cell>
          <cell r="DI123">
            <v>4.3413173652694613E-2</v>
          </cell>
        </row>
        <row r="124">
          <cell r="B124">
            <v>70510</v>
          </cell>
          <cell r="C124" t="str">
            <v>МБОУ СШ № 51</v>
          </cell>
          <cell r="DC124">
            <v>0.29411764705882354</v>
          </cell>
          <cell r="DE124">
            <v>0.25784369652025096</v>
          </cell>
          <cell r="DG124">
            <v>8.3333333333333329E-2</v>
          </cell>
          <cell r="DI124">
            <v>2.7210884353741496E-2</v>
          </cell>
        </row>
        <row r="125">
          <cell r="DC125">
            <v>0.58823529411764708</v>
          </cell>
          <cell r="DE125">
            <v>1.4826012549914431</v>
          </cell>
          <cell r="DG125">
            <v>0.21739130434782608</v>
          </cell>
          <cell r="DI125">
            <v>2.0708283313325328E-2</v>
          </cell>
        </row>
        <row r="126">
          <cell r="B126">
            <v>10890</v>
          </cell>
          <cell r="C126" t="str">
            <v>МАОУ СШ № 155</v>
          </cell>
          <cell r="DC126">
            <v>0.35294117647058826</v>
          </cell>
          <cell r="DE126">
            <v>0.27933067123027189</v>
          </cell>
          <cell r="DG126">
            <v>7.6923076923076927E-2</v>
          </cell>
          <cell r="DI126">
            <v>1.145374449339207E-2</v>
          </cell>
        </row>
        <row r="127">
          <cell r="DC127">
            <v>0.43154606975533583</v>
          </cell>
          <cell r="DE127">
            <v>1.0000000000000004</v>
          </cell>
          <cell r="DG127">
            <v>0.15282246845271741</v>
          </cell>
          <cell r="DI127">
            <v>4.3748021410053427E-2</v>
          </cell>
        </row>
      </sheetData>
      <sheetData sheetId="2"/>
      <sheetData sheetId="3">
        <row r="6">
          <cell r="AQ6">
            <v>0.20606826801517067</v>
          </cell>
          <cell r="AS6">
            <v>0.99996241751987902</v>
          </cell>
          <cell r="AU6">
            <v>0.26979865771812078</v>
          </cell>
        </row>
        <row r="7">
          <cell r="AQ7">
            <v>0.14285714285714285</v>
          </cell>
          <cell r="AS7">
            <v>0.30334430383824518</v>
          </cell>
          <cell r="AU7">
            <v>0.5</v>
          </cell>
        </row>
        <row r="8">
          <cell r="AQ8">
            <v>0.23809523809523808</v>
          </cell>
          <cell r="AS8">
            <v>1.3987542899207972</v>
          </cell>
          <cell r="AU8">
            <v>0.24096385542168675</v>
          </cell>
        </row>
        <row r="9">
          <cell r="AQ9">
            <v>0</v>
          </cell>
          <cell r="AS9">
            <v>1.5167215191912259E-4</v>
          </cell>
          <cell r="AU9">
            <v>0</v>
          </cell>
        </row>
        <row r="10">
          <cell r="AQ10">
            <v>0.42857142857142855</v>
          </cell>
          <cell r="AS10">
            <v>1.516721519191226</v>
          </cell>
          <cell r="AU10">
            <v>0</v>
          </cell>
        </row>
        <row r="11">
          <cell r="AQ11">
            <v>0.14285714285714285</v>
          </cell>
          <cell r="AS11">
            <v>0.15167215191912259</v>
          </cell>
          <cell r="AU11">
            <v>1</v>
          </cell>
        </row>
        <row r="12">
          <cell r="AQ12">
            <v>0.2857142857142857</v>
          </cell>
          <cell r="AS12">
            <v>8.4936405074708645</v>
          </cell>
          <cell r="AU12">
            <v>0.26785714285714285</v>
          </cell>
        </row>
        <row r="13">
          <cell r="AQ13">
            <v>0.42857142857142855</v>
          </cell>
          <cell r="AS13">
            <v>0.758360759595613</v>
          </cell>
          <cell r="AU13">
            <v>0.6</v>
          </cell>
        </row>
        <row r="14">
          <cell r="AQ14">
            <v>0.42857142857142855</v>
          </cell>
          <cell r="AS14">
            <v>0.60668860767649035</v>
          </cell>
          <cell r="AU14">
            <v>0</v>
          </cell>
        </row>
        <row r="15">
          <cell r="AQ15">
            <v>0.14285714285714285</v>
          </cell>
          <cell r="AS15">
            <v>0.15167215191912259</v>
          </cell>
          <cell r="AU15">
            <v>0</v>
          </cell>
        </row>
        <row r="16">
          <cell r="AQ16">
            <v>0</v>
          </cell>
          <cell r="AS16">
            <v>1.5167215191912259E-4</v>
          </cell>
          <cell r="AU16">
            <v>0</v>
          </cell>
        </row>
        <row r="17">
          <cell r="AQ17">
            <v>0.2857142857142857</v>
          </cell>
          <cell r="AS17">
            <v>0.91003291151473553</v>
          </cell>
          <cell r="AU17">
            <v>0.16666666666666666</v>
          </cell>
        </row>
        <row r="18">
          <cell r="AQ18">
            <v>0.19780219780219782</v>
          </cell>
          <cell r="AS18">
            <v>0.73502658237728646</v>
          </cell>
          <cell r="AU18">
            <v>0.38095238095238093</v>
          </cell>
        </row>
        <row r="19">
          <cell r="AQ19">
            <v>0.42857142857142855</v>
          </cell>
          <cell r="AS19">
            <v>0.60668860767649035</v>
          </cell>
          <cell r="AU19">
            <v>0.5</v>
          </cell>
        </row>
        <row r="20">
          <cell r="AQ20">
            <v>0.2857142857142857</v>
          </cell>
          <cell r="AS20">
            <v>2.8817708864633294</v>
          </cell>
          <cell r="AU20">
            <v>0.36842105263157893</v>
          </cell>
        </row>
        <row r="21">
          <cell r="AQ21">
            <v>0.42857142857142855</v>
          </cell>
          <cell r="AS21">
            <v>0.60668860767649035</v>
          </cell>
          <cell r="AU21">
            <v>0</v>
          </cell>
        </row>
        <row r="22">
          <cell r="AQ22">
            <v>0.2857142857142857</v>
          </cell>
          <cell r="AS22">
            <v>3.6401316460589421</v>
          </cell>
          <cell r="AU22">
            <v>0.45833333333333331</v>
          </cell>
        </row>
        <row r="23">
          <cell r="AQ23">
            <v>0.5714285714285714</v>
          </cell>
          <cell r="AS23">
            <v>1.2133772153529807</v>
          </cell>
          <cell r="AU23">
            <v>0.375</v>
          </cell>
        </row>
        <row r="24">
          <cell r="AQ24">
            <v>0</v>
          </cell>
          <cell r="AS24">
            <v>1.5167215191912259E-4</v>
          </cell>
          <cell r="AU24">
            <v>0</v>
          </cell>
        </row>
        <row r="25">
          <cell r="AQ25">
            <v>0.14285714285714285</v>
          </cell>
          <cell r="AS25">
            <v>0.15167215191912259</v>
          </cell>
          <cell r="AU25">
            <v>0</v>
          </cell>
        </row>
        <row r="26">
          <cell r="AQ26">
            <v>0</v>
          </cell>
          <cell r="AS26">
            <v>1.5167215191912259E-4</v>
          </cell>
          <cell r="AU26">
            <v>0</v>
          </cell>
        </row>
        <row r="27">
          <cell r="AQ27">
            <v>0.14285714285714285</v>
          </cell>
          <cell r="AS27">
            <v>0.15167215191912259</v>
          </cell>
          <cell r="AU27">
            <v>0</v>
          </cell>
        </row>
        <row r="28">
          <cell r="AQ28">
            <v>0.14285714285714285</v>
          </cell>
          <cell r="AS28">
            <v>0.15167215191912259</v>
          </cell>
          <cell r="AU28">
            <v>0</v>
          </cell>
        </row>
        <row r="29">
          <cell r="AQ29">
            <v>0</v>
          </cell>
          <cell r="AS29">
            <v>1.5167215191912259E-4</v>
          </cell>
          <cell r="AU29">
            <v>0</v>
          </cell>
        </row>
        <row r="30">
          <cell r="AQ30">
            <v>0.14285714285714285</v>
          </cell>
          <cell r="AS30">
            <v>0.15167215191912259</v>
          </cell>
          <cell r="AU30">
            <v>1</v>
          </cell>
        </row>
        <row r="31">
          <cell r="AQ31">
            <v>0</v>
          </cell>
          <cell r="AS31">
            <v>1.5167215191912259E-4</v>
          </cell>
          <cell r="AU31">
            <v>0</v>
          </cell>
        </row>
        <row r="32">
          <cell r="AQ32">
            <v>0.17460317460317459</v>
          </cell>
          <cell r="AS32">
            <v>0.56455745436562299</v>
          </cell>
          <cell r="AU32">
            <v>0.22388059701492538</v>
          </cell>
        </row>
        <row r="33">
          <cell r="AQ33">
            <v>0.5714285714285714</v>
          </cell>
          <cell r="AS33">
            <v>5.4601974690884134</v>
          </cell>
          <cell r="AU33">
            <v>0.19444444444444445</v>
          </cell>
        </row>
        <row r="34">
          <cell r="AQ34">
            <v>0.2857142857142857</v>
          </cell>
          <cell r="AS34">
            <v>0.45501645575736777</v>
          </cell>
          <cell r="AU34">
            <v>0.33333333333333331</v>
          </cell>
        </row>
        <row r="35">
          <cell r="AQ35">
            <v>0.14285714285714285</v>
          </cell>
          <cell r="AS35">
            <v>0.15167215191912259</v>
          </cell>
          <cell r="AU35">
            <v>0</v>
          </cell>
        </row>
        <row r="36">
          <cell r="AQ36">
            <v>0.14285714285714285</v>
          </cell>
          <cell r="AS36">
            <v>0.30334430383824518</v>
          </cell>
          <cell r="AU36">
            <v>0</v>
          </cell>
        </row>
        <row r="37">
          <cell r="AQ37">
            <v>0.2857142857142857</v>
          </cell>
          <cell r="AS37">
            <v>0.30334430383824518</v>
          </cell>
          <cell r="AU37">
            <v>0</v>
          </cell>
        </row>
        <row r="38">
          <cell r="AQ38">
            <v>0</v>
          </cell>
          <cell r="AS38">
            <v>1.5167215191912259E-4</v>
          </cell>
          <cell r="AU38">
            <v>0</v>
          </cell>
        </row>
        <row r="39">
          <cell r="AQ39">
            <v>0.14285714285714285</v>
          </cell>
          <cell r="AS39">
            <v>0.60668860767649035</v>
          </cell>
          <cell r="AU39">
            <v>0.5</v>
          </cell>
        </row>
        <row r="40">
          <cell r="AQ40">
            <v>0.14285714285714285</v>
          </cell>
          <cell r="AS40">
            <v>0.15167215191912259</v>
          </cell>
          <cell r="AU40">
            <v>0</v>
          </cell>
        </row>
        <row r="41">
          <cell r="AQ41">
            <v>0.2857142857142857</v>
          </cell>
          <cell r="AS41">
            <v>0.91003291151473553</v>
          </cell>
          <cell r="AU41">
            <v>0.5</v>
          </cell>
        </row>
        <row r="42">
          <cell r="AQ42">
            <v>0</v>
          </cell>
          <cell r="AS42">
            <v>1.5167215191912259E-4</v>
          </cell>
          <cell r="AU42">
            <v>0</v>
          </cell>
        </row>
        <row r="43">
          <cell r="AQ43">
            <v>0</v>
          </cell>
          <cell r="AS43">
            <v>1.5167215191912259E-4</v>
          </cell>
          <cell r="AU43">
            <v>0</v>
          </cell>
        </row>
        <row r="44">
          <cell r="AQ44">
            <v>0.14285714285714285</v>
          </cell>
          <cell r="AS44">
            <v>0.15167215191912259</v>
          </cell>
          <cell r="AU44">
            <v>0</v>
          </cell>
        </row>
        <row r="45">
          <cell r="AQ45">
            <v>0.42857142857142855</v>
          </cell>
          <cell r="AS45">
            <v>0.758360759595613</v>
          </cell>
          <cell r="AU45">
            <v>0.2</v>
          </cell>
        </row>
        <row r="46">
          <cell r="AQ46">
            <v>0.14285714285714285</v>
          </cell>
          <cell r="AS46">
            <v>0.30334430383824518</v>
          </cell>
          <cell r="AU46">
            <v>0</v>
          </cell>
        </row>
        <row r="47">
          <cell r="AQ47">
            <v>0.14285714285714285</v>
          </cell>
          <cell r="AS47">
            <v>0.30334430383824518</v>
          </cell>
          <cell r="AU47">
            <v>0</v>
          </cell>
        </row>
        <row r="48">
          <cell r="AQ48">
            <v>0</v>
          </cell>
          <cell r="AS48">
            <v>1.5167215191912259E-4</v>
          </cell>
          <cell r="AU48">
            <v>0</v>
          </cell>
        </row>
        <row r="49">
          <cell r="AQ49">
            <v>0.14285714285714285</v>
          </cell>
          <cell r="AS49">
            <v>0.15167215191912259</v>
          </cell>
          <cell r="AU49">
            <v>0</v>
          </cell>
        </row>
        <row r="50">
          <cell r="AQ50">
            <v>0.14285714285714285</v>
          </cell>
          <cell r="AS50">
            <v>0.15167215191912259</v>
          </cell>
          <cell r="AU50">
            <v>1</v>
          </cell>
        </row>
        <row r="51">
          <cell r="AQ51">
            <v>0.26315789473684209</v>
          </cell>
          <cell r="AS51">
            <v>1.54865249854262</v>
          </cell>
          <cell r="AU51">
            <v>0.17010309278350516</v>
          </cell>
        </row>
        <row r="52">
          <cell r="AQ52">
            <v>0.5714285714285714</v>
          </cell>
          <cell r="AS52">
            <v>8.7969848113091107</v>
          </cell>
          <cell r="AU52">
            <v>0.25862068965517243</v>
          </cell>
        </row>
        <row r="53">
          <cell r="AQ53">
            <v>0.2857142857142857</v>
          </cell>
          <cell r="AS53">
            <v>2.2750822787868388</v>
          </cell>
          <cell r="AU53">
            <v>0.33333333333333331</v>
          </cell>
        </row>
        <row r="54">
          <cell r="AQ54">
            <v>0.7142857142857143</v>
          </cell>
          <cell r="AS54">
            <v>7.5836075959561295</v>
          </cell>
          <cell r="AU54">
            <v>0.12</v>
          </cell>
        </row>
        <row r="55">
          <cell r="AQ55">
            <v>0.2857142857142857</v>
          </cell>
          <cell r="AS55">
            <v>1.6683936711103484</v>
          </cell>
          <cell r="AU55">
            <v>9.0909090909090912E-2</v>
          </cell>
        </row>
        <row r="56">
          <cell r="AQ56">
            <v>0.14285714285714285</v>
          </cell>
          <cell r="AS56">
            <v>0.45501645575736777</v>
          </cell>
          <cell r="AU56">
            <v>0</v>
          </cell>
        </row>
        <row r="57">
          <cell r="AQ57">
            <v>0.42857142857142855</v>
          </cell>
          <cell r="AS57">
            <v>1.2133772153529807</v>
          </cell>
          <cell r="AU57">
            <v>0.125</v>
          </cell>
        </row>
        <row r="58">
          <cell r="AQ58">
            <v>0.42857142857142855</v>
          </cell>
          <cell r="AS58">
            <v>1.2133772153529807</v>
          </cell>
          <cell r="AU58">
            <v>0.25</v>
          </cell>
        </row>
        <row r="59">
          <cell r="AQ59">
            <v>0.2857142857142857</v>
          </cell>
          <cell r="AS59">
            <v>0.30334430383824518</v>
          </cell>
          <cell r="AU59">
            <v>0</v>
          </cell>
        </row>
        <row r="60">
          <cell r="AQ60">
            <v>0.14285714285714285</v>
          </cell>
          <cell r="AS60">
            <v>0.91003291151473553</v>
          </cell>
          <cell r="AU60">
            <v>0</v>
          </cell>
        </row>
        <row r="61">
          <cell r="AQ61">
            <v>0.14285714285714285</v>
          </cell>
          <cell r="AS61">
            <v>0.60668860767649035</v>
          </cell>
          <cell r="AU61">
            <v>0</v>
          </cell>
        </row>
        <row r="62">
          <cell r="AQ62">
            <v>0</v>
          </cell>
          <cell r="AS62">
            <v>1.5167215191912259E-4</v>
          </cell>
          <cell r="AU62">
            <v>0</v>
          </cell>
        </row>
        <row r="63">
          <cell r="AQ63">
            <v>0</v>
          </cell>
          <cell r="AS63">
            <v>1.5167215191912259E-4</v>
          </cell>
          <cell r="AU63">
            <v>0</v>
          </cell>
        </row>
        <row r="64">
          <cell r="AQ64">
            <v>0.2857142857142857</v>
          </cell>
          <cell r="AS64">
            <v>0.30334430383824518</v>
          </cell>
          <cell r="AU64">
            <v>0</v>
          </cell>
        </row>
        <row r="65">
          <cell r="AQ65">
            <v>0</v>
          </cell>
          <cell r="AS65">
            <v>1.5167215191912259E-4</v>
          </cell>
          <cell r="AU65">
            <v>0</v>
          </cell>
        </row>
        <row r="66">
          <cell r="AQ66">
            <v>0.42857142857142855</v>
          </cell>
          <cell r="AS66">
            <v>1.6683936711103484</v>
          </cell>
          <cell r="AU66">
            <v>9.0909090909090912E-2</v>
          </cell>
        </row>
        <row r="67">
          <cell r="AQ67">
            <v>0.14285714285714285</v>
          </cell>
          <cell r="AS67">
            <v>0.30334430383824518</v>
          </cell>
          <cell r="AU67">
            <v>0</v>
          </cell>
        </row>
        <row r="68">
          <cell r="AQ68">
            <v>0.2857142857142857</v>
          </cell>
          <cell r="AS68">
            <v>0.45501645575736777</v>
          </cell>
          <cell r="AU68">
            <v>0.33333333333333331</v>
          </cell>
        </row>
        <row r="69">
          <cell r="AQ69">
            <v>0.14285714285714285</v>
          </cell>
          <cell r="AS69">
            <v>1.0617050634338581</v>
          </cell>
          <cell r="AU69">
            <v>0.14285714285714285</v>
          </cell>
        </row>
        <row r="70">
          <cell r="AQ70">
            <v>0.2857142857142857</v>
          </cell>
          <cell r="AS70">
            <v>0.60668860767649035</v>
          </cell>
          <cell r="AU70">
            <v>0</v>
          </cell>
        </row>
        <row r="71">
          <cell r="AQ71">
            <v>0.20408163265306123</v>
          </cell>
          <cell r="AS71">
            <v>0.70419213391021196</v>
          </cell>
          <cell r="AU71">
            <v>0.12307692307692308</v>
          </cell>
        </row>
        <row r="72">
          <cell r="AQ72">
            <v>0.5714285714285714</v>
          </cell>
          <cell r="AS72">
            <v>1.2133772153529807</v>
          </cell>
          <cell r="AU72">
            <v>0.25</v>
          </cell>
        </row>
        <row r="73">
          <cell r="AQ73">
            <v>0.14285714285714285</v>
          </cell>
          <cell r="AS73">
            <v>2.1234101268677161</v>
          </cell>
          <cell r="AU73">
            <v>7.1428571428571425E-2</v>
          </cell>
        </row>
        <row r="74">
          <cell r="AQ74">
            <v>0.14285714285714285</v>
          </cell>
          <cell r="AS74">
            <v>0.758360759595613</v>
          </cell>
          <cell r="AU74">
            <v>0.2</v>
          </cell>
        </row>
        <row r="75">
          <cell r="AQ75">
            <v>0.42857142857142855</v>
          </cell>
          <cell r="AS75">
            <v>2.4267544307059614</v>
          </cell>
          <cell r="AU75">
            <v>6.25E-2</v>
          </cell>
        </row>
        <row r="76">
          <cell r="AQ76">
            <v>0.2857142857142857</v>
          </cell>
          <cell r="AS76">
            <v>0.91003291151473553</v>
          </cell>
          <cell r="AU76">
            <v>0.16666666666666666</v>
          </cell>
        </row>
        <row r="77">
          <cell r="AQ77">
            <v>0</v>
          </cell>
          <cell r="AS77">
            <v>1.5167215191912259E-4</v>
          </cell>
          <cell r="AU77">
            <v>0</v>
          </cell>
        </row>
        <row r="78">
          <cell r="AQ78">
            <v>0.2857142857142857</v>
          </cell>
          <cell r="AS78">
            <v>0.758360759595613</v>
          </cell>
          <cell r="AU78">
            <v>0.2</v>
          </cell>
        </row>
        <row r="79">
          <cell r="AQ79">
            <v>0.14285714285714285</v>
          </cell>
          <cell r="AS79">
            <v>0.15167215191912259</v>
          </cell>
          <cell r="AU79">
            <v>0</v>
          </cell>
        </row>
        <row r="80">
          <cell r="AQ80">
            <v>0.14285714285714285</v>
          </cell>
          <cell r="AS80">
            <v>0.15167215191912259</v>
          </cell>
          <cell r="AU80">
            <v>0</v>
          </cell>
        </row>
        <row r="81">
          <cell r="AQ81">
            <v>0.5714285714285714</v>
          </cell>
          <cell r="AS81">
            <v>1.0617050634338581</v>
          </cell>
          <cell r="AU81">
            <v>0</v>
          </cell>
        </row>
        <row r="82">
          <cell r="AQ82">
            <v>0</v>
          </cell>
          <cell r="AS82">
            <v>1.5167215191912259E-4</v>
          </cell>
          <cell r="AU82">
            <v>0</v>
          </cell>
        </row>
        <row r="83">
          <cell r="AQ83">
            <v>0</v>
          </cell>
          <cell r="AS83">
            <v>1.5167215191912259E-4</v>
          </cell>
          <cell r="AU83">
            <v>0</v>
          </cell>
        </row>
        <row r="84">
          <cell r="AQ84">
            <v>0</v>
          </cell>
          <cell r="AS84">
            <v>1.5167215191912259E-4</v>
          </cell>
          <cell r="AU84">
            <v>0</v>
          </cell>
        </row>
        <row r="85">
          <cell r="AQ85">
            <v>0.14285714285714285</v>
          </cell>
          <cell r="AS85">
            <v>0.30334430383824518</v>
          </cell>
          <cell r="AU85">
            <v>0.5</v>
          </cell>
        </row>
        <row r="86">
          <cell r="AQ86">
            <v>0.19047619047619049</v>
          </cell>
          <cell r="AS86">
            <v>0.94542308029586419</v>
          </cell>
          <cell r="AU86">
            <v>0.35828877005347592</v>
          </cell>
        </row>
        <row r="87">
          <cell r="AQ87">
            <v>0.2857142857142857</v>
          </cell>
          <cell r="AS87">
            <v>0.45501645575736777</v>
          </cell>
          <cell r="AU87">
            <v>1</v>
          </cell>
        </row>
        <row r="88">
          <cell r="AQ88">
            <v>0.2857142857142857</v>
          </cell>
          <cell r="AS88">
            <v>0.45501645575736777</v>
          </cell>
          <cell r="AU88">
            <v>0</v>
          </cell>
        </row>
        <row r="89">
          <cell r="AQ89">
            <v>0.42857142857142855</v>
          </cell>
          <cell r="AS89">
            <v>0.60668860767649035</v>
          </cell>
          <cell r="AU89">
            <v>0</v>
          </cell>
        </row>
        <row r="90">
          <cell r="AQ90">
            <v>0.14285714285714285</v>
          </cell>
          <cell r="AS90">
            <v>1.516721519191226</v>
          </cell>
          <cell r="AU90">
            <v>0.6</v>
          </cell>
        </row>
        <row r="91">
          <cell r="AQ91">
            <v>0.2857142857142857</v>
          </cell>
          <cell r="AS91">
            <v>0.60668860767649035</v>
          </cell>
          <cell r="AU91">
            <v>0.5</v>
          </cell>
        </row>
        <row r="92">
          <cell r="AQ92">
            <v>0.14285714285714285</v>
          </cell>
          <cell r="AS92">
            <v>1.516721519191226</v>
          </cell>
          <cell r="AU92">
            <v>0.5</v>
          </cell>
        </row>
        <row r="93">
          <cell r="AQ93">
            <v>0</v>
          </cell>
          <cell r="AS93">
            <v>1.5167215191912259E-4</v>
          </cell>
          <cell r="AU93">
            <v>0</v>
          </cell>
        </row>
        <row r="94">
          <cell r="AQ94">
            <v>0</v>
          </cell>
          <cell r="AS94">
            <v>1.5167215191912259E-4</v>
          </cell>
          <cell r="AU94">
            <v>0</v>
          </cell>
        </row>
        <row r="95">
          <cell r="AQ95">
            <v>0</v>
          </cell>
          <cell r="AS95">
            <v>1.5167215191912259E-4</v>
          </cell>
          <cell r="AU95">
            <v>0</v>
          </cell>
        </row>
        <row r="96">
          <cell r="AQ96">
            <v>0.2857142857142857</v>
          </cell>
          <cell r="AS96">
            <v>0.45501645575736777</v>
          </cell>
          <cell r="AU96">
            <v>0</v>
          </cell>
        </row>
        <row r="97">
          <cell r="AQ97">
            <v>0.14285714285714285</v>
          </cell>
          <cell r="AS97">
            <v>0.15167215191912259</v>
          </cell>
          <cell r="AU97">
            <v>0</v>
          </cell>
        </row>
        <row r="98">
          <cell r="AQ98">
            <v>0.2857142857142857</v>
          </cell>
          <cell r="AS98">
            <v>0.45501645575736777</v>
          </cell>
          <cell r="AU98">
            <v>0</v>
          </cell>
        </row>
        <row r="99">
          <cell r="AQ99">
            <v>0.2857142857142857</v>
          </cell>
          <cell r="AS99">
            <v>0.30334430383824518</v>
          </cell>
          <cell r="AU99">
            <v>1</v>
          </cell>
        </row>
        <row r="100">
          <cell r="AQ100">
            <v>0.14285714285714285</v>
          </cell>
          <cell r="AS100">
            <v>0.15167215191912259</v>
          </cell>
          <cell r="AU100">
            <v>0</v>
          </cell>
        </row>
        <row r="101">
          <cell r="AQ101">
            <v>0</v>
          </cell>
          <cell r="AS101">
            <v>1.5167215191912259E-4</v>
          </cell>
          <cell r="AU101">
            <v>0</v>
          </cell>
        </row>
        <row r="102">
          <cell r="AQ102">
            <v>0</v>
          </cell>
          <cell r="AS102">
            <v>1.5167215191912259E-4</v>
          </cell>
          <cell r="AU102">
            <v>0</v>
          </cell>
        </row>
        <row r="103">
          <cell r="AQ103">
            <v>0</v>
          </cell>
          <cell r="AS103">
            <v>1.5167215191912259E-4</v>
          </cell>
          <cell r="AU103">
            <v>0</v>
          </cell>
        </row>
        <row r="104">
          <cell r="AQ104">
            <v>0.2857142857142857</v>
          </cell>
          <cell r="AS104">
            <v>0.30334430383824518</v>
          </cell>
          <cell r="AU104">
            <v>0</v>
          </cell>
        </row>
        <row r="105">
          <cell r="AQ105">
            <v>0</v>
          </cell>
          <cell r="AS105">
            <v>1.5167215191912259E-4</v>
          </cell>
          <cell r="AU105">
            <v>0</v>
          </cell>
        </row>
        <row r="106">
          <cell r="AQ106">
            <v>0.14285714285714285</v>
          </cell>
          <cell r="AS106">
            <v>0.30334430383824518</v>
          </cell>
          <cell r="AU106">
            <v>0.5</v>
          </cell>
        </row>
        <row r="107">
          <cell r="AQ107">
            <v>0.2857142857142857</v>
          </cell>
          <cell r="AS107">
            <v>1.9717379749485937</v>
          </cell>
          <cell r="AU107">
            <v>0.30769230769230771</v>
          </cell>
        </row>
        <row r="108">
          <cell r="AQ108">
            <v>0.2857142857142857</v>
          </cell>
          <cell r="AS108">
            <v>5.4601974690884134</v>
          </cell>
          <cell r="AU108">
            <v>0.16666666666666666</v>
          </cell>
        </row>
        <row r="109">
          <cell r="AQ109">
            <v>0.2857142857142857</v>
          </cell>
          <cell r="AS109">
            <v>3.1851151903015746</v>
          </cell>
          <cell r="AU109">
            <v>0.23809523809523808</v>
          </cell>
        </row>
        <row r="110">
          <cell r="AQ110">
            <v>0.14285714285714285</v>
          </cell>
          <cell r="AS110">
            <v>0.60668860767649035</v>
          </cell>
          <cell r="AU110">
            <v>0.5</v>
          </cell>
        </row>
        <row r="111">
          <cell r="AQ111">
            <v>0.2857142857142857</v>
          </cell>
          <cell r="AS111">
            <v>1.8200658230294711</v>
          </cell>
          <cell r="AU111">
            <v>0.66666666666666663</v>
          </cell>
        </row>
        <row r="112">
          <cell r="AQ112">
            <v>0.5714285714285714</v>
          </cell>
          <cell r="AS112">
            <v>2.4267544307059614</v>
          </cell>
          <cell r="AU112">
            <v>0.375</v>
          </cell>
        </row>
        <row r="113">
          <cell r="AQ113">
            <v>0.42857142857142855</v>
          </cell>
          <cell r="AS113">
            <v>1.3650493672721034</v>
          </cell>
          <cell r="AU113">
            <v>0.55555555555555558</v>
          </cell>
        </row>
        <row r="114">
          <cell r="AQ114">
            <v>0.14285714285714285</v>
          </cell>
          <cell r="AS114">
            <v>3.7918037979780648</v>
          </cell>
          <cell r="AU114">
            <v>0.44</v>
          </cell>
        </row>
        <row r="115">
          <cell r="AQ115">
            <v>0</v>
          </cell>
          <cell r="AS115">
            <v>1.5167215191912259E-4</v>
          </cell>
          <cell r="AU115">
            <v>0</v>
          </cell>
        </row>
        <row r="116">
          <cell r="AQ116">
            <v>0.14285714285714285</v>
          </cell>
          <cell r="AS116">
            <v>0.45501645575736777</v>
          </cell>
          <cell r="AU116">
            <v>0.33333333333333331</v>
          </cell>
        </row>
        <row r="117">
          <cell r="AQ117">
            <v>0.19047619047619047</v>
          </cell>
          <cell r="AS117">
            <v>1.4156067512451442</v>
          </cell>
          <cell r="AU117">
            <v>0.39285714285714285</v>
          </cell>
        </row>
        <row r="118">
          <cell r="AQ118">
            <v>0.2857142857142857</v>
          </cell>
          <cell r="AS118">
            <v>4.5501645575736775</v>
          </cell>
          <cell r="AU118">
            <v>0.33333333333333331</v>
          </cell>
        </row>
        <row r="119">
          <cell r="AQ119">
            <v>0.2857142857142857</v>
          </cell>
          <cell r="AS119">
            <v>2.1234101268677161</v>
          </cell>
          <cell r="AU119">
            <v>0.5</v>
          </cell>
        </row>
        <row r="120">
          <cell r="AQ120">
            <v>0.14285714285714285</v>
          </cell>
          <cell r="AS120">
            <v>1.0617050634338581</v>
          </cell>
          <cell r="AU120">
            <v>0</v>
          </cell>
        </row>
        <row r="121">
          <cell r="AQ121">
            <v>0.2857142857142857</v>
          </cell>
          <cell r="AS121">
            <v>0.30334430383824518</v>
          </cell>
          <cell r="AU121">
            <v>0</v>
          </cell>
        </row>
        <row r="122">
          <cell r="AQ122">
            <v>0.42857142857142855</v>
          </cell>
          <cell r="AS122">
            <v>3.7918037979780648</v>
          </cell>
          <cell r="AU122">
            <v>0.48</v>
          </cell>
        </row>
        <row r="123">
          <cell r="AQ123">
            <v>0</v>
          </cell>
          <cell r="AS123">
            <v>1.5167215191912259E-4</v>
          </cell>
          <cell r="AU123">
            <v>0</v>
          </cell>
        </row>
        <row r="124">
          <cell r="AQ124">
            <v>0</v>
          </cell>
          <cell r="AS124">
            <v>1.5167215191912259E-4</v>
          </cell>
          <cell r="AU124">
            <v>0</v>
          </cell>
        </row>
        <row r="125">
          <cell r="AQ125">
            <v>0.2857142857142857</v>
          </cell>
          <cell r="AS125">
            <v>0.91003291151473553</v>
          </cell>
          <cell r="AU125">
            <v>0.66666666666666663</v>
          </cell>
        </row>
        <row r="126">
          <cell r="AQ126">
            <v>0</v>
          </cell>
          <cell r="AS126">
            <v>1.5167215191912259E-4</v>
          </cell>
          <cell r="AU126">
            <v>0</v>
          </cell>
        </row>
        <row r="127">
          <cell r="AQ127">
            <v>0.2060682680151705</v>
          </cell>
          <cell r="AS127">
            <v>1.0000000000000002</v>
          </cell>
          <cell r="AU127">
            <v>0.18427100584397052</v>
          </cell>
        </row>
      </sheetData>
      <sheetData sheetId="4"/>
      <sheetData sheetId="5">
        <row r="6">
          <cell r="BC6">
            <v>0.18141592920353983</v>
          </cell>
          <cell r="BE6">
            <v>0.99995867196863431</v>
          </cell>
          <cell r="BG6">
            <v>0.18778077268643306</v>
          </cell>
        </row>
        <row r="7">
          <cell r="BC7">
            <v>0</v>
          </cell>
          <cell r="BE7">
            <v>1.0152320748648308E-4</v>
          </cell>
          <cell r="BG7">
            <v>0</v>
          </cell>
        </row>
        <row r="8">
          <cell r="BC8">
            <v>0.20370370370370369</v>
          </cell>
          <cell r="BE8">
            <v>1.3423624100990541</v>
          </cell>
          <cell r="BG8">
            <v>0.19327731092436976</v>
          </cell>
        </row>
        <row r="9">
          <cell r="BC9">
            <v>0.16666666666666666</v>
          </cell>
          <cell r="BE9">
            <v>0.40609282994593238</v>
          </cell>
          <cell r="BG9">
            <v>0.25</v>
          </cell>
        </row>
        <row r="10">
          <cell r="BC10">
            <v>0</v>
          </cell>
          <cell r="BE10">
            <v>1.0152320748648308E-4</v>
          </cell>
          <cell r="BG10">
            <v>0</v>
          </cell>
        </row>
        <row r="11">
          <cell r="BC11">
            <v>0</v>
          </cell>
          <cell r="BE11">
            <v>1.0152320748648308E-4</v>
          </cell>
          <cell r="BG11">
            <v>0</v>
          </cell>
        </row>
        <row r="12">
          <cell r="BC12">
            <v>0.83333333333333337</v>
          </cell>
          <cell r="BE12">
            <v>7.4111941465132656</v>
          </cell>
          <cell r="BG12">
            <v>0.28767123287671231</v>
          </cell>
        </row>
        <row r="13">
          <cell r="BC13">
            <v>0.33333333333333331</v>
          </cell>
          <cell r="BE13">
            <v>0.81218565989186475</v>
          </cell>
          <cell r="BG13">
            <v>0.125</v>
          </cell>
        </row>
        <row r="14">
          <cell r="BC14">
            <v>0.16666666666666666</v>
          </cell>
          <cell r="BE14">
            <v>1.6243713197837295</v>
          </cell>
          <cell r="BG14">
            <v>0</v>
          </cell>
        </row>
        <row r="15">
          <cell r="BC15">
            <v>0.16666666666666666</v>
          </cell>
          <cell r="BE15">
            <v>1.6243713197837295</v>
          </cell>
          <cell r="BG15">
            <v>0</v>
          </cell>
        </row>
        <row r="16">
          <cell r="BC16">
            <v>0.16666666666666666</v>
          </cell>
          <cell r="BE16">
            <v>0.20304641497296619</v>
          </cell>
          <cell r="BG16">
            <v>0</v>
          </cell>
        </row>
        <row r="17">
          <cell r="BC17">
            <v>0</v>
          </cell>
          <cell r="BE17">
            <v>1.0152320748648308E-4</v>
          </cell>
          <cell r="BG17">
            <v>0</v>
          </cell>
        </row>
        <row r="18">
          <cell r="BC18">
            <v>0.2592592592592593</v>
          </cell>
          <cell r="BE18">
            <v>0.40609282994593232</v>
          </cell>
          <cell r="BG18">
            <v>0.21153846153846154</v>
          </cell>
        </row>
        <row r="19">
          <cell r="BC19">
            <v>0.33333333333333331</v>
          </cell>
          <cell r="BE19">
            <v>0.30456962245944924</v>
          </cell>
          <cell r="BG19">
            <v>0.33333333333333331</v>
          </cell>
        </row>
        <row r="20">
          <cell r="BC20">
            <v>0.33333333333333331</v>
          </cell>
          <cell r="BE20">
            <v>0.60913924491889848</v>
          </cell>
          <cell r="BG20">
            <v>0.5</v>
          </cell>
        </row>
        <row r="21">
          <cell r="BC21">
            <v>0.5</v>
          </cell>
          <cell r="BE21">
            <v>0.81218565989186475</v>
          </cell>
          <cell r="BG21">
            <v>0.25</v>
          </cell>
        </row>
        <row r="22">
          <cell r="BC22">
            <v>0.5</v>
          </cell>
          <cell r="BE22">
            <v>2.5380801871620773</v>
          </cell>
          <cell r="BG22">
            <v>0.16</v>
          </cell>
        </row>
        <row r="23">
          <cell r="BC23">
            <v>0.33333333333333331</v>
          </cell>
          <cell r="BE23">
            <v>0.71066245240538162</v>
          </cell>
          <cell r="BG23">
            <v>0.14285714285714285</v>
          </cell>
        </row>
        <row r="24">
          <cell r="BC24">
            <v>0</v>
          </cell>
          <cell r="BE24">
            <v>1.0152320748648308E-4</v>
          </cell>
          <cell r="BG24">
            <v>0</v>
          </cell>
        </row>
        <row r="25">
          <cell r="BC25">
            <v>0</v>
          </cell>
          <cell r="BE25">
            <v>1.0152320748648308E-4</v>
          </cell>
          <cell r="BG25">
            <v>0</v>
          </cell>
        </row>
        <row r="26">
          <cell r="BC26">
            <v>0</v>
          </cell>
          <cell r="BE26">
            <v>1.0152320748648308E-4</v>
          </cell>
          <cell r="BG26">
            <v>0</v>
          </cell>
        </row>
        <row r="27">
          <cell r="BC27">
            <v>0</v>
          </cell>
          <cell r="BE27">
            <v>1.0152320748648308E-4</v>
          </cell>
          <cell r="BG27">
            <v>0</v>
          </cell>
        </row>
        <row r="28">
          <cell r="BC28">
            <v>0</v>
          </cell>
          <cell r="BE28">
            <v>1.0152320748648308E-4</v>
          </cell>
          <cell r="BG28">
            <v>0</v>
          </cell>
        </row>
        <row r="29">
          <cell r="BC29">
            <v>0</v>
          </cell>
          <cell r="BE29">
            <v>1.0152320748648308E-4</v>
          </cell>
          <cell r="BG29">
            <v>0</v>
          </cell>
        </row>
        <row r="30">
          <cell r="BC30">
            <v>0.16666666666666666</v>
          </cell>
          <cell r="BE30">
            <v>0.20304641497296619</v>
          </cell>
          <cell r="BG30">
            <v>0</v>
          </cell>
        </row>
        <row r="31">
          <cell r="BC31">
            <v>0.16666666666666666</v>
          </cell>
          <cell r="BE31">
            <v>0.10152320748648309</v>
          </cell>
          <cell r="BG31">
            <v>0</v>
          </cell>
        </row>
        <row r="32">
          <cell r="BC32">
            <v>0.20370370370370369</v>
          </cell>
          <cell r="BE32">
            <v>0.13536427664864412</v>
          </cell>
        </row>
        <row r="33">
          <cell r="BC33">
            <v>0.16666666666666666</v>
          </cell>
          <cell r="BE33">
            <v>0.50761603743241546</v>
          </cell>
          <cell r="BG33">
            <v>0</v>
          </cell>
        </row>
        <row r="34">
          <cell r="BC34">
            <v>0.16666666666666666</v>
          </cell>
          <cell r="BE34">
            <v>0.10152320748648309</v>
          </cell>
          <cell r="BG34">
            <v>1</v>
          </cell>
        </row>
        <row r="35">
          <cell r="BC35">
            <v>0</v>
          </cell>
          <cell r="BE35">
            <v>1.0152320748648308E-4</v>
          </cell>
          <cell r="BG35">
            <v>0</v>
          </cell>
        </row>
        <row r="36">
          <cell r="BC36">
            <v>0.33333333333333331</v>
          </cell>
          <cell r="BE36">
            <v>0.30456962245944924</v>
          </cell>
          <cell r="BG36">
            <v>0</v>
          </cell>
        </row>
        <row r="37">
          <cell r="BC37">
            <v>0.16666666666666666</v>
          </cell>
          <cell r="BE37">
            <v>0.30456962245944924</v>
          </cell>
          <cell r="BG37">
            <v>0.33333333333333331</v>
          </cell>
        </row>
        <row r="38">
          <cell r="BC38">
            <v>0</v>
          </cell>
          <cell r="BE38">
            <v>1.0152320748648308E-4</v>
          </cell>
          <cell r="BG38">
            <v>0</v>
          </cell>
        </row>
        <row r="39">
          <cell r="BC39">
            <v>0</v>
          </cell>
          <cell r="BE39">
            <v>1.0152320748648308E-4</v>
          </cell>
          <cell r="BG39">
            <v>0</v>
          </cell>
        </row>
        <row r="40">
          <cell r="BC40">
            <v>0</v>
          </cell>
          <cell r="BE40">
            <v>1.0152320748648308E-4</v>
          </cell>
          <cell r="BG40">
            <v>0</v>
          </cell>
        </row>
        <row r="41">
          <cell r="BC41">
            <v>0.16666666666666666</v>
          </cell>
          <cell r="BE41">
            <v>0.20304641497296619</v>
          </cell>
          <cell r="BG41">
            <v>0.5</v>
          </cell>
        </row>
        <row r="42">
          <cell r="BC42">
            <v>0</v>
          </cell>
          <cell r="BE42">
            <v>1.0152320748648308E-4</v>
          </cell>
          <cell r="BG42">
            <v>0</v>
          </cell>
        </row>
        <row r="43">
          <cell r="BC43">
            <v>0</v>
          </cell>
          <cell r="BE43">
            <v>1.0152320748648308E-4</v>
          </cell>
          <cell r="BG43">
            <v>0</v>
          </cell>
        </row>
        <row r="44">
          <cell r="BC44">
            <v>0.33333333333333331</v>
          </cell>
          <cell r="BE44">
            <v>0.20304641497296619</v>
          </cell>
          <cell r="BG44">
            <v>0.5</v>
          </cell>
        </row>
        <row r="45">
          <cell r="BC45">
            <v>0.33333333333333331</v>
          </cell>
          <cell r="BE45">
            <v>0.30456962245944924</v>
          </cell>
          <cell r="BG45">
            <v>0</v>
          </cell>
        </row>
        <row r="46">
          <cell r="BC46">
            <v>0</v>
          </cell>
          <cell r="BE46">
            <v>1.0152320748648308E-4</v>
          </cell>
          <cell r="BG46">
            <v>0</v>
          </cell>
        </row>
        <row r="47">
          <cell r="BC47">
            <v>0</v>
          </cell>
          <cell r="BE47">
            <v>1.0152320748648308E-4</v>
          </cell>
          <cell r="BG47">
            <v>0</v>
          </cell>
        </row>
        <row r="48">
          <cell r="BC48">
            <v>0</v>
          </cell>
          <cell r="BE48">
            <v>1.0152320748648308E-4</v>
          </cell>
          <cell r="BG48">
            <v>0</v>
          </cell>
        </row>
        <row r="49">
          <cell r="BC49">
            <v>0</v>
          </cell>
          <cell r="BE49">
            <v>1.0152320748648308E-4</v>
          </cell>
          <cell r="BG49">
            <v>0</v>
          </cell>
        </row>
        <row r="50">
          <cell r="BC50">
            <v>0.16666666666666666</v>
          </cell>
          <cell r="BE50">
            <v>0.50761603743241546</v>
          </cell>
          <cell r="BG50">
            <v>0</v>
          </cell>
        </row>
        <row r="51">
          <cell r="BC51">
            <v>0.48148148148148145</v>
          </cell>
          <cell r="BE51">
            <v>0.79615567976241997</v>
          </cell>
        </row>
        <row r="52">
          <cell r="BC52">
            <v>0.66666666666666663</v>
          </cell>
          <cell r="BE52">
            <v>1.7258945272702124</v>
          </cell>
        </row>
        <row r="53">
          <cell r="BC53">
            <v>0.16666666666666666</v>
          </cell>
          <cell r="BE53">
            <v>0.40609282994593238</v>
          </cell>
        </row>
        <row r="54">
          <cell r="BC54">
            <v>0.83333333333333337</v>
          </cell>
          <cell r="BE54">
            <v>4.5685443368917387</v>
          </cell>
        </row>
        <row r="55">
          <cell r="BC55">
            <v>0.33333333333333331</v>
          </cell>
          <cell r="BE55">
            <v>1.3198016973242801</v>
          </cell>
        </row>
        <row r="56">
          <cell r="BC56">
            <v>0.16666666666666666</v>
          </cell>
          <cell r="BE56">
            <v>0.60913924491889848</v>
          </cell>
        </row>
        <row r="57">
          <cell r="BC57">
            <v>0.33333333333333331</v>
          </cell>
          <cell r="BE57">
            <v>2.4365569796755939</v>
          </cell>
        </row>
        <row r="58">
          <cell r="BC58">
            <v>0.33333333333333331</v>
          </cell>
          <cell r="BE58">
            <v>0.81218565989186475</v>
          </cell>
        </row>
        <row r="59">
          <cell r="BC59">
            <v>0.33333333333333331</v>
          </cell>
          <cell r="BE59">
            <v>0.20304641497296619</v>
          </cell>
          <cell r="BG59">
            <v>0</v>
          </cell>
        </row>
        <row r="60">
          <cell r="BC60">
            <v>0.16666666666666666</v>
          </cell>
          <cell r="BE60">
            <v>0.20304641497296619</v>
          </cell>
          <cell r="BG60">
            <v>0</v>
          </cell>
        </row>
        <row r="61">
          <cell r="BC61">
            <v>0</v>
          </cell>
          <cell r="BE61">
            <v>1.0152320748648308E-4</v>
          </cell>
          <cell r="BG61">
            <v>0</v>
          </cell>
        </row>
        <row r="62">
          <cell r="BC62">
            <v>0</v>
          </cell>
          <cell r="BE62">
            <v>1.0152320748648308E-4</v>
          </cell>
          <cell r="BG62">
            <v>0</v>
          </cell>
        </row>
        <row r="63">
          <cell r="BC63">
            <v>0.16666666666666666</v>
          </cell>
          <cell r="BE63">
            <v>0.10152320748648309</v>
          </cell>
          <cell r="BG63">
            <v>0</v>
          </cell>
        </row>
        <row r="64">
          <cell r="BC64">
            <v>0.16666666666666666</v>
          </cell>
          <cell r="BE64">
            <v>0.40609282994593238</v>
          </cell>
          <cell r="BG64">
            <v>0</v>
          </cell>
        </row>
        <row r="65">
          <cell r="BC65">
            <v>0</v>
          </cell>
          <cell r="BE65">
            <v>1.0152320748648308E-4</v>
          </cell>
          <cell r="BG65">
            <v>0</v>
          </cell>
        </row>
        <row r="66">
          <cell r="BC66">
            <v>0.16666666666666666</v>
          </cell>
          <cell r="BE66">
            <v>0.10152320748648309</v>
          </cell>
          <cell r="BG66">
            <v>1</v>
          </cell>
        </row>
        <row r="67">
          <cell r="BC67">
            <v>0</v>
          </cell>
          <cell r="BE67">
            <v>1.0152320748648308E-4</v>
          </cell>
          <cell r="BG67">
            <v>0</v>
          </cell>
        </row>
        <row r="68">
          <cell r="BC68">
            <v>0.16666666666666666</v>
          </cell>
          <cell r="BE68">
            <v>0.50761603743241546</v>
          </cell>
          <cell r="BG68">
            <v>0</v>
          </cell>
        </row>
        <row r="69">
          <cell r="BC69">
            <v>0.16666666666666666</v>
          </cell>
          <cell r="BE69">
            <v>0.50761603743241546</v>
          </cell>
          <cell r="BG69">
            <v>0.2</v>
          </cell>
        </row>
        <row r="70">
          <cell r="BC70">
            <v>0.16666666666666666</v>
          </cell>
          <cell r="BE70">
            <v>1.218278489837797</v>
          </cell>
          <cell r="BG70">
            <v>0</v>
          </cell>
        </row>
        <row r="71">
          <cell r="BC71">
            <v>0.16666666666666666</v>
          </cell>
          <cell r="BE71">
            <v>0.50036437975480952</v>
          </cell>
          <cell r="BG71">
            <v>0.21739130434782608</v>
          </cell>
        </row>
        <row r="72">
          <cell r="BC72">
            <v>0.16666666666666666</v>
          </cell>
          <cell r="BE72">
            <v>0.30456962245944924</v>
          </cell>
          <cell r="BG72">
            <v>0</v>
          </cell>
        </row>
        <row r="73">
          <cell r="BC73">
            <v>0.33333333333333331</v>
          </cell>
          <cell r="BE73">
            <v>4.4670211294052562</v>
          </cell>
          <cell r="BG73">
            <v>0.31818181818181818</v>
          </cell>
        </row>
        <row r="74">
          <cell r="BC74">
            <v>0.16666666666666666</v>
          </cell>
          <cell r="BE74">
            <v>0.20304641497296619</v>
          </cell>
          <cell r="BG74">
            <v>0</v>
          </cell>
        </row>
        <row r="75">
          <cell r="BC75">
            <v>0</v>
          </cell>
          <cell r="BE75">
            <v>1.0152320748648308E-4</v>
          </cell>
          <cell r="BG75">
            <v>0</v>
          </cell>
        </row>
        <row r="76">
          <cell r="BC76">
            <v>0</v>
          </cell>
          <cell r="BE76">
            <v>1.0152320748648308E-4</v>
          </cell>
          <cell r="BG76">
            <v>0</v>
          </cell>
        </row>
        <row r="77">
          <cell r="BC77">
            <v>0</v>
          </cell>
          <cell r="BE77">
            <v>1.0152320748648308E-4</v>
          </cell>
          <cell r="BG77">
            <v>0</v>
          </cell>
        </row>
        <row r="78">
          <cell r="BC78">
            <v>0</v>
          </cell>
          <cell r="BE78">
            <v>1.0152320748648308E-4</v>
          </cell>
          <cell r="BG78">
            <v>0</v>
          </cell>
        </row>
        <row r="79">
          <cell r="BC79">
            <v>0.33333333333333331</v>
          </cell>
          <cell r="BE79">
            <v>0.20304641497296619</v>
          </cell>
          <cell r="BG79">
            <v>0.5</v>
          </cell>
        </row>
        <row r="80">
          <cell r="BC80">
            <v>0</v>
          </cell>
          <cell r="BE80">
            <v>1.0152320748648308E-4</v>
          </cell>
          <cell r="BG80">
            <v>0</v>
          </cell>
        </row>
        <row r="81">
          <cell r="BC81">
            <v>0.16666666666666666</v>
          </cell>
          <cell r="BE81">
            <v>0.60913924491889848</v>
          </cell>
          <cell r="BG81">
            <v>0</v>
          </cell>
        </row>
        <row r="82">
          <cell r="BC82">
            <v>0</v>
          </cell>
          <cell r="BE82">
            <v>1.0152320748648308E-4</v>
          </cell>
          <cell r="BG82">
            <v>0</v>
          </cell>
        </row>
        <row r="83">
          <cell r="BC83">
            <v>0</v>
          </cell>
          <cell r="BE83">
            <v>1.0152320748648308E-4</v>
          </cell>
          <cell r="BG83">
            <v>0</v>
          </cell>
        </row>
        <row r="84">
          <cell r="BC84">
            <v>0.16666666666666666</v>
          </cell>
          <cell r="BE84">
            <v>0.20304641497296619</v>
          </cell>
          <cell r="BG84">
            <v>0</v>
          </cell>
        </row>
        <row r="85">
          <cell r="BC85">
            <v>0.16666666666666666</v>
          </cell>
          <cell r="BE85">
            <v>1.0152320748648309</v>
          </cell>
          <cell r="BG85">
            <v>0</v>
          </cell>
        </row>
        <row r="86">
          <cell r="BC86">
            <v>0.8125</v>
          </cell>
          <cell r="BE86">
            <v>2.1049145018864159</v>
          </cell>
          <cell r="BG86">
            <v>0.17041800643086816</v>
          </cell>
        </row>
        <row r="87">
          <cell r="BC87">
            <v>0.16666666666666666</v>
          </cell>
          <cell r="BE87">
            <v>0.60913924491889848</v>
          </cell>
          <cell r="BG87">
            <v>0.16666666666666666</v>
          </cell>
        </row>
        <row r="88">
          <cell r="BC88">
            <v>0.16666666666666666</v>
          </cell>
          <cell r="BE88">
            <v>0.30456962245944924</v>
          </cell>
          <cell r="BG88">
            <v>0</v>
          </cell>
        </row>
        <row r="89">
          <cell r="BC89">
            <v>0</v>
          </cell>
          <cell r="BE89">
            <v>1.0152320748648308E-4</v>
          </cell>
          <cell r="BG89">
            <v>0</v>
          </cell>
        </row>
        <row r="90">
          <cell r="BC90">
            <v>0.66666666666666663</v>
          </cell>
          <cell r="BE90">
            <v>2.335033772189111</v>
          </cell>
          <cell r="BG90">
            <v>0.30434782608695654</v>
          </cell>
        </row>
        <row r="91">
          <cell r="BC91">
            <v>0.16666666666666666</v>
          </cell>
          <cell r="BE91">
            <v>1.5228481122972464</v>
          </cell>
          <cell r="BG91">
            <v>0.13333333333333333</v>
          </cell>
        </row>
        <row r="92">
          <cell r="BC92">
            <v>0.33333333333333331</v>
          </cell>
          <cell r="BE92">
            <v>0.81218565989186475</v>
          </cell>
          <cell r="BG92">
            <v>0.375</v>
          </cell>
        </row>
        <row r="93">
          <cell r="BC93">
            <v>0</v>
          </cell>
          <cell r="BE93">
            <v>1.0152320748648308E-4</v>
          </cell>
          <cell r="BG93">
            <v>0</v>
          </cell>
        </row>
        <row r="94">
          <cell r="BC94">
            <v>0</v>
          </cell>
          <cell r="BE94">
            <v>1.0152320748648308E-4</v>
          </cell>
          <cell r="BG94">
            <v>0</v>
          </cell>
        </row>
        <row r="95">
          <cell r="BC95">
            <v>0</v>
          </cell>
          <cell r="BE95">
            <v>1.0152320748648308E-4</v>
          </cell>
          <cell r="BG95">
            <v>0</v>
          </cell>
        </row>
        <row r="96">
          <cell r="BC96">
            <v>0.16666666666666666</v>
          </cell>
          <cell r="BE96">
            <v>0.10152320748648309</v>
          </cell>
          <cell r="BG96">
            <v>0</v>
          </cell>
        </row>
        <row r="97">
          <cell r="BC97">
            <v>0</v>
          </cell>
          <cell r="BE97">
            <v>1.0152320748648308E-4</v>
          </cell>
          <cell r="BG97">
            <v>0</v>
          </cell>
        </row>
        <row r="98">
          <cell r="BC98">
            <v>0</v>
          </cell>
          <cell r="BE98">
            <v>1.0152320748648308E-4</v>
          </cell>
          <cell r="BG98">
            <v>0</v>
          </cell>
        </row>
        <row r="99">
          <cell r="BC99">
            <v>0.33333333333333331</v>
          </cell>
          <cell r="BE99">
            <v>0.40609282994593238</v>
          </cell>
          <cell r="BG99">
            <v>0</v>
          </cell>
        </row>
        <row r="100">
          <cell r="BC100">
            <v>0</v>
          </cell>
          <cell r="BE100">
            <v>1.0152320748648308E-4</v>
          </cell>
          <cell r="BG100">
            <v>0</v>
          </cell>
        </row>
        <row r="101">
          <cell r="BC101">
            <v>0</v>
          </cell>
          <cell r="BE101">
            <v>1.0152320748648308E-4</v>
          </cell>
          <cell r="BG101">
            <v>0</v>
          </cell>
        </row>
        <row r="102">
          <cell r="BC102">
            <v>0.16666666666666666</v>
          </cell>
          <cell r="BE102">
            <v>0.10152320748648309</v>
          </cell>
          <cell r="BG102">
            <v>0</v>
          </cell>
        </row>
        <row r="103">
          <cell r="BC103">
            <v>0</v>
          </cell>
          <cell r="BE103">
            <v>1.0152320748648308E-4</v>
          </cell>
          <cell r="BG103">
            <v>0</v>
          </cell>
        </row>
        <row r="104">
          <cell r="BC104">
            <v>0</v>
          </cell>
          <cell r="BE104">
            <v>1.0152320748648308E-4</v>
          </cell>
          <cell r="BG104">
            <v>0</v>
          </cell>
        </row>
        <row r="105">
          <cell r="BC105">
            <v>0.16666666666666666</v>
          </cell>
          <cell r="BE105">
            <v>0.10152320748648309</v>
          </cell>
          <cell r="BG105">
            <v>0</v>
          </cell>
        </row>
        <row r="106">
          <cell r="BC106">
            <v>0.16666666666666666</v>
          </cell>
          <cell r="BE106">
            <v>0.10152320748648309</v>
          </cell>
          <cell r="BG106">
            <v>0</v>
          </cell>
        </row>
        <row r="107">
          <cell r="BC107">
            <v>0.66666666666666663</v>
          </cell>
          <cell r="BE107">
            <v>0.40609282994593238</v>
          </cell>
          <cell r="BG107">
            <v>0.75</v>
          </cell>
        </row>
        <row r="108">
          <cell r="BC108">
            <v>0.66666666666666663</v>
          </cell>
          <cell r="BE108">
            <v>43.451932804214763</v>
          </cell>
          <cell r="BG108">
            <v>0.13785046728971961</v>
          </cell>
        </row>
        <row r="109">
          <cell r="BC109">
            <v>0.33333333333333331</v>
          </cell>
          <cell r="BE109">
            <v>1.0152320748648309</v>
          </cell>
          <cell r="BG109">
            <v>0.2</v>
          </cell>
        </row>
        <row r="110">
          <cell r="BC110">
            <v>0</v>
          </cell>
          <cell r="BE110">
            <v>1.0152320748648308E-4</v>
          </cell>
          <cell r="BG110">
            <v>0</v>
          </cell>
        </row>
        <row r="111">
          <cell r="BC111">
            <v>0.66666666666666663</v>
          </cell>
          <cell r="BE111">
            <v>2.335033772189111</v>
          </cell>
          <cell r="BG111">
            <v>0.47826086956521741</v>
          </cell>
        </row>
        <row r="112">
          <cell r="BC112">
            <v>0.33333333333333331</v>
          </cell>
          <cell r="BE112">
            <v>2.0304641497296618</v>
          </cell>
          <cell r="BG112">
            <v>0.15</v>
          </cell>
        </row>
        <row r="113">
          <cell r="BC113">
            <v>0.66666666666666663</v>
          </cell>
          <cell r="BE113">
            <v>2.2335105647026281</v>
          </cell>
        </row>
        <row r="114">
          <cell r="BC114">
            <v>0.66666666666666663</v>
          </cell>
          <cell r="BE114">
            <v>4.5685443368917387</v>
          </cell>
        </row>
        <row r="115">
          <cell r="BC115">
            <v>0</v>
          </cell>
          <cell r="BE115">
            <v>0.71066245240538162</v>
          </cell>
          <cell r="BG115">
            <v>0</v>
          </cell>
        </row>
        <row r="116">
          <cell r="BC116">
            <v>0</v>
          </cell>
          <cell r="BE116">
            <v>1.0152320748648308E-4</v>
          </cell>
          <cell r="BG116">
            <v>0</v>
          </cell>
        </row>
        <row r="117">
          <cell r="BC117">
            <v>1.9174041297935103E-2</v>
          </cell>
          <cell r="BE117">
            <v>7.0077966229607797E-2</v>
          </cell>
          <cell r="BG117">
            <v>0.32051282051282054</v>
          </cell>
        </row>
        <row r="118">
          <cell r="BC118">
            <v>0.5</v>
          </cell>
          <cell r="BE118">
            <v>2.5380801871620773</v>
          </cell>
          <cell r="BG118">
            <v>0.2</v>
          </cell>
        </row>
        <row r="119">
          <cell r="BC119">
            <v>0.33333333333333331</v>
          </cell>
          <cell r="BE119">
            <v>0.50761603743241546</v>
          </cell>
          <cell r="BG119">
            <v>0.6</v>
          </cell>
        </row>
        <row r="120">
          <cell r="BC120">
            <v>0.33333333333333331</v>
          </cell>
          <cell r="BE120">
            <v>0.60913924491889848</v>
          </cell>
          <cell r="BG120">
            <v>0</v>
          </cell>
        </row>
        <row r="121">
          <cell r="BC121">
            <v>0</v>
          </cell>
          <cell r="BE121">
            <v>1.0152320748648308E-4</v>
          </cell>
          <cell r="BG121">
            <v>0</v>
          </cell>
        </row>
        <row r="122">
          <cell r="BC122">
            <v>0.66666666666666663</v>
          </cell>
          <cell r="BE122">
            <v>3.8578818844863574</v>
          </cell>
          <cell r="BG122">
            <v>0.39473684210526316</v>
          </cell>
        </row>
        <row r="123">
          <cell r="BC123">
            <v>0.16666666666666666</v>
          </cell>
          <cell r="BE123">
            <v>0.10152320748648309</v>
          </cell>
          <cell r="BG123">
            <v>0</v>
          </cell>
        </row>
        <row r="124">
          <cell r="BC124">
            <v>0</v>
          </cell>
          <cell r="BE124">
            <v>1.0152320748648308E-4</v>
          </cell>
          <cell r="BG124">
            <v>0</v>
          </cell>
        </row>
        <row r="125">
          <cell r="BC125">
            <v>0.16666666666666666</v>
          </cell>
          <cell r="BE125">
            <v>0.30456962245944924</v>
          </cell>
          <cell r="BG125">
            <v>0.66666666666666663</v>
          </cell>
        </row>
        <row r="126">
          <cell r="BC126">
            <v>0</v>
          </cell>
          <cell r="BE126">
            <v>1.0152320748648308E-4</v>
          </cell>
          <cell r="BG126">
            <v>0</v>
          </cell>
        </row>
        <row r="127">
          <cell r="BC127">
            <v>0.1814159292035398</v>
          </cell>
          <cell r="BE127">
            <v>1.0000000000000002</v>
          </cell>
          <cell r="BG127">
            <v>0.11147462238090178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свод"/>
      <sheetName val="Мун- 2020-2021"/>
      <sheetName val="мун-диаграммы"/>
      <sheetName val="Рег- 2020-2021"/>
      <sheetName val="рег-диаграммы"/>
      <sheetName val="Фед- 2020-2021"/>
      <sheetName val="фед-диаграммы"/>
      <sheetName val="Кол-во учащихся ОУ"/>
    </sheetNames>
    <sheetDataSet>
      <sheetData sheetId="0"/>
      <sheetData sheetId="1">
        <row r="6">
          <cell r="DC6">
            <v>0.37950450450450451</v>
          </cell>
          <cell r="DE6">
            <v>1</v>
          </cell>
          <cell r="DG6">
            <v>3.876875121761153E-2</v>
          </cell>
          <cell r="DI6">
            <v>0.18211330193448816</v>
          </cell>
        </row>
        <row r="7">
          <cell r="B7">
            <v>50050</v>
          </cell>
          <cell r="C7" t="str">
            <v>МАОУ Гимназия № 5</v>
          </cell>
          <cell r="DC7">
            <v>0.375</v>
          </cell>
          <cell r="DE7">
            <v>0.72983635300993577</v>
          </cell>
          <cell r="DG7">
            <v>5.185185185185185E-2</v>
          </cell>
          <cell r="DI7">
            <v>0.14516129032258066</v>
          </cell>
        </row>
        <row r="8">
          <cell r="C8" t="str">
            <v>Железнодорожный район</v>
          </cell>
          <cell r="DC8">
            <v>0.41666666666666669</v>
          </cell>
          <cell r="DE8">
            <v>2.7601629975972468</v>
          </cell>
          <cell r="DG8">
            <v>2.0239390642002177E-2</v>
          </cell>
          <cell r="DI8">
            <v>0.54014341130833432</v>
          </cell>
        </row>
        <row r="9">
          <cell r="B9">
            <v>10003</v>
          </cell>
          <cell r="DC9">
            <v>0.125</v>
          </cell>
          <cell r="DE9">
            <v>3.2437171244886036E-2</v>
          </cell>
          <cell r="DG9">
            <v>0.16666666666666666</v>
          </cell>
          <cell r="DI9">
            <v>2.5862068965517241E-2</v>
          </cell>
        </row>
        <row r="10">
          <cell r="B10">
            <v>10002</v>
          </cell>
          <cell r="DC10">
            <v>0.1875</v>
          </cell>
          <cell r="DE10">
            <v>0.1946230274693162</v>
          </cell>
          <cell r="DG10">
            <v>0.16666666666666666</v>
          </cell>
          <cell r="DI10">
            <v>3.0201342281879196E-2</v>
          </cell>
        </row>
        <row r="11">
          <cell r="B11">
            <v>10090</v>
          </cell>
          <cell r="DC11">
            <v>0.4375</v>
          </cell>
          <cell r="DE11">
            <v>0.20002922267679721</v>
          </cell>
          <cell r="DG11">
            <v>0.10810810810810811</v>
          </cell>
          <cell r="DI11">
            <v>2.2036926742108397E-2</v>
          </cell>
        </row>
        <row r="12">
          <cell r="B12">
            <v>10004</v>
          </cell>
          <cell r="DC12">
            <v>0.6875</v>
          </cell>
          <cell r="DE12">
            <v>11.693600233781416</v>
          </cell>
          <cell r="DG12">
            <v>2.5427646786870088E-2</v>
          </cell>
          <cell r="DI12">
            <v>1.5811403508771931</v>
          </cell>
        </row>
        <row r="13">
          <cell r="B13">
            <v>10001</v>
          </cell>
          <cell r="DC13">
            <v>0.625</v>
          </cell>
          <cell r="DE13">
            <v>4.3249561659848039</v>
          </cell>
          <cell r="DG13">
            <v>1.4999999999999999E-2</v>
          </cell>
          <cell r="DI13">
            <v>1.0191082802547771</v>
          </cell>
        </row>
        <row r="14">
          <cell r="B14">
            <v>10120</v>
          </cell>
          <cell r="DC14">
            <v>0.6875</v>
          </cell>
          <cell r="DE14">
            <v>1.897574517825833</v>
          </cell>
          <cell r="DG14">
            <v>2.8490028490028491E-2</v>
          </cell>
          <cell r="DI14">
            <v>0.42391304347826086</v>
          </cell>
        </row>
        <row r="15">
          <cell r="B15">
            <v>10190</v>
          </cell>
          <cell r="DC15">
            <v>0.375</v>
          </cell>
          <cell r="DE15">
            <v>2.832846288720047</v>
          </cell>
          <cell r="DG15">
            <v>7.6335877862595417E-3</v>
          </cell>
          <cell r="DI15">
            <v>0.44444444444444442</v>
          </cell>
        </row>
        <row r="16">
          <cell r="B16">
            <v>10320</v>
          </cell>
          <cell r="DC16">
            <v>0.4375</v>
          </cell>
          <cell r="DE16">
            <v>3.6491817650496787</v>
          </cell>
          <cell r="DG16">
            <v>1.4814814814814814E-3</v>
          </cell>
          <cell r="DI16">
            <v>0.73529411764705888</v>
          </cell>
        </row>
        <row r="17">
          <cell r="B17">
            <v>10860</v>
          </cell>
          <cell r="DC17">
            <v>0.1875</v>
          </cell>
          <cell r="DE17">
            <v>1.6218585622443018E-2</v>
          </cell>
          <cell r="DG17">
            <v>0</v>
          </cell>
          <cell r="DI17">
            <v>3.2930845225027441E-3</v>
          </cell>
        </row>
        <row r="18">
          <cell r="C18" t="str">
            <v>Кировский район</v>
          </cell>
          <cell r="DC18">
            <v>0.34375</v>
          </cell>
          <cell r="DE18">
            <v>0.46898743424897721</v>
          </cell>
          <cell r="DG18">
            <v>7.0124879923150821E-2</v>
          </cell>
          <cell r="DI18">
            <v>8.6967418546365916E-2</v>
          </cell>
        </row>
        <row r="19">
          <cell r="B19">
            <v>20040</v>
          </cell>
          <cell r="DC19">
            <v>0.4375</v>
          </cell>
          <cell r="DE19">
            <v>0.22165400350672121</v>
          </cell>
          <cell r="DG19">
            <v>0.14634146341463414</v>
          </cell>
          <cell r="DI19">
            <v>3.8533834586466163E-2</v>
          </cell>
        </row>
        <row r="20">
          <cell r="B20">
            <v>20061</v>
          </cell>
          <cell r="DC20">
            <v>0.3125</v>
          </cell>
          <cell r="DE20">
            <v>0.27571595558153128</v>
          </cell>
          <cell r="DG20">
            <v>0.31372549019607843</v>
          </cell>
          <cell r="DI20">
            <v>7.1129707112970716E-2</v>
          </cell>
        </row>
        <row r="21">
          <cell r="B21">
            <v>21020</v>
          </cell>
          <cell r="DC21">
            <v>0.5</v>
          </cell>
          <cell r="DE21">
            <v>0.52440093512565755</v>
          </cell>
          <cell r="DG21">
            <v>2.0618556701030927E-2</v>
          </cell>
          <cell r="DI21">
            <v>9.7097097097097101E-2</v>
          </cell>
        </row>
        <row r="22">
          <cell r="B22">
            <v>20060</v>
          </cell>
          <cell r="DC22">
            <v>0.5</v>
          </cell>
          <cell r="DE22">
            <v>0.90283459964932788</v>
          </cell>
          <cell r="DG22">
            <v>0.21556886227544911</v>
          </cell>
          <cell r="DI22">
            <v>9.9523241954707992E-2</v>
          </cell>
        </row>
        <row r="23">
          <cell r="B23">
            <v>20400</v>
          </cell>
          <cell r="DC23">
            <v>0.5</v>
          </cell>
          <cell r="DE23">
            <v>1.4650789012273524</v>
          </cell>
          <cell r="DG23">
            <v>2.2140221402214021E-2</v>
          </cell>
          <cell r="DI23">
            <v>0.18175720992622402</v>
          </cell>
        </row>
        <row r="24">
          <cell r="B24">
            <v>20080</v>
          </cell>
          <cell r="DC24">
            <v>0.375</v>
          </cell>
          <cell r="DE24">
            <v>0.10812390414962011</v>
          </cell>
          <cell r="DG24">
            <v>0.15</v>
          </cell>
          <cell r="DI24">
            <v>2.1231422505307854E-2</v>
          </cell>
        </row>
        <row r="25">
          <cell r="B25">
            <v>20460</v>
          </cell>
          <cell r="DC25">
            <v>0.375</v>
          </cell>
          <cell r="DE25">
            <v>9.7311513734658101E-2</v>
          </cell>
          <cell r="DG25">
            <v>0.1111111111111111</v>
          </cell>
          <cell r="DI25">
            <v>1.7647058823529412E-2</v>
          </cell>
        </row>
        <row r="26">
          <cell r="B26">
            <v>20550</v>
          </cell>
          <cell r="DC26">
            <v>0.25</v>
          </cell>
          <cell r="DE26">
            <v>7.0280537697253065E-2</v>
          </cell>
          <cell r="DG26">
            <v>0</v>
          </cell>
          <cell r="DI26">
            <v>1.9578313253012049E-2</v>
          </cell>
        </row>
        <row r="27">
          <cell r="B27">
            <v>20630</v>
          </cell>
          <cell r="DC27">
            <v>0.1875</v>
          </cell>
          <cell r="DE27">
            <v>4.865575686732905E-2</v>
          </cell>
          <cell r="DG27">
            <v>0</v>
          </cell>
          <cell r="DI27">
            <v>1.1152416356877323E-2</v>
          </cell>
        </row>
        <row r="28">
          <cell r="B28">
            <v>20810</v>
          </cell>
          <cell r="DC28">
            <v>0.25</v>
          </cell>
          <cell r="DE28">
            <v>5.9468147282291058E-2</v>
          </cell>
          <cell r="DG28">
            <v>0</v>
          </cell>
          <cell r="DI28">
            <v>1.1815252416756176E-2</v>
          </cell>
        </row>
        <row r="29">
          <cell r="B29">
            <v>20900</v>
          </cell>
          <cell r="DC29">
            <v>0.25</v>
          </cell>
          <cell r="DE29">
            <v>1.8056691992986558</v>
          </cell>
          <cell r="DG29">
            <v>2.9940119760479044E-3</v>
          </cell>
          <cell r="DI29">
            <v>0.2661354581673307</v>
          </cell>
        </row>
        <row r="30">
          <cell r="B30">
            <v>21350</v>
          </cell>
          <cell r="DC30">
            <v>0.1875</v>
          </cell>
          <cell r="DE30">
            <v>4.865575686732905E-2</v>
          </cell>
          <cell r="DG30">
            <v>0.1111111111111111</v>
          </cell>
          <cell r="DI30">
            <v>1.1920529801324504E-2</v>
          </cell>
        </row>
        <row r="31">
          <cell r="C31" t="str">
            <v>Ленинский район</v>
          </cell>
          <cell r="DC31">
            <v>0.33823529411764708</v>
          </cell>
          <cell r="DE31">
            <v>0.65987382679547568</v>
          </cell>
          <cell r="DG31">
            <v>2.0240963855421686E-2</v>
          </cell>
          <cell r="DI31">
            <v>0.12784178424003451</v>
          </cell>
        </row>
        <row r="32">
          <cell r="B32">
            <v>30070</v>
          </cell>
          <cell r="DC32">
            <v>0.5625</v>
          </cell>
          <cell r="DE32">
            <v>0.58927527761542964</v>
          </cell>
          <cell r="DG32">
            <v>7.3394495412844041E-2</v>
          </cell>
          <cell r="DI32">
            <v>7.5694444444444439E-2</v>
          </cell>
        </row>
        <row r="33">
          <cell r="B33">
            <v>30480</v>
          </cell>
          <cell r="DC33">
            <v>0.4375</v>
          </cell>
          <cell r="DE33">
            <v>0.16218585622443016</v>
          </cell>
          <cell r="DG33">
            <v>0.26666666666666666</v>
          </cell>
          <cell r="DI33">
            <v>2.4855012427506214E-2</v>
          </cell>
        </row>
        <row r="34">
          <cell r="B34">
            <v>30460</v>
          </cell>
          <cell r="DC34">
            <v>0.25</v>
          </cell>
          <cell r="DE34">
            <v>8.1092928112215079E-2</v>
          </cell>
          <cell r="DG34">
            <v>6.6666666666666666E-2</v>
          </cell>
          <cell r="DI34">
            <v>1.1773940345368918E-2</v>
          </cell>
        </row>
        <row r="35">
          <cell r="B35">
            <v>30030</v>
          </cell>
          <cell r="DC35">
            <v>0.375</v>
          </cell>
          <cell r="DE35">
            <v>0.14596727060198714</v>
          </cell>
          <cell r="DG35">
            <v>0.22222222222222221</v>
          </cell>
          <cell r="DI35">
            <v>2.8125000000000001E-2</v>
          </cell>
        </row>
        <row r="36">
          <cell r="B36">
            <v>31000</v>
          </cell>
          <cell r="DC36">
            <v>0.375</v>
          </cell>
          <cell r="DE36">
            <v>0.77308591466978382</v>
          </cell>
          <cell r="DG36">
            <v>1.3986013986013986E-2</v>
          </cell>
          <cell r="DI36">
            <v>0.1396484375</v>
          </cell>
        </row>
        <row r="37">
          <cell r="B37">
            <v>30130</v>
          </cell>
          <cell r="DC37">
            <v>0.125</v>
          </cell>
          <cell r="DE37">
            <v>3.7843366452367036E-2</v>
          </cell>
          <cell r="DG37">
            <v>0</v>
          </cell>
          <cell r="DI37">
            <v>1.3565891472868217E-2</v>
          </cell>
        </row>
        <row r="38">
          <cell r="B38">
            <v>30160</v>
          </cell>
          <cell r="DC38">
            <v>0.375</v>
          </cell>
          <cell r="DE38">
            <v>0.34599649327878435</v>
          </cell>
          <cell r="DG38">
            <v>3.125E-2</v>
          </cell>
          <cell r="DI38">
            <v>6.0263653483992465E-2</v>
          </cell>
        </row>
        <row r="39">
          <cell r="B39">
            <v>30310</v>
          </cell>
          <cell r="DC39">
            <v>0.25</v>
          </cell>
          <cell r="DE39">
            <v>0.65414962010520161</v>
          </cell>
          <cell r="DG39">
            <v>8.2644628099173556E-3</v>
          </cell>
          <cell r="DI39">
            <v>0.20934256055363321</v>
          </cell>
        </row>
        <row r="40">
          <cell r="B40">
            <v>30440</v>
          </cell>
          <cell r="DC40">
            <v>0.3125</v>
          </cell>
          <cell r="DE40">
            <v>8.6499123319696086E-2</v>
          </cell>
          <cell r="DG40">
            <v>0.125</v>
          </cell>
          <cell r="DI40">
            <v>1.9300361881785282E-2</v>
          </cell>
        </row>
        <row r="41">
          <cell r="B41">
            <v>30500</v>
          </cell>
          <cell r="DC41">
            <v>0.125</v>
          </cell>
          <cell r="DE41">
            <v>1.6218585622443018E-2</v>
          </cell>
          <cell r="DG41">
            <v>0</v>
          </cell>
          <cell r="DI41">
            <v>7.481296758104738E-3</v>
          </cell>
        </row>
        <row r="42">
          <cell r="B42">
            <v>30530</v>
          </cell>
          <cell r="DC42">
            <v>0.1875</v>
          </cell>
          <cell r="DE42">
            <v>5.9468147282291058E-2</v>
          </cell>
          <cell r="DG42">
            <v>9.0909090909090912E-2</v>
          </cell>
          <cell r="DI42">
            <v>7.5187969924812026E-3</v>
          </cell>
        </row>
        <row r="43">
          <cell r="B43">
            <v>30640</v>
          </cell>
          <cell r="DC43">
            <v>0.625</v>
          </cell>
          <cell r="DE43">
            <v>1.4650789012273524</v>
          </cell>
          <cell r="DG43">
            <v>1.4760147601476014E-2</v>
          </cell>
          <cell r="DI43">
            <v>0.2942453854505972</v>
          </cell>
        </row>
        <row r="44">
          <cell r="B44">
            <v>30650</v>
          </cell>
          <cell r="DC44">
            <v>0.1875</v>
          </cell>
          <cell r="DE44">
            <v>8.1092928112215079E-2</v>
          </cell>
          <cell r="DG44">
            <v>0</v>
          </cell>
          <cell r="DI44">
            <v>1.70261066969353E-2</v>
          </cell>
        </row>
        <row r="45">
          <cell r="B45">
            <v>30790</v>
          </cell>
          <cell r="DC45">
            <v>0.375</v>
          </cell>
          <cell r="DE45">
            <v>9.1905318527177093E-2</v>
          </cell>
          <cell r="DG45">
            <v>0.11764705882352941</v>
          </cell>
          <cell r="DI45">
            <v>2.4320457796852647E-2</v>
          </cell>
        </row>
        <row r="46">
          <cell r="B46">
            <v>30890</v>
          </cell>
          <cell r="DC46">
            <v>0.25</v>
          </cell>
          <cell r="DE46">
            <v>0.67577440093512564</v>
          </cell>
          <cell r="DG46">
            <v>0</v>
          </cell>
          <cell r="DI46">
            <v>0.17705382436260622</v>
          </cell>
        </row>
        <row r="47">
          <cell r="B47">
            <v>30940</v>
          </cell>
          <cell r="DC47">
            <v>0.4375</v>
          </cell>
          <cell r="DE47">
            <v>2.1300409117475163</v>
          </cell>
          <cell r="DG47">
            <v>7.6142131979695434E-3</v>
          </cell>
          <cell r="DI47">
            <v>0.34440559440559443</v>
          </cell>
        </row>
        <row r="48">
          <cell r="B48">
            <v>31480</v>
          </cell>
          <cell r="DC48">
            <v>0.5</v>
          </cell>
          <cell r="DE48">
            <v>3.822180011689071</v>
          </cell>
          <cell r="DG48">
            <v>2.828854314002829E-3</v>
          </cell>
          <cell r="DI48">
            <v>0.55148205928237126</v>
          </cell>
        </row>
        <row r="49">
          <cell r="C49" t="str">
            <v>Октябрьский район</v>
          </cell>
          <cell r="DC49">
            <v>0.38815789473684209</v>
          </cell>
          <cell r="DE49">
            <v>0.81548186656002952</v>
          </cell>
          <cell r="DG49">
            <v>5.6524773203070484E-2</v>
          </cell>
          <cell r="DI49">
            <v>0.15869324473975638</v>
          </cell>
        </row>
        <row r="50">
          <cell r="B50">
            <v>40010</v>
          </cell>
          <cell r="DC50">
            <v>0.6875</v>
          </cell>
          <cell r="DE50">
            <v>1.0379894798363531</v>
          </cell>
          <cell r="DG50">
            <v>0.203125</v>
          </cell>
          <cell r="DI50">
            <v>8.3806198166739412E-2</v>
          </cell>
        </row>
        <row r="51">
          <cell r="B51">
            <v>40030</v>
          </cell>
          <cell r="DC51">
            <v>0.375</v>
          </cell>
          <cell r="DE51">
            <v>0.35140268848626532</v>
          </cell>
          <cell r="DG51">
            <v>0.2</v>
          </cell>
          <cell r="DI51">
            <v>9.5729013254786458E-2</v>
          </cell>
        </row>
        <row r="52">
          <cell r="B52">
            <v>40410</v>
          </cell>
          <cell r="DC52">
            <v>0.6875</v>
          </cell>
          <cell r="DE52">
            <v>8.2011981297486845</v>
          </cell>
          <cell r="DG52">
            <v>2.7027027027027029E-2</v>
          </cell>
          <cell r="DI52">
            <v>0.79842105263157892</v>
          </cell>
        </row>
        <row r="53">
          <cell r="B53">
            <v>40011</v>
          </cell>
          <cell r="DC53">
            <v>0.375</v>
          </cell>
          <cell r="DE53">
            <v>0.29734073641145531</v>
          </cell>
          <cell r="DG53">
            <v>0.16363636363636364</v>
          </cell>
          <cell r="DI53">
            <v>2.376836646499568E-2</v>
          </cell>
        </row>
        <row r="54">
          <cell r="B54">
            <v>40080</v>
          </cell>
          <cell r="DC54">
            <v>0.4375</v>
          </cell>
          <cell r="DE54">
            <v>0.47574517825832846</v>
          </cell>
          <cell r="DG54">
            <v>0.125</v>
          </cell>
          <cell r="DI54">
            <v>6.8322981366459631E-2</v>
          </cell>
        </row>
        <row r="55">
          <cell r="B55">
            <v>40100</v>
          </cell>
          <cell r="DC55">
            <v>0.5</v>
          </cell>
          <cell r="DE55">
            <v>0.32437171244886032</v>
          </cell>
          <cell r="DG55">
            <v>0.15</v>
          </cell>
          <cell r="DI55">
            <v>5.7251908396946563E-2</v>
          </cell>
        </row>
        <row r="56">
          <cell r="B56">
            <v>40020</v>
          </cell>
          <cell r="DC56">
            <v>0.375</v>
          </cell>
          <cell r="DE56">
            <v>8.1092928112215079E-2</v>
          </cell>
          <cell r="DG56">
            <v>0.4</v>
          </cell>
          <cell r="DI56">
            <v>4.3478260869565216E-2</v>
          </cell>
        </row>
        <row r="57">
          <cell r="B57">
            <v>40031</v>
          </cell>
          <cell r="DC57">
            <v>0.25</v>
          </cell>
          <cell r="DE57">
            <v>7.5686732904734072E-2</v>
          </cell>
          <cell r="DG57">
            <v>0</v>
          </cell>
          <cell r="DI57">
            <v>1.4184397163120567E-2</v>
          </cell>
        </row>
        <row r="58">
          <cell r="B58">
            <v>40210</v>
          </cell>
          <cell r="DC58">
            <v>0.3125</v>
          </cell>
          <cell r="DE58">
            <v>8.1092928112215079E-2</v>
          </cell>
          <cell r="DG58">
            <v>6.6666666666666666E-2</v>
          </cell>
          <cell r="DI58">
            <v>3.1315240083507306E-2</v>
          </cell>
        </row>
        <row r="59">
          <cell r="B59">
            <v>40300</v>
          </cell>
          <cell r="DC59">
            <v>0.125</v>
          </cell>
          <cell r="DE59">
            <v>1.6218585622443018E-2</v>
          </cell>
          <cell r="DG59">
            <v>0</v>
          </cell>
          <cell r="DI59">
            <v>1.1111111111111112E-2</v>
          </cell>
        </row>
        <row r="60">
          <cell r="B60">
            <v>40360</v>
          </cell>
          <cell r="DC60">
            <v>0.25</v>
          </cell>
          <cell r="DE60">
            <v>0.15137346580946814</v>
          </cell>
          <cell r="DG60">
            <v>3.5714285714285712E-2</v>
          </cell>
          <cell r="DI60">
            <v>5.9196617336152217E-2</v>
          </cell>
        </row>
        <row r="61">
          <cell r="B61">
            <v>40390</v>
          </cell>
          <cell r="DC61">
            <v>0.1875</v>
          </cell>
          <cell r="DE61">
            <v>0.10812390414962011</v>
          </cell>
          <cell r="DG61">
            <v>0</v>
          </cell>
          <cell r="DI61">
            <v>2.5094102885821833E-2</v>
          </cell>
        </row>
        <row r="62">
          <cell r="B62">
            <v>40720</v>
          </cell>
          <cell r="DC62">
            <v>0.625</v>
          </cell>
          <cell r="DE62">
            <v>0.34059029807130337</v>
          </cell>
          <cell r="DG62">
            <v>0.22222222222222221</v>
          </cell>
          <cell r="DI62">
            <v>6.1165048543689322E-2</v>
          </cell>
        </row>
        <row r="63">
          <cell r="B63">
            <v>40730</v>
          </cell>
          <cell r="DC63">
            <v>0.375</v>
          </cell>
          <cell r="DE63">
            <v>0.35680888369374636</v>
          </cell>
          <cell r="DG63">
            <v>1.5151515151515152E-2</v>
          </cell>
          <cell r="DI63">
            <v>0.24444444444444444</v>
          </cell>
        </row>
        <row r="64">
          <cell r="B64">
            <v>40820</v>
          </cell>
          <cell r="DC64">
            <v>0.5</v>
          </cell>
          <cell r="DE64">
            <v>0.27030976037405025</v>
          </cell>
          <cell r="DG64">
            <v>0.16</v>
          </cell>
          <cell r="DI64">
            <v>5.9101654846335699E-2</v>
          </cell>
        </row>
        <row r="65">
          <cell r="B65">
            <v>40840</v>
          </cell>
          <cell r="DC65">
            <v>0.3125</v>
          </cell>
          <cell r="DE65">
            <v>2.3841320864991236</v>
          </cell>
          <cell r="DG65">
            <v>4.5351473922902496E-3</v>
          </cell>
          <cell r="DI65">
            <v>0.56829896907216493</v>
          </cell>
        </row>
        <row r="66">
          <cell r="B66">
            <v>40950</v>
          </cell>
          <cell r="DC66">
            <v>0.25</v>
          </cell>
          <cell r="DE66">
            <v>6.4874342489772072E-2</v>
          </cell>
          <cell r="DG66">
            <v>8.3333333333333329E-2</v>
          </cell>
          <cell r="DI66">
            <v>1.3043478260869565E-2</v>
          </cell>
        </row>
        <row r="67">
          <cell r="B67">
            <v>40990</v>
          </cell>
          <cell r="DC67">
            <v>0.3125</v>
          </cell>
          <cell r="DE67">
            <v>0.15677966101694915</v>
          </cell>
          <cell r="DG67">
            <v>0.17241379310344829</v>
          </cell>
          <cell r="DI67">
            <v>2.4026512013256007E-2</v>
          </cell>
        </row>
        <row r="68">
          <cell r="B68">
            <v>40133</v>
          </cell>
          <cell r="DC68">
            <v>0.4375</v>
          </cell>
          <cell r="DE68">
            <v>0.7190239625949737</v>
          </cell>
          <cell r="DG68">
            <v>7.5187969924812026E-3</v>
          </cell>
          <cell r="DI68">
            <v>0.14794215795328142</v>
          </cell>
        </row>
        <row r="69">
          <cell r="C69" t="str">
            <v>Свердловский район</v>
          </cell>
          <cell r="DC69">
            <v>0.32692307692307693</v>
          </cell>
          <cell r="DE69">
            <v>0.88453670817785368</v>
          </cell>
          <cell r="DG69">
            <v>2.6328161730136343E-2</v>
          </cell>
          <cell r="DI69">
            <v>0.14803730512249444</v>
          </cell>
        </row>
        <row r="70">
          <cell r="B70">
            <v>50040</v>
          </cell>
          <cell r="DC70">
            <v>0.375</v>
          </cell>
          <cell r="DE70">
            <v>0.21624780829924023</v>
          </cell>
          <cell r="DG70">
            <v>7.4999999999999997E-2</v>
          </cell>
          <cell r="DI70">
            <v>3.7914691943127965E-2</v>
          </cell>
        </row>
        <row r="71">
          <cell r="B71">
            <v>50003</v>
          </cell>
          <cell r="DC71">
            <v>0.25</v>
          </cell>
          <cell r="DE71">
            <v>2.4273816481589714</v>
          </cell>
          <cell r="DG71">
            <v>1.3363028953229399E-2</v>
          </cell>
          <cell r="DI71">
            <v>0.3924825174825175</v>
          </cell>
        </row>
        <row r="72">
          <cell r="B72">
            <v>50060</v>
          </cell>
          <cell r="DC72">
            <v>0.4375</v>
          </cell>
          <cell r="DE72">
            <v>1.2055815312682643</v>
          </cell>
          <cell r="DG72">
            <v>8.9686098654708519E-3</v>
          </cell>
          <cell r="DI72">
            <v>0.14167725540025414</v>
          </cell>
        </row>
        <row r="73">
          <cell r="B73">
            <v>50170</v>
          </cell>
          <cell r="DC73">
            <v>0.25</v>
          </cell>
          <cell r="DE73">
            <v>4.865575686732905E-2</v>
          </cell>
          <cell r="DG73">
            <v>0.22222222222222221</v>
          </cell>
          <cell r="DI73">
            <v>1.1335012594458438E-2</v>
          </cell>
        </row>
        <row r="74">
          <cell r="B74">
            <v>50230</v>
          </cell>
          <cell r="DC74">
            <v>0.4375</v>
          </cell>
          <cell r="DE74">
            <v>5.671098772647575</v>
          </cell>
          <cell r="DG74">
            <v>9.5328884652049577E-3</v>
          </cell>
          <cell r="DI74">
            <v>1.1527472527472526</v>
          </cell>
        </row>
        <row r="75">
          <cell r="B75">
            <v>50340</v>
          </cell>
          <cell r="DC75">
            <v>0.25</v>
          </cell>
          <cell r="DE75">
            <v>8.6499123319696086E-2</v>
          </cell>
          <cell r="DG75">
            <v>6.25E-2</v>
          </cell>
          <cell r="DI75">
            <v>1.968019680196802E-2</v>
          </cell>
        </row>
        <row r="76">
          <cell r="B76">
            <v>50420</v>
          </cell>
          <cell r="DC76">
            <v>0.25</v>
          </cell>
          <cell r="DE76">
            <v>0.14056107539450613</v>
          </cell>
          <cell r="DG76">
            <v>0.11538461538461539</v>
          </cell>
          <cell r="DI76">
            <v>2.6915113871635612E-2</v>
          </cell>
        </row>
        <row r="77">
          <cell r="B77">
            <v>50450</v>
          </cell>
          <cell r="DC77">
            <v>0.25</v>
          </cell>
          <cell r="DE77">
            <v>6.4874342489772072E-2</v>
          </cell>
          <cell r="DG77">
            <v>0.16666666666666666</v>
          </cell>
          <cell r="DI77">
            <v>7.481296758104738E-3</v>
          </cell>
        </row>
        <row r="78">
          <cell r="B78">
            <v>50620</v>
          </cell>
          <cell r="DC78">
            <v>0.25</v>
          </cell>
          <cell r="DE78">
            <v>7.5686732904734072E-2</v>
          </cell>
          <cell r="DG78">
            <v>0.5</v>
          </cell>
          <cell r="DI78">
            <v>1.9257221458046769E-2</v>
          </cell>
        </row>
        <row r="79">
          <cell r="B79">
            <v>50760</v>
          </cell>
          <cell r="DC79">
            <v>0.375</v>
          </cell>
          <cell r="DE79">
            <v>0.17299824663939217</v>
          </cell>
          <cell r="DG79">
            <v>0.3125</v>
          </cell>
          <cell r="DI79">
            <v>2.616516762060507E-2</v>
          </cell>
        </row>
        <row r="80">
          <cell r="B80">
            <v>50780</v>
          </cell>
          <cell r="DC80">
            <v>0.25</v>
          </cell>
          <cell r="DE80">
            <v>5.9468147282291058E-2</v>
          </cell>
          <cell r="DG80">
            <v>0.27272727272727271</v>
          </cell>
          <cell r="DI80">
            <v>8.2335329341317372E-3</v>
          </cell>
        </row>
        <row r="81">
          <cell r="B81">
            <v>50930</v>
          </cell>
          <cell r="DC81">
            <v>0.3125</v>
          </cell>
          <cell r="DE81">
            <v>4.865575686732905E-2</v>
          </cell>
          <cell r="DG81">
            <v>0.1111111111111111</v>
          </cell>
          <cell r="DI81">
            <v>1.2E-2</v>
          </cell>
        </row>
        <row r="82">
          <cell r="B82">
            <v>51370</v>
          </cell>
          <cell r="DC82">
            <v>0.5625</v>
          </cell>
          <cell r="DE82">
            <v>1.2812682641729982</v>
          </cell>
          <cell r="DG82">
            <v>2.5316455696202531E-2</v>
          </cell>
          <cell r="DI82">
            <v>0.18036529680365296</v>
          </cell>
        </row>
        <row r="83">
          <cell r="C83" t="str">
            <v>Советский район</v>
          </cell>
          <cell r="DC83">
            <v>0.40833333333333333</v>
          </cell>
          <cell r="DE83">
            <v>0.53346939160272244</v>
          </cell>
          <cell r="DG83">
            <v>8.1399150049035626E-2</v>
          </cell>
          <cell r="DI83">
            <v>7.9258971369348355E-2</v>
          </cell>
        </row>
        <row r="84">
          <cell r="B84">
            <v>60010</v>
          </cell>
          <cell r="DC84">
            <v>0.25</v>
          </cell>
          <cell r="DE84">
            <v>8.1092928112215079E-2</v>
          </cell>
          <cell r="DG84">
            <v>0.26666666666666666</v>
          </cell>
          <cell r="DI84">
            <v>1.7084282460136675E-2</v>
          </cell>
        </row>
        <row r="85">
          <cell r="B85">
            <v>60020</v>
          </cell>
          <cell r="DC85">
            <v>0.1875</v>
          </cell>
          <cell r="DE85">
            <v>3.7843366452367036E-2</v>
          </cell>
          <cell r="DG85">
            <v>0</v>
          </cell>
          <cell r="DI85">
            <v>1.1345218800648298E-2</v>
          </cell>
        </row>
        <row r="86">
          <cell r="B86">
            <v>60050</v>
          </cell>
          <cell r="DC86">
            <v>0.1875</v>
          </cell>
          <cell r="DE86">
            <v>0.10271770894213911</v>
          </cell>
          <cell r="DG86">
            <v>0.15789473684210525</v>
          </cell>
          <cell r="DI86">
            <v>1.7415215398716773E-2</v>
          </cell>
        </row>
        <row r="87">
          <cell r="B87">
            <v>60070</v>
          </cell>
          <cell r="DC87">
            <v>0.625</v>
          </cell>
          <cell r="DE87">
            <v>0.61630625365283465</v>
          </cell>
          <cell r="DG87">
            <v>0.22807017543859648</v>
          </cell>
          <cell r="DI87">
            <v>9.4605809128630702E-2</v>
          </cell>
        </row>
        <row r="88">
          <cell r="B88">
            <v>60180</v>
          </cell>
          <cell r="DC88">
            <v>0.25</v>
          </cell>
          <cell r="DE88">
            <v>0.14056107539450613</v>
          </cell>
          <cell r="DG88">
            <v>0.19230769230769232</v>
          </cell>
          <cell r="DI88">
            <v>1.8143754361479414E-2</v>
          </cell>
        </row>
        <row r="89">
          <cell r="B89">
            <v>60240</v>
          </cell>
          <cell r="DC89">
            <v>0.625</v>
          </cell>
          <cell r="DE89">
            <v>1.005552308591467</v>
          </cell>
          <cell r="DG89">
            <v>0.10752688172043011</v>
          </cell>
          <cell r="DI89">
            <v>0.10373675404350251</v>
          </cell>
        </row>
        <row r="90">
          <cell r="B90">
            <v>60560</v>
          </cell>
          <cell r="DC90">
            <v>0.25</v>
          </cell>
          <cell r="DE90">
            <v>5.4061952074810057E-2</v>
          </cell>
          <cell r="DG90">
            <v>0.1</v>
          </cell>
          <cell r="DI90">
            <v>1.9920318725099601E-2</v>
          </cell>
        </row>
        <row r="91">
          <cell r="B91">
            <v>60660</v>
          </cell>
          <cell r="DC91">
            <v>0.125</v>
          </cell>
          <cell r="DE91">
            <v>1.6218585622443018E-2</v>
          </cell>
          <cell r="DG91">
            <v>0</v>
          </cell>
          <cell r="DI91">
            <v>6.5359477124183009E-3</v>
          </cell>
        </row>
        <row r="92">
          <cell r="B92">
            <v>60001</v>
          </cell>
          <cell r="DC92">
            <v>0.625</v>
          </cell>
          <cell r="DE92">
            <v>1.8489187609585038</v>
          </cell>
          <cell r="DG92">
            <v>1.4619883040935672E-2</v>
          </cell>
          <cell r="DI92">
            <v>0.35886673662119623</v>
          </cell>
        </row>
        <row r="93">
          <cell r="B93">
            <v>60701</v>
          </cell>
          <cell r="DC93">
            <v>0.3125</v>
          </cell>
          <cell r="DE93">
            <v>5.9468147282291058E-2</v>
          </cell>
          <cell r="DG93">
            <v>0</v>
          </cell>
          <cell r="DI93">
            <v>2.2088353413654619E-2</v>
          </cell>
        </row>
        <row r="94">
          <cell r="B94">
            <v>60850</v>
          </cell>
          <cell r="DC94">
            <v>0.5</v>
          </cell>
          <cell r="DE94">
            <v>0.80011689070718883</v>
          </cell>
          <cell r="DG94">
            <v>2.0270270270270271E-2</v>
          </cell>
          <cell r="DI94">
            <v>0.1367837338262477</v>
          </cell>
        </row>
        <row r="95">
          <cell r="B95">
            <v>60910</v>
          </cell>
          <cell r="DC95">
            <v>0.3125</v>
          </cell>
          <cell r="DE95">
            <v>0.16759205143191117</v>
          </cell>
          <cell r="DG95">
            <v>9.6774193548387094E-2</v>
          </cell>
          <cell r="DI95">
            <v>3.5428571428571427E-2</v>
          </cell>
        </row>
        <row r="96">
          <cell r="B96">
            <v>60980</v>
          </cell>
          <cell r="DC96">
            <v>0.4375</v>
          </cell>
          <cell r="DE96">
            <v>0.16218585622443016</v>
          </cell>
          <cell r="DG96">
            <v>0.16666666666666666</v>
          </cell>
          <cell r="DI96">
            <v>3.56718192627824E-2</v>
          </cell>
        </row>
        <row r="97">
          <cell r="B97">
            <v>61080</v>
          </cell>
          <cell r="DC97">
            <v>0.5</v>
          </cell>
          <cell r="DE97">
            <v>0.17299824663939217</v>
          </cell>
          <cell r="DG97">
            <v>9.375E-2</v>
          </cell>
          <cell r="DI97">
            <v>2.0874103065883887E-2</v>
          </cell>
        </row>
        <row r="98">
          <cell r="B98">
            <v>61150</v>
          </cell>
          <cell r="DC98">
            <v>0.5</v>
          </cell>
          <cell r="DE98">
            <v>1.6813267095265927</v>
          </cell>
          <cell r="DG98">
            <v>1.2861736334405145E-2</v>
          </cell>
          <cell r="DI98">
            <v>0.32261410788381745</v>
          </cell>
        </row>
        <row r="99">
          <cell r="B99">
            <v>61210</v>
          </cell>
          <cell r="DC99">
            <v>0.25</v>
          </cell>
          <cell r="DE99">
            <v>0.48655756867329047</v>
          </cell>
          <cell r="DG99">
            <v>0</v>
          </cell>
          <cell r="DI99">
            <v>0.1125</v>
          </cell>
        </row>
        <row r="100">
          <cell r="B100">
            <v>61290</v>
          </cell>
          <cell r="DC100">
            <v>0.25</v>
          </cell>
          <cell r="DE100">
            <v>7.0280537697253065E-2</v>
          </cell>
          <cell r="DG100">
            <v>7.6923076923076927E-2</v>
          </cell>
          <cell r="DI100">
            <v>1.7150395778364115E-2</v>
          </cell>
        </row>
        <row r="101">
          <cell r="B101">
            <v>61340</v>
          </cell>
          <cell r="DC101">
            <v>0.4375</v>
          </cell>
          <cell r="DE101">
            <v>0.79471069549970774</v>
          </cell>
          <cell r="DG101">
            <v>2.0408163265306121E-2</v>
          </cell>
          <cell r="DI101">
            <v>0.11386522075910147</v>
          </cell>
        </row>
        <row r="102">
          <cell r="B102">
            <v>61390</v>
          </cell>
          <cell r="DC102">
            <v>0.1875</v>
          </cell>
          <cell r="DE102">
            <v>4.3249561659848043E-2</v>
          </cell>
          <cell r="DG102">
            <v>0.5</v>
          </cell>
          <cell r="DI102">
            <v>8.9086859688195987E-3</v>
          </cell>
        </row>
        <row r="103">
          <cell r="B103">
            <v>61410</v>
          </cell>
          <cell r="DC103">
            <v>0.3125</v>
          </cell>
          <cell r="DE103">
            <v>0.10271770894213911</v>
          </cell>
          <cell r="DG103">
            <v>0</v>
          </cell>
          <cell r="DI103">
            <v>1.8924302788844622E-2</v>
          </cell>
        </row>
        <row r="104">
          <cell r="B104">
            <v>61430</v>
          </cell>
          <cell r="DC104">
            <v>0.5625</v>
          </cell>
          <cell r="DE104">
            <v>2.6976914085330215</v>
          </cell>
          <cell r="DG104">
            <v>2.8056112224448898E-2</v>
          </cell>
          <cell r="DI104">
            <v>0.20611317637339943</v>
          </cell>
        </row>
        <row r="105">
          <cell r="B105">
            <v>61440</v>
          </cell>
          <cell r="DC105">
            <v>0.5</v>
          </cell>
          <cell r="DE105">
            <v>0.69199298655756869</v>
          </cell>
          <cell r="DG105">
            <v>0.1171875</v>
          </cell>
          <cell r="DI105">
            <v>5.2117263843648211E-2</v>
          </cell>
        </row>
        <row r="106">
          <cell r="B106">
            <v>61450</v>
          </cell>
          <cell r="DC106">
            <v>0.5</v>
          </cell>
          <cell r="DE106">
            <v>0.34599649327878435</v>
          </cell>
          <cell r="DG106">
            <v>0.28125</v>
          </cell>
          <cell r="DI106">
            <v>4.0920716112531973E-2</v>
          </cell>
        </row>
        <row r="107">
          <cell r="B107">
            <v>61470</v>
          </cell>
          <cell r="DC107">
            <v>0.3125</v>
          </cell>
          <cell r="DE107">
            <v>7.5686732904734072E-2</v>
          </cell>
          <cell r="DG107">
            <v>0.2857142857142857</v>
          </cell>
          <cell r="DI107">
            <v>1.1345218800648298E-2</v>
          </cell>
        </row>
        <row r="108">
          <cell r="B108">
            <v>61490</v>
          </cell>
          <cell r="DC108">
            <v>0.5</v>
          </cell>
          <cell r="DE108">
            <v>0.35140268848626532</v>
          </cell>
          <cell r="DG108">
            <v>0.38461538461538464</v>
          </cell>
          <cell r="DI108">
            <v>2.5281991443018282E-2</v>
          </cell>
        </row>
        <row r="109">
          <cell r="B109">
            <v>61500</v>
          </cell>
          <cell r="DC109">
            <v>0.625</v>
          </cell>
          <cell r="DE109">
            <v>0.54061952074810049</v>
          </cell>
          <cell r="DG109">
            <v>0.12</v>
          </cell>
          <cell r="DI109">
            <v>3.7636432066240122E-2</v>
          </cell>
        </row>
        <row r="110">
          <cell r="B110">
            <v>61510</v>
          </cell>
          <cell r="DC110">
            <v>0.4375</v>
          </cell>
          <cell r="DE110">
            <v>0.57846288720046757</v>
          </cell>
          <cell r="DG110">
            <v>0.16822429906542055</v>
          </cell>
          <cell r="DI110">
            <v>6.4496684749849306E-2</v>
          </cell>
        </row>
        <row r="111">
          <cell r="B111">
            <v>61520</v>
          </cell>
          <cell r="DC111">
            <v>0.5625</v>
          </cell>
          <cell r="DE111">
            <v>2.3625073056691992</v>
          </cell>
          <cell r="DG111">
            <v>8.0091533180778038E-2</v>
          </cell>
          <cell r="DI111">
            <v>0.20045871559633027</v>
          </cell>
        </row>
        <row r="112">
          <cell r="DC112">
            <v>0.3125</v>
          </cell>
          <cell r="DE112">
            <v>0.17840444184687318</v>
          </cell>
          <cell r="DG112">
            <v>0.15151515151515152</v>
          </cell>
          <cell r="DI112">
            <v>2.0282728948985862E-2</v>
          </cell>
        </row>
        <row r="113">
          <cell r="DC113">
            <v>0.3125</v>
          </cell>
          <cell r="DE113">
            <v>8.6499123319696086E-2</v>
          </cell>
          <cell r="DG113">
            <v>0.375</v>
          </cell>
          <cell r="DI113">
            <v>8.368200836820083E-3</v>
          </cell>
        </row>
        <row r="114">
          <cell r="DC114">
            <v>0.5</v>
          </cell>
          <cell r="DE114">
            <v>0.18381063705435419</v>
          </cell>
          <cell r="DG114">
            <v>0.20588235294117646</v>
          </cell>
          <cell r="DI114">
            <v>4.12621359223301E-2</v>
          </cell>
        </row>
        <row r="115">
          <cell r="C115" t="str">
            <v>Центральный район</v>
          </cell>
          <cell r="DC115">
            <v>0.47222222222222221</v>
          </cell>
          <cell r="DE115">
            <v>2.7835898434963311</v>
          </cell>
          <cell r="DG115">
            <v>2.4600776866637895E-2</v>
          </cell>
          <cell r="DI115">
            <v>0.46219828446040295</v>
          </cell>
        </row>
        <row r="116">
          <cell r="B116">
            <v>70020</v>
          </cell>
          <cell r="DC116">
            <v>0.5625</v>
          </cell>
          <cell r="DE116">
            <v>0.58927527761542964</v>
          </cell>
          <cell r="DG116">
            <v>0.25688073394495414</v>
          </cell>
          <cell r="DI116">
            <v>9.8021582733812951E-2</v>
          </cell>
        </row>
        <row r="117">
          <cell r="B117">
            <v>70110</v>
          </cell>
          <cell r="DC117">
            <v>0.375</v>
          </cell>
          <cell r="DE117">
            <v>0.1946230274693162</v>
          </cell>
          <cell r="DG117">
            <v>0.27777777777777779</v>
          </cell>
          <cell r="DI117">
            <v>3.9087947882736153E-2</v>
          </cell>
        </row>
        <row r="118">
          <cell r="B118">
            <v>70021</v>
          </cell>
          <cell r="DC118">
            <v>0.6875</v>
          </cell>
          <cell r="DE118">
            <v>7.433518410286382</v>
          </cell>
          <cell r="DG118">
            <v>1.8181818181818181E-2</v>
          </cell>
          <cell r="DI118">
            <v>1.5732265446224256</v>
          </cell>
        </row>
        <row r="119">
          <cell r="B119">
            <v>70040</v>
          </cell>
          <cell r="DC119">
            <v>0.375</v>
          </cell>
          <cell r="DE119">
            <v>0.14056107539450613</v>
          </cell>
          <cell r="DG119">
            <v>0.15384615384615385</v>
          </cell>
          <cell r="DI119">
            <v>4.3046357615894038E-2</v>
          </cell>
        </row>
        <row r="120">
          <cell r="B120">
            <v>70100</v>
          </cell>
          <cell r="DC120">
            <v>0.5</v>
          </cell>
          <cell r="DE120">
            <v>1.4110169491525424</v>
          </cell>
          <cell r="DG120">
            <v>0.11877394636015326</v>
          </cell>
          <cell r="DI120">
            <v>0.26551373346897256</v>
          </cell>
        </row>
        <row r="121">
          <cell r="B121">
            <v>70270</v>
          </cell>
          <cell r="DC121">
            <v>0.375</v>
          </cell>
          <cell r="DE121">
            <v>9.7311513734658101E-2</v>
          </cell>
          <cell r="DG121">
            <v>0.22222222222222221</v>
          </cell>
          <cell r="DI121">
            <v>2.6470588235294117E-2</v>
          </cell>
        </row>
        <row r="122">
          <cell r="B122">
            <v>70510</v>
          </cell>
          <cell r="DC122">
            <v>0.25</v>
          </cell>
          <cell r="DE122">
            <v>7.0280537697253065E-2</v>
          </cell>
          <cell r="DG122">
            <v>0</v>
          </cell>
          <cell r="DI122">
            <v>3.0023094688221709E-2</v>
          </cell>
        </row>
        <row r="123">
          <cell r="DC123">
            <v>0.625</v>
          </cell>
          <cell r="DE123">
            <v>15.018410286382233</v>
          </cell>
          <cell r="DG123">
            <v>3.2397408207343412E-3</v>
          </cell>
          <cell r="DI123">
            <v>0.82019486271036313</v>
          </cell>
        </row>
        <row r="124">
          <cell r="B124">
            <v>10890</v>
          </cell>
          <cell r="DC124">
            <v>0.5</v>
          </cell>
          <cell r="DE124">
            <v>9.7311513734658101E-2</v>
          </cell>
          <cell r="DG124">
            <v>0.16666666666666666</v>
          </cell>
          <cell r="DI124">
            <v>1.1501597444089457E-2</v>
          </cell>
        </row>
        <row r="125">
          <cell r="DC125">
            <v>0.37950450450450451</v>
          </cell>
          <cell r="DE125">
            <v>0.99999999999999922</v>
          </cell>
          <cell r="DG125">
            <v>0.10819788409207388</v>
          </cell>
          <cell r="DI125">
            <v>0.15287823778431675</v>
          </cell>
        </row>
      </sheetData>
      <sheetData sheetId="2"/>
      <sheetData sheetId="3">
        <row r="6">
          <cell r="AQ6">
            <v>0.20900900900900901</v>
          </cell>
          <cell r="AS6">
            <v>0.99996172395315053</v>
          </cell>
          <cell r="AU6">
            <v>0.26674641148325356</v>
          </cell>
        </row>
        <row r="7">
          <cell r="AQ7">
            <v>0.6</v>
          </cell>
          <cell r="AS7">
            <v>0.53108015004210385</v>
          </cell>
          <cell r="AU7">
            <v>0.75</v>
          </cell>
        </row>
        <row r="8">
          <cell r="AQ8">
            <v>0.17777777777777778</v>
          </cell>
          <cell r="AS8">
            <v>0.9441424889637402</v>
          </cell>
          <cell r="AU8">
            <v>0.46875</v>
          </cell>
        </row>
        <row r="9">
          <cell r="AQ9">
            <v>0</v>
          </cell>
          <cell r="AS9">
            <v>1.3277003751052595E-4</v>
          </cell>
          <cell r="AU9">
            <v>0</v>
          </cell>
        </row>
        <row r="10">
          <cell r="AQ10">
            <v>0.2</v>
          </cell>
          <cell r="AS10">
            <v>0.79662022506315577</v>
          </cell>
          <cell r="AU10">
            <v>0.16666666666666666</v>
          </cell>
        </row>
        <row r="11">
          <cell r="AQ11">
            <v>0.2</v>
          </cell>
          <cell r="AS11">
            <v>0.26554007502105192</v>
          </cell>
          <cell r="AU11">
            <v>0.5</v>
          </cell>
        </row>
        <row r="12">
          <cell r="AQ12">
            <v>0.4</v>
          </cell>
          <cell r="AS12">
            <v>6.7712719130368244</v>
          </cell>
          <cell r="AU12">
            <v>0.50980392156862742</v>
          </cell>
        </row>
        <row r="13">
          <cell r="AQ13">
            <v>0.4</v>
          </cell>
          <cell r="AS13">
            <v>0.39831011253157789</v>
          </cell>
          <cell r="AU13">
            <v>0.33333333333333331</v>
          </cell>
        </row>
        <row r="14">
          <cell r="AQ14">
            <v>0.4</v>
          </cell>
          <cell r="AS14">
            <v>0.26554007502105192</v>
          </cell>
          <cell r="AU14">
            <v>0.5</v>
          </cell>
        </row>
        <row r="15">
          <cell r="AQ15">
            <v>0</v>
          </cell>
          <cell r="AS15">
            <v>1.3277003751052595E-4</v>
          </cell>
          <cell r="AU15">
            <v>0</v>
          </cell>
        </row>
        <row r="16">
          <cell r="AQ16">
            <v>0</v>
          </cell>
          <cell r="AS16">
            <v>1.3277003751052595E-4</v>
          </cell>
          <cell r="AU16">
            <v>0</v>
          </cell>
        </row>
        <row r="17">
          <cell r="AQ17">
            <v>0</v>
          </cell>
          <cell r="AS17">
            <v>1.3277003751052595E-4</v>
          </cell>
          <cell r="AU17">
            <v>0</v>
          </cell>
        </row>
        <row r="18">
          <cell r="AQ18">
            <v>0.21666666666666667</v>
          </cell>
          <cell r="AS18">
            <v>1.4494062428232419</v>
          </cell>
          <cell r="AU18">
            <v>0.14503816793893129</v>
          </cell>
        </row>
        <row r="19">
          <cell r="AQ19">
            <v>0.2</v>
          </cell>
          <cell r="AS19">
            <v>0.39831011253157789</v>
          </cell>
          <cell r="AU19">
            <v>0</v>
          </cell>
        </row>
        <row r="20">
          <cell r="AQ20">
            <v>0.4</v>
          </cell>
          <cell r="AS20">
            <v>1.5932404501263115</v>
          </cell>
          <cell r="AU20">
            <v>0.41666666666666669</v>
          </cell>
        </row>
        <row r="21">
          <cell r="AQ21">
            <v>0.4</v>
          </cell>
          <cell r="AS21">
            <v>0.53108015004210385</v>
          </cell>
          <cell r="AU21">
            <v>0.25</v>
          </cell>
        </row>
        <row r="22">
          <cell r="AQ22">
            <v>0.2</v>
          </cell>
          <cell r="AS22">
            <v>3.1864809002526231</v>
          </cell>
          <cell r="AU22">
            <v>0.33333333333333331</v>
          </cell>
        </row>
        <row r="23">
          <cell r="AQ23">
            <v>0.4</v>
          </cell>
          <cell r="AS23">
            <v>0.66385018755262981</v>
          </cell>
          <cell r="AU23">
            <v>0.2</v>
          </cell>
        </row>
        <row r="24">
          <cell r="AQ24">
            <v>0.4</v>
          </cell>
          <cell r="AS24">
            <v>8.2317423256526094</v>
          </cell>
          <cell r="AU24">
            <v>3.2258064516129031E-2</v>
          </cell>
        </row>
        <row r="25">
          <cell r="AQ25">
            <v>0</v>
          </cell>
          <cell r="AS25">
            <v>1.3277003751052595E-4</v>
          </cell>
          <cell r="AU25">
            <v>0</v>
          </cell>
        </row>
        <row r="26">
          <cell r="AQ26">
            <v>0.2</v>
          </cell>
          <cell r="AS26">
            <v>2.5226307126999932</v>
          </cell>
          <cell r="AU26">
            <v>0</v>
          </cell>
        </row>
        <row r="27">
          <cell r="AQ27">
            <v>0</v>
          </cell>
          <cell r="AS27">
            <v>1.3277003751052595E-4</v>
          </cell>
          <cell r="AU27">
            <v>0</v>
          </cell>
        </row>
        <row r="28">
          <cell r="AQ28">
            <v>0</v>
          </cell>
          <cell r="AS28">
            <v>1.3277003751052595E-4</v>
          </cell>
          <cell r="AU28">
            <v>0</v>
          </cell>
        </row>
        <row r="29">
          <cell r="AQ29">
            <v>0.2</v>
          </cell>
          <cell r="AS29">
            <v>0.13277003751052596</v>
          </cell>
          <cell r="AU29">
            <v>1</v>
          </cell>
        </row>
        <row r="30">
          <cell r="AQ30">
            <v>0.2</v>
          </cell>
          <cell r="AS30">
            <v>0.13277003751052596</v>
          </cell>
          <cell r="AU30">
            <v>1</v>
          </cell>
        </row>
        <row r="31">
          <cell r="AQ31">
            <v>0.14117647058823529</v>
          </cell>
          <cell r="AS31">
            <v>0.21087005957554122</v>
          </cell>
          <cell r="AU31">
            <v>0.48148148148148145</v>
          </cell>
        </row>
        <row r="32">
          <cell r="AQ32">
            <v>0.4</v>
          </cell>
          <cell r="AS32">
            <v>1.1949303375947338</v>
          </cell>
          <cell r="AU32">
            <v>0.44444444444444442</v>
          </cell>
        </row>
        <row r="33">
          <cell r="AQ33">
            <v>0.2</v>
          </cell>
          <cell r="AS33">
            <v>0.26554007502105192</v>
          </cell>
          <cell r="AU33">
            <v>0</v>
          </cell>
        </row>
        <row r="34">
          <cell r="AQ34">
            <v>0.2</v>
          </cell>
          <cell r="AS34">
            <v>0.13277003751052596</v>
          </cell>
          <cell r="AU34">
            <v>0</v>
          </cell>
        </row>
        <row r="35">
          <cell r="AQ35">
            <v>0</v>
          </cell>
          <cell r="AS35">
            <v>1.3277003751052595E-4</v>
          </cell>
          <cell r="AU35">
            <v>0</v>
          </cell>
        </row>
        <row r="36">
          <cell r="AQ36">
            <v>0.2</v>
          </cell>
          <cell r="AS36">
            <v>0.26554007502105192</v>
          </cell>
          <cell r="AU36">
            <v>0.5</v>
          </cell>
        </row>
        <row r="37">
          <cell r="AQ37">
            <v>0</v>
          </cell>
          <cell r="AS37">
            <v>1.3277003751052595E-4</v>
          </cell>
          <cell r="AU37">
            <v>0</v>
          </cell>
        </row>
        <row r="38">
          <cell r="AQ38">
            <v>0.2</v>
          </cell>
          <cell r="AS38">
            <v>0.39831011253157789</v>
          </cell>
          <cell r="AU38">
            <v>1</v>
          </cell>
        </row>
        <row r="39">
          <cell r="AQ39">
            <v>0</v>
          </cell>
          <cell r="AS39">
            <v>1.3277003751052595E-4</v>
          </cell>
          <cell r="AU39">
            <v>0</v>
          </cell>
        </row>
        <row r="40">
          <cell r="AQ40">
            <v>0.2</v>
          </cell>
          <cell r="AS40">
            <v>0.39831011253157789</v>
          </cell>
          <cell r="AU40">
            <v>0.66666666666666663</v>
          </cell>
        </row>
        <row r="41">
          <cell r="AQ41">
            <v>0</v>
          </cell>
          <cell r="AS41">
            <v>1.3277003751052595E-4</v>
          </cell>
          <cell r="AU41">
            <v>0</v>
          </cell>
        </row>
        <row r="42">
          <cell r="AQ42">
            <v>0.2</v>
          </cell>
          <cell r="AS42">
            <v>0.13277003751052596</v>
          </cell>
          <cell r="AU42">
            <v>1</v>
          </cell>
        </row>
        <row r="43">
          <cell r="AQ43">
            <v>0.4</v>
          </cell>
          <cell r="AS43">
            <v>0.39831011253157789</v>
          </cell>
          <cell r="AU43">
            <v>0</v>
          </cell>
        </row>
        <row r="44">
          <cell r="AQ44">
            <v>0</v>
          </cell>
          <cell r="AS44">
            <v>1.3277003751052595E-4</v>
          </cell>
          <cell r="AU44">
            <v>0</v>
          </cell>
        </row>
        <row r="45">
          <cell r="AQ45">
            <v>0.2</v>
          </cell>
          <cell r="AS45">
            <v>0.13277003751052596</v>
          </cell>
          <cell r="AU45">
            <v>0</v>
          </cell>
        </row>
        <row r="46">
          <cell r="AQ46">
            <v>0</v>
          </cell>
          <cell r="AS46">
            <v>1.3277003751052595E-4</v>
          </cell>
          <cell r="AU46">
            <v>0</v>
          </cell>
        </row>
        <row r="47">
          <cell r="AQ47">
            <v>0.2</v>
          </cell>
          <cell r="AS47">
            <v>0.26554007502105192</v>
          </cell>
          <cell r="AU47">
            <v>1</v>
          </cell>
        </row>
        <row r="48">
          <cell r="AQ48">
            <v>0</v>
          </cell>
          <cell r="AS48">
            <v>1.3277003751052595E-4</v>
          </cell>
          <cell r="AU48">
            <v>0</v>
          </cell>
        </row>
        <row r="49">
          <cell r="AQ49">
            <v>0.18947368421052632</v>
          </cell>
          <cell r="AS49">
            <v>0.88746288230719994</v>
          </cell>
          <cell r="AU49">
            <v>0.40157480314960631</v>
          </cell>
        </row>
        <row r="50">
          <cell r="AQ50">
            <v>0.2</v>
          </cell>
          <cell r="AS50">
            <v>6.107421725484194</v>
          </cell>
          <cell r="AU50">
            <v>0.52173913043478259</v>
          </cell>
        </row>
        <row r="51">
          <cell r="AQ51">
            <v>0.2</v>
          </cell>
          <cell r="AS51">
            <v>1.1949303375947338</v>
          </cell>
          <cell r="AU51">
            <v>0.44444444444444442</v>
          </cell>
        </row>
        <row r="52">
          <cell r="AQ52">
            <v>0.4</v>
          </cell>
          <cell r="AS52">
            <v>3.850331087805253</v>
          </cell>
          <cell r="AU52">
            <v>0.44827586206896552</v>
          </cell>
        </row>
        <row r="53">
          <cell r="AQ53">
            <v>0.4</v>
          </cell>
          <cell r="AS53">
            <v>1.1949303375947338</v>
          </cell>
          <cell r="AU53">
            <v>0.22222222222222221</v>
          </cell>
        </row>
        <row r="54">
          <cell r="AQ54">
            <v>0.4</v>
          </cell>
          <cell r="AS54">
            <v>0.39831011253157789</v>
          </cell>
          <cell r="AU54">
            <v>0.66666666666666663</v>
          </cell>
        </row>
        <row r="55">
          <cell r="AQ55">
            <v>0.4</v>
          </cell>
          <cell r="AS55">
            <v>0.39831011253157789</v>
          </cell>
          <cell r="AU55">
            <v>0.66666666666666663</v>
          </cell>
        </row>
        <row r="56">
          <cell r="AQ56">
            <v>0.2</v>
          </cell>
          <cell r="AS56">
            <v>0.13277003751052596</v>
          </cell>
          <cell r="AU56">
            <v>0</v>
          </cell>
        </row>
        <row r="57">
          <cell r="AQ57">
            <v>0</v>
          </cell>
          <cell r="AS57">
            <v>1.3277003751052595E-4</v>
          </cell>
          <cell r="AU57">
            <v>0</v>
          </cell>
        </row>
        <row r="58">
          <cell r="AQ58">
            <v>0.2</v>
          </cell>
          <cell r="AS58">
            <v>0.13277003751052596</v>
          </cell>
          <cell r="AU58">
            <v>0</v>
          </cell>
        </row>
        <row r="59">
          <cell r="AQ59">
            <v>0</v>
          </cell>
          <cell r="AS59">
            <v>1.3277003751052595E-4</v>
          </cell>
          <cell r="AU59">
            <v>0</v>
          </cell>
        </row>
        <row r="60">
          <cell r="AQ60">
            <v>0</v>
          </cell>
          <cell r="AS60">
            <v>1.3277003751052595E-4</v>
          </cell>
          <cell r="AU60">
            <v>0</v>
          </cell>
        </row>
        <row r="61">
          <cell r="AQ61">
            <v>0</v>
          </cell>
          <cell r="AS61">
            <v>1.3277003751052595E-4</v>
          </cell>
          <cell r="AU61">
            <v>0</v>
          </cell>
        </row>
        <row r="62">
          <cell r="AQ62">
            <v>0.6</v>
          </cell>
          <cell r="AS62">
            <v>1.0621603000842077</v>
          </cell>
          <cell r="AU62">
            <v>0.25</v>
          </cell>
        </row>
        <row r="63">
          <cell r="AQ63">
            <v>0</v>
          </cell>
          <cell r="AS63">
            <v>1.3277003751052595E-4</v>
          </cell>
          <cell r="AU63">
            <v>0</v>
          </cell>
        </row>
        <row r="64">
          <cell r="AQ64">
            <v>0.2</v>
          </cell>
          <cell r="AS64">
            <v>0.39831011253157789</v>
          </cell>
          <cell r="AU64">
            <v>0.66666666666666663</v>
          </cell>
        </row>
        <row r="65">
          <cell r="AQ65">
            <v>0.2</v>
          </cell>
          <cell r="AS65">
            <v>1.4604704126157857</v>
          </cell>
          <cell r="AU65">
            <v>0</v>
          </cell>
        </row>
        <row r="66">
          <cell r="AQ66">
            <v>0</v>
          </cell>
          <cell r="AS66">
            <v>1.3277003751052595E-4</v>
          </cell>
          <cell r="AU66">
            <v>0</v>
          </cell>
        </row>
        <row r="67">
          <cell r="AQ67">
            <v>0.2</v>
          </cell>
          <cell r="AS67">
            <v>0.53108015004210385</v>
          </cell>
          <cell r="AU67">
            <v>0</v>
          </cell>
        </row>
        <row r="68">
          <cell r="AQ68">
            <v>0</v>
          </cell>
          <cell r="AS68">
            <v>1.3277003751052595E-4</v>
          </cell>
          <cell r="AU68">
            <v>0</v>
          </cell>
        </row>
        <row r="69">
          <cell r="AQ69">
            <v>0.24615384615384617</v>
          </cell>
          <cell r="AS69">
            <v>2.4204999146149735</v>
          </cell>
          <cell r="AU69">
            <v>6.7510548523206745E-2</v>
          </cell>
        </row>
        <row r="70">
          <cell r="AQ70">
            <v>0.6</v>
          </cell>
          <cell r="AS70">
            <v>4.2486412003368308</v>
          </cell>
          <cell r="AU70">
            <v>6.25E-2</v>
          </cell>
        </row>
        <row r="71">
          <cell r="AQ71">
            <v>0.2</v>
          </cell>
          <cell r="AS71">
            <v>0.53108015004210385</v>
          </cell>
          <cell r="AU71">
            <v>0.25</v>
          </cell>
        </row>
        <row r="72">
          <cell r="AQ72">
            <v>0.2</v>
          </cell>
          <cell r="AS72">
            <v>0.13277003751052596</v>
          </cell>
          <cell r="AU72">
            <v>0</v>
          </cell>
        </row>
        <row r="73">
          <cell r="AQ73">
            <v>0.2</v>
          </cell>
          <cell r="AS73">
            <v>0.53108015004210385</v>
          </cell>
          <cell r="AU73">
            <v>0</v>
          </cell>
        </row>
        <row r="74">
          <cell r="AQ74">
            <v>0.4</v>
          </cell>
          <cell r="AS74">
            <v>1.0621603000842077</v>
          </cell>
          <cell r="AU74">
            <v>0.375</v>
          </cell>
        </row>
        <row r="75">
          <cell r="AQ75">
            <v>0.2</v>
          </cell>
          <cell r="AS75">
            <v>0.53108015004210385</v>
          </cell>
          <cell r="AU75">
            <v>0.25</v>
          </cell>
        </row>
        <row r="76">
          <cell r="AQ76">
            <v>0.2</v>
          </cell>
          <cell r="AS76">
            <v>0.26554007502105192</v>
          </cell>
          <cell r="AU76">
            <v>0</v>
          </cell>
        </row>
        <row r="77">
          <cell r="AQ77">
            <v>0</v>
          </cell>
          <cell r="AS77">
            <v>1.3277003751052595E-4</v>
          </cell>
          <cell r="AU77">
            <v>0</v>
          </cell>
        </row>
        <row r="78">
          <cell r="AQ78">
            <v>0.2</v>
          </cell>
          <cell r="AS78">
            <v>0.26554007502105192</v>
          </cell>
          <cell r="AU78">
            <v>1</v>
          </cell>
        </row>
        <row r="79">
          <cell r="AQ79">
            <v>0.4</v>
          </cell>
          <cell r="AS79">
            <v>0.66385018755262981</v>
          </cell>
          <cell r="AU79">
            <v>0.8</v>
          </cell>
        </row>
        <row r="80">
          <cell r="AQ80">
            <v>0.2</v>
          </cell>
          <cell r="AS80">
            <v>22.703676414299938</v>
          </cell>
          <cell r="AU80">
            <v>0</v>
          </cell>
        </row>
        <row r="81">
          <cell r="AQ81">
            <v>0.2</v>
          </cell>
          <cell r="AS81">
            <v>0.39831011253157789</v>
          </cell>
          <cell r="AU81">
            <v>0.66666666666666663</v>
          </cell>
        </row>
        <row r="82">
          <cell r="AQ82">
            <v>0.2</v>
          </cell>
          <cell r="AS82">
            <v>0.13277003751052596</v>
          </cell>
          <cell r="AU82">
            <v>1</v>
          </cell>
        </row>
        <row r="83">
          <cell r="AQ83">
            <v>0.23333333333333334</v>
          </cell>
          <cell r="AS83">
            <v>0.59749614847278598</v>
          </cell>
          <cell r="AU83">
            <v>0.37775819031605767</v>
          </cell>
        </row>
        <row r="84">
          <cell r="AQ84">
            <v>0.4</v>
          </cell>
          <cell r="AS84">
            <v>0.53108015004210385</v>
          </cell>
          <cell r="AU84">
            <v>0.5</v>
          </cell>
        </row>
        <row r="85">
          <cell r="AQ85">
            <v>0.2</v>
          </cell>
          <cell r="AS85">
            <v>0.13277003751052596</v>
          </cell>
          <cell r="AU85">
            <v>1</v>
          </cell>
        </row>
        <row r="86">
          <cell r="AQ86">
            <v>0.2</v>
          </cell>
          <cell r="AS86">
            <v>0.26554007502105192</v>
          </cell>
          <cell r="AU86">
            <v>0</v>
          </cell>
        </row>
        <row r="87">
          <cell r="AQ87">
            <v>0.4</v>
          </cell>
          <cell r="AS87">
            <v>1.4604704126157857</v>
          </cell>
          <cell r="AU87">
            <v>0.36363636363636365</v>
          </cell>
        </row>
        <row r="88">
          <cell r="AQ88">
            <v>0.4</v>
          </cell>
          <cell r="AS88">
            <v>0.26554007502105192</v>
          </cell>
          <cell r="AU88">
            <v>1</v>
          </cell>
        </row>
        <row r="89">
          <cell r="AQ89">
            <v>0.2</v>
          </cell>
          <cell r="AS89">
            <v>0.39831011253157789</v>
          </cell>
          <cell r="AU89">
            <v>0</v>
          </cell>
        </row>
        <row r="90">
          <cell r="AQ90">
            <v>0.2</v>
          </cell>
          <cell r="AS90">
            <v>0.13277003751052596</v>
          </cell>
          <cell r="AU90">
            <v>0</v>
          </cell>
        </row>
        <row r="91">
          <cell r="AQ91">
            <v>0</v>
          </cell>
          <cell r="AS91">
            <v>1.3277003751052595E-4</v>
          </cell>
          <cell r="AU91">
            <v>0</v>
          </cell>
        </row>
        <row r="92">
          <cell r="AQ92">
            <v>0</v>
          </cell>
          <cell r="AS92">
            <v>1.3277003751052595E-4</v>
          </cell>
          <cell r="AU92">
            <v>0</v>
          </cell>
        </row>
        <row r="93">
          <cell r="AQ93">
            <v>0</v>
          </cell>
          <cell r="AS93">
            <v>1.3277003751052595E-4</v>
          </cell>
          <cell r="AU93">
            <v>0</v>
          </cell>
        </row>
        <row r="94">
          <cell r="AQ94">
            <v>0</v>
          </cell>
          <cell r="AS94">
            <v>1.3277003751052595E-4</v>
          </cell>
          <cell r="AU94">
            <v>0</v>
          </cell>
        </row>
        <row r="95">
          <cell r="AQ95">
            <v>0.2</v>
          </cell>
          <cell r="AS95">
            <v>0.13277003751052596</v>
          </cell>
          <cell r="AU95">
            <v>0</v>
          </cell>
        </row>
        <row r="96">
          <cell r="AQ96">
            <v>0.4</v>
          </cell>
          <cell r="AS96">
            <v>0.39831011253157789</v>
          </cell>
          <cell r="AU96">
            <v>0.33333333333333331</v>
          </cell>
        </row>
        <row r="97">
          <cell r="AQ97">
            <v>0.2</v>
          </cell>
          <cell r="AS97">
            <v>0.26554007502105192</v>
          </cell>
          <cell r="AU97">
            <v>0</v>
          </cell>
        </row>
        <row r="98">
          <cell r="AQ98">
            <v>0</v>
          </cell>
          <cell r="AS98">
            <v>1.3277003751052595E-4</v>
          </cell>
          <cell r="AU98">
            <v>0</v>
          </cell>
        </row>
        <row r="99">
          <cell r="AQ99">
            <v>0</v>
          </cell>
          <cell r="AS99">
            <v>1.3277003751052595E-4</v>
          </cell>
          <cell r="AU99">
            <v>0</v>
          </cell>
        </row>
        <row r="100">
          <cell r="AQ100">
            <v>0.2</v>
          </cell>
          <cell r="AS100">
            <v>0.13277003751052596</v>
          </cell>
          <cell r="AU100">
            <v>0</v>
          </cell>
        </row>
        <row r="101">
          <cell r="AQ101">
            <v>0</v>
          </cell>
          <cell r="AS101">
            <v>1.3277003751052595E-4</v>
          </cell>
          <cell r="AU101">
            <v>0</v>
          </cell>
        </row>
        <row r="102">
          <cell r="AQ102">
            <v>0.2</v>
          </cell>
          <cell r="AS102">
            <v>0.13277003751052596</v>
          </cell>
          <cell r="AU102">
            <v>0</v>
          </cell>
        </row>
        <row r="103">
          <cell r="AQ103">
            <v>0.2</v>
          </cell>
          <cell r="AS103">
            <v>0.13277003751052596</v>
          </cell>
          <cell r="AU103">
            <v>0</v>
          </cell>
        </row>
        <row r="104">
          <cell r="AQ104">
            <v>0.6</v>
          </cell>
          <cell r="AS104">
            <v>0.92939026257368174</v>
          </cell>
          <cell r="AU104">
            <v>0.5714285714285714</v>
          </cell>
        </row>
        <row r="105">
          <cell r="AQ105">
            <v>0.2</v>
          </cell>
          <cell r="AS105">
            <v>3.5847910127842009</v>
          </cell>
          <cell r="AU105">
            <v>0.18518518518518517</v>
          </cell>
        </row>
        <row r="106">
          <cell r="AQ106">
            <v>0.2</v>
          </cell>
          <cell r="AS106">
            <v>1.4604704126157857</v>
          </cell>
          <cell r="AU106">
            <v>0.45454545454545453</v>
          </cell>
        </row>
        <row r="107">
          <cell r="AQ107">
            <v>0.2</v>
          </cell>
          <cell r="AS107">
            <v>0.53108015004210385</v>
          </cell>
          <cell r="AU107">
            <v>0.75</v>
          </cell>
        </row>
        <row r="108">
          <cell r="AQ108">
            <v>0.2</v>
          </cell>
          <cell r="AS108">
            <v>1.1949303375947338</v>
          </cell>
          <cell r="AU108">
            <v>0.66666666666666663</v>
          </cell>
        </row>
        <row r="109">
          <cell r="AQ109">
            <v>0.6</v>
          </cell>
          <cell r="AS109">
            <v>1.4604704126157857</v>
          </cell>
          <cell r="AU109">
            <v>0.36363636363636365</v>
          </cell>
        </row>
        <row r="110">
          <cell r="AQ110">
            <v>0.2</v>
          </cell>
          <cell r="AS110">
            <v>1.0621603000842077</v>
          </cell>
          <cell r="AU110">
            <v>0.375</v>
          </cell>
        </row>
        <row r="111">
          <cell r="AQ111">
            <v>0.2</v>
          </cell>
          <cell r="AS111">
            <v>1.1949303375947338</v>
          </cell>
          <cell r="AU111">
            <v>0.33333333333333331</v>
          </cell>
        </row>
        <row r="112">
          <cell r="AQ112">
            <v>0.4</v>
          </cell>
          <cell r="AS112">
            <v>0.79662022506315577</v>
          </cell>
          <cell r="AU112">
            <v>0.33333333333333331</v>
          </cell>
        </row>
        <row r="113">
          <cell r="AQ113">
            <v>0.4</v>
          </cell>
          <cell r="AS113">
            <v>0.53108015004210385</v>
          </cell>
          <cell r="AU113">
            <v>0.5</v>
          </cell>
        </row>
        <row r="114">
          <cell r="AQ114">
            <v>0.4</v>
          </cell>
          <cell r="AS114">
            <v>0.79662022506315577</v>
          </cell>
          <cell r="AU114">
            <v>0.66666666666666663</v>
          </cell>
        </row>
        <row r="115">
          <cell r="AQ115">
            <v>0.24444444444444446</v>
          </cell>
          <cell r="AS115">
            <v>1.6374971292964871</v>
          </cell>
          <cell r="AU115">
            <v>0.36036036036036034</v>
          </cell>
        </row>
        <row r="116">
          <cell r="AQ116">
            <v>0.6</v>
          </cell>
          <cell r="AS116">
            <v>5.5763415754420906</v>
          </cell>
          <cell r="AU116">
            <v>0.40476190476190477</v>
          </cell>
        </row>
        <row r="117">
          <cell r="AQ117">
            <v>0.4</v>
          </cell>
          <cell r="AS117">
            <v>1.3277003751052596</v>
          </cell>
          <cell r="AU117">
            <v>0.9</v>
          </cell>
        </row>
        <row r="118">
          <cell r="AQ118">
            <v>0.4</v>
          </cell>
          <cell r="AS118">
            <v>3.7175610502947269</v>
          </cell>
          <cell r="AU118">
            <v>0.21428571428571427</v>
          </cell>
        </row>
        <row r="119">
          <cell r="AQ119">
            <v>0.2</v>
          </cell>
          <cell r="AS119">
            <v>0.26554007502105192</v>
          </cell>
          <cell r="AU119">
            <v>0.5</v>
          </cell>
        </row>
        <row r="120">
          <cell r="AQ120">
            <v>0.2</v>
          </cell>
          <cell r="AS120">
            <v>3.1864809002526231</v>
          </cell>
          <cell r="AU120">
            <v>0.29166666666666669</v>
          </cell>
        </row>
        <row r="121">
          <cell r="AQ121">
            <v>0</v>
          </cell>
          <cell r="AS121">
            <v>1.3277003751052595E-4</v>
          </cell>
          <cell r="AU121">
            <v>0</v>
          </cell>
        </row>
        <row r="122">
          <cell r="AQ122">
            <v>0</v>
          </cell>
          <cell r="AS122">
            <v>1.3277003751052595E-4</v>
          </cell>
          <cell r="AU122">
            <v>0</v>
          </cell>
        </row>
        <row r="123">
          <cell r="AQ123">
            <v>0.2</v>
          </cell>
          <cell r="AS123">
            <v>0.53108015004210385</v>
          </cell>
          <cell r="AU123">
            <v>0</v>
          </cell>
        </row>
        <row r="124">
          <cell r="AQ124">
            <v>0.2</v>
          </cell>
          <cell r="AS124">
            <v>0.13290280754803646</v>
          </cell>
          <cell r="AU124">
            <v>0</v>
          </cell>
        </row>
        <row r="125">
          <cell r="AQ125">
            <v>0.20900900900900882</v>
          </cell>
          <cell r="AS125">
            <v>0.99999999999999967</v>
          </cell>
          <cell r="AU125">
            <v>0.26668018901362622</v>
          </cell>
        </row>
      </sheetData>
      <sheetData sheetId="4"/>
      <sheetData sheetId="5">
        <row r="6">
          <cell r="BC6">
            <v>0.14714714714714713</v>
          </cell>
          <cell r="BE6">
            <v>0.99991546289349376</v>
          </cell>
          <cell r="BG6">
            <v>0.44914134742404227</v>
          </cell>
        </row>
        <row r="7">
          <cell r="BC7">
            <v>0</v>
          </cell>
          <cell r="BE7">
            <v>1.4661904409666817E-4</v>
          </cell>
          <cell r="BG7">
            <v>0</v>
          </cell>
        </row>
        <row r="8">
          <cell r="BC8">
            <v>0.12962962962962965</v>
          </cell>
          <cell r="BE8">
            <v>0.63534919108556198</v>
          </cell>
          <cell r="BG8">
            <v>0.69230769230769229</v>
          </cell>
        </row>
        <row r="9">
          <cell r="BC9">
            <v>0</v>
          </cell>
          <cell r="BE9">
            <v>1.4661904409666817E-4</v>
          </cell>
          <cell r="BG9">
            <v>0</v>
          </cell>
        </row>
        <row r="10">
          <cell r="BC10">
            <v>0</v>
          </cell>
          <cell r="BE10">
            <v>1.4661904409666817E-4</v>
          </cell>
          <cell r="BG10">
            <v>0</v>
          </cell>
        </row>
        <row r="11">
          <cell r="BC11">
            <v>0.16666666666666666</v>
          </cell>
          <cell r="BE11">
            <v>0.14661904409666818</v>
          </cell>
          <cell r="BG11">
            <v>0</v>
          </cell>
        </row>
        <row r="12">
          <cell r="BC12">
            <v>0.83333333333333337</v>
          </cell>
          <cell r="BE12">
            <v>5.1316665433833855</v>
          </cell>
          <cell r="BG12">
            <v>0.77142857142857146</v>
          </cell>
        </row>
        <row r="13">
          <cell r="BC13">
            <v>0.16666666666666666</v>
          </cell>
          <cell r="BE13">
            <v>0.4398571322900045</v>
          </cell>
          <cell r="BG13">
            <v>0</v>
          </cell>
        </row>
        <row r="14">
          <cell r="BC14">
            <v>0</v>
          </cell>
          <cell r="BE14">
            <v>1.4661904409666817E-4</v>
          </cell>
          <cell r="BG14">
            <v>0</v>
          </cell>
        </row>
        <row r="15">
          <cell r="BC15">
            <v>0</v>
          </cell>
          <cell r="BE15">
            <v>1.4661904409666817E-4</v>
          </cell>
          <cell r="BG15">
            <v>0</v>
          </cell>
        </row>
        <row r="16">
          <cell r="BC16">
            <v>0</v>
          </cell>
          <cell r="BE16">
            <v>1.4661904409666817E-4</v>
          </cell>
          <cell r="BG16">
            <v>0</v>
          </cell>
        </row>
        <row r="17">
          <cell r="BC17">
            <v>0</v>
          </cell>
          <cell r="BE17">
            <v>1.4661904409666817E-4</v>
          </cell>
          <cell r="BG17">
            <v>0</v>
          </cell>
        </row>
        <row r="18">
          <cell r="BC18">
            <v>0.16666666666666666</v>
          </cell>
          <cell r="BE18">
            <v>0.25658332716916926</v>
          </cell>
          <cell r="BG18">
            <v>0.23809523809523808</v>
          </cell>
        </row>
        <row r="19">
          <cell r="BC19">
            <v>0.16666666666666666</v>
          </cell>
          <cell r="BE19">
            <v>0.14661904409666818</v>
          </cell>
          <cell r="BG19">
            <v>1</v>
          </cell>
        </row>
        <row r="20">
          <cell r="BC20">
            <v>0.16666666666666666</v>
          </cell>
          <cell r="BE20">
            <v>0.4398571322900045</v>
          </cell>
          <cell r="BG20">
            <v>0.33333333333333331</v>
          </cell>
        </row>
        <row r="21">
          <cell r="BC21">
            <v>0.16666666666666666</v>
          </cell>
          <cell r="BE21">
            <v>0.14661904409666818</v>
          </cell>
          <cell r="BG21">
            <v>1</v>
          </cell>
        </row>
        <row r="22">
          <cell r="BC22">
            <v>0.5</v>
          </cell>
          <cell r="BE22">
            <v>2.0526666173533541</v>
          </cell>
          <cell r="BG22">
            <v>7.1428571428571425E-2</v>
          </cell>
        </row>
        <row r="23">
          <cell r="BC23">
            <v>0.16666666666666666</v>
          </cell>
          <cell r="BE23">
            <v>0.14661904409666818</v>
          </cell>
          <cell r="BG23">
            <v>0</v>
          </cell>
        </row>
        <row r="24">
          <cell r="BC24">
            <v>0</v>
          </cell>
          <cell r="BE24">
            <v>1.4661904409666817E-4</v>
          </cell>
          <cell r="BG24">
            <v>0</v>
          </cell>
        </row>
        <row r="25">
          <cell r="BC25">
            <v>0</v>
          </cell>
          <cell r="BE25">
            <v>1.4661904409666817E-4</v>
          </cell>
          <cell r="BG25">
            <v>0</v>
          </cell>
        </row>
        <row r="26">
          <cell r="BC26">
            <v>0</v>
          </cell>
          <cell r="BE26">
            <v>1.4661904409666817E-4</v>
          </cell>
          <cell r="BG26">
            <v>0</v>
          </cell>
        </row>
        <row r="27">
          <cell r="BC27">
            <v>0</v>
          </cell>
          <cell r="BE27">
            <v>1.4661904409666817E-4</v>
          </cell>
          <cell r="BG27">
            <v>0</v>
          </cell>
        </row>
        <row r="28">
          <cell r="BC28">
            <v>0</v>
          </cell>
          <cell r="BE28">
            <v>1.4661904409666817E-4</v>
          </cell>
          <cell r="BG28">
            <v>0</v>
          </cell>
        </row>
        <row r="29">
          <cell r="BC29">
            <v>0.16666666666666666</v>
          </cell>
          <cell r="BE29">
            <v>0.14661904409666818</v>
          </cell>
          <cell r="BG29">
            <v>1</v>
          </cell>
        </row>
        <row r="30">
          <cell r="BC30">
            <v>0</v>
          </cell>
          <cell r="BE30">
            <v>1.4661904409666817E-4</v>
          </cell>
          <cell r="BG30">
            <v>0</v>
          </cell>
        </row>
        <row r="31">
          <cell r="BC31">
            <v>0.16666666666666666</v>
          </cell>
          <cell r="BE31">
            <v>0.15524369374941335</v>
          </cell>
        </row>
        <row r="32">
          <cell r="BC32">
            <v>0.33333333333333331</v>
          </cell>
          <cell r="BE32">
            <v>0.29323808819333635</v>
          </cell>
          <cell r="BG32">
            <v>0</v>
          </cell>
        </row>
        <row r="33">
          <cell r="BC33">
            <v>0.16666666666666666</v>
          </cell>
          <cell r="BE33">
            <v>0.87971426458000901</v>
          </cell>
          <cell r="BG33">
            <v>0.16666666666666666</v>
          </cell>
        </row>
        <row r="34">
          <cell r="BC34">
            <v>0</v>
          </cell>
          <cell r="BE34">
            <v>1.4661904409666817E-4</v>
          </cell>
          <cell r="BG34">
            <v>0</v>
          </cell>
        </row>
        <row r="35">
          <cell r="BC35">
            <v>0.33333333333333331</v>
          </cell>
          <cell r="BE35">
            <v>0.4398571322900045</v>
          </cell>
          <cell r="BG35">
            <v>0.33333333333333331</v>
          </cell>
        </row>
        <row r="36">
          <cell r="BC36">
            <v>0</v>
          </cell>
          <cell r="BE36">
            <v>1.4661904409666817E-4</v>
          </cell>
          <cell r="BG36">
            <v>0</v>
          </cell>
        </row>
        <row r="37">
          <cell r="BC37">
            <v>0</v>
          </cell>
          <cell r="BE37">
            <v>1.4661904409666817E-4</v>
          </cell>
          <cell r="BG37">
            <v>0</v>
          </cell>
        </row>
        <row r="38">
          <cell r="BC38">
            <v>0</v>
          </cell>
          <cell r="BE38">
            <v>1.4661904409666817E-4</v>
          </cell>
          <cell r="BG38">
            <v>0</v>
          </cell>
        </row>
        <row r="39">
          <cell r="BC39">
            <v>0</v>
          </cell>
          <cell r="BE39">
            <v>1.4661904409666817E-4</v>
          </cell>
          <cell r="BG39">
            <v>0</v>
          </cell>
        </row>
        <row r="40">
          <cell r="BC40">
            <v>0.5</v>
          </cell>
          <cell r="BE40">
            <v>0.73309522048334086</v>
          </cell>
          <cell r="BG40">
            <v>1</v>
          </cell>
        </row>
        <row r="41">
          <cell r="BC41">
            <v>0</v>
          </cell>
          <cell r="BE41">
            <v>1.4661904409666817E-4</v>
          </cell>
          <cell r="BG41">
            <v>0</v>
          </cell>
        </row>
        <row r="42">
          <cell r="BC42">
            <v>0</v>
          </cell>
          <cell r="BE42">
            <v>1.4661904409666817E-4</v>
          </cell>
          <cell r="BG42">
            <v>0</v>
          </cell>
        </row>
        <row r="43">
          <cell r="BC43">
            <v>0</v>
          </cell>
          <cell r="BE43">
            <v>1.4661904409666817E-4</v>
          </cell>
          <cell r="BG43">
            <v>0</v>
          </cell>
        </row>
        <row r="44">
          <cell r="BC44">
            <v>0</v>
          </cell>
          <cell r="BE44">
            <v>1.4661904409666817E-4</v>
          </cell>
          <cell r="BG44">
            <v>0</v>
          </cell>
        </row>
        <row r="45">
          <cell r="BC45">
            <v>0.16666666666666666</v>
          </cell>
          <cell r="BE45">
            <v>0.29323808819333635</v>
          </cell>
          <cell r="BG45">
            <v>0</v>
          </cell>
        </row>
        <row r="46">
          <cell r="BC46">
            <v>0</v>
          </cell>
          <cell r="BE46">
            <v>1.4661904409666817E-4</v>
          </cell>
          <cell r="BG46">
            <v>0</v>
          </cell>
        </row>
        <row r="47">
          <cell r="BC47">
            <v>0</v>
          </cell>
          <cell r="BE47">
            <v>1.4661904409666817E-4</v>
          </cell>
          <cell r="BG47">
            <v>0</v>
          </cell>
        </row>
        <row r="48">
          <cell r="BC48">
            <v>0</v>
          </cell>
          <cell r="BE48">
            <v>1.4661904409666817E-4</v>
          </cell>
          <cell r="BG48">
            <v>0</v>
          </cell>
        </row>
        <row r="49">
          <cell r="BC49">
            <v>0.40740740740740738</v>
          </cell>
          <cell r="BE49">
            <v>0.81797993022351712</v>
          </cell>
        </row>
        <row r="50">
          <cell r="BC50">
            <v>0.83333333333333337</v>
          </cell>
          <cell r="BE50">
            <v>6.4512379402533995</v>
          </cell>
        </row>
        <row r="51">
          <cell r="BC51">
            <v>0.33333333333333331</v>
          </cell>
          <cell r="BE51">
            <v>0.29323808819333635</v>
          </cell>
        </row>
        <row r="52">
          <cell r="BC52">
            <v>0.5</v>
          </cell>
          <cell r="BE52">
            <v>1.1729523527733454</v>
          </cell>
        </row>
        <row r="53">
          <cell r="BC53">
            <v>0.66666666666666663</v>
          </cell>
          <cell r="BE53">
            <v>4.251952278803377</v>
          </cell>
        </row>
        <row r="54">
          <cell r="BC54">
            <v>0.33333333333333331</v>
          </cell>
          <cell r="BE54">
            <v>0.4398571322900045</v>
          </cell>
        </row>
        <row r="55">
          <cell r="BC55">
            <v>0.33333333333333331</v>
          </cell>
          <cell r="BE55">
            <v>1.9060475732566862</v>
          </cell>
        </row>
        <row r="56">
          <cell r="BC56">
            <v>0.16666666666666666</v>
          </cell>
          <cell r="BE56">
            <v>0.4398571322900045</v>
          </cell>
        </row>
        <row r="57">
          <cell r="BC57">
            <v>0</v>
          </cell>
          <cell r="BE57">
            <v>1.4661904409666817E-4</v>
          </cell>
          <cell r="BG57">
            <v>0</v>
          </cell>
        </row>
        <row r="58">
          <cell r="BC58">
            <v>0</v>
          </cell>
          <cell r="BE58">
            <v>1.4661904409666817E-4</v>
          </cell>
          <cell r="BG58">
            <v>0</v>
          </cell>
        </row>
        <row r="59">
          <cell r="BC59">
            <v>0</v>
          </cell>
          <cell r="BE59">
            <v>1.4661904409666817E-4</v>
          </cell>
          <cell r="BG59">
            <v>0</v>
          </cell>
        </row>
        <row r="60">
          <cell r="BC60">
            <v>0.16666666666666666</v>
          </cell>
          <cell r="BE60">
            <v>0.14661904409666818</v>
          </cell>
          <cell r="BG60">
            <v>0</v>
          </cell>
        </row>
        <row r="61">
          <cell r="BC61">
            <v>0.16666666666666666</v>
          </cell>
          <cell r="BE61">
            <v>0.14661904409666818</v>
          </cell>
          <cell r="BG61">
            <v>0</v>
          </cell>
        </row>
        <row r="62">
          <cell r="BC62">
            <v>0.16666666666666666</v>
          </cell>
          <cell r="BE62">
            <v>0.29323808819333635</v>
          </cell>
          <cell r="BG62">
            <v>1</v>
          </cell>
        </row>
        <row r="63">
          <cell r="BC63">
            <v>0</v>
          </cell>
          <cell r="BE63">
            <v>1.4661904409666817E-4</v>
          </cell>
          <cell r="BG63">
            <v>0</v>
          </cell>
        </row>
        <row r="64">
          <cell r="BC64">
            <v>0</v>
          </cell>
          <cell r="BE64">
            <v>1.4661904409666817E-4</v>
          </cell>
          <cell r="BG64">
            <v>0</v>
          </cell>
        </row>
        <row r="65">
          <cell r="BC65">
            <v>0</v>
          </cell>
          <cell r="BE65">
            <v>1.4661904409666817E-4</v>
          </cell>
          <cell r="BG65">
            <v>0</v>
          </cell>
        </row>
        <row r="66">
          <cell r="BC66">
            <v>0</v>
          </cell>
          <cell r="BE66">
            <v>1.4661904409666817E-4</v>
          </cell>
          <cell r="BG66">
            <v>0</v>
          </cell>
        </row>
        <row r="67">
          <cell r="BC67">
            <v>0</v>
          </cell>
          <cell r="BE67">
            <v>1.4661904409666817E-4</v>
          </cell>
          <cell r="BG67">
            <v>0</v>
          </cell>
        </row>
        <row r="68">
          <cell r="BC68">
            <v>0</v>
          </cell>
          <cell r="BE68">
            <v>1.4661904409666817E-4</v>
          </cell>
          <cell r="BG68">
            <v>0</v>
          </cell>
        </row>
        <row r="69">
          <cell r="BC69">
            <v>3.7037037037037035E-2</v>
          </cell>
          <cell r="BE69">
            <v>2.2556776014872028E-2</v>
          </cell>
          <cell r="BG69">
            <v>0.5</v>
          </cell>
        </row>
        <row r="70">
          <cell r="BC70">
            <v>0.16666666666666666</v>
          </cell>
          <cell r="BE70">
            <v>0.14661904409666818</v>
          </cell>
          <cell r="BG70">
            <v>1</v>
          </cell>
        </row>
        <row r="71">
          <cell r="BC71">
            <v>0</v>
          </cell>
          <cell r="BE71">
            <v>1.4661904409666817E-4</v>
          </cell>
          <cell r="BG71">
            <v>0</v>
          </cell>
        </row>
        <row r="72">
          <cell r="BC72">
            <v>0</v>
          </cell>
          <cell r="BE72">
            <v>1.4661904409666817E-4</v>
          </cell>
          <cell r="BG72">
            <v>0</v>
          </cell>
        </row>
        <row r="73">
          <cell r="BC73">
            <v>0</v>
          </cell>
          <cell r="BE73">
            <v>1.4661904409666817E-4</v>
          </cell>
          <cell r="BG73">
            <v>0</v>
          </cell>
        </row>
        <row r="74">
          <cell r="BC74">
            <v>0</v>
          </cell>
          <cell r="BE74">
            <v>1.4661904409666817E-4</v>
          </cell>
          <cell r="BG74">
            <v>0</v>
          </cell>
        </row>
        <row r="75">
          <cell r="BC75">
            <v>0</v>
          </cell>
          <cell r="BE75">
            <v>1.4661904409666817E-4</v>
          </cell>
          <cell r="BG75">
            <v>0</v>
          </cell>
        </row>
        <row r="76">
          <cell r="BC76">
            <v>0</v>
          </cell>
          <cell r="BE76">
            <v>1.4661904409666817E-4</v>
          </cell>
          <cell r="BG76">
            <v>0</v>
          </cell>
        </row>
        <row r="77">
          <cell r="BC77">
            <v>0</v>
          </cell>
          <cell r="BE77">
            <v>1.4661904409666817E-4</v>
          </cell>
          <cell r="BG77">
            <v>0</v>
          </cell>
        </row>
        <row r="78">
          <cell r="BC78">
            <v>0</v>
          </cell>
          <cell r="BE78">
            <v>1.4661904409666817E-4</v>
          </cell>
          <cell r="BG78">
            <v>0</v>
          </cell>
        </row>
        <row r="79">
          <cell r="BC79">
            <v>0</v>
          </cell>
          <cell r="BE79">
            <v>1.4661904409666817E-4</v>
          </cell>
          <cell r="BG79">
            <v>0</v>
          </cell>
        </row>
        <row r="80">
          <cell r="BC80">
            <v>0</v>
          </cell>
          <cell r="BE80">
            <v>1.4661904409666817E-4</v>
          </cell>
          <cell r="BG80">
            <v>0</v>
          </cell>
        </row>
        <row r="81">
          <cell r="BC81">
            <v>0</v>
          </cell>
          <cell r="BE81">
            <v>1.4661904409666817E-4</v>
          </cell>
          <cell r="BG81">
            <v>0</v>
          </cell>
        </row>
        <row r="82">
          <cell r="BC82">
            <v>0.16666666666666666</v>
          </cell>
          <cell r="BE82">
            <v>0.14661904409666818</v>
          </cell>
          <cell r="BG82">
            <v>0</v>
          </cell>
        </row>
        <row r="83">
          <cell r="BC83">
            <v>0.75</v>
          </cell>
          <cell r="BE83">
            <v>2.3932721160830819</v>
          </cell>
          <cell r="BG83">
            <v>0.36362558422181168</v>
          </cell>
        </row>
        <row r="84">
          <cell r="BC84">
            <v>0.33333333333333331</v>
          </cell>
          <cell r="BE84">
            <v>0.4398571322900045</v>
          </cell>
          <cell r="BG84">
            <v>1</v>
          </cell>
        </row>
        <row r="85">
          <cell r="BC85">
            <v>0</v>
          </cell>
          <cell r="BE85">
            <v>1.4661904409666817E-4</v>
          </cell>
          <cell r="BG85">
            <v>0</v>
          </cell>
        </row>
        <row r="86">
          <cell r="BC86">
            <v>0</v>
          </cell>
          <cell r="BE86">
            <v>1.4661904409666817E-4</v>
          </cell>
          <cell r="BG86">
            <v>0</v>
          </cell>
        </row>
        <row r="87">
          <cell r="BC87">
            <v>0.33333333333333331</v>
          </cell>
          <cell r="BE87">
            <v>3.9587141906100403</v>
          </cell>
          <cell r="BG87">
            <v>0.92592592592592593</v>
          </cell>
        </row>
        <row r="88">
          <cell r="BC88">
            <v>0</v>
          </cell>
          <cell r="BE88">
            <v>1.4661904409666817E-4</v>
          </cell>
          <cell r="BG88">
            <v>0</v>
          </cell>
        </row>
        <row r="89">
          <cell r="BC89">
            <v>0.16666666666666666</v>
          </cell>
          <cell r="BE89">
            <v>0.14661904409666818</v>
          </cell>
          <cell r="BG89">
            <v>1</v>
          </cell>
        </row>
        <row r="90">
          <cell r="BC90">
            <v>0</v>
          </cell>
          <cell r="BE90">
            <v>1.4661904409666817E-4</v>
          </cell>
          <cell r="BG90">
            <v>0</v>
          </cell>
        </row>
        <row r="91">
          <cell r="BC91">
            <v>0</v>
          </cell>
          <cell r="BE91">
            <v>1.4661904409666817E-4</v>
          </cell>
          <cell r="BG91">
            <v>0</v>
          </cell>
        </row>
        <row r="92">
          <cell r="BC92">
            <v>0</v>
          </cell>
          <cell r="BE92">
            <v>1.4661904409666817E-4</v>
          </cell>
          <cell r="BG92">
            <v>0</v>
          </cell>
        </row>
        <row r="93">
          <cell r="BC93">
            <v>0</v>
          </cell>
          <cell r="BE93">
            <v>1.4661904409666817E-4</v>
          </cell>
          <cell r="BG93">
            <v>0</v>
          </cell>
        </row>
        <row r="94">
          <cell r="BC94">
            <v>0.16666666666666666</v>
          </cell>
          <cell r="BE94">
            <v>0.14661904409666818</v>
          </cell>
          <cell r="BG94">
            <v>1</v>
          </cell>
        </row>
        <row r="95">
          <cell r="BC95">
            <v>0</v>
          </cell>
          <cell r="BE95">
            <v>1.4661904409666817E-4</v>
          </cell>
          <cell r="BG95">
            <v>0</v>
          </cell>
        </row>
        <row r="96">
          <cell r="BC96">
            <v>0.16666666666666666</v>
          </cell>
          <cell r="BE96">
            <v>0.14661904409666818</v>
          </cell>
          <cell r="BG96">
            <v>0</v>
          </cell>
        </row>
        <row r="97">
          <cell r="BC97">
            <v>0.16666666666666666</v>
          </cell>
          <cell r="BE97">
            <v>0.14661904409666818</v>
          </cell>
          <cell r="BG97">
            <v>0</v>
          </cell>
        </row>
        <row r="98">
          <cell r="BC98">
            <v>0.16666666666666666</v>
          </cell>
          <cell r="BE98">
            <v>0.14661904409666818</v>
          </cell>
          <cell r="BG98">
            <v>1</v>
          </cell>
        </row>
        <row r="99">
          <cell r="BC99">
            <v>0</v>
          </cell>
          <cell r="BE99">
            <v>1.4661904409666817E-4</v>
          </cell>
          <cell r="BG99">
            <v>0</v>
          </cell>
        </row>
        <row r="100">
          <cell r="BC100">
            <v>0</v>
          </cell>
          <cell r="BE100">
            <v>1.4661904409666817E-4</v>
          </cell>
          <cell r="BG100">
            <v>0</v>
          </cell>
        </row>
        <row r="101">
          <cell r="BC101">
            <v>0</v>
          </cell>
          <cell r="BE101">
            <v>1.4661904409666817E-4</v>
          </cell>
          <cell r="BG101">
            <v>0</v>
          </cell>
        </row>
        <row r="102">
          <cell r="BC102">
            <v>0</v>
          </cell>
          <cell r="BE102">
            <v>1.4661904409666817E-4</v>
          </cell>
          <cell r="BG102">
            <v>0</v>
          </cell>
        </row>
        <row r="103">
          <cell r="BC103">
            <v>0</v>
          </cell>
          <cell r="BE103">
            <v>1.4661904409666817E-4</v>
          </cell>
          <cell r="BG103">
            <v>0</v>
          </cell>
        </row>
        <row r="104">
          <cell r="BC104">
            <v>0.66666666666666663</v>
          </cell>
          <cell r="BE104">
            <v>1.1729523527733454</v>
          </cell>
          <cell r="BG104">
            <v>0.375</v>
          </cell>
        </row>
        <row r="105">
          <cell r="BC105">
            <v>1</v>
          </cell>
          <cell r="BE105">
            <v>57.47466528589392</v>
          </cell>
          <cell r="BG105">
            <v>0.26020408163265307</v>
          </cell>
        </row>
        <row r="106">
          <cell r="BC106">
            <v>0.33333333333333331</v>
          </cell>
          <cell r="BE106">
            <v>1.3195713968700136</v>
          </cell>
          <cell r="BG106">
            <v>0.88888888888888884</v>
          </cell>
        </row>
        <row r="107">
          <cell r="BC107">
            <v>0.16666666666666666</v>
          </cell>
          <cell r="BE107">
            <v>0.14661904409666818</v>
          </cell>
          <cell r="BG107">
            <v>1</v>
          </cell>
        </row>
        <row r="108">
          <cell r="BC108">
            <v>0.83333333333333337</v>
          </cell>
          <cell r="BE108">
            <v>1.6128094850633499</v>
          </cell>
          <cell r="BG108">
            <v>0.63636363636363635</v>
          </cell>
        </row>
        <row r="109">
          <cell r="BC109">
            <v>0.33333333333333331</v>
          </cell>
          <cell r="BE109">
            <v>2.1992856614500225</v>
          </cell>
          <cell r="BG109">
            <v>0.46666666666666667</v>
          </cell>
        </row>
        <row r="110">
          <cell r="BC110">
            <v>0.5</v>
          </cell>
          <cell r="BE110">
            <v>2.0526666173533541</v>
          </cell>
        </row>
        <row r="111">
          <cell r="BC111">
            <v>0.33333333333333331</v>
          </cell>
          <cell r="BE111">
            <v>2.4925237496433588</v>
          </cell>
        </row>
        <row r="112">
          <cell r="BC112">
            <v>0.16666666666666666</v>
          </cell>
          <cell r="BE112">
            <v>0.29323808819333635</v>
          </cell>
          <cell r="BG112">
            <v>1</v>
          </cell>
        </row>
        <row r="113">
          <cell r="BC113">
            <v>0</v>
          </cell>
          <cell r="BE113">
            <v>1.4661904409666817E-4</v>
          </cell>
          <cell r="BG113">
            <v>0</v>
          </cell>
        </row>
        <row r="114">
          <cell r="BC114">
            <v>0.16666666666666666</v>
          </cell>
          <cell r="BE114">
            <v>0.29338470723743298</v>
          </cell>
          <cell r="BG114">
            <v>0.49975012493753124</v>
          </cell>
        </row>
        <row r="115">
          <cell r="BC115">
            <v>2.1021021021021023E-2</v>
          </cell>
          <cell r="BE115">
            <v>1.0589153184759368</v>
          </cell>
          <cell r="BG115">
            <v>0.64615384615384619</v>
          </cell>
        </row>
        <row r="116">
          <cell r="BC116">
            <v>0.66666666666666663</v>
          </cell>
          <cell r="BE116">
            <v>7.0377141166400721</v>
          </cell>
          <cell r="BG116">
            <v>0.6875</v>
          </cell>
        </row>
        <row r="117">
          <cell r="BC117">
            <v>0.33333333333333331</v>
          </cell>
          <cell r="BE117">
            <v>0.29323808819333635</v>
          </cell>
          <cell r="BG117">
            <v>0.5</v>
          </cell>
        </row>
        <row r="118">
          <cell r="BC118">
            <v>0.16666666666666666</v>
          </cell>
          <cell r="BE118">
            <v>0.29323808819333635</v>
          </cell>
          <cell r="BG118">
            <v>0</v>
          </cell>
        </row>
        <row r="119">
          <cell r="BC119">
            <v>0</v>
          </cell>
          <cell r="BE119">
            <v>1.4661904409666817E-4</v>
          </cell>
          <cell r="BG119">
            <v>0</v>
          </cell>
        </row>
        <row r="120">
          <cell r="BC120">
            <v>0.83333333333333337</v>
          </cell>
          <cell r="BE120">
            <v>1.1729523527733454</v>
          </cell>
          <cell r="BG120">
            <v>0.75</v>
          </cell>
        </row>
        <row r="121">
          <cell r="BC121">
            <v>0</v>
          </cell>
          <cell r="BE121">
            <v>1.4661904409666817E-4</v>
          </cell>
          <cell r="BG121">
            <v>0</v>
          </cell>
        </row>
        <row r="122">
          <cell r="BC122">
            <v>0</v>
          </cell>
          <cell r="BE122">
            <v>1.4661904409666817E-4</v>
          </cell>
          <cell r="BG122">
            <v>0</v>
          </cell>
        </row>
        <row r="123">
          <cell r="BC123">
            <v>0.33333333333333331</v>
          </cell>
          <cell r="BE123">
            <v>0.73309522048334086</v>
          </cell>
          <cell r="BG123">
            <v>0.4</v>
          </cell>
        </row>
        <row r="124">
          <cell r="BC124">
            <v>0</v>
          </cell>
          <cell r="BE124">
            <v>1.4661904409666817E-4</v>
          </cell>
          <cell r="BG124">
            <v>0</v>
          </cell>
        </row>
        <row r="125">
          <cell r="BC125">
            <v>0.14714714714714713</v>
          </cell>
          <cell r="BE125">
            <v>0.99999999999999944</v>
          </cell>
          <cell r="BG125">
            <v>0.23126602794053733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свод"/>
      <sheetName val="Мун-2022"/>
      <sheetName val="мун-2022-диаграммы"/>
      <sheetName val="Рег-2022"/>
      <sheetName val="рег-2022 диаграммы"/>
      <sheetName val="Фед-2022"/>
      <sheetName val="фед-2022-диаграммы"/>
      <sheetName val="Кол-во учащихся ОУ"/>
    </sheetNames>
    <sheetDataSet>
      <sheetData sheetId="0"/>
      <sheetData sheetId="1">
        <row r="6">
          <cell r="CQ6">
            <v>0.40537190082644631</v>
          </cell>
          <cell r="CS6">
            <v>0.99999991549415512</v>
          </cell>
          <cell r="CU6">
            <v>4.8675370769425783E-2</v>
          </cell>
          <cell r="CW6">
            <v>0.18289516390782212</v>
          </cell>
        </row>
        <row r="7">
          <cell r="C7" t="str">
            <v>Железнодорожный район</v>
          </cell>
          <cell r="CQ7">
            <v>0.38383838383838387</v>
          </cell>
          <cell r="CS7">
            <v>1.5885220931470558</v>
          </cell>
          <cell r="CU7">
            <v>3.8361508452535761E-2</v>
          </cell>
          <cell r="CW7">
            <v>0.32835183603757473</v>
          </cell>
        </row>
        <row r="8">
          <cell r="B8">
            <v>10003</v>
          </cell>
          <cell r="C8" t="str">
            <v>МБОУ Прогимназия № 131</v>
          </cell>
          <cell r="CQ8">
            <v>0.13636363636363635</v>
          </cell>
          <cell r="CS8">
            <v>3.2534750282270646E-2</v>
          </cell>
          <cell r="CU8">
            <v>0.42857142857142855</v>
          </cell>
          <cell r="CW8">
            <v>3.255813953488372E-2</v>
          </cell>
        </row>
        <row r="9">
          <cell r="B9">
            <v>10002</v>
          </cell>
          <cell r="C9" t="str">
            <v>МБОУ Гимназия № 8</v>
          </cell>
          <cell r="CQ9">
            <v>0.22727272727272727</v>
          </cell>
          <cell r="CS9">
            <v>0.37182571751166454</v>
          </cell>
          <cell r="CU9">
            <v>0.15</v>
          </cell>
          <cell r="CW9">
            <v>6.7170445004198151E-2</v>
          </cell>
        </row>
        <row r="10">
          <cell r="B10">
            <v>10090</v>
          </cell>
          <cell r="C10" t="str">
            <v>МАОУ Гимназия №  9</v>
          </cell>
          <cell r="CQ10">
            <v>0.36363636363636365</v>
          </cell>
          <cell r="CS10">
            <v>0.42759957513841423</v>
          </cell>
          <cell r="CU10">
            <v>8.6956521739130432E-2</v>
          </cell>
          <cell r="CW10">
            <v>5.3087132140796307E-2</v>
          </cell>
        </row>
        <row r="11">
          <cell r="B11">
            <v>10004</v>
          </cell>
          <cell r="C11" t="str">
            <v>МАОУ Лицей № 7</v>
          </cell>
          <cell r="CQ11">
            <v>0.72727272727272729</v>
          </cell>
          <cell r="CS11">
            <v>7.8362269965583309</v>
          </cell>
          <cell r="CU11">
            <v>3.5587188612099648E-2</v>
          </cell>
          <cell r="CW11">
            <v>1.1856540084388185</v>
          </cell>
        </row>
        <row r="12">
          <cell r="B12">
            <v>10001</v>
          </cell>
          <cell r="C12" t="str">
            <v>МБОУ Лицей № 28</v>
          </cell>
          <cell r="CQ12">
            <v>0.5</v>
          </cell>
          <cell r="CS12">
            <v>2.6213713084572352</v>
          </cell>
          <cell r="CU12">
            <v>2.4822695035460994E-2</v>
          </cell>
          <cell r="CW12">
            <v>0.66119577960140685</v>
          </cell>
        </row>
        <row r="13">
          <cell r="B13">
            <v>10120</v>
          </cell>
          <cell r="C13" t="str">
            <v>МБОУ СШ  № 12</v>
          </cell>
          <cell r="CQ13">
            <v>0.45454545454545453</v>
          </cell>
          <cell r="CS13">
            <v>0.94350775818584887</v>
          </cell>
          <cell r="CU13">
            <v>2.4630541871921183E-2</v>
          </cell>
          <cell r="CW13">
            <v>0.2286036036036036</v>
          </cell>
        </row>
        <row r="14">
          <cell r="B14">
            <v>10190</v>
          </cell>
          <cell r="C14" t="str">
            <v>МБОУ СШ № 19</v>
          </cell>
          <cell r="CQ14">
            <v>0.45454545454545453</v>
          </cell>
          <cell r="CS14">
            <v>1.8358894802138437</v>
          </cell>
          <cell r="CU14">
            <v>3.0379746835443037E-2</v>
          </cell>
          <cell r="CW14">
            <v>0.31906300484652667</v>
          </cell>
        </row>
        <row r="15">
          <cell r="B15">
            <v>10320</v>
          </cell>
          <cell r="C15" t="str">
            <v>МАОУ СШ № 32</v>
          </cell>
          <cell r="CQ15">
            <v>0.27272727272727271</v>
          </cell>
          <cell r="CS15">
            <v>0.11619553672239517</v>
          </cell>
          <cell r="CU15">
            <v>0.12</v>
          </cell>
          <cell r="CW15">
            <v>2.5252525252525252E-2</v>
          </cell>
        </row>
        <row r="16">
          <cell r="B16">
            <v>10860</v>
          </cell>
          <cell r="C16" t="str">
            <v>МБОУ СШ № 86</v>
          </cell>
          <cell r="CQ16">
            <v>0.31818181818181818</v>
          </cell>
          <cell r="CS16">
            <v>0.11154771525349937</v>
          </cell>
          <cell r="CU16">
            <v>4.1666666666666664E-2</v>
          </cell>
          <cell r="CW16">
            <v>2.8639618138424822E-2</v>
          </cell>
        </row>
        <row r="17">
          <cell r="C17" t="str">
            <v>Кировский район</v>
          </cell>
          <cell r="CQ17">
            <v>0.40909090909090912</v>
          </cell>
          <cell r="CS17">
            <v>0.33929096722939395</v>
          </cell>
          <cell r="CU17">
            <v>0.11872146118721461</v>
          </cell>
          <cell r="CW17">
            <v>7.3182957393483711E-2</v>
          </cell>
        </row>
        <row r="18">
          <cell r="B18">
            <v>20040</v>
          </cell>
          <cell r="C18" t="str">
            <v>МАОУ Гимназия № 4</v>
          </cell>
          <cell r="CQ18">
            <v>0.54545454545454541</v>
          </cell>
          <cell r="CS18">
            <v>0.27886928813374839</v>
          </cell>
          <cell r="CU18">
            <v>0.13333333333333333</v>
          </cell>
          <cell r="CW18">
            <v>5.5555555555555552E-2</v>
          </cell>
        </row>
        <row r="19">
          <cell r="B19">
            <v>20061</v>
          </cell>
          <cell r="C19" t="str">
            <v>МАОУ Гимназия № 6</v>
          </cell>
          <cell r="CQ19">
            <v>0.54545454545454541</v>
          </cell>
          <cell r="CS19">
            <v>0.39041700338724777</v>
          </cell>
          <cell r="CU19">
            <v>0.32142857142857145</v>
          </cell>
          <cell r="CW19">
            <v>0.12209302325581395</v>
          </cell>
        </row>
        <row r="20">
          <cell r="B20">
            <v>21020</v>
          </cell>
          <cell r="C20" t="str">
            <v>МАОУ Гимназия № 10</v>
          </cell>
          <cell r="CQ20">
            <v>0.54545454545454541</v>
          </cell>
          <cell r="CS20">
            <v>0.66463847005210042</v>
          </cell>
          <cell r="CU20">
            <v>5.5944055944055944E-2</v>
          </cell>
          <cell r="CW20">
            <v>0.14257228315054835</v>
          </cell>
        </row>
        <row r="21">
          <cell r="B21">
            <v>20060</v>
          </cell>
          <cell r="C21" t="str">
            <v>МАОУ Лицей № 6 "Перспектива"</v>
          </cell>
          <cell r="CQ21">
            <v>0.63636363636363635</v>
          </cell>
          <cell r="CS21">
            <v>0.67393411298989203</v>
          </cell>
          <cell r="CU21">
            <v>0.28965517241379313</v>
          </cell>
          <cell r="CW21">
            <v>8.8739290085679309E-2</v>
          </cell>
        </row>
        <row r="22">
          <cell r="B22">
            <v>20400</v>
          </cell>
          <cell r="C22" t="str">
            <v>МАОУ Лицей № 11</v>
          </cell>
          <cell r="CQ22">
            <v>0.54545454545454541</v>
          </cell>
          <cell r="CS22">
            <v>0.82731222146345362</v>
          </cell>
          <cell r="CU22">
            <v>5.0561797752808987E-2</v>
          </cell>
          <cell r="CW22">
            <v>0.12386917188587335</v>
          </cell>
        </row>
        <row r="23">
          <cell r="B23">
            <v>20080</v>
          </cell>
          <cell r="C23" t="str">
            <v>МБОУ СШ № 8 "Созидание"</v>
          </cell>
          <cell r="CQ23">
            <v>0.36363636363636365</v>
          </cell>
          <cell r="CS23">
            <v>0.15337810847356162</v>
          </cell>
          <cell r="CU23">
            <v>6.0606060606060608E-2</v>
          </cell>
          <cell r="CW23">
            <v>3.7499999999999999E-2</v>
          </cell>
        </row>
        <row r="24">
          <cell r="B24">
            <v>20460</v>
          </cell>
          <cell r="C24" t="str">
            <v>МБОУ СШ № 46</v>
          </cell>
          <cell r="CQ24">
            <v>0.40909090909090912</v>
          </cell>
          <cell r="CS24">
            <v>0.11154771525349937</v>
          </cell>
          <cell r="CU24">
            <v>0.125</v>
          </cell>
          <cell r="CW24">
            <v>2.3856858846918488E-2</v>
          </cell>
        </row>
        <row r="25">
          <cell r="B25">
            <v>20550</v>
          </cell>
          <cell r="C25" t="str">
            <v>МАОУ СШ № 55</v>
          </cell>
          <cell r="CQ25">
            <v>0.36363636363636365</v>
          </cell>
          <cell r="CS25">
            <v>0.11619553672239517</v>
          </cell>
          <cell r="CU25">
            <v>0</v>
          </cell>
          <cell r="CW25">
            <v>3.7821482602118005E-2</v>
          </cell>
        </row>
        <row r="26">
          <cell r="B26">
            <v>20630</v>
          </cell>
          <cell r="C26" t="str">
            <v>МБОУ СШ № 63</v>
          </cell>
          <cell r="CQ26">
            <v>0.27272727272727271</v>
          </cell>
          <cell r="CS26">
            <v>0.10225207231570775</v>
          </cell>
          <cell r="CU26">
            <v>9.0909090909090912E-2</v>
          </cell>
          <cell r="CW26">
            <v>2.8645833333333332E-2</v>
          </cell>
        </row>
        <row r="27">
          <cell r="B27">
            <v>20810</v>
          </cell>
          <cell r="C27" t="str">
            <v>МБОУ СШ № 81</v>
          </cell>
          <cell r="CQ27">
            <v>0.31818181818181818</v>
          </cell>
          <cell r="CS27">
            <v>6.9717322033437099E-2</v>
          </cell>
          <cell r="CU27">
            <v>0.13333333333333333</v>
          </cell>
          <cell r="CW27">
            <v>1.6910935738444193E-2</v>
          </cell>
        </row>
        <row r="28">
          <cell r="B28">
            <v>20900</v>
          </cell>
          <cell r="C28" t="str">
            <v>МБОУ СШ № 90</v>
          </cell>
          <cell r="CQ28">
            <v>0.36363636363636365</v>
          </cell>
          <cell r="CS28">
            <v>0.68322975592768365</v>
          </cell>
          <cell r="CU28">
            <v>6.8027210884353739E-3</v>
          </cell>
          <cell r="CW28">
            <v>0.1891891891891892</v>
          </cell>
        </row>
        <row r="29">
          <cell r="B29">
            <v>21350</v>
          </cell>
          <cell r="C29" t="str">
            <v>МБОУ СШ № 135</v>
          </cell>
          <cell r="CQ29">
            <v>0</v>
          </cell>
          <cell r="CS29">
            <v>4.647821468895807E-6</v>
          </cell>
          <cell r="CU29">
            <v>0</v>
          </cell>
          <cell r="CW29">
            <v>1.4285714285714286E-6</v>
          </cell>
        </row>
        <row r="30">
          <cell r="C30" t="str">
            <v>Ленинский район</v>
          </cell>
          <cell r="CQ30">
            <v>0.40909090909090906</v>
          </cell>
          <cell r="CS30">
            <v>1.1091889234888406</v>
          </cell>
          <cell r="CU30">
            <v>2.464875523786049E-2</v>
          </cell>
          <cell r="CW30">
            <v>0.2499537921261783</v>
          </cell>
        </row>
        <row r="31">
          <cell r="B31">
            <v>30070</v>
          </cell>
          <cell r="C31" t="str">
            <v>МБОУ Гимназия № 7</v>
          </cell>
          <cell r="CQ31">
            <v>0.63636363636363635</v>
          </cell>
          <cell r="CS31">
            <v>0.64139936270762132</v>
          </cell>
          <cell r="CU31">
            <v>0.28260869565217389</v>
          </cell>
          <cell r="CW31">
            <v>0.1313035204567079</v>
          </cell>
        </row>
        <row r="32">
          <cell r="B32">
            <v>30480</v>
          </cell>
          <cell r="C32" t="str">
            <v>МАОУ Гимназия № 11</v>
          </cell>
          <cell r="CQ32">
            <v>0.45454545454545453</v>
          </cell>
          <cell r="CS32">
            <v>0.22309543050699873</v>
          </cell>
          <cell r="CU32">
            <v>8.3333333333333329E-2</v>
          </cell>
          <cell r="CW32">
            <v>3.8616251005631534E-2</v>
          </cell>
        </row>
        <row r="33">
          <cell r="B33">
            <v>30460</v>
          </cell>
          <cell r="C33" t="str">
            <v>МАОУ Гимназия № 15</v>
          </cell>
          <cell r="CQ33">
            <v>0.31818181818181818</v>
          </cell>
          <cell r="CS33">
            <v>0.10689989378460356</v>
          </cell>
          <cell r="CU33">
            <v>8.6956521739130432E-2</v>
          </cell>
          <cell r="CW33">
            <v>1.8744906275468622E-2</v>
          </cell>
        </row>
        <row r="34">
          <cell r="B34">
            <v>30030</v>
          </cell>
          <cell r="C34" t="str">
            <v>МБОУ Лицей № 3</v>
          </cell>
          <cell r="CQ34">
            <v>0.54545454545454541</v>
          </cell>
          <cell r="CS34">
            <v>0.35323443163608131</v>
          </cell>
          <cell r="CU34">
            <v>0.14473684210526316</v>
          </cell>
          <cell r="CW34">
            <v>8.0084299262381448E-2</v>
          </cell>
        </row>
        <row r="35">
          <cell r="B35">
            <v>31000</v>
          </cell>
          <cell r="C35" t="str">
            <v>МАОУ Лицей № 12</v>
          </cell>
          <cell r="CQ35">
            <v>0.54545454545454541</v>
          </cell>
          <cell r="CS35">
            <v>1.082942402252723</v>
          </cell>
          <cell r="CU35">
            <v>1.7167381974248927E-2</v>
          </cell>
          <cell r="CW35">
            <v>0.22085308056872038</v>
          </cell>
        </row>
        <row r="36">
          <cell r="B36">
            <v>30130</v>
          </cell>
          <cell r="C36" t="str">
            <v>МБОУ СШ № 13</v>
          </cell>
          <cell r="CQ36">
            <v>0.27272727272727271</v>
          </cell>
          <cell r="CS36">
            <v>7.4365143502332906E-2</v>
          </cell>
          <cell r="CU36">
            <v>6.25E-2</v>
          </cell>
          <cell r="CW36">
            <v>3.4261241970021415E-2</v>
          </cell>
        </row>
        <row r="37">
          <cell r="B37">
            <v>30160</v>
          </cell>
          <cell r="C37" t="str">
            <v>МБОУ СШ № 16</v>
          </cell>
          <cell r="CQ37">
            <v>0.31818181818181818</v>
          </cell>
          <cell r="CS37">
            <v>2.6632017016772975</v>
          </cell>
          <cell r="CU37">
            <v>0</v>
          </cell>
          <cell r="CW37">
            <v>0.62828947368421051</v>
          </cell>
        </row>
        <row r="38">
          <cell r="B38">
            <v>30310</v>
          </cell>
          <cell r="C38" t="str">
            <v>МБОУ СШ № 31</v>
          </cell>
          <cell r="CQ38">
            <v>0.36363636363636365</v>
          </cell>
          <cell r="CS38">
            <v>1.2130814033818056</v>
          </cell>
          <cell r="CU38">
            <v>1.9157088122605363E-2</v>
          </cell>
          <cell r="CW38">
            <v>0.44768439108061747</v>
          </cell>
        </row>
        <row r="39">
          <cell r="B39">
            <v>30440</v>
          </cell>
          <cell r="C39" t="str">
            <v>МБОУ СШ № 44</v>
          </cell>
          <cell r="CQ39">
            <v>0.31818181818181818</v>
          </cell>
          <cell r="CS39">
            <v>8.8308607909020329E-2</v>
          </cell>
          <cell r="CU39">
            <v>0.31578947368421051</v>
          </cell>
          <cell r="CW39">
            <v>2.3227383863080684E-2</v>
          </cell>
        </row>
        <row r="40">
          <cell r="B40">
            <v>30500</v>
          </cell>
          <cell r="C40" t="str">
            <v>МБОУ СШ № 50</v>
          </cell>
          <cell r="CQ40">
            <v>0.31818181818181818</v>
          </cell>
          <cell r="CS40">
            <v>0.11154771525349937</v>
          </cell>
          <cell r="CU40">
            <v>4.1666666666666664E-2</v>
          </cell>
          <cell r="CW40">
            <v>7.8947368421052627E-2</v>
          </cell>
        </row>
        <row r="41">
          <cell r="B41">
            <v>30530</v>
          </cell>
          <cell r="C41" t="str">
            <v>МБОУ СШ № 53</v>
          </cell>
          <cell r="CQ41">
            <v>0.5</v>
          </cell>
          <cell r="CS41">
            <v>0.16267375141135323</v>
          </cell>
          <cell r="CU41">
            <v>0.11428571428571428</v>
          </cell>
          <cell r="CW41">
            <v>2.3209549071618037E-2</v>
          </cell>
        </row>
        <row r="42">
          <cell r="B42">
            <v>30640</v>
          </cell>
          <cell r="C42" t="str">
            <v>МБОУ СШ № 64</v>
          </cell>
          <cell r="CQ42">
            <v>0.5</v>
          </cell>
          <cell r="CS42">
            <v>0.91562082937247402</v>
          </cell>
          <cell r="CU42">
            <v>4.5685279187817257E-2</v>
          </cell>
          <cell r="CW42">
            <v>0.20288362512873326</v>
          </cell>
        </row>
        <row r="43">
          <cell r="B43">
            <v>30650</v>
          </cell>
          <cell r="C43" t="str">
            <v>МБОУ СШ № 65</v>
          </cell>
          <cell r="CQ43">
            <v>0.36363636363636365</v>
          </cell>
          <cell r="CS43">
            <v>2.7143277378351511</v>
          </cell>
          <cell r="CU43">
            <v>1.7123287671232876E-3</v>
          </cell>
          <cell r="CW43">
            <v>0.61995753715498936</v>
          </cell>
        </row>
        <row r="44">
          <cell r="B44">
            <v>30790</v>
          </cell>
          <cell r="C44" t="str">
            <v>МБОУ СШ № 79</v>
          </cell>
          <cell r="CQ44">
            <v>0.31818181818181818</v>
          </cell>
          <cell r="CS44">
            <v>7.4365143502332906E-2</v>
          </cell>
          <cell r="CU44">
            <v>0.1875</v>
          </cell>
          <cell r="CW44">
            <v>2.318840579710145E-2</v>
          </cell>
        </row>
        <row r="45">
          <cell r="B45">
            <v>30890</v>
          </cell>
          <cell r="C45" t="str">
            <v>МБОУ СШ № 89</v>
          </cell>
          <cell r="CQ45">
            <v>0.31818181818181818</v>
          </cell>
          <cell r="CS45">
            <v>8.3660786440124521E-2</v>
          </cell>
          <cell r="CU45">
            <v>5.5555555555555552E-2</v>
          </cell>
          <cell r="CW45">
            <v>2.7397260273972601E-2</v>
          </cell>
        </row>
        <row r="46">
          <cell r="B46">
            <v>30940</v>
          </cell>
          <cell r="C46" t="str">
            <v>МБОУ СШ № 94</v>
          </cell>
          <cell r="CQ46">
            <v>0.45454545454545453</v>
          </cell>
          <cell r="CS46">
            <v>3.8576918191835197</v>
          </cell>
          <cell r="CU46">
            <v>6.024096385542169E-3</v>
          </cell>
          <cell r="CW46">
            <v>0.71305841924398627</v>
          </cell>
        </row>
        <row r="47">
          <cell r="B47">
            <v>31480</v>
          </cell>
          <cell r="C47" t="str">
            <v>МАОУ СШ № 148</v>
          </cell>
          <cell r="CQ47">
            <v>0.40909090909090912</v>
          </cell>
          <cell r="CS47">
            <v>4.4897955389533495</v>
          </cell>
          <cell r="CU47">
            <v>4.140786749482402E-3</v>
          </cell>
          <cell r="CW47">
            <v>0.79180327868852463</v>
          </cell>
        </row>
        <row r="48">
          <cell r="C48" t="str">
            <v>Октябрьский район</v>
          </cell>
          <cell r="CQ48">
            <v>0.41866028708133968</v>
          </cell>
          <cell r="CS48">
            <v>1.2556456631495883</v>
          </cell>
          <cell r="CU48">
            <v>4.1301383206701736E-2</v>
          </cell>
          <cell r="CW48">
            <v>0.28421926910299006</v>
          </cell>
        </row>
        <row r="49">
          <cell r="B49">
            <v>40010</v>
          </cell>
          <cell r="C49" t="str">
            <v>МАОУ «КУГ № 1 – Универс»</v>
          </cell>
          <cell r="CQ49">
            <v>0.5</v>
          </cell>
          <cell r="CS49">
            <v>1.2642074395396594</v>
          </cell>
          <cell r="CU49">
            <v>0.19117647058823528</v>
          </cell>
          <cell r="CW49">
            <v>0.12186379928315412</v>
          </cell>
        </row>
        <row r="50">
          <cell r="B50">
            <v>40030</v>
          </cell>
          <cell r="C50" t="str">
            <v>МБОУ Гимназия № 3</v>
          </cell>
          <cell r="CQ50">
            <v>0.27272727272727271</v>
          </cell>
          <cell r="CS50">
            <v>0.53914729039191356</v>
          </cell>
          <cell r="CU50">
            <v>0.13793103448275862</v>
          </cell>
          <cell r="CW50">
            <v>0.18210361067503925</v>
          </cell>
        </row>
        <row r="51">
          <cell r="B51">
            <v>40410</v>
          </cell>
          <cell r="C51" t="str">
            <v>МАОУ Гимназия № 13 "Академ"</v>
          </cell>
          <cell r="CQ51">
            <v>0.68181818181818177</v>
          </cell>
          <cell r="CS51">
            <v>1.4780072271088667</v>
          </cell>
          <cell r="CU51">
            <v>0.15094339622641509</v>
          </cell>
          <cell r="CW51">
            <v>0.17041800643086816</v>
          </cell>
        </row>
        <row r="52">
          <cell r="B52">
            <v>40011</v>
          </cell>
          <cell r="C52" t="str">
            <v>МАОУ Лицей № 1</v>
          </cell>
          <cell r="CQ52">
            <v>0.45454545454545453</v>
          </cell>
          <cell r="CS52">
            <v>5.4518945830147816</v>
          </cell>
          <cell r="CU52">
            <v>2.0460358056265986E-2</v>
          </cell>
          <cell r="CW52">
            <v>0.53293957292139937</v>
          </cell>
        </row>
        <row r="53">
          <cell r="B53">
            <v>40080</v>
          </cell>
          <cell r="C53" t="str">
            <v>МБОУ Лицей № 8</v>
          </cell>
          <cell r="CQ53">
            <v>0.40909090909090912</v>
          </cell>
          <cell r="CS53">
            <v>0.53914729039191356</v>
          </cell>
          <cell r="CU53">
            <v>0.11206896551724138</v>
          </cell>
          <cell r="CW53">
            <v>9.2651757188498399E-2</v>
          </cell>
        </row>
        <row r="54">
          <cell r="B54">
            <v>40100</v>
          </cell>
          <cell r="C54" t="str">
            <v>МБОУ Лицей № 10</v>
          </cell>
          <cell r="CQ54">
            <v>0.5</v>
          </cell>
          <cell r="CS54">
            <v>0.19985632316251969</v>
          </cell>
          <cell r="CU54">
            <v>0.11627906976744186</v>
          </cell>
          <cell r="CW54">
            <v>4.3043043043043044E-2</v>
          </cell>
        </row>
        <row r="55">
          <cell r="B55">
            <v>40020</v>
          </cell>
          <cell r="C55" t="str">
            <v>МБОУ Школа-интернат № 1</v>
          </cell>
          <cell r="CQ55">
            <v>0.59090909090909094</v>
          </cell>
          <cell r="CS55">
            <v>1.036464187563765</v>
          </cell>
          <cell r="CU55">
            <v>4.4843049327354258E-2</v>
          </cell>
          <cell r="CW55">
            <v>0.65588235294117647</v>
          </cell>
        </row>
        <row r="56">
          <cell r="B56">
            <v>40031</v>
          </cell>
          <cell r="C56" t="str">
            <v>МБОУ СШ № 3</v>
          </cell>
          <cell r="CQ56">
            <v>0.31818181818181818</v>
          </cell>
          <cell r="CS56">
            <v>0.6878775773965794</v>
          </cell>
          <cell r="CU56">
            <v>2.7027027027027029E-2</v>
          </cell>
          <cell r="CW56">
            <v>0.16069489685124863</v>
          </cell>
        </row>
        <row r="57">
          <cell r="B57">
            <v>40210</v>
          </cell>
          <cell r="C57" t="str">
            <v>МБОУ СШ № 21</v>
          </cell>
          <cell r="CQ57">
            <v>0.31818181818181818</v>
          </cell>
          <cell r="CS57">
            <v>0.13013900112908258</v>
          </cell>
          <cell r="CU57">
            <v>0.14285714285714285</v>
          </cell>
          <cell r="CW57">
            <v>5.6565656565656569E-2</v>
          </cell>
        </row>
        <row r="58">
          <cell r="B58">
            <v>40300</v>
          </cell>
          <cell r="C58" t="str">
            <v>МБОУ СШ № 30</v>
          </cell>
          <cell r="CQ58">
            <v>0.27272727272727271</v>
          </cell>
          <cell r="CS58">
            <v>6.5069500564541291E-2</v>
          </cell>
          <cell r="CU58">
            <v>7.1428571428571425E-2</v>
          </cell>
          <cell r="CW58">
            <v>5.0179211469534052E-2</v>
          </cell>
        </row>
        <row r="59">
          <cell r="B59">
            <v>40360</v>
          </cell>
          <cell r="C59" t="str">
            <v>МБОУ СШ № 36</v>
          </cell>
          <cell r="CQ59">
            <v>0.27272727272727271</v>
          </cell>
          <cell r="CS59">
            <v>0.11619553672239517</v>
          </cell>
          <cell r="CU59">
            <v>0.08</v>
          </cell>
          <cell r="CW59">
            <v>4.3029259896729774E-2</v>
          </cell>
        </row>
        <row r="60">
          <cell r="B60">
            <v>40390</v>
          </cell>
          <cell r="C60" t="str">
            <v>МБОУ СШ № 39</v>
          </cell>
          <cell r="CQ60">
            <v>0.36363636363636365</v>
          </cell>
          <cell r="CS60">
            <v>0.12549117966018677</v>
          </cell>
          <cell r="CU60">
            <v>0.1111111111111111</v>
          </cell>
          <cell r="CW60">
            <v>3.9017341040462429E-2</v>
          </cell>
        </row>
        <row r="61">
          <cell r="B61">
            <v>40720</v>
          </cell>
          <cell r="C61" t="str">
            <v>МБОУ СШ № 72</v>
          </cell>
          <cell r="CQ61">
            <v>0.59090909090909094</v>
          </cell>
          <cell r="CS61">
            <v>2.9931970259688998</v>
          </cell>
          <cell r="CU61">
            <v>1.5527950310559006E-2</v>
          </cell>
          <cell r="CW61">
            <v>0.66943866943866948</v>
          </cell>
        </row>
        <row r="62">
          <cell r="B62">
            <v>40730</v>
          </cell>
          <cell r="C62" t="str">
            <v>МБОУ СШ № 73</v>
          </cell>
          <cell r="CQ62">
            <v>0.27272727272727271</v>
          </cell>
          <cell r="CS62">
            <v>0.50661254010964296</v>
          </cell>
          <cell r="CU62">
            <v>0</v>
          </cell>
          <cell r="CW62">
            <v>0.436</v>
          </cell>
        </row>
        <row r="63">
          <cell r="B63">
            <v>40820</v>
          </cell>
          <cell r="C63" t="str">
            <v>МБОУ СШ № 82</v>
          </cell>
          <cell r="CQ63">
            <v>0.54545454545454541</v>
          </cell>
          <cell r="CS63">
            <v>3.1047447412223992</v>
          </cell>
          <cell r="CU63">
            <v>8.9820359281437123E-3</v>
          </cell>
          <cell r="CW63">
            <v>0.84664131812420784</v>
          </cell>
        </row>
        <row r="64">
          <cell r="B64">
            <v>40840</v>
          </cell>
          <cell r="C64" t="str">
            <v>МБОУ СШ № 84</v>
          </cell>
          <cell r="CQ64">
            <v>0.31818181818181818</v>
          </cell>
          <cell r="CS64">
            <v>0.13478682259797839</v>
          </cell>
          <cell r="CU64">
            <v>0.10344827586206896</v>
          </cell>
          <cell r="CW64">
            <v>3.9136302294197033E-2</v>
          </cell>
        </row>
        <row r="65">
          <cell r="B65">
            <v>40950</v>
          </cell>
          <cell r="C65" t="str">
            <v>МБОУ СШ № 95</v>
          </cell>
          <cell r="CQ65">
            <v>0.40909090909090912</v>
          </cell>
          <cell r="CS65">
            <v>4.6292301830202236</v>
          </cell>
          <cell r="CU65">
            <v>0</v>
          </cell>
          <cell r="CW65">
            <v>1.1594877764842841</v>
          </cell>
        </row>
        <row r="66">
          <cell r="B66">
            <v>40990</v>
          </cell>
          <cell r="C66" t="str">
            <v>МБОУ СШ № 99</v>
          </cell>
          <cell r="CQ66">
            <v>0.36363636363636365</v>
          </cell>
          <cell r="CS66">
            <v>0.29746057400933162</v>
          </cell>
          <cell r="CU66">
            <v>0.109375</v>
          </cell>
          <cell r="CW66">
            <v>5.5700609225413401E-2</v>
          </cell>
        </row>
        <row r="67">
          <cell r="B67">
            <v>40133</v>
          </cell>
          <cell r="C67" t="str">
            <v>МБОУ СШ № 133</v>
          </cell>
          <cell r="CQ67">
            <v>0.5</v>
          </cell>
          <cell r="CS67">
            <v>0.55773857626749679</v>
          </cell>
          <cell r="CU67">
            <v>3.3333333333333333E-2</v>
          </cell>
          <cell r="CW67">
            <v>0.14723926380368099</v>
          </cell>
        </row>
        <row r="68">
          <cell r="C68" t="str">
            <v>Свердловский район</v>
          </cell>
          <cell r="CQ68">
            <v>0.38636363636363635</v>
          </cell>
          <cell r="CS68">
            <v>0.6214801278409251</v>
          </cell>
          <cell r="CU68">
            <v>5.6089743589743592E-2</v>
          </cell>
          <cell r="CW68">
            <v>0.13028953229398663</v>
          </cell>
        </row>
        <row r="69">
          <cell r="B69">
            <v>50040</v>
          </cell>
          <cell r="C69" t="str">
            <v>МАОУ Гимназия № 14</v>
          </cell>
          <cell r="CQ69">
            <v>0.5</v>
          </cell>
          <cell r="CS69">
            <v>0.3439387886982897</v>
          </cell>
          <cell r="CU69">
            <v>0.22972972972972974</v>
          </cell>
          <cell r="CW69">
            <v>7.1636011616650536E-2</v>
          </cell>
        </row>
        <row r="70">
          <cell r="B70">
            <v>50003</v>
          </cell>
          <cell r="C70" t="str">
            <v>МАОУ Лицей № 9 "Лидер"</v>
          </cell>
          <cell r="CQ70">
            <v>0.40909090909090912</v>
          </cell>
          <cell r="CS70">
            <v>1.5244854417978246</v>
          </cell>
          <cell r="CU70">
            <v>6.0975609756097563E-3</v>
          </cell>
          <cell r="CW70">
            <v>0.28546562228024369</v>
          </cell>
        </row>
        <row r="71">
          <cell r="B71">
            <v>50060</v>
          </cell>
          <cell r="C71" t="str">
            <v>МБОУ СШ № 6</v>
          </cell>
          <cell r="CQ71">
            <v>0.45454545454545453</v>
          </cell>
          <cell r="CS71">
            <v>1.0039294372814942</v>
          </cell>
          <cell r="CU71">
            <v>4.1666666666666664E-2</v>
          </cell>
          <cell r="CW71">
            <v>0.26865671641791045</v>
          </cell>
        </row>
        <row r="72">
          <cell r="B72">
            <v>50170</v>
          </cell>
          <cell r="C72" t="str">
            <v>МБОУ СШ № 17</v>
          </cell>
          <cell r="CQ72">
            <v>0.40909090909090912</v>
          </cell>
          <cell r="CS72">
            <v>0.45548650395178908</v>
          </cell>
          <cell r="CU72">
            <v>4.0816326530612242E-2</v>
          </cell>
          <cell r="CW72">
            <v>0.13154362416107382</v>
          </cell>
        </row>
        <row r="73">
          <cell r="B73">
            <v>50230</v>
          </cell>
          <cell r="C73" t="str">
            <v>МАОУ СШ № 23</v>
          </cell>
          <cell r="CQ73">
            <v>0.36363636363636365</v>
          </cell>
          <cell r="CS73">
            <v>0.89238172202799493</v>
          </cell>
          <cell r="CU73">
            <v>6.7708333333333329E-2</v>
          </cell>
          <cell r="CW73">
            <v>0.21843003412969283</v>
          </cell>
        </row>
        <row r="74">
          <cell r="B74">
            <v>50340</v>
          </cell>
          <cell r="C74" t="str">
            <v>МБОУ СШ № 34</v>
          </cell>
          <cell r="CQ74">
            <v>0.18181818181818182</v>
          </cell>
          <cell r="CS74">
            <v>4.6478214688958068E-2</v>
          </cell>
          <cell r="CU74">
            <v>0</v>
          </cell>
          <cell r="CW74">
            <v>1.3568521031207599E-2</v>
          </cell>
        </row>
        <row r="75">
          <cell r="B75">
            <v>50420</v>
          </cell>
          <cell r="C75" t="str">
            <v>МБОУ СШ № 42</v>
          </cell>
          <cell r="CQ75">
            <v>0.31818181818181818</v>
          </cell>
          <cell r="CS75">
            <v>0.15802592994245743</v>
          </cell>
          <cell r="CU75">
            <v>0.17647058823529413</v>
          </cell>
          <cell r="CW75">
            <v>3.7403740374037403E-2</v>
          </cell>
        </row>
        <row r="76">
          <cell r="B76">
            <v>50450</v>
          </cell>
          <cell r="C76" t="str">
            <v>МБОУ СШ № 45</v>
          </cell>
          <cell r="CQ76">
            <v>0.31818181818181818</v>
          </cell>
          <cell r="CS76">
            <v>0.1394346440668742</v>
          </cell>
          <cell r="CU76">
            <v>0.2</v>
          </cell>
          <cell r="CW76">
            <v>2.1023125437981779E-2</v>
          </cell>
        </row>
        <row r="77">
          <cell r="B77">
            <v>50620</v>
          </cell>
          <cell r="C77" t="str">
            <v>МБОУ СШ № 62</v>
          </cell>
          <cell r="CQ77">
            <v>0.31818181818181818</v>
          </cell>
          <cell r="CS77">
            <v>9.2956429377916136E-2</v>
          </cell>
          <cell r="CU77">
            <v>0.2</v>
          </cell>
          <cell r="CW77">
            <v>2.8530670470756064E-2</v>
          </cell>
        </row>
        <row r="78">
          <cell r="B78">
            <v>50760</v>
          </cell>
          <cell r="C78" t="str">
            <v>МБОУ СШ № 76</v>
          </cell>
          <cell r="CQ78">
            <v>0.45454545454545453</v>
          </cell>
          <cell r="CS78">
            <v>0.27422146666485259</v>
          </cell>
          <cell r="CU78">
            <v>0.33898305084745761</v>
          </cell>
          <cell r="CW78">
            <v>4.8922056384742951E-2</v>
          </cell>
        </row>
        <row r="79">
          <cell r="B79">
            <v>50780</v>
          </cell>
          <cell r="C79" t="str">
            <v>МБОУ СШ № 78</v>
          </cell>
          <cell r="CQ79">
            <v>0.36363636363636365</v>
          </cell>
          <cell r="CS79">
            <v>8.3660786440124521E-2</v>
          </cell>
          <cell r="CU79">
            <v>0.22222222222222221</v>
          </cell>
          <cell r="CW79">
            <v>1.437699680511182E-2</v>
          </cell>
        </row>
        <row r="80">
          <cell r="B80">
            <v>50930</v>
          </cell>
          <cell r="C80" t="str">
            <v>МБОУ СШ № 93</v>
          </cell>
          <cell r="CQ80">
            <v>0.31818181818181818</v>
          </cell>
          <cell r="CS80">
            <v>9.2956429377916136E-2</v>
          </cell>
          <cell r="CU80">
            <v>0.05</v>
          </cell>
          <cell r="CW80">
            <v>2.5380710659898477E-2</v>
          </cell>
        </row>
        <row r="81">
          <cell r="B81">
            <v>51370</v>
          </cell>
          <cell r="C81" t="str">
            <v>МАОУ СШ № 137</v>
          </cell>
          <cell r="CQ81">
            <v>0.63636363636363635</v>
          </cell>
          <cell r="CS81">
            <v>3.4300922440451056</v>
          </cell>
          <cell r="CU81">
            <v>1.3550135501355014E-2</v>
          </cell>
          <cell r="CW81">
            <v>0.78510638297872337</v>
          </cell>
        </row>
        <row r="82">
          <cell r="B82">
            <v>51580</v>
          </cell>
          <cell r="C82" t="str">
            <v>МБОУ СШ № 158</v>
          </cell>
          <cell r="CQ82">
            <v>0.36363636363636365</v>
          </cell>
          <cell r="CS82">
            <v>0.16267375141135323</v>
          </cell>
          <cell r="CU82">
            <v>0.25714285714285712</v>
          </cell>
          <cell r="CW82">
            <v>2.7888446215139442E-2</v>
          </cell>
        </row>
        <row r="83">
          <cell r="C83" t="str">
            <v>Советский район</v>
          </cell>
          <cell r="CQ83">
            <v>0.39545454545454545</v>
          </cell>
          <cell r="CS83">
            <v>0.62745589830093396</v>
          </cell>
          <cell r="CU83">
            <v>8.3703703703703697E-2</v>
          </cell>
          <cell r="CW83">
            <v>0.10493587252234746</v>
          </cell>
        </row>
        <row r="84">
          <cell r="B84">
            <v>60010</v>
          </cell>
          <cell r="C84" t="str">
            <v>МБОУ СШ № 1</v>
          </cell>
          <cell r="CQ84">
            <v>0.40909090909090912</v>
          </cell>
          <cell r="CS84">
            <v>0.19520850169362389</v>
          </cell>
          <cell r="CU84">
            <v>4.7619047619047616E-2</v>
          </cell>
          <cell r="CW84">
            <v>4.708520179372197E-2</v>
          </cell>
        </row>
        <row r="85">
          <cell r="B85">
            <v>60020</v>
          </cell>
          <cell r="C85" t="str">
            <v>МБОУ СШ № 2</v>
          </cell>
          <cell r="CQ85">
            <v>0.13636363636363635</v>
          </cell>
          <cell r="CS85">
            <v>6.042167909564549E-2</v>
          </cell>
          <cell r="CU85">
            <v>0.23076923076923078</v>
          </cell>
          <cell r="CW85">
            <v>2.3214285714285715E-2</v>
          </cell>
        </row>
        <row r="86">
          <cell r="B86">
            <v>60050</v>
          </cell>
          <cell r="C86" t="str">
            <v>МБОУ СШ № 5</v>
          </cell>
          <cell r="CQ86">
            <v>0.36363636363636365</v>
          </cell>
          <cell r="CS86">
            <v>0.18591285875583227</v>
          </cell>
          <cell r="CU86">
            <v>0.1</v>
          </cell>
          <cell r="CW86">
            <v>3.6496350364963501E-2</v>
          </cell>
        </row>
        <row r="87">
          <cell r="B87">
            <v>60070</v>
          </cell>
          <cell r="C87" t="str">
            <v>МБОУ СШ № 7</v>
          </cell>
          <cell r="CQ87">
            <v>0.45454545454545453</v>
          </cell>
          <cell r="CS87">
            <v>0.36253007457387293</v>
          </cell>
          <cell r="CU87">
            <v>0.24358974358974358</v>
          </cell>
          <cell r="CW87">
            <v>6.5054211843202675E-2</v>
          </cell>
        </row>
        <row r="88">
          <cell r="B88">
            <v>60180</v>
          </cell>
          <cell r="C88" t="str">
            <v>МБОУ СШ № 18</v>
          </cell>
          <cell r="CQ88">
            <v>0.40909090909090912</v>
          </cell>
          <cell r="CS88">
            <v>0.15337810847356162</v>
          </cell>
          <cell r="CU88">
            <v>0.18181818181818182</v>
          </cell>
          <cell r="CW88">
            <v>2.3404255319148935E-2</v>
          </cell>
        </row>
        <row r="89">
          <cell r="B89">
            <v>60240</v>
          </cell>
          <cell r="C89" t="str">
            <v>МБОУ СШ № 24</v>
          </cell>
          <cell r="CQ89">
            <v>0.45454545454545453</v>
          </cell>
          <cell r="CS89">
            <v>0.27886928813374839</v>
          </cell>
          <cell r="CU89">
            <v>0.26666666666666666</v>
          </cell>
          <cell r="CW89">
            <v>3.1315240083507306E-2</v>
          </cell>
        </row>
        <row r="90">
          <cell r="B90">
            <v>60560</v>
          </cell>
          <cell r="C90" t="str">
            <v>МБОУ СШ № 56</v>
          </cell>
          <cell r="CQ90">
            <v>0.40909090909090912</v>
          </cell>
          <cell r="CS90">
            <v>0.11619553672239517</v>
          </cell>
          <cell r="CU90">
            <v>0.12</v>
          </cell>
          <cell r="CW90">
            <v>4.4642857142857144E-2</v>
          </cell>
        </row>
        <row r="91">
          <cell r="B91">
            <v>60660</v>
          </cell>
          <cell r="C91" t="str">
            <v>МБОУ СШ № 66</v>
          </cell>
          <cell r="CQ91">
            <v>0.22727272727272727</v>
          </cell>
          <cell r="CS91">
            <v>5.1126036157853876E-2</v>
          </cell>
          <cell r="CU91">
            <v>0.18181818181818182</v>
          </cell>
          <cell r="CW91">
            <v>1.0036496350364963E-2</v>
          </cell>
        </row>
        <row r="92">
          <cell r="B92">
            <v>60001</v>
          </cell>
          <cell r="C92" t="str">
            <v>МБОУ СШ № 69</v>
          </cell>
          <cell r="CQ92">
            <v>0.31818181818181818</v>
          </cell>
          <cell r="CS92">
            <v>9.2956429377916136E-2</v>
          </cell>
          <cell r="CU92">
            <v>0.25</v>
          </cell>
          <cell r="CW92">
            <v>1.6680567139282735E-2</v>
          </cell>
        </row>
        <row r="93">
          <cell r="B93">
            <v>60850</v>
          </cell>
          <cell r="C93" t="str">
            <v>МБОУ СШ № 85</v>
          </cell>
          <cell r="CQ93">
            <v>0.5</v>
          </cell>
          <cell r="CS93">
            <v>0.24633453785147777</v>
          </cell>
          <cell r="CU93">
            <v>0.13207547169811321</v>
          </cell>
          <cell r="CW93">
            <v>4.6613896218117852E-2</v>
          </cell>
        </row>
        <row r="94">
          <cell r="B94">
            <v>60910</v>
          </cell>
          <cell r="C94" t="str">
            <v>МБОУ СШ № 91</v>
          </cell>
          <cell r="CQ94">
            <v>0.31818181818181818</v>
          </cell>
          <cell r="CS94">
            <v>0.19520850169362389</v>
          </cell>
          <cell r="CU94">
            <v>0.33333333333333331</v>
          </cell>
          <cell r="CW94">
            <v>4.740406320541761E-2</v>
          </cell>
        </row>
        <row r="95">
          <cell r="B95">
            <v>60980</v>
          </cell>
          <cell r="C95" t="str">
            <v>МБОУ СШ № 98</v>
          </cell>
          <cell r="CQ95">
            <v>0.36363636363636365</v>
          </cell>
          <cell r="CS95">
            <v>0.13478682259797839</v>
          </cell>
          <cell r="CU95">
            <v>0.20689655172413793</v>
          </cell>
          <cell r="CW95">
            <v>3.4981905910735828E-2</v>
          </cell>
        </row>
        <row r="96">
          <cell r="B96">
            <v>61080</v>
          </cell>
          <cell r="C96" t="str">
            <v>МБОУ СШ № 108</v>
          </cell>
          <cell r="CQ96">
            <v>0.40909090909090912</v>
          </cell>
          <cell r="CS96">
            <v>1.6220896926446366</v>
          </cell>
          <cell r="CU96">
            <v>2.2922636103151862E-2</v>
          </cell>
          <cell r="CW96">
            <v>0.22545219638242894</v>
          </cell>
        </row>
        <row r="97">
          <cell r="B97">
            <v>61150</v>
          </cell>
          <cell r="C97" t="str">
            <v>МБОУ СШ № 115</v>
          </cell>
          <cell r="CQ97">
            <v>0.40909090909090912</v>
          </cell>
          <cell r="CS97">
            <v>2.556301807892694</v>
          </cell>
          <cell r="CU97">
            <v>5.454545454545455E-3</v>
          </cell>
          <cell r="CW97">
            <v>0.55780933062880322</v>
          </cell>
        </row>
        <row r="98">
          <cell r="B98">
            <v>61210</v>
          </cell>
          <cell r="C98" t="str">
            <v>МБОУ СШ № 121</v>
          </cell>
          <cell r="CQ98">
            <v>0.18181818181818182</v>
          </cell>
          <cell r="CS98">
            <v>5.1126036157853876E-2</v>
          </cell>
          <cell r="CU98">
            <v>0</v>
          </cell>
          <cell r="CW98">
            <v>1.2528473804100227E-2</v>
          </cell>
        </row>
        <row r="99">
          <cell r="B99">
            <v>61290</v>
          </cell>
          <cell r="C99" t="str">
            <v>МБОУ СШ № 129</v>
          </cell>
          <cell r="CQ99">
            <v>0.18181818181818182</v>
          </cell>
          <cell r="CS99">
            <v>5.5773857626749683E-2</v>
          </cell>
          <cell r="CU99">
            <v>8.3333333333333329E-2</v>
          </cell>
          <cell r="CW99">
            <v>1.5789473684210527E-2</v>
          </cell>
        </row>
        <row r="100">
          <cell r="B100">
            <v>61340</v>
          </cell>
          <cell r="C100" t="str">
            <v>МБОУ СШ № 134</v>
          </cell>
          <cell r="CQ100">
            <v>0.45454545454545453</v>
          </cell>
          <cell r="CS100">
            <v>0.55773857626749679</v>
          </cell>
          <cell r="CU100">
            <v>5.8333333333333334E-2</v>
          </cell>
          <cell r="CW100">
            <v>8.797653958944282E-2</v>
          </cell>
        </row>
        <row r="101">
          <cell r="B101">
            <v>61390</v>
          </cell>
          <cell r="C101" t="str">
            <v>МБОУ СШ № 139</v>
          </cell>
          <cell r="CQ101">
            <v>0.18181818181818182</v>
          </cell>
          <cell r="CS101">
            <v>5.5773857626749683E-2</v>
          </cell>
          <cell r="CU101">
            <v>0.25</v>
          </cell>
          <cell r="CW101">
            <v>1.276595744680851E-2</v>
          </cell>
        </row>
        <row r="102">
          <cell r="B102">
            <v>61410</v>
          </cell>
          <cell r="C102" t="str">
            <v>МБОУ СШ № 141</v>
          </cell>
          <cell r="CQ102">
            <v>0.36363636363636365</v>
          </cell>
          <cell r="CS102">
            <v>0.15337810847356162</v>
          </cell>
          <cell r="CU102">
            <v>0.24242424242424243</v>
          </cell>
          <cell r="CW102">
            <v>3.3199195171026159E-2</v>
          </cell>
        </row>
        <row r="103">
          <cell r="B103">
            <v>61430</v>
          </cell>
          <cell r="C103" t="str">
            <v>МАОУ СШ № 143</v>
          </cell>
          <cell r="CQ103">
            <v>0.59090909090909094</v>
          </cell>
          <cell r="CS103">
            <v>0.59492114801866325</v>
          </cell>
          <cell r="CU103">
            <v>0.1796875</v>
          </cell>
          <cell r="CW103">
            <v>5.1717171717171717E-2</v>
          </cell>
        </row>
        <row r="104">
          <cell r="B104">
            <v>61440</v>
          </cell>
          <cell r="C104" t="str">
            <v>МБОУ СШ № 144</v>
          </cell>
          <cell r="CQ104">
            <v>0.45454545454545453</v>
          </cell>
          <cell r="CS104">
            <v>0.67393411298989203</v>
          </cell>
          <cell r="CU104">
            <v>0.27586206896551724</v>
          </cell>
          <cell r="CW104">
            <v>5.6840454723637787E-2</v>
          </cell>
        </row>
        <row r="105">
          <cell r="B105">
            <v>61450</v>
          </cell>
          <cell r="C105" t="str">
            <v>МАОУ СШ № 145</v>
          </cell>
          <cell r="CQ105">
            <v>0.63636363636363635</v>
          </cell>
          <cell r="CS105">
            <v>0.49266907570295554</v>
          </cell>
          <cell r="CU105">
            <v>0.27358490566037735</v>
          </cell>
          <cell r="CW105">
            <v>6.2610750147666858E-2</v>
          </cell>
        </row>
        <row r="106">
          <cell r="B106">
            <v>61470</v>
          </cell>
          <cell r="C106" t="str">
            <v>МБОУ СШ № 147</v>
          </cell>
          <cell r="CQ106">
            <v>0.31818181818181818</v>
          </cell>
          <cell r="CS106">
            <v>0.10689989378460356</v>
          </cell>
          <cell r="CU106">
            <v>4.3478260869565216E-2</v>
          </cell>
          <cell r="CW106">
            <v>1.8744906275468622E-2</v>
          </cell>
        </row>
        <row r="107">
          <cell r="B107">
            <v>61490</v>
          </cell>
          <cell r="C107" t="str">
            <v>МАОУ СШ № 149</v>
          </cell>
          <cell r="CQ107">
            <v>0.63636363636363635</v>
          </cell>
          <cell r="CS107">
            <v>0.58562550508087163</v>
          </cell>
          <cell r="CU107">
            <v>0.2857142857142857</v>
          </cell>
          <cell r="CW107">
            <v>4.7583081570996978E-2</v>
          </cell>
        </row>
        <row r="108">
          <cell r="B108">
            <v>61500</v>
          </cell>
          <cell r="C108" t="str">
            <v>МАОУ СШ № 150</v>
          </cell>
          <cell r="CQ108">
            <v>0.36363636363636365</v>
          </cell>
          <cell r="CS108">
            <v>0.35323443163608131</v>
          </cell>
          <cell r="CU108">
            <v>0.13157894736842105</v>
          </cell>
          <cell r="CW108">
            <v>2.7676620538965767E-2</v>
          </cell>
        </row>
        <row r="109">
          <cell r="B109">
            <v>61510</v>
          </cell>
          <cell r="C109" t="str">
            <v>МАОУ СШ № 151</v>
          </cell>
          <cell r="CQ109">
            <v>0.63636363636363635</v>
          </cell>
          <cell r="CS109">
            <v>5.4333032971391981</v>
          </cell>
          <cell r="CU109">
            <v>1.7964071856287425E-2</v>
          </cell>
          <cell r="CW109">
            <v>0.68563049853372438</v>
          </cell>
        </row>
        <row r="110">
          <cell r="B110">
            <v>61520</v>
          </cell>
          <cell r="C110" t="str">
            <v>МАОУ СШ № 152</v>
          </cell>
          <cell r="CQ110">
            <v>0.63636363636363635</v>
          </cell>
          <cell r="CS110">
            <v>2.8862971321842963</v>
          </cell>
          <cell r="CU110">
            <v>7.407407407407407E-2</v>
          </cell>
          <cell r="CW110">
            <v>0.27735596248325145</v>
          </cell>
        </row>
        <row r="111">
          <cell r="B111">
            <v>61540</v>
          </cell>
          <cell r="C111" t="str">
            <v>МБОУ СШ № 154</v>
          </cell>
          <cell r="CQ111">
            <v>0.40909090909090912</v>
          </cell>
          <cell r="CS111">
            <v>0.28816493107154001</v>
          </cell>
          <cell r="CU111">
            <v>0.14516129032258066</v>
          </cell>
          <cell r="CW111">
            <v>3.5714285714285712E-2</v>
          </cell>
        </row>
        <row r="112">
          <cell r="B112">
            <v>61560</v>
          </cell>
          <cell r="C112" t="str">
            <v>МБОУ СШ № 156</v>
          </cell>
          <cell r="CQ112">
            <v>0.31818181818181818</v>
          </cell>
          <cell r="CS112">
            <v>0.14873028700466581</v>
          </cell>
          <cell r="CU112">
            <v>6.25E-2</v>
          </cell>
          <cell r="CW112">
            <v>1.2981744421906694E-2</v>
          </cell>
        </row>
        <row r="113">
          <cell r="B113">
            <v>61570</v>
          </cell>
          <cell r="C113" t="str">
            <v>МБОУ СШ № 157</v>
          </cell>
          <cell r="CQ113">
            <v>0.31818181818181818</v>
          </cell>
          <cell r="CS113">
            <v>0.13478682259797839</v>
          </cell>
          <cell r="CU113">
            <v>0.17241379310344829</v>
          </cell>
          <cell r="CW113">
            <v>2.0669992872416252E-2</v>
          </cell>
        </row>
        <row r="114">
          <cell r="C114" t="str">
            <v>Центральный район</v>
          </cell>
          <cell r="CQ114">
            <v>0.44949494949494956</v>
          </cell>
          <cell r="CS114">
            <v>2.377102469036378</v>
          </cell>
          <cell r="CU114">
            <v>3.7801433847490767E-2</v>
          </cell>
          <cell r="CW114">
            <v>0.40348877980364656</v>
          </cell>
        </row>
        <row r="115">
          <cell r="B115">
            <v>70020</v>
          </cell>
          <cell r="C115" t="str">
            <v>МАОУ Гимназия № 2</v>
          </cell>
          <cell r="CQ115">
            <v>0.45454545454545453</v>
          </cell>
          <cell r="CS115">
            <v>1.3757551547931588</v>
          </cell>
          <cell r="CU115">
            <v>0.15878378378378377</v>
          </cell>
          <cell r="CW115">
            <v>0.26033421284080915</v>
          </cell>
        </row>
        <row r="116">
          <cell r="B116">
            <v>70110</v>
          </cell>
          <cell r="C116" t="str">
            <v>МБОУ  Гимназия № 16</v>
          </cell>
          <cell r="CQ116">
            <v>0.31818181818181818</v>
          </cell>
          <cell r="CS116">
            <v>0.37647353898056035</v>
          </cell>
          <cell r="CU116">
            <v>0.1111111111111111</v>
          </cell>
          <cell r="CW116">
            <v>8.6261980830670923E-2</v>
          </cell>
        </row>
        <row r="117">
          <cell r="B117">
            <v>70021</v>
          </cell>
          <cell r="C117" t="str">
            <v>МБОУ Лицей № 2</v>
          </cell>
          <cell r="CQ117">
            <v>0.54545454545454541</v>
          </cell>
          <cell r="CS117">
            <v>5.1265470801920747</v>
          </cell>
          <cell r="CU117">
            <v>1.3599274705349048E-2</v>
          </cell>
          <cell r="CW117">
            <v>1.2241953385127635</v>
          </cell>
        </row>
        <row r="118">
          <cell r="B118">
            <v>70040</v>
          </cell>
          <cell r="C118" t="str">
            <v>МБОУ СШ № 4</v>
          </cell>
          <cell r="CQ118">
            <v>0.45454545454545453</v>
          </cell>
          <cell r="CS118">
            <v>0.14408246553577</v>
          </cell>
          <cell r="CU118">
            <v>0.19354838709677419</v>
          </cell>
          <cell r="CW118">
            <v>4.6757164404223228E-2</v>
          </cell>
        </row>
        <row r="119">
          <cell r="B119">
            <v>70100</v>
          </cell>
          <cell r="C119" t="str">
            <v>МБОУ СШ № 10</v>
          </cell>
          <cell r="CQ119">
            <v>0.63636363636363635</v>
          </cell>
          <cell r="CS119">
            <v>0.61816025536314234</v>
          </cell>
          <cell r="CU119">
            <v>0.44360902255639095</v>
          </cell>
          <cell r="CW119">
            <v>0.13064833005893908</v>
          </cell>
        </row>
        <row r="120">
          <cell r="B120">
            <v>70270</v>
          </cell>
          <cell r="C120" t="str">
            <v>МБОУ СШ № 27</v>
          </cell>
          <cell r="CQ120">
            <v>0</v>
          </cell>
          <cell r="CS120">
            <v>4.647821468895807E-6</v>
          </cell>
          <cell r="CU120">
            <v>0</v>
          </cell>
          <cell r="CW120">
            <v>1.2903225806451614E-6</v>
          </cell>
        </row>
        <row r="121">
          <cell r="B121">
            <v>70510</v>
          </cell>
          <cell r="C121" t="str">
            <v>МБОУ СШ № 51</v>
          </cell>
          <cell r="CQ121">
            <v>0.36363636363636365</v>
          </cell>
          <cell r="CS121">
            <v>0.18591285875583227</v>
          </cell>
          <cell r="CU121">
            <v>0.1</v>
          </cell>
          <cell r="CW121">
            <v>8.9086859688195991E-2</v>
          </cell>
        </row>
        <row r="122">
          <cell r="B122">
            <v>10890</v>
          </cell>
          <cell r="C122" t="str">
            <v>МБОУ СШ № 155</v>
          </cell>
          <cell r="CQ122">
            <v>0.54545454545454541</v>
          </cell>
          <cell r="CS122">
            <v>0.19520850169362389</v>
          </cell>
          <cell r="CU122">
            <v>0.21428571428571427</v>
          </cell>
          <cell r="CW122">
            <v>2.1374045801526718E-2</v>
          </cell>
        </row>
        <row r="123">
          <cell r="B123">
            <v>10880</v>
          </cell>
          <cell r="C123" t="str">
            <v>МАОУ ОК "Покровский"</v>
          </cell>
          <cell r="CQ123">
            <v>0.72727272727272729</v>
          </cell>
          <cell r="CS123">
            <v>13.371782366013237</v>
          </cell>
          <cell r="CU123">
            <v>8.689607229753215E-3</v>
          </cell>
          <cell r="CW123">
            <v>0.80791912384161757</v>
          </cell>
        </row>
        <row r="124">
          <cell r="CQ124">
            <v>0.40537190082644609</v>
          </cell>
          <cell r="CS124">
            <v>0.99999999999999978</v>
          </cell>
          <cell r="CU124">
            <v>0.11693535956134532</v>
          </cell>
          <cell r="CW124">
            <v>0.1853455338223326</v>
          </cell>
        </row>
      </sheetData>
      <sheetData sheetId="2"/>
      <sheetData sheetId="3">
        <row r="6">
          <cell r="W6">
            <v>0.20227272727272727</v>
          </cell>
          <cell r="Y6">
            <v>0.99988534648026994</v>
          </cell>
          <cell r="AA6">
            <v>0.38133333333333336</v>
          </cell>
        </row>
        <row r="7">
          <cell r="W7">
            <v>0.25</v>
          </cell>
          <cell r="Y7">
            <v>1.3687319409596583</v>
          </cell>
          <cell r="AA7">
            <v>0.38095238095238093</v>
          </cell>
        </row>
        <row r="8">
          <cell r="W8">
            <v>0</v>
          </cell>
          <cell r="Y8">
            <v>2.9329970163421255E-4</v>
          </cell>
          <cell r="AA8">
            <v>0</v>
          </cell>
        </row>
        <row r="9">
          <cell r="W9">
            <v>0.25</v>
          </cell>
          <cell r="Y9">
            <v>0.87989910490263756</v>
          </cell>
          <cell r="AA9">
            <v>0.33333333333333331</v>
          </cell>
        </row>
        <row r="10">
          <cell r="W10">
            <v>0.5</v>
          </cell>
          <cell r="Y10">
            <v>0.58659940326842508</v>
          </cell>
          <cell r="AA10">
            <v>0</v>
          </cell>
        </row>
        <row r="11">
          <cell r="W11">
            <v>0.25</v>
          </cell>
          <cell r="Y11">
            <v>9.0922907506605881</v>
          </cell>
          <cell r="AA11">
            <v>0.45161290322580644</v>
          </cell>
        </row>
        <row r="12">
          <cell r="W12">
            <v>0.5</v>
          </cell>
          <cell r="Y12">
            <v>0.87989910490263756</v>
          </cell>
          <cell r="AA12">
            <v>0.33333333333333331</v>
          </cell>
        </row>
        <row r="13">
          <cell r="W13">
            <v>0.5</v>
          </cell>
          <cell r="Y13">
            <v>0.58659940326842508</v>
          </cell>
          <cell r="AA13">
            <v>0</v>
          </cell>
        </row>
        <row r="14">
          <cell r="W14">
            <v>0.25</v>
          </cell>
          <cell r="Y14">
            <v>0.29329970163421254</v>
          </cell>
          <cell r="AA14">
            <v>0</v>
          </cell>
        </row>
        <row r="15">
          <cell r="W15">
            <v>0</v>
          </cell>
          <cell r="Y15">
            <v>2.9329970163421255E-4</v>
          </cell>
          <cell r="AA15">
            <v>0</v>
          </cell>
        </row>
        <row r="16">
          <cell r="W16">
            <v>0</v>
          </cell>
          <cell r="Y16">
            <v>2.9329970163421255E-4</v>
          </cell>
          <cell r="AA16">
            <v>0</v>
          </cell>
        </row>
        <row r="17">
          <cell r="W17">
            <v>0.1875</v>
          </cell>
          <cell r="Y17">
            <v>0.87989910490263756</v>
          </cell>
          <cell r="AA17">
            <v>0.22222222222222221</v>
          </cell>
        </row>
        <row r="18">
          <cell r="W18">
            <v>0.75</v>
          </cell>
          <cell r="Y18">
            <v>1.1731988065368502</v>
          </cell>
          <cell r="AA18">
            <v>0.25</v>
          </cell>
        </row>
        <row r="19">
          <cell r="W19">
            <v>0.25</v>
          </cell>
          <cell r="Y19">
            <v>3.5195964196105503</v>
          </cell>
          <cell r="AA19">
            <v>0.25</v>
          </cell>
        </row>
        <row r="20">
          <cell r="W20">
            <v>0.5</v>
          </cell>
          <cell r="Y20">
            <v>0.58659940326842508</v>
          </cell>
          <cell r="AA20">
            <v>0.5</v>
          </cell>
        </row>
        <row r="21">
          <cell r="W21">
            <v>0.25</v>
          </cell>
          <cell r="Y21">
            <v>4.3994955245131875</v>
          </cell>
          <cell r="AA21">
            <v>0.2</v>
          </cell>
        </row>
        <row r="22">
          <cell r="W22">
            <v>0.25</v>
          </cell>
          <cell r="Y22">
            <v>0.58659940326842508</v>
          </cell>
          <cell r="AA22">
            <v>0</v>
          </cell>
        </row>
        <row r="23">
          <cell r="W23">
            <v>0.25</v>
          </cell>
          <cell r="Y23">
            <v>0.29329970163421254</v>
          </cell>
          <cell r="AA23">
            <v>0</v>
          </cell>
        </row>
        <row r="24">
          <cell r="W24">
            <v>0</v>
          </cell>
          <cell r="Y24">
            <v>2.9329970163421255E-4</v>
          </cell>
          <cell r="AA24">
            <v>0</v>
          </cell>
        </row>
        <row r="25">
          <cell r="W25">
            <v>0</v>
          </cell>
          <cell r="Y25">
            <v>2.9329970163421255E-4</v>
          </cell>
          <cell r="AA25">
            <v>0</v>
          </cell>
        </row>
        <row r="26">
          <cell r="W26">
            <v>0</v>
          </cell>
          <cell r="Y26">
            <v>2.9329970163421255E-4</v>
          </cell>
          <cell r="AA26">
            <v>0</v>
          </cell>
        </row>
        <row r="27">
          <cell r="W27">
            <v>0</v>
          </cell>
          <cell r="Y27">
            <v>2.9329970163421255E-4</v>
          </cell>
          <cell r="AA27">
            <v>0</v>
          </cell>
        </row>
        <row r="28">
          <cell r="W28">
            <v>0</v>
          </cell>
          <cell r="Y28">
            <v>2.9329970163421255E-4</v>
          </cell>
          <cell r="AA28">
            <v>0</v>
          </cell>
        </row>
        <row r="29">
          <cell r="W29">
            <v>0</v>
          </cell>
          <cell r="Y29">
            <v>2.9329970163421255E-4</v>
          </cell>
          <cell r="AA29">
            <v>0</v>
          </cell>
        </row>
        <row r="30">
          <cell r="W30">
            <v>0.16176470588235295</v>
          </cell>
          <cell r="Y30">
            <v>0.34505847251083827</v>
          </cell>
          <cell r="AA30">
            <v>0.35</v>
          </cell>
        </row>
        <row r="31">
          <cell r="W31">
            <v>0.25</v>
          </cell>
          <cell r="Y31">
            <v>2.0530979114394876</v>
          </cell>
          <cell r="AA31">
            <v>0.42857142857142855</v>
          </cell>
        </row>
        <row r="32">
          <cell r="W32">
            <v>0.5</v>
          </cell>
          <cell r="Y32">
            <v>0.58659940326842508</v>
          </cell>
          <cell r="AA32">
            <v>0</v>
          </cell>
        </row>
        <row r="33">
          <cell r="W33">
            <v>0.25</v>
          </cell>
          <cell r="Y33">
            <v>0.29329970163421254</v>
          </cell>
          <cell r="AA33">
            <v>1</v>
          </cell>
        </row>
        <row r="34">
          <cell r="W34">
            <v>0.25</v>
          </cell>
          <cell r="Y34">
            <v>0.29329970163421254</v>
          </cell>
          <cell r="AA34">
            <v>1</v>
          </cell>
        </row>
        <row r="35">
          <cell r="W35">
            <v>0</v>
          </cell>
          <cell r="Y35">
            <v>2.9329970163421255E-4</v>
          </cell>
          <cell r="AA35">
            <v>0</v>
          </cell>
        </row>
        <row r="36">
          <cell r="W36">
            <v>0</v>
          </cell>
          <cell r="Y36">
            <v>2.9329970163421255E-4</v>
          </cell>
          <cell r="AA36">
            <v>0</v>
          </cell>
        </row>
        <row r="37">
          <cell r="W37">
            <v>0</v>
          </cell>
          <cell r="Y37">
            <v>2.9329970163421255E-4</v>
          </cell>
          <cell r="AA37">
            <v>0</v>
          </cell>
        </row>
        <row r="38">
          <cell r="W38">
            <v>0</v>
          </cell>
          <cell r="Y38">
            <v>2.9329970163421255E-4</v>
          </cell>
          <cell r="AA38">
            <v>0</v>
          </cell>
        </row>
        <row r="39">
          <cell r="W39">
            <v>0.5</v>
          </cell>
          <cell r="Y39">
            <v>1.1731988065368502</v>
          </cell>
          <cell r="AA39">
            <v>0.25</v>
          </cell>
        </row>
        <row r="40">
          <cell r="W40">
            <v>0</v>
          </cell>
          <cell r="Y40">
            <v>2.9329970163421255E-4</v>
          </cell>
          <cell r="AA40">
            <v>0</v>
          </cell>
        </row>
        <row r="41">
          <cell r="W41">
            <v>0.5</v>
          </cell>
          <cell r="Y41">
            <v>0.58659940326842508</v>
          </cell>
          <cell r="AA41">
            <v>0.5</v>
          </cell>
        </row>
        <row r="42">
          <cell r="W42">
            <v>0.5</v>
          </cell>
          <cell r="Y42">
            <v>0.87989910490263756</v>
          </cell>
          <cell r="AA42">
            <v>0</v>
          </cell>
        </row>
        <row r="43">
          <cell r="W43">
            <v>0</v>
          </cell>
          <cell r="Y43">
            <v>2.9329970163421255E-4</v>
          </cell>
          <cell r="AA43">
            <v>0</v>
          </cell>
        </row>
        <row r="44">
          <cell r="W44">
            <v>0</v>
          </cell>
          <cell r="Y44">
            <v>2.9329970163421255E-4</v>
          </cell>
          <cell r="AA44">
            <v>0</v>
          </cell>
        </row>
        <row r="45">
          <cell r="W45">
            <v>0</v>
          </cell>
          <cell r="Y45">
            <v>2.9329970163421255E-4</v>
          </cell>
          <cell r="AA45">
            <v>0</v>
          </cell>
        </row>
        <row r="46">
          <cell r="W46">
            <v>0</v>
          </cell>
          <cell r="Y46">
            <v>2.9329970163421255E-4</v>
          </cell>
          <cell r="AA46">
            <v>0</v>
          </cell>
        </row>
        <row r="47">
          <cell r="W47">
            <v>0</v>
          </cell>
          <cell r="Y47">
            <v>2.9329970163421255E-4</v>
          </cell>
          <cell r="AA47">
            <v>0</v>
          </cell>
        </row>
        <row r="48">
          <cell r="W48">
            <v>0.17105263157894737</v>
          </cell>
          <cell r="Y48">
            <v>1.1577619801350494</v>
          </cell>
          <cell r="AA48">
            <v>0.38666666666666666</v>
          </cell>
        </row>
        <row r="49">
          <cell r="W49">
            <v>0.25</v>
          </cell>
          <cell r="Y49">
            <v>9.6788901539290126</v>
          </cell>
          <cell r="AA49">
            <v>0.45454545454545453</v>
          </cell>
        </row>
        <row r="50">
          <cell r="W50">
            <v>0.25</v>
          </cell>
          <cell r="Y50">
            <v>2.0530979114394876</v>
          </cell>
          <cell r="AA50">
            <v>0.42857142857142855</v>
          </cell>
        </row>
        <row r="51">
          <cell r="W51">
            <v>0.5</v>
          </cell>
          <cell r="Y51">
            <v>5.5726943310500383</v>
          </cell>
          <cell r="AA51">
            <v>0.42105263157894735</v>
          </cell>
        </row>
        <row r="52">
          <cell r="W52">
            <v>0.25</v>
          </cell>
          <cell r="Y52">
            <v>1.4664985081710626</v>
          </cell>
          <cell r="AA52">
            <v>0.4</v>
          </cell>
        </row>
        <row r="53">
          <cell r="W53">
            <v>0.5</v>
          </cell>
          <cell r="Y53">
            <v>0.87989910490263756</v>
          </cell>
          <cell r="AA53">
            <v>0</v>
          </cell>
        </row>
        <row r="54">
          <cell r="W54">
            <v>0.25</v>
          </cell>
          <cell r="Y54">
            <v>0.58659940326842508</v>
          </cell>
          <cell r="AA54">
            <v>0</v>
          </cell>
        </row>
        <row r="55">
          <cell r="W55">
            <v>0.25</v>
          </cell>
          <cell r="Y55">
            <v>0.58659940326842508</v>
          </cell>
          <cell r="AA55">
            <v>0</v>
          </cell>
        </row>
        <row r="56">
          <cell r="W56">
            <v>0.25</v>
          </cell>
          <cell r="Y56">
            <v>0.29329970163421254</v>
          </cell>
          <cell r="AA56">
            <v>0</v>
          </cell>
        </row>
        <row r="57">
          <cell r="W57">
            <v>0</v>
          </cell>
          <cell r="Y57">
            <v>2.9329970163421255E-4</v>
          </cell>
          <cell r="AA57">
            <v>0</v>
          </cell>
        </row>
        <row r="58">
          <cell r="W58">
            <v>0</v>
          </cell>
          <cell r="Y58">
            <v>2.9329970163421255E-4</v>
          </cell>
          <cell r="AA58">
            <v>0</v>
          </cell>
        </row>
        <row r="59">
          <cell r="W59">
            <v>0</v>
          </cell>
          <cell r="Y59">
            <v>2.9329970163421255E-4</v>
          </cell>
          <cell r="AA59">
            <v>0</v>
          </cell>
        </row>
        <row r="60">
          <cell r="W60">
            <v>0</v>
          </cell>
          <cell r="Y60">
            <v>2.9329970163421255E-4</v>
          </cell>
          <cell r="AA60">
            <v>0</v>
          </cell>
        </row>
        <row r="61">
          <cell r="W61">
            <v>0.25</v>
          </cell>
          <cell r="Y61">
            <v>0.29329970163421254</v>
          </cell>
          <cell r="AA61">
            <v>0</v>
          </cell>
        </row>
        <row r="62">
          <cell r="W62">
            <v>0</v>
          </cell>
          <cell r="Y62">
            <v>2.9329970163421255E-4</v>
          </cell>
          <cell r="AA62">
            <v>0</v>
          </cell>
        </row>
        <row r="63">
          <cell r="W63">
            <v>0</v>
          </cell>
          <cell r="Y63">
            <v>2.9329970163421255E-4</v>
          </cell>
          <cell r="AA63">
            <v>0</v>
          </cell>
        </row>
        <row r="64">
          <cell r="W64">
            <v>0</v>
          </cell>
          <cell r="Y64">
            <v>2.9329970163421255E-4</v>
          </cell>
          <cell r="AA64">
            <v>0</v>
          </cell>
        </row>
        <row r="65">
          <cell r="W65">
            <v>0.25</v>
          </cell>
          <cell r="Y65">
            <v>0.29329970163421254</v>
          </cell>
          <cell r="AA65">
            <v>0</v>
          </cell>
        </row>
        <row r="66">
          <cell r="W66">
            <v>0.25</v>
          </cell>
          <cell r="Y66">
            <v>0.29329970163421254</v>
          </cell>
          <cell r="AA66">
            <v>1</v>
          </cell>
        </row>
        <row r="67">
          <cell r="W67">
            <v>0</v>
          </cell>
          <cell r="Y67">
            <v>2.9329970163421255E-4</v>
          </cell>
          <cell r="AA67">
            <v>0</v>
          </cell>
        </row>
        <row r="68">
          <cell r="W68">
            <v>0.19642857142857142</v>
          </cell>
          <cell r="Y68">
            <v>0.50279948851579293</v>
          </cell>
          <cell r="AA68">
            <v>0.16666666666666666</v>
          </cell>
        </row>
        <row r="69">
          <cell r="W69">
            <v>0.25</v>
          </cell>
          <cell r="Y69">
            <v>0.87989910490263756</v>
          </cell>
          <cell r="AA69">
            <v>0</v>
          </cell>
        </row>
        <row r="70">
          <cell r="W70">
            <v>0.5</v>
          </cell>
          <cell r="Y70">
            <v>0.58659940326842508</v>
          </cell>
          <cell r="AA70">
            <v>1</v>
          </cell>
        </row>
        <row r="71">
          <cell r="W71">
            <v>0.25</v>
          </cell>
          <cell r="Y71">
            <v>0.29329970163421254</v>
          </cell>
          <cell r="AA71">
            <v>0</v>
          </cell>
        </row>
        <row r="72">
          <cell r="W72">
            <v>0</v>
          </cell>
          <cell r="Y72">
            <v>2.9329970163421255E-4</v>
          </cell>
          <cell r="AA72">
            <v>0</v>
          </cell>
        </row>
        <row r="73">
          <cell r="W73">
            <v>0.5</v>
          </cell>
          <cell r="Y73">
            <v>2.3463976130737003</v>
          </cell>
          <cell r="AA73">
            <v>0</v>
          </cell>
        </row>
        <row r="74">
          <cell r="W74">
            <v>0</v>
          </cell>
          <cell r="Y74">
            <v>2.9329970163421255E-4</v>
          </cell>
          <cell r="AA74">
            <v>0</v>
          </cell>
        </row>
        <row r="75">
          <cell r="W75">
            <v>0</v>
          </cell>
          <cell r="Y75">
            <v>2.9329970163421255E-4</v>
          </cell>
          <cell r="AA75">
            <v>0</v>
          </cell>
        </row>
        <row r="76">
          <cell r="W76">
            <v>0.25</v>
          </cell>
          <cell r="Y76">
            <v>0.29329970163421254</v>
          </cell>
          <cell r="AA76">
            <v>0</v>
          </cell>
        </row>
        <row r="77">
          <cell r="W77">
            <v>0</v>
          </cell>
          <cell r="Y77">
            <v>2.9329970163421255E-4</v>
          </cell>
          <cell r="AA77">
            <v>0</v>
          </cell>
        </row>
        <row r="78">
          <cell r="W78">
            <v>0.5</v>
          </cell>
          <cell r="Y78">
            <v>1.4664985081710626</v>
          </cell>
          <cell r="AA78">
            <v>0.4</v>
          </cell>
        </row>
        <row r="79">
          <cell r="W79">
            <v>0</v>
          </cell>
          <cell r="Y79">
            <v>2.9329970163421255E-4</v>
          </cell>
          <cell r="AA79">
            <v>0</v>
          </cell>
        </row>
        <row r="80">
          <cell r="W80">
            <v>0.25</v>
          </cell>
          <cell r="Y80">
            <v>0.29329970163421254</v>
          </cell>
          <cell r="AA80">
            <v>0</v>
          </cell>
        </row>
        <row r="81">
          <cell r="W81">
            <v>0</v>
          </cell>
          <cell r="Y81">
            <v>2.9329970163421255E-4</v>
          </cell>
          <cell r="AA81">
            <v>0</v>
          </cell>
        </row>
        <row r="83">
          <cell r="W83">
            <v>0.2</v>
          </cell>
          <cell r="Y83">
            <v>1.2123054334214118</v>
          </cell>
          <cell r="AA83">
            <v>0.45967741935483869</v>
          </cell>
        </row>
        <row r="84">
          <cell r="W84">
            <v>0.5</v>
          </cell>
          <cell r="Y84">
            <v>0.58659940326842508</v>
          </cell>
          <cell r="AA84">
            <v>1</v>
          </cell>
        </row>
        <row r="85">
          <cell r="W85">
            <v>0.25</v>
          </cell>
          <cell r="Y85">
            <v>0.29329970163421254</v>
          </cell>
          <cell r="AA85">
            <v>1</v>
          </cell>
        </row>
        <row r="86">
          <cell r="W86">
            <v>0</v>
          </cell>
          <cell r="Y86">
            <v>2.9329970163421255E-4</v>
          </cell>
          <cell r="AA86">
            <v>0</v>
          </cell>
        </row>
        <row r="87">
          <cell r="W87">
            <v>0.25</v>
          </cell>
          <cell r="Y87">
            <v>2.9329970163421253</v>
          </cell>
          <cell r="AA87">
            <v>0.3</v>
          </cell>
        </row>
        <row r="88">
          <cell r="W88">
            <v>0.25</v>
          </cell>
          <cell r="Y88">
            <v>0.58659940326842508</v>
          </cell>
          <cell r="AA88">
            <v>0.5</v>
          </cell>
        </row>
        <row r="89">
          <cell r="W89">
            <v>0.5</v>
          </cell>
          <cell r="Y89">
            <v>1.7597982098052751</v>
          </cell>
          <cell r="AA89">
            <v>0.66666666666666663</v>
          </cell>
        </row>
        <row r="90">
          <cell r="W90">
            <v>0</v>
          </cell>
          <cell r="Y90">
            <v>2.9329970163421255E-4</v>
          </cell>
          <cell r="AA90">
            <v>0</v>
          </cell>
        </row>
        <row r="91">
          <cell r="W91">
            <v>0</v>
          </cell>
          <cell r="Y91">
            <v>2.9329970163421255E-4</v>
          </cell>
          <cell r="AA91">
            <v>0</v>
          </cell>
        </row>
        <row r="92">
          <cell r="W92">
            <v>0.25</v>
          </cell>
          <cell r="Y92">
            <v>0.29329970163421254</v>
          </cell>
          <cell r="AA92">
            <v>0</v>
          </cell>
        </row>
        <row r="93">
          <cell r="W93">
            <v>0.25</v>
          </cell>
          <cell r="Y93">
            <v>0.29329970163421254</v>
          </cell>
          <cell r="AA93">
            <v>0</v>
          </cell>
        </row>
        <row r="94">
          <cell r="W94">
            <v>0.25</v>
          </cell>
          <cell r="Y94">
            <v>0.58659940326842508</v>
          </cell>
          <cell r="AA94">
            <v>0</v>
          </cell>
        </row>
        <row r="95">
          <cell r="W95">
            <v>0</v>
          </cell>
          <cell r="Y95">
            <v>2.9329970163421255E-4</v>
          </cell>
          <cell r="AA95">
            <v>0</v>
          </cell>
        </row>
        <row r="96">
          <cell r="W96">
            <v>0.25</v>
          </cell>
          <cell r="Y96">
            <v>0.29329970163421254</v>
          </cell>
          <cell r="AA96">
            <v>0</v>
          </cell>
        </row>
        <row r="97">
          <cell r="W97">
            <v>0</v>
          </cell>
          <cell r="Y97">
            <v>2.9329970163421255E-4</v>
          </cell>
          <cell r="AA97">
            <v>0</v>
          </cell>
        </row>
        <row r="98">
          <cell r="W98">
            <v>0</v>
          </cell>
          <cell r="Y98">
            <v>2.9329970163421255E-4</v>
          </cell>
          <cell r="AA98">
            <v>0</v>
          </cell>
        </row>
        <row r="99">
          <cell r="W99">
            <v>0.25</v>
          </cell>
          <cell r="Y99">
            <v>0.29329970163421254</v>
          </cell>
          <cell r="AA99">
            <v>1</v>
          </cell>
        </row>
        <row r="100">
          <cell r="W100">
            <v>0</v>
          </cell>
          <cell r="Y100">
            <v>2.9329970163421255E-4</v>
          </cell>
          <cell r="AA100">
            <v>0</v>
          </cell>
        </row>
        <row r="101">
          <cell r="W101">
            <v>0.25</v>
          </cell>
          <cell r="Y101">
            <v>0.29329970163421254</v>
          </cell>
          <cell r="AA101">
            <v>0</v>
          </cell>
        </row>
        <row r="102">
          <cell r="W102">
            <v>0.25</v>
          </cell>
          <cell r="Y102">
            <v>0.58659940326842508</v>
          </cell>
          <cell r="AA102">
            <v>0.5</v>
          </cell>
        </row>
        <row r="103">
          <cell r="W103">
            <v>0.25</v>
          </cell>
          <cell r="Y103">
            <v>1.7597982098052751</v>
          </cell>
          <cell r="AA103">
            <v>0.33333333333333331</v>
          </cell>
        </row>
        <row r="104">
          <cell r="W104">
            <v>0.25</v>
          </cell>
          <cell r="Y104">
            <v>8.798991049026375</v>
          </cell>
          <cell r="AA104">
            <v>0.33333333333333331</v>
          </cell>
        </row>
        <row r="105">
          <cell r="W105">
            <v>0.5</v>
          </cell>
          <cell r="Y105">
            <v>3.812896121244763</v>
          </cell>
          <cell r="AA105">
            <v>0.53846153846153844</v>
          </cell>
        </row>
        <row r="106">
          <cell r="W106">
            <v>0</v>
          </cell>
          <cell r="Y106">
            <v>2.9329970163421255E-4</v>
          </cell>
          <cell r="AA106">
            <v>0</v>
          </cell>
        </row>
        <row r="107">
          <cell r="W107">
            <v>0.25</v>
          </cell>
          <cell r="Y107">
            <v>4.6927952261474006</v>
          </cell>
          <cell r="AA107">
            <v>0.6875</v>
          </cell>
        </row>
        <row r="108">
          <cell r="W108">
            <v>0.25</v>
          </cell>
          <cell r="Y108">
            <v>1.1731988065368502</v>
          </cell>
          <cell r="AA108">
            <v>0.5</v>
          </cell>
        </row>
        <row r="109">
          <cell r="W109">
            <v>0.25</v>
          </cell>
          <cell r="Y109">
            <v>1.4664985081710626</v>
          </cell>
          <cell r="AA109">
            <v>0.4</v>
          </cell>
        </row>
        <row r="110">
          <cell r="W110">
            <v>0.25</v>
          </cell>
          <cell r="Y110">
            <v>3.5195964196105503</v>
          </cell>
          <cell r="AA110">
            <v>0.58333333333333337</v>
          </cell>
        </row>
        <row r="111">
          <cell r="W111">
            <v>0.25</v>
          </cell>
          <cell r="Y111">
            <v>0.87989910490263756</v>
          </cell>
          <cell r="AA111">
            <v>0</v>
          </cell>
        </row>
        <row r="114">
          <cell r="W114">
            <v>0.33333333333333331</v>
          </cell>
          <cell r="Y114">
            <v>1.7597982098052751</v>
          </cell>
          <cell r="AA114">
            <v>0.40740740740740738</v>
          </cell>
        </row>
        <row r="115">
          <cell r="W115">
            <v>0.5</v>
          </cell>
          <cell r="Y115">
            <v>7.0391928392211005</v>
          </cell>
          <cell r="AA115">
            <v>0.375</v>
          </cell>
        </row>
        <row r="116">
          <cell r="W116">
            <v>0.25</v>
          </cell>
          <cell r="Y116">
            <v>0.29329970163421254</v>
          </cell>
          <cell r="AA116">
            <v>1</v>
          </cell>
        </row>
        <row r="117">
          <cell r="W117">
            <v>0.75</v>
          </cell>
          <cell r="Y117">
            <v>0.87989910490263756</v>
          </cell>
          <cell r="AA117">
            <v>0.66666666666666663</v>
          </cell>
        </row>
        <row r="118">
          <cell r="W118">
            <v>0.5</v>
          </cell>
          <cell r="Y118">
            <v>0.58659940326842508</v>
          </cell>
          <cell r="AA118">
            <v>0</v>
          </cell>
        </row>
        <row r="119">
          <cell r="W119">
            <v>0.25</v>
          </cell>
          <cell r="Y119">
            <v>5.5726943310500383</v>
          </cell>
          <cell r="AA119">
            <v>0.47368421052631576</v>
          </cell>
        </row>
        <row r="120">
          <cell r="W120">
            <v>0</v>
          </cell>
          <cell r="Y120">
            <v>2.9329970163421255E-4</v>
          </cell>
          <cell r="AA120">
            <v>0</v>
          </cell>
        </row>
        <row r="121">
          <cell r="W121">
            <v>0.25</v>
          </cell>
          <cell r="Y121">
            <v>0.29329970163421254</v>
          </cell>
          <cell r="AA121">
            <v>0</v>
          </cell>
        </row>
        <row r="123">
          <cell r="W123">
            <v>0.25</v>
          </cell>
          <cell r="Y123">
            <v>0.87989910490263756</v>
          </cell>
          <cell r="AA123">
            <v>0.33333333333333331</v>
          </cell>
        </row>
        <row r="124">
          <cell r="W124">
            <v>0.20227272727272727</v>
          </cell>
          <cell r="Y124">
            <v>0.999999999999999</v>
          </cell>
          <cell r="AA124">
            <v>0.19447575389831137</v>
          </cell>
        </row>
      </sheetData>
      <sheetData sheetId="4"/>
      <sheetData sheetId="5">
        <row r="6">
          <cell r="AM6">
            <v>0.18484848484848485</v>
          </cell>
          <cell r="AO6">
            <v>0.9999502339582641</v>
          </cell>
          <cell r="AQ6">
            <v>0.37615740740740738</v>
          </cell>
        </row>
        <row r="7">
          <cell r="AM7">
            <v>0.2592592592592593</v>
          </cell>
          <cell r="AO7">
            <v>1.0184678308834172</v>
          </cell>
          <cell r="AQ7">
            <v>0.30555555555555558</v>
          </cell>
        </row>
        <row r="8">
          <cell r="AM8">
            <v>0</v>
          </cell>
          <cell r="AO8">
            <v>1.2730847886042716E-4</v>
          </cell>
          <cell r="AQ8">
            <v>0</v>
          </cell>
        </row>
        <row r="9">
          <cell r="AM9">
            <v>0.33333333333333331</v>
          </cell>
          <cell r="AO9">
            <v>0.5092339154417086</v>
          </cell>
          <cell r="AQ9">
            <v>0.5</v>
          </cell>
        </row>
        <row r="10">
          <cell r="AM10">
            <v>0.16666666666666666</v>
          </cell>
          <cell r="AO10">
            <v>0.12730847886042715</v>
          </cell>
          <cell r="AQ10">
            <v>1</v>
          </cell>
        </row>
        <row r="11">
          <cell r="AM11">
            <v>0.83333333333333337</v>
          </cell>
          <cell r="AO11">
            <v>5.3469561121379403</v>
          </cell>
          <cell r="AQ11">
            <v>0.40476190476190477</v>
          </cell>
        </row>
        <row r="12">
          <cell r="AM12">
            <v>0.33333333333333331</v>
          </cell>
          <cell r="AO12">
            <v>0.38192543658128147</v>
          </cell>
          <cell r="AQ12">
            <v>0.66666666666666663</v>
          </cell>
        </row>
        <row r="13">
          <cell r="AM13">
            <v>0.16666666666666666</v>
          </cell>
          <cell r="AO13">
            <v>0.5092339154417086</v>
          </cell>
          <cell r="AQ13">
            <v>0</v>
          </cell>
        </row>
        <row r="14">
          <cell r="AM14">
            <v>0.33333333333333331</v>
          </cell>
          <cell r="AO14">
            <v>2.0369356617668344</v>
          </cell>
          <cell r="AQ14">
            <v>0</v>
          </cell>
        </row>
        <row r="15">
          <cell r="AM15">
            <v>0.16666666666666666</v>
          </cell>
          <cell r="AO15">
            <v>0.2546169577208543</v>
          </cell>
          <cell r="AQ15">
            <v>0</v>
          </cell>
        </row>
        <row r="16">
          <cell r="AM16">
            <v>0</v>
          </cell>
          <cell r="AO16">
            <v>1.2730847886042716E-4</v>
          </cell>
          <cell r="AQ16">
            <v>0</v>
          </cell>
        </row>
        <row r="17">
          <cell r="AM17">
            <v>0.1388888888888889</v>
          </cell>
          <cell r="AO17">
            <v>0.2546169577208543</v>
          </cell>
          <cell r="AQ17">
            <v>0.33333333333333331</v>
          </cell>
        </row>
        <row r="18">
          <cell r="AM18">
            <v>0.33333333333333331</v>
          </cell>
          <cell r="AO18">
            <v>0.76385087316256295</v>
          </cell>
          <cell r="AQ18">
            <v>0.33333333333333331</v>
          </cell>
        </row>
        <row r="19">
          <cell r="AM19">
            <v>0.33333333333333331</v>
          </cell>
          <cell r="AO19">
            <v>0.2546169577208543</v>
          </cell>
          <cell r="AQ19">
            <v>0</v>
          </cell>
        </row>
        <row r="20">
          <cell r="AM20">
            <v>0.16666666666666666</v>
          </cell>
          <cell r="AO20">
            <v>0.12730847886042715</v>
          </cell>
          <cell r="AQ20">
            <v>1</v>
          </cell>
        </row>
        <row r="21">
          <cell r="AM21">
            <v>0.33333333333333331</v>
          </cell>
          <cell r="AO21">
            <v>1.4003932674646986</v>
          </cell>
          <cell r="AQ21">
            <v>0.36363636363636365</v>
          </cell>
        </row>
        <row r="22">
          <cell r="AM22">
            <v>0.16666666666666666</v>
          </cell>
          <cell r="AO22">
            <v>0.12730847886042715</v>
          </cell>
          <cell r="AQ22">
            <v>0</v>
          </cell>
        </row>
        <row r="23">
          <cell r="AM23">
            <v>0.33333333333333331</v>
          </cell>
          <cell r="AO23">
            <v>0.38192543658128147</v>
          </cell>
          <cell r="AQ23">
            <v>0.33333333333333331</v>
          </cell>
        </row>
        <row r="24">
          <cell r="AM24">
            <v>0</v>
          </cell>
          <cell r="AO24">
            <v>1.2730847886042716E-4</v>
          </cell>
          <cell r="AQ24">
            <v>0</v>
          </cell>
        </row>
        <row r="25">
          <cell r="AM25">
            <v>0</v>
          </cell>
          <cell r="AO25">
            <v>1.2730847886042716E-4</v>
          </cell>
          <cell r="AQ25">
            <v>0</v>
          </cell>
        </row>
        <row r="26">
          <cell r="AM26">
            <v>0</v>
          </cell>
          <cell r="AO26">
            <v>1.2730847886042716E-4</v>
          </cell>
          <cell r="AQ26">
            <v>0</v>
          </cell>
        </row>
        <row r="27">
          <cell r="AM27">
            <v>0</v>
          </cell>
          <cell r="AO27">
            <v>1.2730847886042716E-4</v>
          </cell>
          <cell r="AQ27">
            <v>0</v>
          </cell>
        </row>
        <row r="28">
          <cell r="AM28">
            <v>0</v>
          </cell>
          <cell r="AO28">
            <v>1.2730847886042716E-4</v>
          </cell>
          <cell r="AQ28">
            <v>0</v>
          </cell>
        </row>
        <row r="29">
          <cell r="AM29">
            <v>0</v>
          </cell>
          <cell r="AO29">
            <v>1.2730847886042716E-4</v>
          </cell>
          <cell r="AQ29">
            <v>0</v>
          </cell>
        </row>
        <row r="30">
          <cell r="AM30">
            <v>0.12745098039215685</v>
          </cell>
          <cell r="AO30">
            <v>0.20219581936656075</v>
          </cell>
          <cell r="AQ30">
            <v>0.25925925925925924</v>
          </cell>
        </row>
        <row r="31">
          <cell r="AM31">
            <v>0.33333333333333331</v>
          </cell>
          <cell r="AO31">
            <v>0.63654239430213577</v>
          </cell>
          <cell r="AQ31">
            <v>0.2</v>
          </cell>
        </row>
        <row r="32">
          <cell r="AM32">
            <v>0.33333333333333331</v>
          </cell>
          <cell r="AO32">
            <v>0.5092339154417086</v>
          </cell>
          <cell r="AQ32">
            <v>0.25</v>
          </cell>
        </row>
        <row r="33">
          <cell r="AM33">
            <v>0</v>
          </cell>
          <cell r="AO33">
            <v>1.2730847886042716E-4</v>
          </cell>
          <cell r="AQ33">
            <v>0</v>
          </cell>
        </row>
        <row r="34">
          <cell r="AM34">
            <v>0.16666666666666666</v>
          </cell>
          <cell r="AO34">
            <v>0.5092339154417086</v>
          </cell>
          <cell r="AQ34">
            <v>0</v>
          </cell>
        </row>
        <row r="35">
          <cell r="AM35">
            <v>0.16666666666666666</v>
          </cell>
          <cell r="AO35">
            <v>0.38192543658128147</v>
          </cell>
          <cell r="AQ35">
            <v>0.33333333333333331</v>
          </cell>
        </row>
        <row r="36">
          <cell r="AM36">
            <v>0</v>
          </cell>
          <cell r="AO36">
            <v>1.2730847886042716E-4</v>
          </cell>
          <cell r="AQ36">
            <v>0</v>
          </cell>
        </row>
        <row r="37">
          <cell r="AM37">
            <v>0</v>
          </cell>
          <cell r="AO37">
            <v>1.2730847886042716E-4</v>
          </cell>
          <cell r="AQ37">
            <v>0</v>
          </cell>
        </row>
        <row r="38">
          <cell r="AM38">
            <v>0</v>
          </cell>
          <cell r="AO38">
            <v>1.2730847886042716E-4</v>
          </cell>
          <cell r="AQ38">
            <v>0</v>
          </cell>
        </row>
        <row r="39">
          <cell r="AM39">
            <v>0.5</v>
          </cell>
          <cell r="AO39">
            <v>0.5092339154417086</v>
          </cell>
          <cell r="AQ39">
            <v>1</v>
          </cell>
        </row>
        <row r="40">
          <cell r="AM40">
            <v>0</v>
          </cell>
          <cell r="AO40">
            <v>1.2730847886042716E-4</v>
          </cell>
          <cell r="AQ40">
            <v>0</v>
          </cell>
        </row>
        <row r="41">
          <cell r="AM41">
            <v>0.16666666666666666</v>
          </cell>
          <cell r="AO41">
            <v>0.2546169577208543</v>
          </cell>
          <cell r="AQ41">
            <v>0</v>
          </cell>
        </row>
        <row r="42">
          <cell r="AM42">
            <v>0.16666666666666666</v>
          </cell>
          <cell r="AO42">
            <v>0.12730847886042715</v>
          </cell>
          <cell r="AQ42">
            <v>0</v>
          </cell>
        </row>
        <row r="43">
          <cell r="AM43">
            <v>0</v>
          </cell>
          <cell r="AO43">
            <v>1.2730847886042716E-4</v>
          </cell>
          <cell r="AQ43">
            <v>0</v>
          </cell>
        </row>
        <row r="44">
          <cell r="AM44">
            <v>0</v>
          </cell>
          <cell r="AO44">
            <v>1.2730847886042716E-4</v>
          </cell>
          <cell r="AQ44">
            <v>0</v>
          </cell>
        </row>
        <row r="45">
          <cell r="AM45">
            <v>0</v>
          </cell>
          <cell r="AO45">
            <v>1.2730847886042716E-4</v>
          </cell>
          <cell r="AQ45">
            <v>0</v>
          </cell>
        </row>
        <row r="46">
          <cell r="AM46">
            <v>0.16666666666666666</v>
          </cell>
          <cell r="AO46">
            <v>0.2546169577208543</v>
          </cell>
          <cell r="AQ46">
            <v>0</v>
          </cell>
        </row>
        <row r="47">
          <cell r="AM47">
            <v>0.16666666666666666</v>
          </cell>
          <cell r="AO47">
            <v>0.2546169577208543</v>
          </cell>
          <cell r="AQ47">
            <v>0</v>
          </cell>
        </row>
        <row r="48">
          <cell r="AM48">
            <v>0.2192982456140351</v>
          </cell>
          <cell r="AO48">
            <v>0.8576571207439303</v>
          </cell>
          <cell r="AQ48">
            <v>0.3671875</v>
          </cell>
        </row>
        <row r="49">
          <cell r="AM49">
            <v>0.83333333333333337</v>
          </cell>
          <cell r="AO49">
            <v>5.2196476332775132</v>
          </cell>
          <cell r="AQ49">
            <v>0.43902439024390244</v>
          </cell>
        </row>
        <row r="50">
          <cell r="AM50">
            <v>0.16666666666666666</v>
          </cell>
          <cell r="AO50">
            <v>0.12730847886042715</v>
          </cell>
          <cell r="AQ50">
            <v>0</v>
          </cell>
        </row>
        <row r="51">
          <cell r="AM51">
            <v>0.5</v>
          </cell>
          <cell r="AO51">
            <v>2.1642441406272614</v>
          </cell>
          <cell r="AQ51">
            <v>0.52941176470588236</v>
          </cell>
        </row>
        <row r="52">
          <cell r="AM52">
            <v>0.5</v>
          </cell>
          <cell r="AO52">
            <v>3.8192543658128146</v>
          </cell>
          <cell r="AQ52">
            <v>0.53333333333333333</v>
          </cell>
        </row>
        <row r="53">
          <cell r="AM53">
            <v>0.16666666666666666</v>
          </cell>
          <cell r="AO53">
            <v>1.2730847886042715</v>
          </cell>
          <cell r="AQ53">
            <v>0.1</v>
          </cell>
        </row>
        <row r="54">
          <cell r="AM54">
            <v>0.33333333333333331</v>
          </cell>
          <cell r="AO54">
            <v>1.2730847886042715</v>
          </cell>
          <cell r="AQ54">
            <v>0.1</v>
          </cell>
        </row>
        <row r="55">
          <cell r="AM55">
            <v>0.16666666666666666</v>
          </cell>
          <cell r="AO55">
            <v>0.12730847886042715</v>
          </cell>
          <cell r="AQ55">
            <v>0</v>
          </cell>
        </row>
        <row r="56">
          <cell r="AM56">
            <v>0.16666666666666666</v>
          </cell>
          <cell r="AO56">
            <v>0.12730847886042715</v>
          </cell>
          <cell r="AQ56">
            <v>1</v>
          </cell>
        </row>
        <row r="57">
          <cell r="AM57">
            <v>0.33333333333333331</v>
          </cell>
          <cell r="AO57">
            <v>0.2546169577208543</v>
          </cell>
          <cell r="AQ57">
            <v>0.5</v>
          </cell>
        </row>
        <row r="58">
          <cell r="AM58">
            <v>0.16666666666666666</v>
          </cell>
          <cell r="AO58">
            <v>0.12730847886042715</v>
          </cell>
          <cell r="AQ58">
            <v>0</v>
          </cell>
        </row>
        <row r="59">
          <cell r="AM59">
            <v>0</v>
          </cell>
          <cell r="AO59">
            <v>1.2730847886042716E-4</v>
          </cell>
          <cell r="AQ59">
            <v>0</v>
          </cell>
        </row>
        <row r="60">
          <cell r="AM60">
            <v>0</v>
          </cell>
          <cell r="AO60">
            <v>1.2730847886042716E-4</v>
          </cell>
          <cell r="AQ60">
            <v>0</v>
          </cell>
        </row>
        <row r="61">
          <cell r="AM61">
            <v>0.16666666666666666</v>
          </cell>
          <cell r="AO61">
            <v>0.2546169577208543</v>
          </cell>
          <cell r="AQ61">
            <v>0</v>
          </cell>
        </row>
        <row r="62">
          <cell r="AM62">
            <v>0</v>
          </cell>
          <cell r="AO62">
            <v>1.2730847886042716E-4</v>
          </cell>
          <cell r="AQ62">
            <v>0</v>
          </cell>
        </row>
        <row r="63">
          <cell r="AM63">
            <v>0.16666666666666666</v>
          </cell>
          <cell r="AO63">
            <v>0.5092339154417086</v>
          </cell>
          <cell r="AQ63">
            <v>0</v>
          </cell>
        </row>
        <row r="64">
          <cell r="AM64">
            <v>0</v>
          </cell>
          <cell r="AO64">
            <v>1.2730847886042716E-4</v>
          </cell>
          <cell r="AQ64">
            <v>0</v>
          </cell>
        </row>
        <row r="65">
          <cell r="AM65">
            <v>0.16666666666666666</v>
          </cell>
          <cell r="AO65">
            <v>0.38192543658128147</v>
          </cell>
          <cell r="AQ65">
            <v>0</v>
          </cell>
        </row>
        <row r="66">
          <cell r="AM66">
            <v>0.16666666666666666</v>
          </cell>
          <cell r="AO66">
            <v>0.2546169577208543</v>
          </cell>
          <cell r="AQ66">
            <v>0</v>
          </cell>
        </row>
        <row r="67">
          <cell r="AM67">
            <v>0.16666666666666666</v>
          </cell>
          <cell r="AO67">
            <v>0.38192543658128147</v>
          </cell>
          <cell r="AQ67">
            <v>0</v>
          </cell>
        </row>
        <row r="68">
          <cell r="AM68">
            <v>9.5238095238095233E-2</v>
          </cell>
          <cell r="AO68">
            <v>0.22733656939361993</v>
          </cell>
          <cell r="AQ68">
            <v>0.24</v>
          </cell>
        </row>
        <row r="69">
          <cell r="AM69">
            <v>0.16666666666666666</v>
          </cell>
          <cell r="AO69">
            <v>0.63654239430213577</v>
          </cell>
          <cell r="AQ69">
            <v>0</v>
          </cell>
        </row>
        <row r="70">
          <cell r="AM70">
            <v>0.16666666666666666</v>
          </cell>
          <cell r="AO70">
            <v>0.63654239430213577</v>
          </cell>
          <cell r="AQ70">
            <v>0</v>
          </cell>
        </row>
        <row r="71">
          <cell r="AM71">
            <v>0.16666666666666666</v>
          </cell>
          <cell r="AO71">
            <v>0.12730847886042715</v>
          </cell>
          <cell r="AQ71">
            <v>0</v>
          </cell>
        </row>
        <row r="72">
          <cell r="AM72">
            <v>0</v>
          </cell>
          <cell r="AO72">
            <v>1.2730847886042716E-4</v>
          </cell>
          <cell r="AQ72">
            <v>0</v>
          </cell>
        </row>
        <row r="73">
          <cell r="AM73">
            <v>0</v>
          </cell>
          <cell r="AO73">
            <v>1.2730847886042716E-4</v>
          </cell>
          <cell r="AQ73">
            <v>0</v>
          </cell>
        </row>
        <row r="74">
          <cell r="AM74">
            <v>0</v>
          </cell>
          <cell r="AO74">
            <v>1.2730847886042716E-4</v>
          </cell>
          <cell r="AQ74">
            <v>0</v>
          </cell>
        </row>
        <row r="75">
          <cell r="AM75">
            <v>0</v>
          </cell>
          <cell r="AO75">
            <v>1.2730847886042716E-4</v>
          </cell>
          <cell r="AQ75">
            <v>0</v>
          </cell>
        </row>
        <row r="76">
          <cell r="AM76">
            <v>0.16666666666666666</v>
          </cell>
          <cell r="AO76">
            <v>0.2546169577208543</v>
          </cell>
          <cell r="AQ76">
            <v>0</v>
          </cell>
        </row>
        <row r="77">
          <cell r="AM77">
            <v>0</v>
          </cell>
          <cell r="AO77">
            <v>1.2730847886042716E-4</v>
          </cell>
          <cell r="AQ77">
            <v>0</v>
          </cell>
        </row>
        <row r="78">
          <cell r="AM78">
            <v>0.16666666666666666</v>
          </cell>
          <cell r="AO78">
            <v>0.38192543658128147</v>
          </cell>
          <cell r="AQ78">
            <v>0.33333333333333331</v>
          </cell>
        </row>
        <row r="79">
          <cell r="AM79">
            <v>0</v>
          </cell>
          <cell r="AO79">
            <v>1.2730847886042716E-4</v>
          </cell>
          <cell r="AQ79">
            <v>0</v>
          </cell>
        </row>
        <row r="80">
          <cell r="AM80">
            <v>0</v>
          </cell>
          <cell r="AO80">
            <v>1.2730847886042716E-4</v>
          </cell>
          <cell r="AQ80">
            <v>0</v>
          </cell>
        </row>
        <row r="81">
          <cell r="AM81">
            <v>0.33333333333333331</v>
          </cell>
          <cell r="AO81">
            <v>1.0184678308834172</v>
          </cell>
          <cell r="AQ81">
            <v>0.625</v>
          </cell>
        </row>
        <row r="82">
          <cell r="AM82">
            <v>0.16666666666666666</v>
          </cell>
          <cell r="AO82">
            <v>0.12730847886042715</v>
          </cell>
          <cell r="AQ82">
            <v>0</v>
          </cell>
        </row>
        <row r="83">
          <cell r="AM83">
            <v>0.21666666666666667</v>
          </cell>
          <cell r="AO83">
            <v>2.0623973575389196</v>
          </cell>
          <cell r="AQ83">
            <v>0.4279835390946502</v>
          </cell>
        </row>
        <row r="84">
          <cell r="AM84">
            <v>0.5</v>
          </cell>
          <cell r="AO84">
            <v>0.38192543658128147</v>
          </cell>
          <cell r="AQ84">
            <v>0.66666666666666663</v>
          </cell>
        </row>
        <row r="85">
          <cell r="AM85">
            <v>0.16666666666666666</v>
          </cell>
          <cell r="AO85">
            <v>0.12730847886042715</v>
          </cell>
          <cell r="AQ85">
            <v>0</v>
          </cell>
        </row>
        <row r="86">
          <cell r="AM86">
            <v>0.16666666666666666</v>
          </cell>
          <cell r="AO86">
            <v>0.12730847886042715</v>
          </cell>
          <cell r="AQ86">
            <v>0</v>
          </cell>
        </row>
        <row r="87">
          <cell r="AM87">
            <v>0.5</v>
          </cell>
          <cell r="AO87">
            <v>3.437328929231533</v>
          </cell>
          <cell r="AQ87">
            <v>0.44444444444444442</v>
          </cell>
        </row>
        <row r="88">
          <cell r="AM88">
            <v>0.16666666666666666</v>
          </cell>
          <cell r="AO88">
            <v>0.76385087316256295</v>
          </cell>
          <cell r="AQ88">
            <v>0</v>
          </cell>
        </row>
        <row r="89">
          <cell r="AM89">
            <v>0.66666666666666663</v>
          </cell>
          <cell r="AO89">
            <v>1.1457763097438443</v>
          </cell>
          <cell r="AQ89">
            <v>0.66666666666666663</v>
          </cell>
        </row>
        <row r="90">
          <cell r="AM90">
            <v>0</v>
          </cell>
          <cell r="AO90">
            <v>1.2730847886042716E-4</v>
          </cell>
          <cell r="AQ90">
            <v>0</v>
          </cell>
        </row>
        <row r="91">
          <cell r="AM91">
            <v>0</v>
          </cell>
          <cell r="AO91">
            <v>1.2730847886042716E-4</v>
          </cell>
          <cell r="AQ91">
            <v>0</v>
          </cell>
        </row>
        <row r="92">
          <cell r="AM92">
            <v>0</v>
          </cell>
          <cell r="AO92">
            <v>1.2730847886042716E-4</v>
          </cell>
          <cell r="AQ92">
            <v>0</v>
          </cell>
        </row>
        <row r="93">
          <cell r="AM93">
            <v>0</v>
          </cell>
          <cell r="AO93">
            <v>1.2730847886042716E-4</v>
          </cell>
          <cell r="AQ93">
            <v>0</v>
          </cell>
        </row>
        <row r="94">
          <cell r="AM94">
            <v>0</v>
          </cell>
          <cell r="AO94">
            <v>1.2730847886042716E-4</v>
          </cell>
          <cell r="AQ94">
            <v>0</v>
          </cell>
        </row>
        <row r="95">
          <cell r="AM95">
            <v>0</v>
          </cell>
          <cell r="AO95">
            <v>1.2730847886042716E-4</v>
          </cell>
          <cell r="AQ95">
            <v>0</v>
          </cell>
        </row>
        <row r="96">
          <cell r="AM96">
            <v>0.16666666666666666</v>
          </cell>
          <cell r="AO96">
            <v>0.38192543658128147</v>
          </cell>
          <cell r="AQ96">
            <v>0</v>
          </cell>
        </row>
        <row r="97">
          <cell r="AM97">
            <v>0.16666666666666666</v>
          </cell>
          <cell r="AO97">
            <v>0.12730847886042715</v>
          </cell>
          <cell r="AQ97">
            <v>0</v>
          </cell>
        </row>
        <row r="98">
          <cell r="AM98">
            <v>0</v>
          </cell>
          <cell r="AO98">
            <v>1.2730847886042716E-4</v>
          </cell>
          <cell r="AQ98">
            <v>0</v>
          </cell>
        </row>
        <row r="99">
          <cell r="AM99">
            <v>0</v>
          </cell>
          <cell r="AO99">
            <v>1.2730847886042716E-4</v>
          </cell>
          <cell r="AQ99">
            <v>0</v>
          </cell>
        </row>
        <row r="100">
          <cell r="AM100">
            <v>0.16666666666666666</v>
          </cell>
          <cell r="AO100">
            <v>0.2546169577208543</v>
          </cell>
          <cell r="AQ100">
            <v>0</v>
          </cell>
        </row>
        <row r="101">
          <cell r="AM101">
            <v>0.16666666666666666</v>
          </cell>
          <cell r="AO101">
            <v>0.12730847886042715</v>
          </cell>
          <cell r="AQ101">
            <v>0</v>
          </cell>
        </row>
        <row r="102">
          <cell r="AM102">
            <v>0</v>
          </cell>
          <cell r="AO102">
            <v>1.2730847886042716E-4</v>
          </cell>
          <cell r="AQ102">
            <v>0</v>
          </cell>
        </row>
        <row r="103">
          <cell r="AM103">
            <v>0</v>
          </cell>
          <cell r="AO103">
            <v>1.2730847886042716E-4</v>
          </cell>
          <cell r="AQ103">
            <v>0</v>
          </cell>
        </row>
        <row r="104">
          <cell r="AM104">
            <v>0.66666666666666663</v>
          </cell>
          <cell r="AO104">
            <v>41.375255629638822</v>
          </cell>
          <cell r="AQ104">
            <v>0.37538461538461537</v>
          </cell>
        </row>
        <row r="105">
          <cell r="AM105">
            <v>0.33333333333333331</v>
          </cell>
          <cell r="AO105">
            <v>1.9096271829064073</v>
          </cell>
          <cell r="AQ105">
            <v>0.8</v>
          </cell>
        </row>
        <row r="106">
          <cell r="AM106">
            <v>0</v>
          </cell>
          <cell r="AO106">
            <v>1.2730847886042716E-4</v>
          </cell>
          <cell r="AQ106">
            <v>0</v>
          </cell>
        </row>
        <row r="107">
          <cell r="AM107">
            <v>0.66666666666666663</v>
          </cell>
          <cell r="AO107">
            <v>2.418861098348116</v>
          </cell>
          <cell r="AQ107">
            <v>0.68421052631578949</v>
          </cell>
        </row>
        <row r="108">
          <cell r="AM108">
            <v>0.66666666666666663</v>
          </cell>
          <cell r="AO108">
            <v>1.0184678308834172</v>
          </cell>
          <cell r="AQ108">
            <v>0.5</v>
          </cell>
        </row>
        <row r="109">
          <cell r="AM109">
            <v>0.5</v>
          </cell>
          <cell r="AO109">
            <v>2.0369356617668344</v>
          </cell>
          <cell r="AQ109">
            <v>0.5625</v>
          </cell>
        </row>
        <row r="110">
          <cell r="AM110">
            <v>0.33333333333333331</v>
          </cell>
          <cell r="AO110">
            <v>4.837722196696232</v>
          </cell>
          <cell r="AQ110">
            <v>0.68421052631578949</v>
          </cell>
        </row>
        <row r="113">
          <cell r="AM113">
            <v>0.33333333333333331</v>
          </cell>
          <cell r="AO113">
            <v>0.89115935202299001</v>
          </cell>
          <cell r="AQ113">
            <v>0.2857142857142857</v>
          </cell>
        </row>
        <row r="114">
          <cell r="AM114">
            <v>0.24074074074074073</v>
          </cell>
          <cell r="AO114">
            <v>1.442829427084841</v>
          </cell>
          <cell r="AQ114">
            <v>0.26470588235294118</v>
          </cell>
        </row>
        <row r="115">
          <cell r="AM115">
            <v>0.66666666666666663</v>
          </cell>
          <cell r="AO115">
            <v>3.3100204503711059</v>
          </cell>
          <cell r="AQ115">
            <v>0.46153846153846156</v>
          </cell>
        </row>
        <row r="116">
          <cell r="AM116">
            <v>0</v>
          </cell>
          <cell r="AO116">
            <v>1.2730847886042716E-4</v>
          </cell>
          <cell r="AQ116">
            <v>0</v>
          </cell>
        </row>
        <row r="117">
          <cell r="AM117">
            <v>0.33333333333333331</v>
          </cell>
          <cell r="AO117">
            <v>1.0184678308834172</v>
          </cell>
          <cell r="AQ117">
            <v>0.25</v>
          </cell>
        </row>
        <row r="118">
          <cell r="AM118">
            <v>0</v>
          </cell>
          <cell r="AO118">
            <v>1.2730847886042716E-4</v>
          </cell>
          <cell r="AQ118">
            <v>0</v>
          </cell>
        </row>
        <row r="119">
          <cell r="AM119">
            <v>0.5</v>
          </cell>
          <cell r="AO119">
            <v>4.0738713235336688</v>
          </cell>
          <cell r="AQ119">
            <v>0.25</v>
          </cell>
        </row>
        <row r="120">
          <cell r="AM120">
            <v>0</v>
          </cell>
          <cell r="AO120">
            <v>1.2730847886042716E-4</v>
          </cell>
          <cell r="AQ120">
            <v>0</v>
          </cell>
        </row>
        <row r="121">
          <cell r="AM121">
            <v>0</v>
          </cell>
          <cell r="AO121">
            <v>1.2730847886042716E-4</v>
          </cell>
          <cell r="AQ121">
            <v>0</v>
          </cell>
        </row>
        <row r="123">
          <cell r="AM123">
            <v>0.33333333333333331</v>
          </cell>
          <cell r="AO123">
            <v>4.2011798023940958</v>
          </cell>
          <cell r="AQ123">
            <v>0.15151515151515152</v>
          </cell>
        </row>
        <row r="124">
          <cell r="AM124">
            <v>0.18484848484848473</v>
          </cell>
          <cell r="AO124">
            <v>1.0000000000000011</v>
          </cell>
          <cell r="AQ124">
            <v>0.15752744637493871</v>
          </cell>
        </row>
      </sheetData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свод"/>
      <sheetName val="Мун-2023"/>
      <sheetName val="мун-2023-диаграммы"/>
      <sheetName val="Рег-2023"/>
      <sheetName val="рег-2023 диаграммы"/>
      <sheetName val="Фед-2023"/>
      <sheetName val="фед-2023-диаграммы"/>
      <sheetName val="Кол-во учащихся ОУ"/>
    </sheetNames>
    <sheetDataSet>
      <sheetData sheetId="0"/>
      <sheetData sheetId="1">
        <row r="6">
          <cell r="CM6">
            <v>2.6018306171737057E-2</v>
          </cell>
          <cell r="CO6">
            <v>0.36116486351775295</v>
          </cell>
        </row>
        <row r="7">
          <cell r="C7" t="str">
            <v>ЖЕЛЕЗНОДОРОЖНЫЙ РАЙОН</v>
          </cell>
          <cell r="CM7">
            <v>2.6017160254636035E-2</v>
          </cell>
          <cell r="CO7">
            <v>0.36999487967229905</v>
          </cell>
        </row>
        <row r="8">
          <cell r="CM8">
            <v>0.2857142857142857</v>
          </cell>
          <cell r="CO8">
            <v>2.7888446215139442E-2</v>
          </cell>
        </row>
        <row r="9">
          <cell r="CM9">
            <v>9.8591549295774641E-2</v>
          </cell>
          <cell r="CO9">
            <v>5.9663865546218491E-2</v>
          </cell>
        </row>
        <row r="10">
          <cell r="CM10">
            <v>5.2401746724890827E-2</v>
          </cell>
          <cell r="CO10">
            <v>0.13085714285714287</v>
          </cell>
        </row>
        <row r="11">
          <cell r="CM11">
            <v>2.133194588969823E-2</v>
          </cell>
          <cell r="CO11">
            <v>1.2578534031413613</v>
          </cell>
        </row>
        <row r="12">
          <cell r="CM12">
            <v>1.607717041800643E-2</v>
          </cell>
          <cell r="CO12">
            <v>1.0761245674740485</v>
          </cell>
        </row>
        <row r="13">
          <cell r="CM13">
            <v>5.3435114503816793E-2</v>
          </cell>
          <cell r="CO13">
            <v>0.13731656184486374</v>
          </cell>
        </row>
        <row r="14">
          <cell r="CM14">
            <v>0.3</v>
          </cell>
          <cell r="CO14">
            <v>1.5174506828528073E-2</v>
          </cell>
        </row>
        <row r="15">
          <cell r="CM15">
            <v>1.4354066985645933E-2</v>
          </cell>
          <cell r="CO15">
            <v>0.20134874759152216</v>
          </cell>
        </row>
        <row r="16">
          <cell r="CM16">
            <v>1.098901098901099E-2</v>
          </cell>
          <cell r="CO16">
            <v>0.1047180667433832</v>
          </cell>
        </row>
        <row r="17">
          <cell r="C17" t="str">
            <v>КИРОВСКИЙ РАЙОН</v>
          </cell>
          <cell r="CM17">
            <v>2.9269366197183098E-2</v>
          </cell>
          <cell r="CO17">
            <v>0.35326129207805335</v>
          </cell>
        </row>
        <row r="18">
          <cell r="CM18">
            <v>3.4883720930232558E-2</v>
          </cell>
          <cell r="CO18">
            <v>0.49236641221374045</v>
          </cell>
        </row>
        <row r="19">
          <cell r="CM19">
            <v>7.6543209876543214E-2</v>
          </cell>
          <cell r="CO19">
            <v>0.5625</v>
          </cell>
        </row>
        <row r="20">
          <cell r="CM20">
            <v>4.5112781954887216E-2</v>
          </cell>
          <cell r="CO20">
            <v>0.37429643527204504</v>
          </cell>
        </row>
        <row r="21">
          <cell r="CM21">
            <v>0.14860681114551083</v>
          </cell>
          <cell r="CO21">
            <v>0.18258903335217638</v>
          </cell>
        </row>
        <row r="22">
          <cell r="CM22">
            <v>1.2448132780082987E-2</v>
          </cell>
          <cell r="CO22">
            <v>0.50665732305536093</v>
          </cell>
        </row>
        <row r="23">
          <cell r="CM23">
            <v>2.1276595744680851E-2</v>
          </cell>
          <cell r="CO23">
            <v>0.13390313390313391</v>
          </cell>
        </row>
        <row r="24">
          <cell r="CM24">
            <v>2.2222222222222223E-2</v>
          </cell>
          <cell r="CO24">
            <v>0.13056092843326886</v>
          </cell>
        </row>
        <row r="25">
          <cell r="CM25">
            <v>8.1967213114754103E-3</v>
          </cell>
          <cell r="CO25">
            <v>0.17914831130690162</v>
          </cell>
        </row>
        <row r="26">
          <cell r="CM26">
            <v>0</v>
          </cell>
          <cell r="CO26">
            <v>7.2580645161290328E-2</v>
          </cell>
        </row>
        <row r="27">
          <cell r="CM27">
            <v>1.5384615384615385E-3</v>
          </cell>
          <cell r="CO27">
            <v>0.67567567567567566</v>
          </cell>
        </row>
        <row r="28">
          <cell r="CM28">
            <v>1.0940919037199124E-3</v>
          </cell>
          <cell r="CO28">
            <v>0.62817869415807559</v>
          </cell>
        </row>
        <row r="29">
          <cell r="CM29">
            <v>0</v>
          </cell>
          <cell r="CO29">
            <v>0.19615384615384615</v>
          </cell>
        </row>
        <row r="30">
          <cell r="C30" t="str">
            <v>ЛЕНИНСКИЙ РАЙОН</v>
          </cell>
          <cell r="CM30">
            <v>1.1326453561540398E-2</v>
          </cell>
          <cell r="CO30">
            <v>0.46313458063764062</v>
          </cell>
        </row>
        <row r="31">
          <cell r="CM31">
            <v>3.4682080924855488E-2</v>
          </cell>
          <cell r="CO31">
            <v>0.76435935198821792</v>
          </cell>
        </row>
        <row r="32">
          <cell r="CM32">
            <v>4.2654028436018961E-2</v>
          </cell>
          <cell r="CO32">
            <v>0.17409240924092409</v>
          </cell>
        </row>
        <row r="33">
          <cell r="CM33">
            <v>2.4291497975708502E-2</v>
          </cell>
          <cell r="CO33">
            <v>0.18148420279206465</v>
          </cell>
        </row>
        <row r="34">
          <cell r="CM34">
            <v>8.6206896551724144E-2</v>
          </cell>
          <cell r="CO34">
            <v>5.9063136456211814E-2</v>
          </cell>
        </row>
        <row r="35">
          <cell r="CM35">
            <v>4.8019207683073226E-3</v>
          </cell>
          <cell r="CO35">
            <v>0.82230997038499509</v>
          </cell>
        </row>
        <row r="36">
          <cell r="CM36">
            <v>0</v>
          </cell>
          <cell r="CO36">
            <v>0.41924398625429554</v>
          </cell>
        </row>
        <row r="37">
          <cell r="CM37">
            <v>2.1119324181626186E-3</v>
          </cell>
          <cell r="CO37">
            <v>0.76309427880741343</v>
          </cell>
        </row>
        <row r="38">
          <cell r="CM38">
            <v>1.5360983102918587E-3</v>
          </cell>
          <cell r="CO38">
            <v>0.98936170212765961</v>
          </cell>
        </row>
        <row r="39">
          <cell r="CM39">
            <v>0.2608695652173913</v>
          </cell>
          <cell r="CO39">
            <v>2.6775320139697321E-2</v>
          </cell>
        </row>
        <row r="40">
          <cell r="CM40">
            <v>0</v>
          </cell>
          <cell r="CO40">
            <v>7.9470198675496692E-2</v>
          </cell>
        </row>
        <row r="41">
          <cell r="CM41">
            <v>0.05</v>
          </cell>
          <cell r="CO41">
            <v>1.2911555842479019E-2</v>
          </cell>
        </row>
        <row r="42">
          <cell r="CM42">
            <v>3.2863849765258218E-2</v>
          </cell>
          <cell r="CO42">
            <v>0.21089108910891088</v>
          </cell>
        </row>
        <row r="43">
          <cell r="CM43">
            <v>4.0160642570281121E-3</v>
          </cell>
          <cell r="CO43">
            <v>0.97935103244837762</v>
          </cell>
        </row>
        <row r="44">
          <cell r="CM44">
            <v>3.8461538461538464E-2</v>
          </cell>
          <cell r="CO44">
            <v>3.4712950600801068E-2</v>
          </cell>
        </row>
        <row r="45">
          <cell r="CM45">
            <v>0</v>
          </cell>
          <cell r="CO45">
            <v>0.37414030261348008</v>
          </cell>
        </row>
        <row r="46">
          <cell r="CM46">
            <v>6.3424947145877377E-3</v>
          </cell>
          <cell r="CO46">
            <v>0.78636741479634242</v>
          </cell>
        </row>
        <row r="47">
          <cell r="CM47">
            <v>1.6708437761069339E-3</v>
          </cell>
          <cell r="CO47">
            <v>0.89730134932533734</v>
          </cell>
        </row>
        <row r="48">
          <cell r="C48" t="str">
            <v>ОКТЯБРЬСКИЙ РАЙОН</v>
          </cell>
          <cell r="CM48">
            <v>3.6661026508742242E-2</v>
          </cell>
          <cell r="CO48">
            <v>0.33941134242641779</v>
          </cell>
        </row>
        <row r="49">
          <cell r="CM49">
            <v>5.0061050061050064E-2</v>
          </cell>
          <cell r="CO49">
            <v>0.68708053691275173</v>
          </cell>
        </row>
        <row r="50">
          <cell r="CM50">
            <v>0.15789473684210525</v>
          </cell>
          <cell r="CO50">
            <v>0.24927113702623907</v>
          </cell>
        </row>
        <row r="51">
          <cell r="CM51">
            <v>9.9808061420345484E-2</v>
          </cell>
          <cell r="CO51">
            <v>0.26050000000000001</v>
          </cell>
        </row>
        <row r="52">
          <cell r="CM52">
            <v>0.2818181818181818</v>
          </cell>
          <cell r="CO52">
            <v>4.2851577717179588E-2</v>
          </cell>
        </row>
        <row r="53">
          <cell r="CM53">
            <v>4.3715846994535519E-2</v>
          </cell>
          <cell r="CO53">
            <v>0.25648213034337769</v>
          </cell>
        </row>
        <row r="54">
          <cell r="CM54">
            <v>3.5897435897435895E-2</v>
          </cell>
          <cell r="CO54">
            <v>0.1744186046511628</v>
          </cell>
        </row>
        <row r="55">
          <cell r="CM55">
            <v>0.2</v>
          </cell>
          <cell r="CO55">
            <v>6.6489361702127658E-2</v>
          </cell>
        </row>
        <row r="56">
          <cell r="CM56">
            <v>5.5555555555555552E-2</v>
          </cell>
          <cell r="CO56">
            <v>0.16528925619834711</v>
          </cell>
        </row>
        <row r="57">
          <cell r="CM57">
            <v>1.4925373134328358E-2</v>
          </cell>
          <cell r="CO57">
            <v>0.25968992248062017</v>
          </cell>
        </row>
        <row r="58">
          <cell r="CM58">
            <v>0</v>
          </cell>
          <cell r="CO58">
            <v>6.1728395061728392E-3</v>
          </cell>
        </row>
        <row r="59">
          <cell r="CM59">
            <v>0</v>
          </cell>
          <cell r="CO59">
            <v>0.21146245059288538</v>
          </cell>
        </row>
        <row r="60">
          <cell r="CM60">
            <v>1.4084507042253521E-2</v>
          </cell>
          <cell r="CO60">
            <v>5.7723577235772358E-2</v>
          </cell>
        </row>
        <row r="61">
          <cell r="CM61">
            <v>1.7591339648173207E-2</v>
          </cell>
          <cell r="CO61">
            <v>0.63108454312553375</v>
          </cell>
        </row>
        <row r="62">
          <cell r="CM62">
            <v>0</v>
          </cell>
          <cell r="CO62">
            <v>0.17228464419475656</v>
          </cell>
        </row>
        <row r="63">
          <cell r="CM63">
            <v>3.708281829419036E-3</v>
          </cell>
          <cell r="CO63">
            <v>0.88706140350877194</v>
          </cell>
        </row>
        <row r="64">
          <cell r="CM64">
            <v>0</v>
          </cell>
          <cell r="CO64">
            <v>0.79375696767001114</v>
          </cell>
        </row>
        <row r="65">
          <cell r="CM65">
            <v>7.1428571428571425E-2</v>
          </cell>
          <cell r="CO65">
            <v>1.3047530288909599E-2</v>
          </cell>
        </row>
        <row r="66">
          <cell r="CM66">
            <v>6.2015503875968991E-2</v>
          </cell>
          <cell r="CO66">
            <v>0.1018957345971564</v>
          </cell>
        </row>
        <row r="67">
          <cell r="CM67">
            <v>1.221001221001221E-3</v>
          </cell>
          <cell r="CO67">
            <v>0.64691943127962082</v>
          </cell>
        </row>
        <row r="68">
          <cell r="CM68">
            <v>3.2894736842105261E-3</v>
          </cell>
          <cell r="CO68">
            <v>0.27992633517495397</v>
          </cell>
        </row>
        <row r="69">
          <cell r="C69" t="str">
            <v>СВЕРДЛОВСКИЙ РАЙОН</v>
          </cell>
          <cell r="CM69">
            <v>3.4471218206157964E-2</v>
          </cell>
          <cell r="CO69">
            <v>0.1672169679332923</v>
          </cell>
        </row>
        <row r="70">
          <cell r="CM70">
            <v>3.6363636363636362E-2</v>
          </cell>
          <cell r="CO70">
            <v>0.37383177570093457</v>
          </cell>
        </row>
        <row r="71">
          <cell r="CM71">
            <v>9.3023255813953487E-2</v>
          </cell>
          <cell r="CO71">
            <v>7.3819742489270382E-2</v>
          </cell>
        </row>
        <row r="72">
          <cell r="CM72">
            <v>0.10294117647058823</v>
          </cell>
          <cell r="CO72">
            <v>4.2027194066749075E-2</v>
          </cell>
        </row>
        <row r="73">
          <cell r="CM73">
            <v>0.3</v>
          </cell>
          <cell r="CO73">
            <v>2.4330900243309004E-2</v>
          </cell>
        </row>
        <row r="74">
          <cell r="CM74">
            <v>5.0632911392405063E-2</v>
          </cell>
          <cell r="CO74">
            <v>0.24060913705583756</v>
          </cell>
        </row>
        <row r="75">
          <cell r="CM75">
            <v>0</v>
          </cell>
          <cell r="CO75">
            <v>1.9723865877712032E-2</v>
          </cell>
        </row>
        <row r="76">
          <cell r="CM76">
            <v>2.3166023166023165E-2</v>
          </cell>
          <cell r="CO76">
            <v>0.26294416243654822</v>
          </cell>
        </row>
        <row r="77">
          <cell r="CM77">
            <v>0.19354838709677419</v>
          </cell>
          <cell r="CO77">
            <v>1.9362898188632106E-2</v>
          </cell>
        </row>
        <row r="78">
          <cell r="CM78">
            <v>2.4390243902439025E-2</v>
          </cell>
          <cell r="CO78">
            <v>5.6087551299589603E-2</v>
          </cell>
        </row>
        <row r="79">
          <cell r="CM79">
            <v>4.065040650406504E-2</v>
          </cell>
          <cell r="CO79">
            <v>0.17170777105630525</v>
          </cell>
        </row>
        <row r="80">
          <cell r="CM80">
            <v>2.7027027027027029E-2</v>
          </cell>
          <cell r="CO80">
            <v>7.3218997361477578E-2</v>
          </cell>
        </row>
        <row r="81">
          <cell r="CM81">
            <v>6.0606060606060608E-2</v>
          </cell>
          <cell r="CO81">
            <v>3.9239001189060645E-2</v>
          </cell>
        </row>
        <row r="82">
          <cell r="CM82">
            <v>1.6634050880626222E-2</v>
          </cell>
          <cell r="CO82">
            <v>1.0860786397449522</v>
          </cell>
        </row>
        <row r="83">
          <cell r="CM83">
            <v>1.5936254980079681E-2</v>
          </cell>
          <cell r="CO83">
            <v>0.10800344234079173</v>
          </cell>
        </row>
        <row r="84">
          <cell r="C84" t="str">
            <v>СОВЕТСКИЙ РАЙОН</v>
          </cell>
          <cell r="CM84">
            <v>3.3314234263730869E-2</v>
          </cell>
          <cell r="CO84">
            <v>0.2664267800676044</v>
          </cell>
        </row>
        <row r="85">
          <cell r="CM85">
            <v>2.6560424966799467E-3</v>
          </cell>
          <cell r="CO85">
            <v>0.76993865030674846</v>
          </cell>
        </row>
        <row r="86">
          <cell r="CM86">
            <v>1.6949152542372881E-2</v>
          </cell>
          <cell r="CO86">
            <v>7.7124183006535951E-2</v>
          </cell>
        </row>
        <row r="87">
          <cell r="CM87">
            <v>3.614457831325301E-2</v>
          </cell>
          <cell r="CO87">
            <v>0.15285451197053407</v>
          </cell>
        </row>
        <row r="88">
          <cell r="CM88">
            <v>3.9787798408488062E-2</v>
          </cell>
          <cell r="CO88">
            <v>0.61551020408163271</v>
          </cell>
        </row>
        <row r="89">
          <cell r="CM89">
            <v>0.04</v>
          </cell>
          <cell r="CO89">
            <v>9.5359186268277177E-2</v>
          </cell>
        </row>
        <row r="90">
          <cell r="CM90">
            <v>4.5698924731182797E-2</v>
          </cell>
          <cell r="CO90">
            <v>0.18031992244304412</v>
          </cell>
        </row>
        <row r="91">
          <cell r="CM91">
            <v>1.0101010101010102E-2</v>
          </cell>
          <cell r="CO91">
            <v>0.19373776908023482</v>
          </cell>
        </row>
        <row r="92">
          <cell r="CM92">
            <v>3.4364261168384879E-3</v>
          </cell>
          <cell r="CO92">
            <v>1.0174825174825175</v>
          </cell>
        </row>
        <row r="93">
          <cell r="CM93">
            <v>3.687315634218289E-3</v>
          </cell>
          <cell r="CO93">
            <v>1.3519441674975075</v>
          </cell>
        </row>
        <row r="94">
          <cell r="CM94">
            <v>0.10526315789473684</v>
          </cell>
          <cell r="CO94">
            <v>1.5715467328370553E-2</v>
          </cell>
        </row>
        <row r="95">
          <cell r="CM95">
            <v>4.2857142857142858E-2</v>
          </cell>
          <cell r="CO95">
            <v>7.314524555903866E-2</v>
          </cell>
        </row>
        <row r="96">
          <cell r="CM96">
            <v>6.1664953751284684E-3</v>
          </cell>
          <cell r="CO96">
            <v>1.1261574074074074</v>
          </cell>
        </row>
        <row r="97">
          <cell r="CM97">
            <v>0.13953488372093023</v>
          </cell>
          <cell r="CO97">
            <v>5.4430379746835442E-2</v>
          </cell>
        </row>
        <row r="98">
          <cell r="CM98">
            <v>0.18181818181818182</v>
          </cell>
          <cell r="CO98">
            <v>1.0396975425330813E-2</v>
          </cell>
        </row>
        <row r="99">
          <cell r="CM99">
            <v>0.13043478260869565</v>
          </cell>
          <cell r="CO99">
            <v>2.5191675794085433E-2</v>
          </cell>
        </row>
        <row r="100">
          <cell r="CM100">
            <v>9.9009900990099011E-3</v>
          </cell>
          <cell r="CO100">
            <v>0.12469135802469136</v>
          </cell>
        </row>
        <row r="101">
          <cell r="CM101">
            <v>4.5454545454545456E-2</v>
          </cell>
          <cell r="CO101">
            <v>3.0833917309039945E-2</v>
          </cell>
        </row>
        <row r="102">
          <cell r="CM102">
            <v>1.4903129657228018E-3</v>
          </cell>
          <cell r="CO102">
            <v>0.68609406952965235</v>
          </cell>
        </row>
        <row r="103">
          <cell r="CM103">
            <v>6.7164179104477612E-2</v>
          </cell>
          <cell r="CO103">
            <v>0.12822966507177033</v>
          </cell>
        </row>
        <row r="104">
          <cell r="CM104">
            <v>0.11737089201877934</v>
          </cell>
          <cell r="CO104">
            <v>8.3333333333333329E-2</v>
          </cell>
        </row>
        <row r="105">
          <cell r="CM105">
            <v>0.13194444444444445</v>
          </cell>
          <cell r="CO105">
            <v>0.16222305670296658</v>
          </cell>
        </row>
        <row r="106">
          <cell r="CM106">
            <v>6.6079295154185022E-2</v>
          </cell>
          <cell r="CO106">
            <v>0.37152209492635024</v>
          </cell>
        </row>
        <row r="107">
          <cell r="CM107">
            <v>6.6666666666666666E-2</v>
          </cell>
          <cell r="CO107">
            <v>1.1547344110854504E-2</v>
          </cell>
        </row>
        <row r="108">
          <cell r="CM108">
            <v>0.32116788321167883</v>
          </cell>
          <cell r="CO108">
            <v>5.0238357169050236E-2</v>
          </cell>
        </row>
        <row r="109">
          <cell r="CM109">
            <v>1.6983016983016984E-2</v>
          </cell>
          <cell r="CO109">
            <v>0.33500669344042838</v>
          </cell>
        </row>
        <row r="110">
          <cell r="CM110">
            <v>0.22988505747126436</v>
          </cell>
          <cell r="CO110">
            <v>5.0405561993047507E-2</v>
          </cell>
        </row>
        <row r="111">
          <cell r="CM111">
            <v>0.13347921225382933</v>
          </cell>
          <cell r="CO111">
            <v>0.1987820791648543</v>
          </cell>
        </row>
        <row r="112">
          <cell r="CM112">
            <v>0.18604651162790697</v>
          </cell>
          <cell r="CO112">
            <v>4.5696068012752389E-2</v>
          </cell>
        </row>
        <row r="113">
          <cell r="CM113">
            <v>4.6573519627411842E-3</v>
          </cell>
          <cell r="CO113">
            <v>0.47383354350567464</v>
          </cell>
        </row>
        <row r="114">
          <cell r="CM114">
            <v>2.2446689113355782E-3</v>
          </cell>
          <cell r="CO114">
            <v>0.49308245711123411</v>
          </cell>
        </row>
        <row r="115">
          <cell r="C115" t="str">
            <v>ЦЕНТРАЛЬНЫЙ РАЙОН</v>
          </cell>
          <cell r="CM115">
            <v>1.793433275085073E-2</v>
          </cell>
          <cell r="CO115">
            <v>0.90427478376580173</v>
          </cell>
        </row>
        <row r="116">
          <cell r="CM116">
            <v>7.3929961089494164E-2</v>
          </cell>
          <cell r="CO116">
            <v>0.67750439367311077</v>
          </cell>
        </row>
        <row r="117">
          <cell r="CM117">
            <v>0.11176470588235295</v>
          </cell>
          <cell r="CO117">
            <v>0.17418032786885246</v>
          </cell>
        </row>
        <row r="118">
          <cell r="CM118">
            <v>8.5146641438032175E-3</v>
          </cell>
          <cell r="CO118">
            <v>1.1615384615384616</v>
          </cell>
        </row>
        <row r="119">
          <cell r="CM119">
            <v>7.9545454545454544E-2</v>
          </cell>
          <cell r="CO119">
            <v>0.12205270457697642</v>
          </cell>
        </row>
        <row r="120">
          <cell r="CM120">
            <v>0.34868421052631576</v>
          </cell>
          <cell r="CO120">
            <v>0.14601344860710855</v>
          </cell>
        </row>
        <row r="121">
          <cell r="CM121">
            <v>0</v>
          </cell>
          <cell r="CO121">
            <v>0.21751824817518248</v>
          </cell>
        </row>
        <row r="122">
          <cell r="CM122">
            <v>0</v>
          </cell>
          <cell r="CO122">
            <v>0.37528089887640448</v>
          </cell>
        </row>
        <row r="123">
          <cell r="CM123">
            <v>5.2173913043478258E-2</v>
          </cell>
          <cell r="CO123">
            <v>6.2653228003268863E-2</v>
          </cell>
        </row>
        <row r="124">
          <cell r="CM124">
            <v>4.69773766843862E-3</v>
          </cell>
          <cell r="CO124">
            <v>3.3192449733278622</v>
          </cell>
        </row>
        <row r="125">
          <cell r="CM125">
            <v>6.1240021387482357E-2</v>
          </cell>
          <cell r="CO125">
            <v>0.34716841089404488</v>
          </cell>
        </row>
      </sheetData>
      <sheetData sheetId="2"/>
      <sheetData sheetId="3">
        <row r="6">
          <cell r="W6">
            <v>0.21846846846846846</v>
          </cell>
          <cell r="Y6">
            <v>0.99990385539851978</v>
          </cell>
          <cell r="AA6">
            <v>0.41239316239316237</v>
          </cell>
        </row>
        <row r="7">
          <cell r="W7">
            <v>0.25</v>
          </cell>
          <cell r="Y7">
            <v>0.97497747723687567</v>
          </cell>
          <cell r="AA7">
            <v>0.56756756756756754</v>
          </cell>
        </row>
        <row r="8">
          <cell r="W8">
            <v>0</v>
          </cell>
          <cell r="Y8">
            <v>2.3715668365221302E-4</v>
          </cell>
          <cell r="AA8">
            <v>0</v>
          </cell>
        </row>
        <row r="9">
          <cell r="W9">
            <v>0.25</v>
          </cell>
          <cell r="Y9">
            <v>0.94862673460885205</v>
          </cell>
          <cell r="AA9">
            <v>0.5</v>
          </cell>
        </row>
        <row r="10">
          <cell r="W10">
            <v>0.25</v>
          </cell>
          <cell r="Y10">
            <v>0.23715668365221301</v>
          </cell>
          <cell r="AA10">
            <v>1</v>
          </cell>
        </row>
        <row r="11">
          <cell r="W11">
            <v>0.25</v>
          </cell>
          <cell r="Y11">
            <v>5.6917604076531125</v>
          </cell>
          <cell r="AA11">
            <v>0.58333333333333337</v>
          </cell>
        </row>
        <row r="12">
          <cell r="W12">
            <v>0.25</v>
          </cell>
          <cell r="Y12">
            <v>0.47431336730442603</v>
          </cell>
          <cell r="AA12">
            <v>0.5</v>
          </cell>
        </row>
        <row r="13">
          <cell r="W13">
            <v>0.5</v>
          </cell>
          <cell r="Y13">
            <v>0.47431336730442603</v>
          </cell>
          <cell r="AA13">
            <v>0</v>
          </cell>
        </row>
        <row r="14">
          <cell r="W14">
            <v>0.5</v>
          </cell>
          <cell r="Y14">
            <v>0.71147005095663907</v>
          </cell>
          <cell r="AA14">
            <v>0.66666666666666663</v>
          </cell>
        </row>
        <row r="15">
          <cell r="W15">
            <v>0.25</v>
          </cell>
          <cell r="Y15">
            <v>0.23715668365221301</v>
          </cell>
          <cell r="AA15">
            <v>1</v>
          </cell>
        </row>
        <row r="16">
          <cell r="W16">
            <v>0</v>
          </cell>
          <cell r="Y16">
            <v>2.3715668365221302E-4</v>
          </cell>
          <cell r="AA16">
            <v>0</v>
          </cell>
        </row>
        <row r="17">
          <cell r="W17">
            <v>0.25</v>
          </cell>
          <cell r="Y17">
            <v>0.83004839278274556</v>
          </cell>
          <cell r="AA17">
            <v>0.40476190476190477</v>
          </cell>
        </row>
        <row r="18">
          <cell r="W18">
            <v>0.5</v>
          </cell>
          <cell r="Y18">
            <v>1.6600967855654911</v>
          </cell>
          <cell r="AA18">
            <v>0.5714285714285714</v>
          </cell>
        </row>
        <row r="19">
          <cell r="W19">
            <v>1</v>
          </cell>
          <cell r="Y19">
            <v>4.5059769893920478</v>
          </cell>
          <cell r="AA19">
            <v>0.52631578947368418</v>
          </cell>
        </row>
        <row r="20">
          <cell r="W20">
            <v>0.5</v>
          </cell>
          <cell r="Y20">
            <v>0.71147005095663907</v>
          </cell>
          <cell r="AA20">
            <v>0.33333333333333331</v>
          </cell>
        </row>
        <row r="21">
          <cell r="W21">
            <v>0.5</v>
          </cell>
          <cell r="Y21">
            <v>2.6087235201743431</v>
          </cell>
          <cell r="AA21">
            <v>0.18181818181818182</v>
          </cell>
        </row>
        <row r="22">
          <cell r="W22">
            <v>0.25</v>
          </cell>
          <cell r="Y22">
            <v>0.23715668365221301</v>
          </cell>
          <cell r="AA22">
            <v>0</v>
          </cell>
        </row>
        <row r="23">
          <cell r="W23">
            <v>0</v>
          </cell>
          <cell r="Y23">
            <v>2.3715668365221302E-4</v>
          </cell>
          <cell r="AA23">
            <v>0</v>
          </cell>
        </row>
        <row r="24">
          <cell r="W24">
            <v>0.25</v>
          </cell>
          <cell r="Y24">
            <v>0.23715668365221301</v>
          </cell>
          <cell r="AA24">
            <v>0</v>
          </cell>
        </row>
        <row r="25">
          <cell r="W25">
            <v>0</v>
          </cell>
          <cell r="Y25">
            <v>2.3715668365221302E-4</v>
          </cell>
          <cell r="AA25">
            <v>0</v>
          </cell>
        </row>
        <row r="26">
          <cell r="W26">
            <v>0</v>
          </cell>
          <cell r="Y26">
            <v>2.3715668365221302E-4</v>
          </cell>
          <cell r="AA26">
            <v>0</v>
          </cell>
        </row>
        <row r="27">
          <cell r="W27">
            <v>0</v>
          </cell>
          <cell r="Y27">
            <v>2.3715668365221302E-4</v>
          </cell>
          <cell r="AA27">
            <v>0</v>
          </cell>
        </row>
        <row r="28">
          <cell r="W28">
            <v>0</v>
          </cell>
          <cell r="Y28">
            <v>2.3715668365221302E-4</v>
          </cell>
          <cell r="AA28">
            <v>0</v>
          </cell>
        </row>
        <row r="29">
          <cell r="W29">
            <v>0</v>
          </cell>
          <cell r="Y29">
            <v>2.3715668365221302E-4</v>
          </cell>
          <cell r="AA29">
            <v>0</v>
          </cell>
        </row>
        <row r="30">
          <cell r="W30">
            <v>0.14705882352941177</v>
          </cell>
          <cell r="Y30">
            <v>0.32085904258828823</v>
          </cell>
          <cell r="AA30">
            <v>0.39130434782608697</v>
          </cell>
        </row>
        <row r="31">
          <cell r="W31">
            <v>0.25</v>
          </cell>
          <cell r="Y31">
            <v>2.6087235201743431</v>
          </cell>
          <cell r="AA31">
            <v>0.63636363636363635</v>
          </cell>
        </row>
        <row r="32">
          <cell r="W32">
            <v>0.5</v>
          </cell>
          <cell r="Y32">
            <v>0.47431336730442603</v>
          </cell>
          <cell r="AA32">
            <v>0</v>
          </cell>
        </row>
        <row r="33">
          <cell r="W33">
            <v>0.25</v>
          </cell>
          <cell r="Y33">
            <v>0.23715668365221301</v>
          </cell>
          <cell r="AA33">
            <v>0</v>
          </cell>
        </row>
        <row r="34">
          <cell r="W34">
            <v>0.25</v>
          </cell>
          <cell r="Y34">
            <v>0.71147005095663907</v>
          </cell>
          <cell r="AA34">
            <v>0</v>
          </cell>
        </row>
        <row r="35">
          <cell r="W35">
            <v>0</v>
          </cell>
          <cell r="Y35">
            <v>2.3715668365221302E-4</v>
          </cell>
          <cell r="AA35">
            <v>0</v>
          </cell>
        </row>
        <row r="36">
          <cell r="W36">
            <v>0</v>
          </cell>
          <cell r="Y36">
            <v>2.3715668365221302E-4</v>
          </cell>
          <cell r="AA36">
            <v>0</v>
          </cell>
        </row>
        <row r="37">
          <cell r="W37">
            <v>0</v>
          </cell>
          <cell r="Y37">
            <v>2.3715668365221302E-4</v>
          </cell>
          <cell r="AA37">
            <v>0</v>
          </cell>
        </row>
        <row r="38">
          <cell r="W38">
            <v>0.25</v>
          </cell>
          <cell r="Y38">
            <v>0.23715668365221301</v>
          </cell>
          <cell r="AA38">
            <v>0</v>
          </cell>
        </row>
        <row r="39">
          <cell r="W39">
            <v>0.25</v>
          </cell>
          <cell r="Y39">
            <v>0.47431336730442603</v>
          </cell>
          <cell r="AA39">
            <v>0</v>
          </cell>
        </row>
        <row r="40">
          <cell r="W40">
            <v>0</v>
          </cell>
          <cell r="Y40">
            <v>2.3715668365221302E-4</v>
          </cell>
          <cell r="AA40">
            <v>0</v>
          </cell>
        </row>
        <row r="41">
          <cell r="W41">
            <v>0</v>
          </cell>
          <cell r="Y41">
            <v>2.3715668365221302E-4</v>
          </cell>
          <cell r="AA41">
            <v>0</v>
          </cell>
        </row>
        <row r="42">
          <cell r="W42">
            <v>0.5</v>
          </cell>
          <cell r="Y42">
            <v>0.47431336730442603</v>
          </cell>
          <cell r="AA42">
            <v>0.5</v>
          </cell>
        </row>
        <row r="43">
          <cell r="W43">
            <v>0</v>
          </cell>
          <cell r="Y43">
            <v>2.3715668365221302E-4</v>
          </cell>
          <cell r="AA43">
            <v>0</v>
          </cell>
        </row>
        <row r="44">
          <cell r="W44">
            <v>0</v>
          </cell>
          <cell r="Y44">
            <v>2.3715668365221302E-4</v>
          </cell>
          <cell r="AA44">
            <v>0</v>
          </cell>
        </row>
        <row r="45">
          <cell r="W45">
            <v>0</v>
          </cell>
          <cell r="Y45">
            <v>2.3715668365221302E-4</v>
          </cell>
          <cell r="AA45">
            <v>0</v>
          </cell>
        </row>
        <row r="46">
          <cell r="W46">
            <v>0.25</v>
          </cell>
          <cell r="Y46">
            <v>0.23715668365221301</v>
          </cell>
          <cell r="AA46">
            <v>1</v>
          </cell>
        </row>
        <row r="47">
          <cell r="W47">
            <v>0</v>
          </cell>
          <cell r="Y47">
            <v>2.3715668365221302E-4</v>
          </cell>
          <cell r="AA47">
            <v>0</v>
          </cell>
        </row>
        <row r="48">
          <cell r="W48">
            <v>0.22500000000000001</v>
          </cell>
          <cell r="Y48">
            <v>1.5059449411915526</v>
          </cell>
          <cell r="AA48">
            <v>0.33070866141732286</v>
          </cell>
        </row>
        <row r="49">
          <cell r="W49">
            <v>0.5</v>
          </cell>
          <cell r="Y49">
            <v>12.569304233567291</v>
          </cell>
          <cell r="AA49">
            <v>0.32075471698113206</v>
          </cell>
        </row>
        <row r="50">
          <cell r="W50">
            <v>0.25</v>
          </cell>
          <cell r="Y50">
            <v>1.6600967855654911</v>
          </cell>
          <cell r="AA50">
            <v>0.14285714285714285</v>
          </cell>
        </row>
        <row r="51">
          <cell r="W51">
            <v>0.5</v>
          </cell>
          <cell r="Y51">
            <v>8.0633272441752428</v>
          </cell>
          <cell r="AA51">
            <v>0.38235294117647056</v>
          </cell>
        </row>
        <row r="52">
          <cell r="W52">
            <v>0.5</v>
          </cell>
          <cell r="Y52">
            <v>3.0830368874787695</v>
          </cell>
          <cell r="AA52">
            <v>0.61538461538461542</v>
          </cell>
        </row>
        <row r="53">
          <cell r="W53">
            <v>0.25</v>
          </cell>
          <cell r="Y53">
            <v>1.6600967855654911</v>
          </cell>
          <cell r="AA53">
            <v>0.2857142857142857</v>
          </cell>
        </row>
        <row r="54">
          <cell r="W54">
            <v>0.75</v>
          </cell>
          <cell r="Y54">
            <v>0.71147005095663907</v>
          </cell>
          <cell r="AA54">
            <v>0</v>
          </cell>
        </row>
        <row r="55">
          <cell r="W55">
            <v>0</v>
          </cell>
          <cell r="Y55">
            <v>2.3715668365221302E-4</v>
          </cell>
          <cell r="AA55">
            <v>0</v>
          </cell>
        </row>
        <row r="56">
          <cell r="W56">
            <v>0.25</v>
          </cell>
          <cell r="Y56">
            <v>0.23715668365221301</v>
          </cell>
          <cell r="AA56">
            <v>1</v>
          </cell>
        </row>
        <row r="57">
          <cell r="W57">
            <v>0</v>
          </cell>
          <cell r="Y57">
            <v>2.3715668365221302E-4</v>
          </cell>
          <cell r="AA57">
            <v>0</v>
          </cell>
        </row>
        <row r="58">
          <cell r="W58">
            <v>0</v>
          </cell>
          <cell r="Y58">
            <v>2.3715668365221302E-4</v>
          </cell>
          <cell r="AA58">
            <v>0</v>
          </cell>
        </row>
        <row r="59">
          <cell r="W59">
            <v>0</v>
          </cell>
          <cell r="Y59">
            <v>2.3715668365221302E-4</v>
          </cell>
          <cell r="AA59">
            <v>0</v>
          </cell>
        </row>
        <row r="60">
          <cell r="W60">
            <v>0</v>
          </cell>
          <cell r="Y60">
            <v>2.3715668365221302E-4</v>
          </cell>
          <cell r="AA60">
            <v>0</v>
          </cell>
        </row>
        <row r="61">
          <cell r="W61">
            <v>0.5</v>
          </cell>
          <cell r="Y61">
            <v>0.94862673460885205</v>
          </cell>
          <cell r="AA61">
            <v>0</v>
          </cell>
        </row>
        <row r="62">
          <cell r="W62">
            <v>0</v>
          </cell>
          <cell r="Y62">
            <v>2.3715668365221302E-4</v>
          </cell>
          <cell r="AA62">
            <v>0</v>
          </cell>
        </row>
        <row r="63">
          <cell r="W63">
            <v>0</v>
          </cell>
          <cell r="Y63">
            <v>2.3715668365221302E-4</v>
          </cell>
          <cell r="AA63">
            <v>0</v>
          </cell>
        </row>
        <row r="64">
          <cell r="W64">
            <v>0</v>
          </cell>
          <cell r="Y64">
            <v>2.3715668365221302E-4</v>
          </cell>
          <cell r="AA64">
            <v>0</v>
          </cell>
        </row>
        <row r="65">
          <cell r="W65">
            <v>0.25</v>
          </cell>
          <cell r="Y65">
            <v>0.23715668365221301</v>
          </cell>
          <cell r="AA65">
            <v>0</v>
          </cell>
        </row>
        <row r="66">
          <cell r="W66">
            <v>0.5</v>
          </cell>
          <cell r="Y66">
            <v>0.71147005095663907</v>
          </cell>
          <cell r="AA66">
            <v>0</v>
          </cell>
        </row>
        <row r="68">
          <cell r="W68">
            <v>0</v>
          </cell>
          <cell r="Y68">
            <v>2.3715668365221302E-4</v>
          </cell>
          <cell r="AA68">
            <v>0</v>
          </cell>
        </row>
        <row r="69">
          <cell r="W69">
            <v>0.19642857142857142</v>
          </cell>
          <cell r="Y69">
            <v>0.30491573612427386</v>
          </cell>
          <cell r="AA69">
            <v>0.3888888888888889</v>
          </cell>
        </row>
        <row r="70">
          <cell r="W70">
            <v>0.25</v>
          </cell>
          <cell r="Y70">
            <v>0.23715668365221301</v>
          </cell>
          <cell r="AA70">
            <v>0</v>
          </cell>
        </row>
        <row r="71">
          <cell r="W71">
            <v>0.5</v>
          </cell>
          <cell r="Y71">
            <v>0.94862673460885205</v>
          </cell>
          <cell r="AA71">
            <v>0</v>
          </cell>
        </row>
        <row r="72">
          <cell r="W72">
            <v>0.25</v>
          </cell>
          <cell r="Y72">
            <v>0.47431336730442603</v>
          </cell>
          <cell r="AA72">
            <v>1</v>
          </cell>
        </row>
        <row r="73">
          <cell r="W73">
            <v>0</v>
          </cell>
          <cell r="Y73">
            <v>2.3715668365221302E-4</v>
          </cell>
          <cell r="AA73">
            <v>0</v>
          </cell>
        </row>
        <row r="74">
          <cell r="W74">
            <v>0.5</v>
          </cell>
          <cell r="Y74">
            <v>1.4229401019132781</v>
          </cell>
          <cell r="AA74">
            <v>0.66666666666666663</v>
          </cell>
        </row>
        <row r="75">
          <cell r="W75">
            <v>0</v>
          </cell>
          <cell r="Y75">
            <v>2.3715668365221302E-4</v>
          </cell>
          <cell r="AA75">
            <v>0</v>
          </cell>
        </row>
        <row r="76">
          <cell r="W76">
            <v>0.25</v>
          </cell>
          <cell r="Y76">
            <v>0.23715668365221301</v>
          </cell>
          <cell r="AA76">
            <v>1</v>
          </cell>
        </row>
        <row r="77">
          <cell r="W77">
            <v>0.5</v>
          </cell>
          <cell r="Y77">
            <v>0.47431336730442603</v>
          </cell>
          <cell r="AA77">
            <v>0</v>
          </cell>
        </row>
        <row r="78">
          <cell r="W78">
            <v>0.25</v>
          </cell>
          <cell r="Y78">
            <v>0.23715668365221301</v>
          </cell>
          <cell r="AA78">
            <v>0</v>
          </cell>
        </row>
        <row r="79">
          <cell r="W79">
            <v>0</v>
          </cell>
          <cell r="Y79">
            <v>2.3715668365221302E-4</v>
          </cell>
          <cell r="AA79">
            <v>0</v>
          </cell>
        </row>
        <row r="80">
          <cell r="W80">
            <v>0</v>
          </cell>
          <cell r="Y80">
            <v>2.3715668365221302E-4</v>
          </cell>
          <cell r="AA80">
            <v>0</v>
          </cell>
        </row>
        <row r="81">
          <cell r="W81">
            <v>0</v>
          </cell>
          <cell r="Y81">
            <v>2.3715668365221302E-4</v>
          </cell>
          <cell r="AA81">
            <v>0</v>
          </cell>
        </row>
        <row r="82">
          <cell r="W82">
            <v>0</v>
          </cell>
          <cell r="Y82">
            <v>2.3715668365221302E-4</v>
          </cell>
          <cell r="AA82">
            <v>0</v>
          </cell>
        </row>
        <row r="84">
          <cell r="W84">
            <v>0.23333333333333334</v>
          </cell>
          <cell r="Y84">
            <v>1.1383520815306225</v>
          </cell>
          <cell r="AA84">
            <v>0.41666666666666669</v>
          </cell>
        </row>
        <row r="85">
          <cell r="W85">
            <v>0.25</v>
          </cell>
          <cell r="Y85">
            <v>0.23715668365221301</v>
          </cell>
          <cell r="AA85">
            <v>0</v>
          </cell>
        </row>
        <row r="86">
          <cell r="W86">
            <v>0.25</v>
          </cell>
          <cell r="Y86">
            <v>0.23715668365221301</v>
          </cell>
          <cell r="AA86">
            <v>1</v>
          </cell>
        </row>
        <row r="87">
          <cell r="W87">
            <v>0</v>
          </cell>
          <cell r="Y87">
            <v>2.3715668365221302E-4</v>
          </cell>
          <cell r="AA87">
            <v>0</v>
          </cell>
        </row>
        <row r="88">
          <cell r="W88">
            <v>0.5</v>
          </cell>
          <cell r="Y88">
            <v>1.6600967855654911</v>
          </cell>
          <cell r="AA88">
            <v>0.7142857142857143</v>
          </cell>
        </row>
        <row r="89">
          <cell r="W89">
            <v>0.25</v>
          </cell>
          <cell r="Y89">
            <v>0.47431336730442603</v>
          </cell>
          <cell r="AA89">
            <v>0</v>
          </cell>
        </row>
        <row r="90">
          <cell r="W90">
            <v>0.25</v>
          </cell>
          <cell r="Y90">
            <v>2.3715668365221303</v>
          </cell>
          <cell r="AA90">
            <v>0.5</v>
          </cell>
        </row>
        <row r="91">
          <cell r="W91">
            <v>0</v>
          </cell>
          <cell r="Y91">
            <v>2.3715668365221302E-4</v>
          </cell>
          <cell r="AA91">
            <v>0</v>
          </cell>
        </row>
        <row r="92">
          <cell r="W92">
            <v>0</v>
          </cell>
          <cell r="Y92">
            <v>2.3715668365221302E-4</v>
          </cell>
          <cell r="AA92">
            <v>0</v>
          </cell>
        </row>
        <row r="93">
          <cell r="W93">
            <v>0</v>
          </cell>
          <cell r="Y93">
            <v>2.3715668365221302E-4</v>
          </cell>
          <cell r="AA93">
            <v>0</v>
          </cell>
        </row>
        <row r="94">
          <cell r="W94">
            <v>0</v>
          </cell>
          <cell r="Y94">
            <v>2.3715668365221302E-4</v>
          </cell>
          <cell r="AA94">
            <v>0</v>
          </cell>
        </row>
        <row r="95">
          <cell r="W95">
            <v>0.25</v>
          </cell>
          <cell r="Y95">
            <v>0.23715668365221301</v>
          </cell>
          <cell r="AA95">
            <v>0</v>
          </cell>
        </row>
        <row r="96">
          <cell r="W96">
            <v>0.25</v>
          </cell>
          <cell r="Y96">
            <v>0.23715668365221301</v>
          </cell>
          <cell r="AA96">
            <v>0</v>
          </cell>
        </row>
        <row r="97">
          <cell r="W97">
            <v>0.25</v>
          </cell>
          <cell r="Y97">
            <v>0.23715668365221301</v>
          </cell>
          <cell r="AA97">
            <v>0</v>
          </cell>
        </row>
        <row r="98">
          <cell r="W98">
            <v>0</v>
          </cell>
          <cell r="Y98">
            <v>2.3715668365221302E-4</v>
          </cell>
          <cell r="AA98">
            <v>0</v>
          </cell>
        </row>
        <row r="99">
          <cell r="W99">
            <v>0.25</v>
          </cell>
          <cell r="Y99">
            <v>0.23715668365221301</v>
          </cell>
          <cell r="AA99">
            <v>0</v>
          </cell>
        </row>
        <row r="100">
          <cell r="W100">
            <v>0</v>
          </cell>
          <cell r="Y100">
            <v>2.3715668365221302E-4</v>
          </cell>
          <cell r="AA100">
            <v>0</v>
          </cell>
        </row>
        <row r="101">
          <cell r="W101">
            <v>0</v>
          </cell>
          <cell r="Y101">
            <v>2.3715668365221302E-4</v>
          </cell>
          <cell r="AA101">
            <v>0</v>
          </cell>
        </row>
        <row r="102">
          <cell r="W102">
            <v>0</v>
          </cell>
          <cell r="Y102">
            <v>2.3715668365221302E-4</v>
          </cell>
          <cell r="AA102">
            <v>0</v>
          </cell>
        </row>
        <row r="103">
          <cell r="W103">
            <v>0.25</v>
          </cell>
          <cell r="Y103">
            <v>0.47431336730442603</v>
          </cell>
          <cell r="AA103">
            <v>0.5</v>
          </cell>
        </row>
        <row r="104">
          <cell r="W104">
            <v>0.25</v>
          </cell>
          <cell r="Y104">
            <v>2.3715668365221303</v>
          </cell>
          <cell r="AA104">
            <v>0.3</v>
          </cell>
        </row>
        <row r="105">
          <cell r="W105">
            <v>0.5</v>
          </cell>
          <cell r="Y105">
            <v>6.8775438259141781</v>
          </cell>
          <cell r="AA105">
            <v>0.34482758620689657</v>
          </cell>
        </row>
        <row r="106">
          <cell r="W106">
            <v>0.75</v>
          </cell>
          <cell r="Y106">
            <v>4.9802903566964734</v>
          </cell>
          <cell r="AA106">
            <v>0.33333333333333331</v>
          </cell>
        </row>
        <row r="107">
          <cell r="W107">
            <v>0</v>
          </cell>
          <cell r="Y107">
            <v>2.3715668365221302E-4</v>
          </cell>
          <cell r="AA107">
            <v>0</v>
          </cell>
        </row>
        <row r="108">
          <cell r="W108">
            <v>0.5</v>
          </cell>
          <cell r="Y108">
            <v>1.4229401019132781</v>
          </cell>
          <cell r="AA108">
            <v>0.66666666666666663</v>
          </cell>
        </row>
        <row r="109">
          <cell r="W109">
            <v>0.5</v>
          </cell>
          <cell r="Y109">
            <v>2.6087235201743431</v>
          </cell>
          <cell r="AA109">
            <v>0.45454545454545453</v>
          </cell>
        </row>
        <row r="110">
          <cell r="W110">
            <v>0.25</v>
          </cell>
          <cell r="Y110">
            <v>1.1857834182610651</v>
          </cell>
          <cell r="AA110">
            <v>0.4</v>
          </cell>
        </row>
        <row r="111">
          <cell r="W111">
            <v>0.5</v>
          </cell>
          <cell r="Y111">
            <v>5.9289170913053253</v>
          </cell>
          <cell r="AA111">
            <v>0.56000000000000005</v>
          </cell>
        </row>
        <row r="112">
          <cell r="W112">
            <v>0.25</v>
          </cell>
          <cell r="Y112">
            <v>1.6600967855654911</v>
          </cell>
          <cell r="AA112">
            <v>0.42857142857142855</v>
          </cell>
        </row>
        <row r="115">
          <cell r="W115">
            <v>0.25</v>
          </cell>
          <cell r="Y115">
            <v>2.0290071823578226</v>
          </cell>
          <cell r="AA115">
            <v>0.48051948051948051</v>
          </cell>
        </row>
        <row r="116">
          <cell r="W116">
            <v>0.5</v>
          </cell>
          <cell r="Y116">
            <v>4.0316636220876214</v>
          </cell>
          <cell r="AA116">
            <v>0.6470588235294118</v>
          </cell>
        </row>
        <row r="117">
          <cell r="W117">
            <v>0.25</v>
          </cell>
          <cell r="Y117">
            <v>4.0316636220876214</v>
          </cell>
          <cell r="AA117">
            <v>0.29411764705882354</v>
          </cell>
        </row>
        <row r="118">
          <cell r="W118">
            <v>0.25</v>
          </cell>
          <cell r="Y118">
            <v>0.23715668365221301</v>
          </cell>
          <cell r="AA118">
            <v>0</v>
          </cell>
        </row>
        <row r="119">
          <cell r="W119">
            <v>0.25</v>
          </cell>
          <cell r="Y119">
            <v>0.23715668365221301</v>
          </cell>
          <cell r="AA119">
            <v>0</v>
          </cell>
        </row>
        <row r="120">
          <cell r="W120">
            <v>0.75</v>
          </cell>
          <cell r="Y120">
            <v>9.0119539787840957</v>
          </cell>
          <cell r="AA120">
            <v>0.5</v>
          </cell>
        </row>
        <row r="121">
          <cell r="W121">
            <v>0</v>
          </cell>
          <cell r="Y121">
            <v>2.3715668365221302E-4</v>
          </cell>
          <cell r="AA121">
            <v>0</v>
          </cell>
        </row>
        <row r="122">
          <cell r="W122">
            <v>0</v>
          </cell>
          <cell r="Y122">
            <v>2.3715668365221302E-4</v>
          </cell>
          <cell r="AA122">
            <v>0</v>
          </cell>
        </row>
        <row r="124">
          <cell r="W124">
            <v>0.25</v>
          </cell>
          <cell r="Y124">
            <v>0.71147005095663907</v>
          </cell>
          <cell r="AA124">
            <v>0.66666666666666663</v>
          </cell>
        </row>
        <row r="125">
          <cell r="W125">
            <v>0.21846846846846846</v>
          </cell>
          <cell r="Y125">
            <v>1.0000000000000011</v>
          </cell>
          <cell r="AA125">
            <v>0.19570327209064964</v>
          </cell>
        </row>
      </sheetData>
      <sheetData sheetId="4"/>
      <sheetData sheetId="5">
        <row r="6">
          <cell r="AQ6">
            <v>0.15958815958815958</v>
          </cell>
          <cell r="AS6">
            <v>0.99996040765898642</v>
          </cell>
          <cell r="AU6">
            <v>0.2233502538071066</v>
          </cell>
        </row>
        <row r="7">
          <cell r="AQ7">
            <v>0.26984126984126983</v>
          </cell>
          <cell r="AS7">
            <v>0.93904911379143385</v>
          </cell>
          <cell r="AU7">
            <v>0.28000000000000003</v>
          </cell>
        </row>
        <row r="8">
          <cell r="AQ8">
            <v>0</v>
          </cell>
          <cell r="AS8">
            <v>1.1268589365497207E-4</v>
          </cell>
          <cell r="AU8">
            <v>0</v>
          </cell>
        </row>
        <row r="9">
          <cell r="AQ9">
            <v>0.42857142857142855</v>
          </cell>
          <cell r="AS9">
            <v>0.5634294682748604</v>
          </cell>
          <cell r="AU9">
            <v>0</v>
          </cell>
        </row>
        <row r="10">
          <cell r="AQ10">
            <v>0.14285714285714285</v>
          </cell>
          <cell r="AS10">
            <v>0.33805768096491623</v>
          </cell>
          <cell r="AU10">
            <v>1</v>
          </cell>
        </row>
        <row r="11">
          <cell r="AQ11">
            <v>0.42857142857142855</v>
          </cell>
          <cell r="AS11">
            <v>4.958179320818771</v>
          </cell>
          <cell r="AU11">
            <v>0.29545454545454547</v>
          </cell>
        </row>
        <row r="12">
          <cell r="AQ12">
            <v>0.42857142857142855</v>
          </cell>
          <cell r="AS12">
            <v>0.78880125558480452</v>
          </cell>
          <cell r="AU12">
            <v>0.42857142857142855</v>
          </cell>
        </row>
        <row r="13">
          <cell r="AQ13">
            <v>0.2857142857142857</v>
          </cell>
          <cell r="AS13">
            <v>0.45074357461988829</v>
          </cell>
          <cell r="AU13">
            <v>0.5</v>
          </cell>
        </row>
        <row r="14">
          <cell r="AQ14">
            <v>0.14285714285714285</v>
          </cell>
          <cell r="AS14">
            <v>0.67611536192983246</v>
          </cell>
          <cell r="AU14">
            <v>0</v>
          </cell>
        </row>
        <row r="15">
          <cell r="AQ15">
            <v>0.42857142857142855</v>
          </cell>
          <cell r="AS15">
            <v>0.5634294682748604</v>
          </cell>
          <cell r="AU15">
            <v>0</v>
          </cell>
        </row>
        <row r="16">
          <cell r="AQ16">
            <v>0.14285714285714285</v>
          </cell>
          <cell r="AS16">
            <v>0.11268589365497207</v>
          </cell>
          <cell r="AU16">
            <v>0</v>
          </cell>
        </row>
        <row r="17">
          <cell r="AQ17">
            <v>5.9523809523809527E-2</v>
          </cell>
          <cell r="AS17">
            <v>0.2159812961720298</v>
          </cell>
          <cell r="AU17">
            <v>0.21739130434782608</v>
          </cell>
        </row>
        <row r="18">
          <cell r="AQ18">
            <v>0.14285714285714285</v>
          </cell>
          <cell r="AS18">
            <v>0.22537178730994414</v>
          </cell>
          <cell r="AU18">
            <v>0</v>
          </cell>
        </row>
        <row r="19">
          <cell r="AQ19">
            <v>0.2857142857142857</v>
          </cell>
          <cell r="AS19">
            <v>0.45074357461988829</v>
          </cell>
          <cell r="AU19">
            <v>0.75</v>
          </cell>
        </row>
        <row r="20">
          <cell r="AQ20">
            <v>0.14285714285714285</v>
          </cell>
          <cell r="AS20">
            <v>0.11268589365497207</v>
          </cell>
          <cell r="AU20">
            <v>0</v>
          </cell>
        </row>
        <row r="21">
          <cell r="AQ21">
            <v>0.14285714285714285</v>
          </cell>
          <cell r="AS21">
            <v>1.8029742984795532</v>
          </cell>
          <cell r="AU21">
            <v>0.125</v>
          </cell>
        </row>
        <row r="22">
          <cell r="AQ22">
            <v>0</v>
          </cell>
          <cell r="AS22">
            <v>1.1268589365497207E-4</v>
          </cell>
          <cell r="AU22">
            <v>0</v>
          </cell>
        </row>
        <row r="23">
          <cell r="AQ23">
            <v>0</v>
          </cell>
          <cell r="AS23">
            <v>1.1268589365497207E-4</v>
          </cell>
          <cell r="AU23">
            <v>0</v>
          </cell>
        </row>
        <row r="24">
          <cell r="AQ24">
            <v>0</v>
          </cell>
          <cell r="AS24">
            <v>1.1268589365497207E-4</v>
          </cell>
          <cell r="AU24">
            <v>0</v>
          </cell>
        </row>
        <row r="25">
          <cell r="AQ25">
            <v>0</v>
          </cell>
          <cell r="AS25">
            <v>1.1268589365497207E-4</v>
          </cell>
          <cell r="AU25">
            <v>0</v>
          </cell>
        </row>
        <row r="26">
          <cell r="AQ26">
            <v>0</v>
          </cell>
          <cell r="AS26">
            <v>1.1268589365497207E-4</v>
          </cell>
          <cell r="AU26">
            <v>0</v>
          </cell>
        </row>
        <row r="27">
          <cell r="AQ27">
            <v>0</v>
          </cell>
          <cell r="AS27">
            <v>1.1268589365497207E-4</v>
          </cell>
          <cell r="AU27">
            <v>0</v>
          </cell>
        </row>
        <row r="28">
          <cell r="AQ28">
            <v>0</v>
          </cell>
          <cell r="AS28">
            <v>1.1268589365497207E-4</v>
          </cell>
          <cell r="AU28">
            <v>0</v>
          </cell>
        </row>
        <row r="29">
          <cell r="AQ29">
            <v>0</v>
          </cell>
          <cell r="AS29">
            <v>1.1268589365497207E-4</v>
          </cell>
          <cell r="AU29">
            <v>0</v>
          </cell>
        </row>
        <row r="30">
          <cell r="AQ30">
            <v>9.2436974789915971E-2</v>
          </cell>
          <cell r="AS30">
            <v>0.15245738553319751</v>
          </cell>
          <cell r="AU30">
            <v>0.17391304347826086</v>
          </cell>
        </row>
        <row r="31">
          <cell r="AQ31">
            <v>0.2857142857142857</v>
          </cell>
          <cell r="AS31">
            <v>0.45074357461988829</v>
          </cell>
          <cell r="AU31">
            <v>0.5</v>
          </cell>
        </row>
        <row r="32">
          <cell r="AQ32">
            <v>0</v>
          </cell>
          <cell r="AS32">
            <v>1.1268589365497207E-4</v>
          </cell>
          <cell r="AU32">
            <v>0</v>
          </cell>
        </row>
        <row r="33">
          <cell r="AQ33">
            <v>0.2857142857142857</v>
          </cell>
          <cell r="AS33">
            <v>0.22537178730994414</v>
          </cell>
          <cell r="AU33">
            <v>0.5</v>
          </cell>
        </row>
        <row r="34">
          <cell r="AQ34">
            <v>0.2857142857142857</v>
          </cell>
          <cell r="AS34">
            <v>0.45074357461988829</v>
          </cell>
          <cell r="AU34">
            <v>0.25</v>
          </cell>
        </row>
        <row r="35">
          <cell r="AQ35">
            <v>0</v>
          </cell>
          <cell r="AS35">
            <v>1.1268589365497207E-4</v>
          </cell>
          <cell r="AU35">
            <v>0</v>
          </cell>
        </row>
        <row r="36">
          <cell r="AQ36">
            <v>0</v>
          </cell>
          <cell r="AS36">
            <v>1.1268589365497207E-4</v>
          </cell>
          <cell r="AU36">
            <v>0</v>
          </cell>
        </row>
        <row r="37">
          <cell r="AQ37">
            <v>0</v>
          </cell>
          <cell r="AS37">
            <v>1.1268589365497207E-4</v>
          </cell>
          <cell r="AU37">
            <v>0</v>
          </cell>
        </row>
        <row r="38">
          <cell r="AQ38">
            <v>0</v>
          </cell>
          <cell r="AS38">
            <v>1.1268589365497207E-4</v>
          </cell>
          <cell r="AU38">
            <v>0</v>
          </cell>
        </row>
        <row r="39">
          <cell r="AQ39">
            <v>0.14285714285714285</v>
          </cell>
          <cell r="AS39">
            <v>0.11268589365497207</v>
          </cell>
          <cell r="AU39">
            <v>0</v>
          </cell>
        </row>
        <row r="40">
          <cell r="AQ40">
            <v>0</v>
          </cell>
          <cell r="AS40">
            <v>1.1268589365497207E-4</v>
          </cell>
          <cell r="AU40">
            <v>0</v>
          </cell>
        </row>
        <row r="41">
          <cell r="AQ41">
            <v>0</v>
          </cell>
          <cell r="AS41">
            <v>1.1268589365497207E-4</v>
          </cell>
          <cell r="AU41">
            <v>0</v>
          </cell>
        </row>
        <row r="42">
          <cell r="AQ42">
            <v>0</v>
          </cell>
          <cell r="AS42">
            <v>1.1268589365497207E-4</v>
          </cell>
          <cell r="AU42">
            <v>0</v>
          </cell>
        </row>
        <row r="43">
          <cell r="AQ43">
            <v>0.14285714285714285</v>
          </cell>
          <cell r="AS43">
            <v>0.11268589365497207</v>
          </cell>
          <cell r="AU43">
            <v>0</v>
          </cell>
        </row>
        <row r="44">
          <cell r="AQ44">
            <v>0</v>
          </cell>
          <cell r="AS44">
            <v>1.1268589365497207E-4</v>
          </cell>
          <cell r="AU44">
            <v>0</v>
          </cell>
        </row>
        <row r="45">
          <cell r="AQ45">
            <v>0</v>
          </cell>
          <cell r="AS45">
            <v>1.1268589365497207E-4</v>
          </cell>
          <cell r="AU45">
            <v>0</v>
          </cell>
        </row>
        <row r="46">
          <cell r="AQ46">
            <v>0.2857142857142857</v>
          </cell>
          <cell r="AS46">
            <v>0.22537178730994414</v>
          </cell>
          <cell r="AU46">
            <v>0</v>
          </cell>
        </row>
        <row r="47">
          <cell r="AQ47">
            <v>0.14285714285714285</v>
          </cell>
          <cell r="AS47">
            <v>1.0141730428947486</v>
          </cell>
          <cell r="AU47">
            <v>0</v>
          </cell>
        </row>
        <row r="48">
          <cell r="AQ48">
            <v>0.20714285714285716</v>
          </cell>
          <cell r="AS48">
            <v>0.92402432797077094</v>
          </cell>
          <cell r="AU48">
            <v>0.21951219512195122</v>
          </cell>
        </row>
        <row r="49">
          <cell r="AQ49">
            <v>0.7142857142857143</v>
          </cell>
          <cell r="AS49">
            <v>3.6059485969591063</v>
          </cell>
          <cell r="AU49">
            <v>0.3125</v>
          </cell>
        </row>
        <row r="50">
          <cell r="AQ50">
            <v>0.14285714285714285</v>
          </cell>
          <cell r="AS50">
            <v>0.67611536192983246</v>
          </cell>
          <cell r="AU50">
            <v>0.5</v>
          </cell>
        </row>
        <row r="51">
          <cell r="AQ51">
            <v>0.42857142857142855</v>
          </cell>
          <cell r="AS51">
            <v>2.9298332350292737</v>
          </cell>
          <cell r="AU51">
            <v>0.30769230769230771</v>
          </cell>
        </row>
        <row r="52">
          <cell r="AQ52">
            <v>0.42857142857142855</v>
          </cell>
          <cell r="AS52">
            <v>3.4932627033041341</v>
          </cell>
          <cell r="AU52">
            <v>0.16129032258064516</v>
          </cell>
        </row>
        <row r="53">
          <cell r="AQ53">
            <v>0.2857142857142857</v>
          </cell>
          <cell r="AS53">
            <v>2.1410319794444694</v>
          </cell>
          <cell r="AU53">
            <v>0.10526315789473684</v>
          </cell>
        </row>
        <row r="54">
          <cell r="AQ54">
            <v>0.14285714285714285</v>
          </cell>
          <cell r="AS54">
            <v>0.45074357461988829</v>
          </cell>
          <cell r="AU54">
            <v>0.5</v>
          </cell>
        </row>
        <row r="55">
          <cell r="AQ55">
            <v>0.14285714285714285</v>
          </cell>
          <cell r="AS55">
            <v>2.2537178730994416</v>
          </cell>
          <cell r="AU55">
            <v>0.1</v>
          </cell>
        </row>
        <row r="56">
          <cell r="AQ56">
            <v>0.14285714285714285</v>
          </cell>
          <cell r="AS56">
            <v>0.11268589365497207</v>
          </cell>
          <cell r="AU56">
            <v>0</v>
          </cell>
        </row>
        <row r="57">
          <cell r="AQ57">
            <v>0.14285714285714285</v>
          </cell>
          <cell r="AS57">
            <v>0.11268589365497207</v>
          </cell>
          <cell r="AU57">
            <v>0</v>
          </cell>
        </row>
        <row r="58">
          <cell r="AQ58">
            <v>0</v>
          </cell>
          <cell r="AS58">
            <v>1.1268589365497207E-4</v>
          </cell>
          <cell r="AU58">
            <v>0</v>
          </cell>
        </row>
        <row r="59">
          <cell r="AQ59">
            <v>0.14285714285714285</v>
          </cell>
          <cell r="AS59">
            <v>0.11268589365497207</v>
          </cell>
          <cell r="AU59">
            <v>0</v>
          </cell>
        </row>
        <row r="60">
          <cell r="AQ60">
            <v>0.14285714285714285</v>
          </cell>
          <cell r="AS60">
            <v>0.11268589365497207</v>
          </cell>
          <cell r="AU60">
            <v>0</v>
          </cell>
        </row>
        <row r="61">
          <cell r="AQ61">
            <v>0.14285714285714285</v>
          </cell>
          <cell r="AS61">
            <v>0.5634294682748604</v>
          </cell>
          <cell r="AU61">
            <v>0.4</v>
          </cell>
        </row>
        <row r="62">
          <cell r="AQ62">
            <v>0</v>
          </cell>
          <cell r="AS62">
            <v>1.1268589365497207E-4</v>
          </cell>
          <cell r="AU62">
            <v>0</v>
          </cell>
        </row>
        <row r="63">
          <cell r="AQ63">
            <v>0.2857142857142857</v>
          </cell>
          <cell r="AS63">
            <v>0.22537178730994414</v>
          </cell>
          <cell r="AU63">
            <v>0.5</v>
          </cell>
        </row>
        <row r="64">
          <cell r="AQ64">
            <v>0</v>
          </cell>
          <cell r="AS64">
            <v>1.1268589365497207E-4</v>
          </cell>
          <cell r="AU64">
            <v>0</v>
          </cell>
        </row>
        <row r="65">
          <cell r="AQ65">
            <v>0.14285714285714285</v>
          </cell>
          <cell r="AS65">
            <v>0.11268589365497207</v>
          </cell>
          <cell r="AU65">
            <v>0</v>
          </cell>
        </row>
        <row r="66">
          <cell r="AQ66">
            <v>0.2857142857142857</v>
          </cell>
          <cell r="AS66">
            <v>0.22537178730994414</v>
          </cell>
          <cell r="AU66">
            <v>0.5</v>
          </cell>
        </row>
        <row r="68">
          <cell r="AQ68">
            <v>0.2857142857142857</v>
          </cell>
          <cell r="AS68">
            <v>1.0141730428947486</v>
          </cell>
          <cell r="AU68">
            <v>0</v>
          </cell>
        </row>
        <row r="69">
          <cell r="AQ69">
            <v>0.11224489795918367</v>
          </cell>
          <cell r="AS69">
            <v>0.28976372654135674</v>
          </cell>
          <cell r="AU69">
            <v>0.27777777777777779</v>
          </cell>
        </row>
        <row r="70">
          <cell r="AQ70">
            <v>0.14285714285714285</v>
          </cell>
          <cell r="AS70">
            <v>0.22537178730994414</v>
          </cell>
          <cell r="AU70">
            <v>0</v>
          </cell>
        </row>
        <row r="71">
          <cell r="AQ71">
            <v>0.2857142857142857</v>
          </cell>
          <cell r="AS71">
            <v>1.3522307238596649</v>
          </cell>
          <cell r="AU71">
            <v>0.33333333333333331</v>
          </cell>
        </row>
        <row r="72">
          <cell r="AQ72">
            <v>0.14285714285714285</v>
          </cell>
          <cell r="AS72">
            <v>0.22537178730994414</v>
          </cell>
          <cell r="AU72">
            <v>0</v>
          </cell>
        </row>
        <row r="73">
          <cell r="AQ73">
            <v>0</v>
          </cell>
          <cell r="AS73">
            <v>1.1268589365497207E-4</v>
          </cell>
          <cell r="AU73">
            <v>0</v>
          </cell>
        </row>
        <row r="74">
          <cell r="AQ74">
            <v>0.14285714285714285</v>
          </cell>
          <cell r="AS74">
            <v>0.11268589365497207</v>
          </cell>
          <cell r="AU74">
            <v>1</v>
          </cell>
        </row>
        <row r="75">
          <cell r="AQ75">
            <v>0.14285714285714285</v>
          </cell>
          <cell r="AS75">
            <v>0.22537178730994414</v>
          </cell>
          <cell r="AU75">
            <v>0</v>
          </cell>
        </row>
        <row r="76">
          <cell r="AQ76">
            <v>0</v>
          </cell>
          <cell r="AS76">
            <v>1.1268589365497207E-4</v>
          </cell>
          <cell r="AU76">
            <v>0</v>
          </cell>
        </row>
        <row r="77">
          <cell r="AQ77">
            <v>0.14285714285714285</v>
          </cell>
          <cell r="AS77">
            <v>0.22537178730994414</v>
          </cell>
          <cell r="AU77">
            <v>0</v>
          </cell>
        </row>
        <row r="78">
          <cell r="AQ78">
            <v>0</v>
          </cell>
          <cell r="AS78">
            <v>1.1268589365497207E-4</v>
          </cell>
          <cell r="AU78">
            <v>0</v>
          </cell>
        </row>
        <row r="79">
          <cell r="AQ79">
            <v>0.2857142857142857</v>
          </cell>
          <cell r="AS79">
            <v>1.4649166175146369</v>
          </cell>
          <cell r="AU79">
            <v>0.38461538461538464</v>
          </cell>
        </row>
        <row r="80">
          <cell r="AQ80">
            <v>0</v>
          </cell>
          <cell r="AS80">
            <v>1.1268589365497207E-4</v>
          </cell>
          <cell r="AU80">
            <v>0</v>
          </cell>
        </row>
        <row r="81">
          <cell r="AQ81">
            <v>0</v>
          </cell>
          <cell r="AS81">
            <v>1.1268589365497207E-4</v>
          </cell>
          <cell r="AU81">
            <v>0</v>
          </cell>
        </row>
        <row r="82">
          <cell r="AQ82">
            <v>0.14285714285714285</v>
          </cell>
          <cell r="AS82">
            <v>0.11268589365497207</v>
          </cell>
          <cell r="AU82">
            <v>0</v>
          </cell>
        </row>
        <row r="83">
          <cell r="AQ83">
            <v>0.14285714285714285</v>
          </cell>
          <cell r="AS83">
            <v>0.11268589365497207</v>
          </cell>
          <cell r="AU83">
            <v>0</v>
          </cell>
        </row>
        <row r="84">
          <cell r="AQ84">
            <v>0.17619047619047618</v>
          </cell>
          <cell r="AS84">
            <v>2.0133212999688346</v>
          </cell>
          <cell r="AU84">
            <v>0.22201492537313433</v>
          </cell>
        </row>
        <row r="85">
          <cell r="AQ85">
            <v>0.14285714285714285</v>
          </cell>
          <cell r="AS85">
            <v>0.22537178730994414</v>
          </cell>
          <cell r="AU85">
            <v>0</v>
          </cell>
        </row>
        <row r="86">
          <cell r="AQ86">
            <v>0.14285714285714285</v>
          </cell>
          <cell r="AS86">
            <v>0.11268589365497207</v>
          </cell>
          <cell r="AU86">
            <v>1</v>
          </cell>
        </row>
        <row r="87">
          <cell r="AQ87">
            <v>0.14285714285714285</v>
          </cell>
          <cell r="AS87">
            <v>0.45074357461988829</v>
          </cell>
          <cell r="AU87">
            <v>0</v>
          </cell>
        </row>
        <row r="88">
          <cell r="AQ88">
            <v>0.2857142857142857</v>
          </cell>
          <cell r="AS88">
            <v>4.394749852543911</v>
          </cell>
          <cell r="AU88">
            <v>0.17948717948717949</v>
          </cell>
        </row>
        <row r="89">
          <cell r="AQ89">
            <v>0.14285714285714285</v>
          </cell>
          <cell r="AS89">
            <v>1.2395448302046927</v>
          </cell>
          <cell r="AU89">
            <v>9.0909090909090912E-2</v>
          </cell>
        </row>
        <row r="90">
          <cell r="AQ90">
            <v>0.2857142857142857</v>
          </cell>
          <cell r="AS90">
            <v>0.67611536192983246</v>
          </cell>
          <cell r="AU90">
            <v>0.5</v>
          </cell>
        </row>
        <row r="91">
          <cell r="AQ91">
            <v>0</v>
          </cell>
          <cell r="AS91">
            <v>1.1268589365497207E-4</v>
          </cell>
          <cell r="AU91">
            <v>0</v>
          </cell>
        </row>
        <row r="92">
          <cell r="AQ92">
            <v>0.14285714285714285</v>
          </cell>
          <cell r="AS92">
            <v>0.11268589365497207</v>
          </cell>
          <cell r="AU92">
            <v>0</v>
          </cell>
        </row>
        <row r="93">
          <cell r="AQ93">
            <v>0</v>
          </cell>
          <cell r="AS93">
            <v>1.1268589365497207E-4</v>
          </cell>
          <cell r="AU93">
            <v>0</v>
          </cell>
        </row>
        <row r="94">
          <cell r="AQ94">
            <v>0</v>
          </cell>
          <cell r="AS94">
            <v>1.1268589365497207E-4</v>
          </cell>
          <cell r="AU94">
            <v>0</v>
          </cell>
        </row>
        <row r="95">
          <cell r="AQ95">
            <v>0</v>
          </cell>
          <cell r="AS95">
            <v>1.1268589365497207E-4</v>
          </cell>
          <cell r="AU95">
            <v>0</v>
          </cell>
        </row>
        <row r="96">
          <cell r="AQ96">
            <v>0.14285714285714285</v>
          </cell>
          <cell r="AS96">
            <v>0.67611536192983246</v>
          </cell>
          <cell r="AU96">
            <v>0</v>
          </cell>
        </row>
        <row r="97">
          <cell r="AQ97">
            <v>0.14285714285714285</v>
          </cell>
          <cell r="AS97">
            <v>0.90148714923977658</v>
          </cell>
          <cell r="AU97">
            <v>0.125</v>
          </cell>
        </row>
        <row r="98">
          <cell r="AQ98">
            <v>0</v>
          </cell>
          <cell r="AS98">
            <v>1.1268589365497207E-4</v>
          </cell>
          <cell r="AU98">
            <v>0</v>
          </cell>
        </row>
        <row r="99">
          <cell r="AQ99">
            <v>0</v>
          </cell>
          <cell r="AS99">
            <v>1.1268589365497207E-4</v>
          </cell>
          <cell r="AU99">
            <v>0</v>
          </cell>
        </row>
        <row r="100">
          <cell r="AQ100">
            <v>0</v>
          </cell>
          <cell r="AS100">
            <v>1.1268589365497207E-4</v>
          </cell>
          <cell r="AU100">
            <v>0</v>
          </cell>
        </row>
        <row r="101">
          <cell r="AQ101">
            <v>0.14285714285714285</v>
          </cell>
          <cell r="AS101">
            <v>0.45074357461988829</v>
          </cell>
          <cell r="AU101">
            <v>0</v>
          </cell>
        </row>
        <row r="102">
          <cell r="AQ102">
            <v>0.14285714285714285</v>
          </cell>
          <cell r="AS102">
            <v>0.11268589365497207</v>
          </cell>
          <cell r="AU102">
            <v>1</v>
          </cell>
        </row>
        <row r="103">
          <cell r="AQ103">
            <v>0</v>
          </cell>
          <cell r="AS103">
            <v>1.1268589365497207E-4</v>
          </cell>
          <cell r="AU103">
            <v>0</v>
          </cell>
        </row>
        <row r="104">
          <cell r="AQ104">
            <v>0.2857142857142857</v>
          </cell>
          <cell r="AS104">
            <v>0.5634294682748604</v>
          </cell>
          <cell r="AU104">
            <v>0.6</v>
          </cell>
        </row>
        <row r="105">
          <cell r="AQ105">
            <v>0.8571428571428571</v>
          </cell>
          <cell r="AS105">
            <v>41.243037077719777</v>
          </cell>
          <cell r="AU105">
            <v>0.24863387978142076</v>
          </cell>
        </row>
        <row r="106">
          <cell r="AQ106">
            <v>0.14285714285714285</v>
          </cell>
          <cell r="AS106">
            <v>0.78880125558480452</v>
          </cell>
          <cell r="AU106">
            <v>0.14285714285714285</v>
          </cell>
        </row>
        <row r="107">
          <cell r="AQ107">
            <v>0.2857142857142857</v>
          </cell>
          <cell r="AS107">
            <v>0.22537178730994414</v>
          </cell>
          <cell r="AU107">
            <v>0.5</v>
          </cell>
        </row>
        <row r="108">
          <cell r="AQ108">
            <v>0.14285714285714285</v>
          </cell>
          <cell r="AS108">
            <v>0.5634294682748604</v>
          </cell>
          <cell r="AU108">
            <v>0.2</v>
          </cell>
        </row>
        <row r="109">
          <cell r="AQ109">
            <v>0.42857142857142855</v>
          </cell>
          <cell r="AS109">
            <v>1.690288404824581</v>
          </cell>
          <cell r="AU109">
            <v>0.2</v>
          </cell>
        </row>
        <row r="110">
          <cell r="AQ110">
            <v>0.2857142857142857</v>
          </cell>
          <cell r="AS110">
            <v>1.8029742984795532</v>
          </cell>
          <cell r="AU110">
            <v>6.25E-2</v>
          </cell>
        </row>
        <row r="111">
          <cell r="AQ111">
            <v>0.42857142857142855</v>
          </cell>
          <cell r="AS111">
            <v>3.7186344906140785</v>
          </cell>
          <cell r="AU111">
            <v>9.0909090909090912E-2</v>
          </cell>
        </row>
        <row r="114">
          <cell r="AQ114">
            <v>0.14285714285714285</v>
          </cell>
          <cell r="AS114">
            <v>0.11268589365497207</v>
          </cell>
          <cell r="AU114">
            <v>0</v>
          </cell>
        </row>
        <row r="115">
          <cell r="AQ115">
            <v>0.22222222222222221</v>
          </cell>
          <cell r="AS115">
            <v>1.6026438208707139</v>
          </cell>
          <cell r="AU115">
            <v>0.1953125</v>
          </cell>
        </row>
        <row r="116">
          <cell r="AQ116">
            <v>0.42857142857142855</v>
          </cell>
          <cell r="AS116">
            <v>4.7328075335088267</v>
          </cell>
          <cell r="AU116">
            <v>0.19047619047619047</v>
          </cell>
        </row>
        <row r="117">
          <cell r="AQ117">
            <v>0</v>
          </cell>
          <cell r="AS117">
            <v>1.1268589365497207E-4</v>
          </cell>
          <cell r="AU117">
            <v>0</v>
          </cell>
        </row>
        <row r="118">
          <cell r="AQ118">
            <v>0.2857142857142857</v>
          </cell>
          <cell r="AS118">
            <v>0.78880125558480452</v>
          </cell>
          <cell r="AU118">
            <v>0</v>
          </cell>
        </row>
        <row r="119">
          <cell r="AQ119">
            <v>0</v>
          </cell>
          <cell r="AS119">
            <v>1.1268589365497207E-4</v>
          </cell>
          <cell r="AU119">
            <v>0</v>
          </cell>
        </row>
        <row r="120">
          <cell r="AQ120">
            <v>0.5714285714285714</v>
          </cell>
          <cell r="AS120">
            <v>3.0425191286842459</v>
          </cell>
          <cell r="AU120">
            <v>0.25925925925925924</v>
          </cell>
        </row>
        <row r="121">
          <cell r="AQ121">
            <v>0</v>
          </cell>
          <cell r="AS121">
            <v>1.1268589365497207E-4</v>
          </cell>
          <cell r="AU121">
            <v>0</v>
          </cell>
        </row>
        <row r="122">
          <cell r="AQ122">
            <v>0</v>
          </cell>
          <cell r="AS122">
            <v>1.1268589365497207E-4</v>
          </cell>
          <cell r="AU122">
            <v>0</v>
          </cell>
        </row>
        <row r="124">
          <cell r="AQ124">
            <v>0.42857142857142855</v>
          </cell>
          <cell r="AS124">
            <v>5.4089228954386597</v>
          </cell>
          <cell r="AU124">
            <v>0.20833333333333334</v>
          </cell>
        </row>
        <row r="125">
          <cell r="AQ125">
            <v>0.15958815958815956</v>
          </cell>
          <cell r="AS125">
            <v>1</v>
          </cell>
          <cell r="AU125">
            <v>0.14010887970409991</v>
          </cell>
        </row>
      </sheetData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свод"/>
      <sheetName val="Мун-2024"/>
      <sheetName val="мун-2024-диаграммы"/>
      <sheetName val="Рег-2024"/>
      <sheetName val="рег-2024 диаграммы"/>
      <sheetName val="Фед-2024"/>
      <sheetName val="фед-2024-диаграммы"/>
      <sheetName val="Кол-во учащихся ОУ"/>
    </sheetNames>
    <sheetDataSet>
      <sheetData sheetId="0"/>
      <sheetData sheetId="1">
        <row r="6">
          <cell r="CU6">
            <v>2.6666159217310113</v>
          </cell>
          <cell r="CW6">
            <v>0.99999994987971386</v>
          </cell>
          <cell r="CY6">
            <v>8.3199679230152368E-2</v>
          </cell>
          <cell r="DA6">
            <v>0.13952349983566548</v>
          </cell>
        </row>
        <row r="7">
          <cell r="C7" t="str">
            <v>ЖЕЛЕЗНОДОРОЖНЫЙ РАЙОН</v>
          </cell>
          <cell r="CU7">
            <v>0.40579710144927533</v>
          </cell>
          <cell r="CW7">
            <v>0.87715512845052479</v>
          </cell>
          <cell r="CY7">
            <v>8.5976039464411555E-2</v>
          </cell>
          <cell r="DA7">
            <v>0.14326097930338214</v>
          </cell>
        </row>
        <row r="8">
          <cell r="CU8">
            <v>0.13043478260869565</v>
          </cell>
          <cell r="CW8">
            <v>6.1196869426780799E-2</v>
          </cell>
          <cell r="CY8">
            <v>0.27272727272727271</v>
          </cell>
          <cell r="DA8">
            <v>4.5643153526970952E-2</v>
          </cell>
        </row>
        <row r="9">
          <cell r="CU9">
            <v>0.30434782608695654</v>
          </cell>
          <cell r="CW9">
            <v>2.8206193453979878</v>
          </cell>
          <cell r="CY9">
            <v>1.1834319526627219E-2</v>
          </cell>
          <cell r="DA9">
            <v>0.4256926952141058</v>
          </cell>
        </row>
        <row r="10">
          <cell r="CU10">
            <v>0.47826086956521741</v>
          </cell>
          <cell r="CW10">
            <v>0.45619484481782052</v>
          </cell>
          <cell r="CY10">
            <v>0.15853658536585366</v>
          </cell>
          <cell r="DA10">
            <v>4.7953216374269005E-2</v>
          </cell>
        </row>
        <row r="11">
          <cell r="CU11">
            <v>0.47826086956521741</v>
          </cell>
          <cell r="CW11">
            <v>1.535485087435591</v>
          </cell>
          <cell r="CY11">
            <v>0.21739130434782608</v>
          </cell>
          <cell r="DA11">
            <v>0.16880733944954129</v>
          </cell>
        </row>
        <row r="12">
          <cell r="CU12">
            <v>0.47826086956521741</v>
          </cell>
          <cell r="CW12">
            <v>0.40612467892318171</v>
          </cell>
          <cell r="CY12">
            <v>0.15068493150684931</v>
          </cell>
          <cell r="DA12">
            <v>8.0043859649122806E-2</v>
          </cell>
        </row>
        <row r="13">
          <cell r="CU13">
            <v>0.56521739130434778</v>
          </cell>
          <cell r="CW13">
            <v>1.0570368355534865</v>
          </cell>
          <cell r="CY13">
            <v>5.7894736842105263E-2</v>
          </cell>
          <cell r="DA13">
            <v>0.19895287958115182</v>
          </cell>
        </row>
        <row r="14">
          <cell r="CU14">
            <v>0.39130434782608697</v>
          </cell>
          <cell r="CW14">
            <v>0.22253407064283928</v>
          </cell>
          <cell r="CY14">
            <v>0.25</v>
          </cell>
          <cell r="DA14">
            <v>3.0280090840272521E-2</v>
          </cell>
        </row>
        <row r="15">
          <cell r="CU15">
            <v>0.30434782608695654</v>
          </cell>
          <cell r="CW15">
            <v>0.20584401534462635</v>
          </cell>
          <cell r="CY15">
            <v>0.13513513513513514</v>
          </cell>
          <cell r="DA15">
            <v>3.5071090047393366E-2</v>
          </cell>
        </row>
        <row r="16">
          <cell r="CU16">
            <v>0.52173913043478259</v>
          </cell>
          <cell r="CW16">
            <v>1.1293604085124094</v>
          </cell>
          <cell r="CY16">
            <v>1.4778325123152709E-2</v>
          </cell>
          <cell r="DA16">
            <v>0.22937853107344633</v>
          </cell>
        </row>
        <row r="17">
          <cell r="C17" t="str">
            <v>КИРОВСКИЙ РАЙОН</v>
          </cell>
          <cell r="CU17">
            <v>0.34057971014492755</v>
          </cell>
          <cell r="CW17">
            <v>0.821521610789815</v>
          </cell>
          <cell r="CY17">
            <v>8.5778781038374718E-2</v>
          </cell>
          <cell r="DA17">
            <v>0.13479385364369389</v>
          </cell>
        </row>
        <row r="18">
          <cell r="CU18">
            <v>0.56521739130434778</v>
          </cell>
          <cell r="CW18">
            <v>0.43950478951960759</v>
          </cell>
          <cell r="CY18">
            <v>0.21518987341772153</v>
          </cell>
          <cell r="DA18">
            <v>7.9317269076305222E-2</v>
          </cell>
        </row>
        <row r="19">
          <cell r="CU19">
            <v>0.43478260869565216</v>
          </cell>
          <cell r="CW19">
            <v>0.62865874956602097</v>
          </cell>
          <cell r="CY19">
            <v>0.33628318584070799</v>
          </cell>
          <cell r="DA19">
            <v>0.15479452054794521</v>
          </cell>
        </row>
        <row r="20">
          <cell r="CU20">
            <v>0.52173913043478259</v>
          </cell>
          <cell r="CW20">
            <v>0.43394143775353661</v>
          </cell>
          <cell r="CY20">
            <v>0.21794871794871795</v>
          </cell>
          <cell r="DA20">
            <v>7.169117647058823E-2</v>
          </cell>
        </row>
        <row r="21">
          <cell r="CU21">
            <v>0.69565217391304346</v>
          </cell>
          <cell r="CW21">
            <v>0.91238968963564104</v>
          </cell>
          <cell r="CY21">
            <v>0.34146341463414637</v>
          </cell>
          <cell r="DA21">
            <v>9.0858725761772854E-2</v>
          </cell>
        </row>
        <row r="22">
          <cell r="CU22">
            <v>0.52173913043478259</v>
          </cell>
          <cell r="CW22">
            <v>0.31154769889997497</v>
          </cell>
          <cell r="CY22">
            <v>0.26785714285714285</v>
          </cell>
          <cell r="DA22">
            <v>3.8514442916093537E-2</v>
          </cell>
        </row>
        <row r="23">
          <cell r="CU23">
            <v>0.30434782608695654</v>
          </cell>
          <cell r="CW23">
            <v>0.11126703532141964</v>
          </cell>
          <cell r="CY23">
            <v>0.25</v>
          </cell>
          <cell r="DA23">
            <v>1.8975332068311195E-2</v>
          </cell>
        </row>
        <row r="24">
          <cell r="CU24">
            <v>0.30434782608695654</v>
          </cell>
          <cell r="CW24">
            <v>0.17802725651427143</v>
          </cell>
          <cell r="CY24">
            <v>3.125E-2</v>
          </cell>
          <cell r="DA24">
            <v>2.9795158286778398E-2</v>
          </cell>
        </row>
        <row r="25">
          <cell r="CU25">
            <v>0.17391304347826086</v>
          </cell>
          <cell r="CW25">
            <v>5.0070165894638835E-2</v>
          </cell>
          <cell r="CY25">
            <v>0</v>
          </cell>
          <cell r="DA25">
            <v>1.2500000000000001E-2</v>
          </cell>
        </row>
        <row r="26">
          <cell r="CU26">
            <v>0.17391304347826086</v>
          </cell>
          <cell r="CW26">
            <v>4.4506814128567856E-2</v>
          </cell>
          <cell r="CY26">
            <v>0.25</v>
          </cell>
          <cell r="DA26">
            <v>8.7051142546245922E-3</v>
          </cell>
        </row>
        <row r="27">
          <cell r="CU27">
            <v>0.17391304347826086</v>
          </cell>
          <cell r="CW27">
            <v>2.0584401534462633</v>
          </cell>
          <cell r="CY27">
            <v>0</v>
          </cell>
          <cell r="DA27">
            <v>0.361328125</v>
          </cell>
        </row>
        <row r="28">
          <cell r="CU28">
            <v>0.21739130434782608</v>
          </cell>
          <cell r="CW28">
            <v>4.6899055387978379</v>
          </cell>
          <cell r="CY28">
            <v>1.1862396204033216E-3</v>
          </cell>
          <cell r="DA28">
            <v>0.55753968253968256</v>
          </cell>
        </row>
        <row r="29">
          <cell r="CU29">
            <v>0</v>
          </cell>
          <cell r="CW29">
            <v>5.5633517660709819E-6</v>
          </cell>
          <cell r="CY29">
            <v>0</v>
          </cell>
          <cell r="DA29">
            <v>1.2987012987012988E-6</v>
          </cell>
        </row>
        <row r="30">
          <cell r="C30" t="str">
            <v>ЛЕНИНСКИЙ РАЙОН</v>
          </cell>
          <cell r="CU30">
            <v>0.29411764705882354</v>
          </cell>
          <cell r="CW30">
            <v>0.54913554490982985</v>
          </cell>
          <cell r="CY30">
            <v>7.270560190703218E-2</v>
          </cell>
          <cell r="DA30">
            <v>9.4556519779105147E-2</v>
          </cell>
        </row>
        <row r="31">
          <cell r="CU31">
            <v>0.47826086956521741</v>
          </cell>
          <cell r="CW31">
            <v>0.52851841777674324</v>
          </cell>
          <cell r="CY31">
            <v>0.43157894736842106</v>
          </cell>
          <cell r="DA31">
            <v>7.0789865871833085E-2</v>
          </cell>
        </row>
        <row r="32">
          <cell r="CU32">
            <v>0.34782608695652173</v>
          </cell>
          <cell r="CW32">
            <v>0.30598434713390399</v>
          </cell>
          <cell r="CY32">
            <v>0.23636363636363636</v>
          </cell>
          <cell r="DA32">
            <v>4.2768273716951785E-2</v>
          </cell>
        </row>
        <row r="33">
          <cell r="CU33">
            <v>0.34782608695652173</v>
          </cell>
          <cell r="CW33">
            <v>0.15577384944998748</v>
          </cell>
          <cell r="CY33">
            <v>0.21428571428571427</v>
          </cell>
          <cell r="DA33">
            <v>1.9021739130434784E-2</v>
          </cell>
        </row>
        <row r="34">
          <cell r="CU34">
            <v>0.43478260869565216</v>
          </cell>
          <cell r="CW34">
            <v>0.21140736711069733</v>
          </cell>
          <cell r="CY34">
            <v>0.47368421052631576</v>
          </cell>
          <cell r="DA34">
            <v>3.8345105953582238E-2</v>
          </cell>
        </row>
        <row r="35">
          <cell r="CU35">
            <v>0.21739130434782608</v>
          </cell>
          <cell r="CW35">
            <v>0.45063149305174954</v>
          </cell>
          <cell r="CY35">
            <v>1.2345679012345678E-2</v>
          </cell>
          <cell r="DA35">
            <v>8.223350253807106E-2</v>
          </cell>
        </row>
        <row r="36">
          <cell r="CU36">
            <v>0.13043478260869565</v>
          </cell>
          <cell r="CW36">
            <v>4.4506814128567856E-2</v>
          </cell>
          <cell r="CY36">
            <v>0.25</v>
          </cell>
          <cell r="DA36">
            <v>1.444043321299639E-2</v>
          </cell>
        </row>
        <row r="37">
          <cell r="CU37">
            <v>0.2608695652173913</v>
          </cell>
          <cell r="CW37">
            <v>0.13352044238570357</v>
          </cell>
          <cell r="CY37">
            <v>0.125</v>
          </cell>
          <cell r="DA37">
            <v>1.7738359201773836E-2</v>
          </cell>
        </row>
        <row r="38">
          <cell r="CU38">
            <v>0.21739130434782608</v>
          </cell>
          <cell r="CW38">
            <v>0.43394143775353661</v>
          </cell>
          <cell r="CY38">
            <v>1.282051282051282E-2</v>
          </cell>
          <cell r="DA38">
            <v>0.11624441132637854</v>
          </cell>
        </row>
        <row r="39">
          <cell r="CU39">
            <v>0.21739130434782608</v>
          </cell>
          <cell r="CW39">
            <v>6.6760221192851785E-2</v>
          </cell>
          <cell r="CY39">
            <v>0.16666666666666666</v>
          </cell>
          <cell r="DA39">
            <v>1.3201320132013201E-2</v>
          </cell>
        </row>
        <row r="40">
          <cell r="CU40">
            <v>0.17391304347826086</v>
          </cell>
          <cell r="CW40">
            <v>3.3380110596425892E-2</v>
          </cell>
          <cell r="CY40">
            <v>0.16666666666666666</v>
          </cell>
          <cell r="DA40">
            <v>1.7964071856287425E-2</v>
          </cell>
        </row>
        <row r="41">
          <cell r="CU41">
            <v>0.17391304347826086</v>
          </cell>
          <cell r="CW41">
            <v>0.11126703532141964</v>
          </cell>
          <cell r="CY41">
            <v>0.1</v>
          </cell>
          <cell r="DA41">
            <v>1.2476606363069246E-2</v>
          </cell>
        </row>
        <row r="42">
          <cell r="CU42">
            <v>0.47826086956521741</v>
          </cell>
          <cell r="CW42">
            <v>0.22809742240891026</v>
          </cell>
          <cell r="CY42">
            <v>0.31707317073170732</v>
          </cell>
          <cell r="DA42">
            <v>4.00390625E-2</v>
          </cell>
        </row>
        <row r="43">
          <cell r="CU43">
            <v>0.17391304347826086</v>
          </cell>
          <cell r="CW43">
            <v>1.9749898769551986</v>
          </cell>
          <cell r="CY43">
            <v>1.4084507042253521E-2</v>
          </cell>
          <cell r="DA43">
            <v>0.32839962997224792</v>
          </cell>
        </row>
        <row r="44">
          <cell r="CU44">
            <v>0.39130434782608697</v>
          </cell>
          <cell r="CW44">
            <v>0.10570368355534866</v>
          </cell>
          <cell r="CY44">
            <v>0.15789473684210525</v>
          </cell>
          <cell r="DA44">
            <v>2.3227383863080684E-2</v>
          </cell>
        </row>
        <row r="45">
          <cell r="CU45">
            <v>0.13043478260869565</v>
          </cell>
          <cell r="CW45">
            <v>2.781675883035491E-2</v>
          </cell>
          <cell r="CY45">
            <v>0</v>
          </cell>
          <cell r="DA45">
            <v>6.6934404283801874E-3</v>
          </cell>
        </row>
        <row r="46">
          <cell r="CU46">
            <v>0.52173913043478259</v>
          </cell>
          <cell r="CW46">
            <v>4.356104432833579</v>
          </cell>
          <cell r="CY46">
            <v>1.277139208173691E-2</v>
          </cell>
          <cell r="DA46">
            <v>0.63658536585365855</v>
          </cell>
        </row>
        <row r="47">
          <cell r="CU47">
            <v>0.30434782608695654</v>
          </cell>
          <cell r="CW47">
            <v>0.16690055298212947</v>
          </cell>
          <cell r="CY47">
            <v>3.3333333333333333E-2</v>
          </cell>
          <cell r="DA47">
            <v>2.2288261515601784E-2</v>
          </cell>
        </row>
        <row r="48">
          <cell r="C48" t="str">
            <v>ОКТЯБРЬСКИЙ РАЙОН</v>
          </cell>
          <cell r="CU48">
            <v>0.37608695652173912</v>
          </cell>
          <cell r="CW48">
            <v>1.2873595986688253</v>
          </cell>
          <cell r="CY48">
            <v>6.6983578219533282E-2</v>
          </cell>
          <cell r="DA48">
            <v>0.20395751619584856</v>
          </cell>
        </row>
        <row r="49">
          <cell r="CU49">
            <v>0.56521739130434778</v>
          </cell>
          <cell r="CW49">
            <v>1.5911186050963009</v>
          </cell>
          <cell r="CY49">
            <v>0.31818181818181818</v>
          </cell>
          <cell r="DA49">
            <v>0.11626016260162601</v>
          </cell>
        </row>
        <row r="50">
          <cell r="CU50">
            <v>0.21739130434782608</v>
          </cell>
          <cell r="CW50">
            <v>0.43394143775353661</v>
          </cell>
          <cell r="CY50">
            <v>0.24358974358974358</v>
          </cell>
          <cell r="DA50">
            <v>0.11676646706586827</v>
          </cell>
        </row>
        <row r="51">
          <cell r="CU51">
            <v>0.52173913043478259</v>
          </cell>
          <cell r="CW51">
            <v>5.5633517660709817</v>
          </cell>
          <cell r="CY51">
            <v>5.2999999999999999E-2</v>
          </cell>
          <cell r="DA51">
            <v>0.50479555779909135</v>
          </cell>
        </row>
        <row r="52">
          <cell r="CU52">
            <v>0.56521739130434778</v>
          </cell>
          <cell r="CW52">
            <v>8.1948171514225567</v>
          </cell>
          <cell r="CY52">
            <v>2.2403258655804479E-2</v>
          </cell>
          <cell r="DA52">
            <v>0.53641660597232343</v>
          </cell>
        </row>
        <row r="53">
          <cell r="CU53">
            <v>0.52173913043478259</v>
          </cell>
          <cell r="CW53">
            <v>0.6731655636945888</v>
          </cell>
          <cell r="CY53">
            <v>0.18181818181818182</v>
          </cell>
          <cell r="DA53">
            <v>8.5633404104741684E-2</v>
          </cell>
        </row>
        <row r="54">
          <cell r="CU54">
            <v>0.17391304347826086</v>
          </cell>
          <cell r="CW54">
            <v>0.10014033178927767</v>
          </cell>
          <cell r="CY54">
            <v>0.3888888888888889</v>
          </cell>
          <cell r="DA54">
            <v>1.7029328287606435E-2</v>
          </cell>
        </row>
        <row r="55">
          <cell r="CU55">
            <v>0.47826086956521741</v>
          </cell>
          <cell r="CW55">
            <v>0.2503508294731942</v>
          </cell>
          <cell r="CY55">
            <v>0.22222222222222221</v>
          </cell>
          <cell r="DA55">
            <v>0.11538461538461539</v>
          </cell>
        </row>
        <row r="56">
          <cell r="CU56">
            <v>0.2608695652173913</v>
          </cell>
          <cell r="CW56">
            <v>0.15021049768391651</v>
          </cell>
          <cell r="CY56">
            <v>0.37037037037037035</v>
          </cell>
          <cell r="DA56">
            <v>2.5471698113207548E-2</v>
          </cell>
        </row>
        <row r="57">
          <cell r="CU57">
            <v>0.34782608695652173</v>
          </cell>
          <cell r="CW57">
            <v>0.1223937388535616</v>
          </cell>
          <cell r="CY57">
            <v>0.36363636363636365</v>
          </cell>
          <cell r="DA57">
            <v>4.1275797373358347E-2</v>
          </cell>
        </row>
        <row r="58">
          <cell r="CU58">
            <v>4.3478260869565216E-2</v>
          </cell>
          <cell r="CW58">
            <v>2.2253407064283928E-2</v>
          </cell>
          <cell r="CY58">
            <v>0</v>
          </cell>
          <cell r="DA58">
            <v>1.0471204188481676E-2</v>
          </cell>
        </row>
        <row r="59">
          <cell r="CU59">
            <v>0.21739130434782608</v>
          </cell>
          <cell r="CW59">
            <v>9.4576980023206692E-2</v>
          </cell>
          <cell r="CY59">
            <v>0.11764705882352941</v>
          </cell>
          <cell r="DA59">
            <v>2.7463651050080775E-2</v>
          </cell>
        </row>
        <row r="60">
          <cell r="CU60">
            <v>0.43478260869565216</v>
          </cell>
          <cell r="CW60">
            <v>2.5201983500301548</v>
          </cell>
          <cell r="CY60">
            <v>0</v>
          </cell>
          <cell r="DA60">
            <v>0.89702970297029705</v>
          </cell>
        </row>
        <row r="61">
          <cell r="CU61">
            <v>0.65217391304347827</v>
          </cell>
          <cell r="CW61">
            <v>3.4993482608586475</v>
          </cell>
          <cell r="CY61">
            <v>3.4976152623211444E-2</v>
          </cell>
          <cell r="DA61">
            <v>0.52548036758563077</v>
          </cell>
        </row>
        <row r="62">
          <cell r="CU62">
            <v>8.6956521739130432E-2</v>
          </cell>
          <cell r="CW62">
            <v>1.6690055298212946E-2</v>
          </cell>
          <cell r="CY62">
            <v>0</v>
          </cell>
          <cell r="DA62">
            <v>6.9767441860465115E-3</v>
          </cell>
        </row>
        <row r="63">
          <cell r="CU63">
            <v>0.56521739130434778</v>
          </cell>
          <cell r="CW63">
            <v>0.26147753300533616</v>
          </cell>
          <cell r="CY63">
            <v>0.19148936170212766</v>
          </cell>
          <cell r="DA63">
            <v>5.4906542056074766E-2</v>
          </cell>
        </row>
        <row r="64">
          <cell r="CU64">
            <v>0.30434782608695654</v>
          </cell>
          <cell r="CW64">
            <v>0.13908379415177455</v>
          </cell>
          <cell r="CY64">
            <v>0.04</v>
          </cell>
          <cell r="DA64">
            <v>2.7233115468409588E-2</v>
          </cell>
        </row>
        <row r="65">
          <cell r="CU65">
            <v>0.43478260869565216</v>
          </cell>
          <cell r="CW65">
            <v>0.17802725651427143</v>
          </cell>
          <cell r="CY65">
            <v>0.15625</v>
          </cell>
          <cell r="DA65">
            <v>3.1746031746031744E-2</v>
          </cell>
        </row>
        <row r="66">
          <cell r="CU66">
            <v>0.34782608695652173</v>
          </cell>
          <cell r="CW66">
            <v>0.21140736711069733</v>
          </cell>
          <cell r="CY66">
            <v>0.28947368421052633</v>
          </cell>
          <cell r="DA66">
            <v>3.1879194630872486E-2</v>
          </cell>
        </row>
        <row r="67">
          <cell r="CU67">
            <v>0.43478260869565216</v>
          </cell>
          <cell r="CW67">
            <v>1.5577384944998749</v>
          </cell>
          <cell r="CY67">
            <v>1.7857142857142856E-2</v>
          </cell>
          <cell r="DA67">
            <v>0.24626209322779244</v>
          </cell>
        </row>
        <row r="68">
          <cell r="CU68">
            <v>0.34782608695652173</v>
          </cell>
          <cell r="CW68">
            <v>0.16690055298212947</v>
          </cell>
          <cell r="CY68">
            <v>6.6666666666666666E-2</v>
          </cell>
          <cell r="DA68">
            <v>1.4025245441795231E-2</v>
          </cell>
        </row>
        <row r="69">
          <cell r="C69" t="str">
            <v>СВЕРДЛОВСКИЙ РАЙОН</v>
          </cell>
          <cell r="CU69">
            <v>0.34472049689440992</v>
          </cell>
          <cell r="CW69">
            <v>0.21697071887676828</v>
          </cell>
          <cell r="CY69">
            <v>0.19780219780219779</v>
          </cell>
          <cell r="DA69">
            <v>2.926515516964142E-2</v>
          </cell>
        </row>
        <row r="70">
          <cell r="CU70">
            <v>0.56521739130434778</v>
          </cell>
          <cell r="CW70">
            <v>0.44506814128567856</v>
          </cell>
          <cell r="CY70">
            <v>0.22500000000000001</v>
          </cell>
          <cell r="DA70">
            <v>6.3593004769475353E-2</v>
          </cell>
        </row>
        <row r="71">
          <cell r="CU71">
            <v>0.21739130434782608</v>
          </cell>
          <cell r="CW71">
            <v>0.19471731181248436</v>
          </cell>
          <cell r="CY71">
            <v>0.25714285714285712</v>
          </cell>
          <cell r="DA71">
            <v>2.8386050283860504E-2</v>
          </cell>
        </row>
        <row r="72">
          <cell r="CU72">
            <v>0.34782608695652173</v>
          </cell>
          <cell r="CW72">
            <v>0.20584401534462635</v>
          </cell>
          <cell r="CY72">
            <v>0.27027027027027029</v>
          </cell>
          <cell r="DA72">
            <v>2.0856820744081173E-2</v>
          </cell>
        </row>
        <row r="73">
          <cell r="CU73">
            <v>0.17391304347826086</v>
          </cell>
          <cell r="CW73">
            <v>5.0070165894638835E-2</v>
          </cell>
          <cell r="CY73">
            <v>0.1111111111111111</v>
          </cell>
          <cell r="DA73">
            <v>1.0428736964078795E-2</v>
          </cell>
        </row>
        <row r="74">
          <cell r="CU74">
            <v>0.34782608695652173</v>
          </cell>
          <cell r="CW74">
            <v>0.46732154834996248</v>
          </cell>
          <cell r="CY74">
            <v>0.25</v>
          </cell>
          <cell r="DA74">
            <v>8.0229226361031525E-2</v>
          </cell>
        </row>
        <row r="75">
          <cell r="CU75">
            <v>0.17391304347826086</v>
          </cell>
          <cell r="CW75">
            <v>7.2323572958922763E-2</v>
          </cell>
          <cell r="CY75">
            <v>0.15384615384615385</v>
          </cell>
          <cell r="DA75">
            <v>1.264591439688716E-2</v>
          </cell>
        </row>
        <row r="76">
          <cell r="CU76">
            <v>0.39130434782608697</v>
          </cell>
          <cell r="CW76">
            <v>0.2169707188767683</v>
          </cell>
          <cell r="CY76">
            <v>0.25641025641025639</v>
          </cell>
          <cell r="DA76">
            <v>4.1489361702127657E-2</v>
          </cell>
        </row>
        <row r="77">
          <cell r="CU77">
            <v>0.2608695652173913</v>
          </cell>
          <cell r="CW77">
            <v>0.16133720121605849</v>
          </cell>
          <cell r="CY77">
            <v>0.2413793103448276</v>
          </cell>
          <cell r="DA77">
            <v>2.0322354590049056E-2</v>
          </cell>
        </row>
        <row r="78">
          <cell r="CU78">
            <v>0.17391304347826086</v>
          </cell>
          <cell r="CW78">
            <v>6.6760221192851785E-2</v>
          </cell>
          <cell r="CY78">
            <v>0.16666666666666666</v>
          </cell>
          <cell r="DA78">
            <v>1.5894039735099338E-2</v>
          </cell>
        </row>
        <row r="79">
          <cell r="CU79">
            <v>0.52173913043478259</v>
          </cell>
          <cell r="CW79">
            <v>0.38387127185889774</v>
          </cell>
          <cell r="CY79">
            <v>8.6956521739130432E-2</v>
          </cell>
          <cell r="DA79">
            <v>3.3495145631067959E-2</v>
          </cell>
        </row>
        <row r="80">
          <cell r="CU80">
            <v>0.30434782608695654</v>
          </cell>
          <cell r="CW80">
            <v>0.10014033178927767</v>
          </cell>
          <cell r="CY80">
            <v>5.5555555555555552E-2</v>
          </cell>
          <cell r="DA80">
            <v>1.1494252873563218E-2</v>
          </cell>
        </row>
        <row r="81">
          <cell r="CU81">
            <v>0.30434782608695654</v>
          </cell>
          <cell r="CW81">
            <v>0.11683038708749062</v>
          </cell>
          <cell r="CY81">
            <v>0.19047619047619047</v>
          </cell>
          <cell r="DA81">
            <v>2.3076923076923078E-2</v>
          </cell>
        </row>
        <row r="82">
          <cell r="CU82">
            <v>0.60869565217391308</v>
          </cell>
          <cell r="CW82">
            <v>0.41725138245532367</v>
          </cell>
          <cell r="CY82">
            <v>0.16</v>
          </cell>
          <cell r="DA82">
            <v>7.2674418604651167E-2</v>
          </cell>
        </row>
        <row r="83">
          <cell r="CU83">
            <v>0.43478260869565216</v>
          </cell>
          <cell r="CW83">
            <v>0.13908379415177455</v>
          </cell>
          <cell r="CY83">
            <v>0.2</v>
          </cell>
          <cell r="DA83">
            <v>9.0448625180897246E-3</v>
          </cell>
        </row>
        <row r="84">
          <cell r="C84" t="str">
            <v>СОВЕТСКИЙ РАЙОН</v>
          </cell>
          <cell r="CU84">
            <v>0.44637681159420295</v>
          </cell>
          <cell r="CW84">
            <v>0.72397750982470377</v>
          </cell>
          <cell r="CY84">
            <v>0.15292008196721313</v>
          </cell>
          <cell r="DA84">
            <v>8.0846569612126981E-2</v>
          </cell>
        </row>
        <row r="85">
          <cell r="CU85">
            <v>0.34782608695652173</v>
          </cell>
          <cell r="CW85">
            <v>0.10570368355534866</v>
          </cell>
          <cell r="CY85">
            <v>0.26315789473684209</v>
          </cell>
          <cell r="DA85">
            <v>1.8830525272547076E-2</v>
          </cell>
        </row>
        <row r="86">
          <cell r="CU86">
            <v>8.6956521739130432E-2</v>
          </cell>
          <cell r="CW86">
            <v>1.1126703532141964E-2</v>
          </cell>
          <cell r="CY86">
            <v>0</v>
          </cell>
          <cell r="DA86">
            <v>2.6109660574412533E-3</v>
          </cell>
        </row>
        <row r="87">
          <cell r="CU87">
            <v>0.39130434782608697</v>
          </cell>
          <cell r="CW87">
            <v>0.11683038708749062</v>
          </cell>
          <cell r="CY87">
            <v>9.5238095238095233E-2</v>
          </cell>
          <cell r="DA87">
            <v>1.8567639257294429E-2</v>
          </cell>
        </row>
        <row r="88">
          <cell r="CU88">
            <v>0.65217391304347827</v>
          </cell>
          <cell r="CW88">
            <v>0.75661584018565353</v>
          </cell>
          <cell r="CY88">
            <v>0.33088235294117646</v>
          </cell>
          <cell r="DA88">
            <v>0.1116584564860427</v>
          </cell>
        </row>
        <row r="89">
          <cell r="CU89">
            <v>0.34782608695652173</v>
          </cell>
          <cell r="CW89">
            <v>0.1835906082803424</v>
          </cell>
          <cell r="CY89">
            <v>0.27272727272727271</v>
          </cell>
          <cell r="DA89">
            <v>2.0484171322160148E-2</v>
          </cell>
        </row>
        <row r="90">
          <cell r="CU90">
            <v>0.69565217391304346</v>
          </cell>
          <cell r="CW90">
            <v>1.3407677756231067</v>
          </cell>
          <cell r="CY90">
            <v>0.11203319502074689</v>
          </cell>
          <cell r="DA90">
            <v>0.10725411659991099</v>
          </cell>
        </row>
        <row r="91">
          <cell r="CU91">
            <v>0.34782608695652173</v>
          </cell>
          <cell r="CW91">
            <v>0.50070165894638841</v>
          </cell>
          <cell r="CY91">
            <v>3.3333333333333333E-2</v>
          </cell>
          <cell r="DA91">
            <v>0.16885553470919323</v>
          </cell>
        </row>
        <row r="92">
          <cell r="CU92">
            <v>0.21739130434782608</v>
          </cell>
          <cell r="CW92">
            <v>3.3380110596425892E-2</v>
          </cell>
          <cell r="CY92">
            <v>0</v>
          </cell>
          <cell r="DA92">
            <v>6.8571428571428568E-3</v>
          </cell>
        </row>
        <row r="93">
          <cell r="CU93">
            <v>0.39130434782608697</v>
          </cell>
          <cell r="CW93">
            <v>0.16133720121605849</v>
          </cell>
          <cell r="CY93">
            <v>0.20689655172413793</v>
          </cell>
          <cell r="DA93">
            <v>2.8046421663442941E-2</v>
          </cell>
        </row>
        <row r="94">
          <cell r="CU94">
            <v>0.47826086956521741</v>
          </cell>
          <cell r="CW94">
            <v>0.23922412594105222</v>
          </cell>
          <cell r="CY94">
            <v>0.16279069767441862</v>
          </cell>
          <cell r="DA94">
            <v>3.4072900158478608E-2</v>
          </cell>
        </row>
        <row r="95">
          <cell r="CU95">
            <v>0.34782608695652173</v>
          </cell>
          <cell r="CW95">
            <v>0.15577384944998748</v>
          </cell>
          <cell r="CY95">
            <v>0.2857142857142857</v>
          </cell>
          <cell r="DA95">
            <v>2.9723991507430998E-2</v>
          </cell>
        </row>
        <row r="96">
          <cell r="CU96">
            <v>0.65217391304347827</v>
          </cell>
          <cell r="CW96">
            <v>0.64534880486423396</v>
          </cell>
          <cell r="CY96">
            <v>0.10344827586206896</v>
          </cell>
          <cell r="DA96">
            <v>0.12903225806451613</v>
          </cell>
        </row>
        <row r="97">
          <cell r="CU97">
            <v>0.56521739130434778</v>
          </cell>
          <cell r="CW97">
            <v>0.30598434713390399</v>
          </cell>
          <cell r="CY97">
            <v>0.18181818181818182</v>
          </cell>
          <cell r="DA97">
            <v>3.4547738693467334E-2</v>
          </cell>
        </row>
        <row r="98">
          <cell r="CU98">
            <v>0.21739130434782608</v>
          </cell>
          <cell r="CW98">
            <v>7.2323572958922763E-2</v>
          </cell>
          <cell r="CY98">
            <v>7.6923076923076927E-2</v>
          </cell>
          <cell r="DA98">
            <v>1.1872146118721462E-2</v>
          </cell>
        </row>
        <row r="99">
          <cell r="CU99">
            <v>0.47826086956521741</v>
          </cell>
          <cell r="CW99">
            <v>0.13908379415177455</v>
          </cell>
          <cell r="CY99">
            <v>0.08</v>
          </cell>
          <cell r="DA99">
            <v>2.5906735751295335E-2</v>
          </cell>
        </row>
        <row r="100">
          <cell r="CU100">
            <v>8.6956521739130432E-2</v>
          </cell>
          <cell r="CW100">
            <v>1.1126703532141964E-2</v>
          </cell>
          <cell r="CY100">
            <v>0</v>
          </cell>
          <cell r="DA100">
            <v>2.5125628140703518E-3</v>
          </cell>
        </row>
        <row r="101">
          <cell r="CU101">
            <v>0.21739130434782608</v>
          </cell>
          <cell r="CW101">
            <v>0.1223937388535616</v>
          </cell>
          <cell r="CY101">
            <v>0.18181818181818182</v>
          </cell>
          <cell r="DA101">
            <v>1.4388489208633094E-2</v>
          </cell>
        </row>
        <row r="102">
          <cell r="CU102">
            <v>0.39130434782608697</v>
          </cell>
          <cell r="CW102">
            <v>0.35049116126247187</v>
          </cell>
          <cell r="CY102">
            <v>0.14285714285714285</v>
          </cell>
          <cell r="DA102">
            <v>6.0114503816793896E-2</v>
          </cell>
        </row>
        <row r="103">
          <cell r="CU103">
            <v>0.30434782608695654</v>
          </cell>
          <cell r="CW103">
            <v>0.23366077417498124</v>
          </cell>
          <cell r="CY103">
            <v>0.2857142857142857</v>
          </cell>
          <cell r="DA103">
            <v>3.9848197343453511E-2</v>
          </cell>
        </row>
        <row r="104">
          <cell r="CU104">
            <v>0.47826086956521741</v>
          </cell>
          <cell r="CW104">
            <v>2.0918202640426893</v>
          </cell>
          <cell r="CY104">
            <v>7.9787234042553196E-2</v>
          </cell>
          <cell r="DA104">
            <v>0.14406130268199233</v>
          </cell>
        </row>
        <row r="105">
          <cell r="CU105">
            <v>0.69565217391304346</v>
          </cell>
          <cell r="CW105">
            <v>2.0528768016801924</v>
          </cell>
          <cell r="CY105">
            <v>0.21138211382113822</v>
          </cell>
          <cell r="DA105">
            <v>0.13206871868289191</v>
          </cell>
        </row>
        <row r="106">
          <cell r="CU106">
            <v>0.52173913043478259</v>
          </cell>
          <cell r="CW106">
            <v>0.72879908135529869</v>
          </cell>
          <cell r="CY106">
            <v>0.29770992366412213</v>
          </cell>
          <cell r="DA106">
            <v>6.6565040650406498E-2</v>
          </cell>
        </row>
        <row r="107">
          <cell r="CU107">
            <v>0.43478260869565216</v>
          </cell>
          <cell r="CW107">
            <v>0.15577384944998748</v>
          </cell>
          <cell r="CY107">
            <v>0.32142857142857145</v>
          </cell>
          <cell r="DA107">
            <v>2.0648967551622419E-2</v>
          </cell>
        </row>
        <row r="108">
          <cell r="CU108">
            <v>0.69565217391304346</v>
          </cell>
          <cell r="CW108">
            <v>1.0792902426177706</v>
          </cell>
          <cell r="CY108">
            <v>0.35567010309278352</v>
          </cell>
          <cell r="DA108">
            <v>6.8382093761015159E-2</v>
          </cell>
        </row>
        <row r="109">
          <cell r="CU109">
            <v>0.65217391304347827</v>
          </cell>
          <cell r="CW109">
            <v>2.5480151088605099</v>
          </cell>
          <cell r="CY109">
            <v>8.9519650655021835E-2</v>
          </cell>
          <cell r="DA109">
            <v>0.14665385846942042</v>
          </cell>
        </row>
        <row r="110">
          <cell r="CU110">
            <v>0.78260869565217395</v>
          </cell>
          <cell r="CW110">
            <v>1.4464714591784553</v>
          </cell>
          <cell r="CY110">
            <v>0.1</v>
          </cell>
          <cell r="DA110">
            <v>0.14388489208633093</v>
          </cell>
        </row>
        <row r="111">
          <cell r="CU111">
            <v>0.60869565217391308</v>
          </cell>
          <cell r="CW111">
            <v>1.3852745897516745</v>
          </cell>
          <cell r="CY111">
            <v>0.40160642570281124</v>
          </cell>
          <cell r="DA111">
            <v>0.10705073086844367</v>
          </cell>
        </row>
        <row r="112">
          <cell r="CU112">
            <v>0.39130434782608697</v>
          </cell>
          <cell r="CW112">
            <v>0.634222101332092</v>
          </cell>
          <cell r="CY112">
            <v>0.23684210526315788</v>
          </cell>
          <cell r="DA112">
            <v>5.858170606372045E-2</v>
          </cell>
        </row>
        <row r="113">
          <cell r="CU113">
            <v>0.47826086956521741</v>
          </cell>
          <cell r="CW113">
            <v>3.8999095880157584</v>
          </cell>
          <cell r="CY113">
            <v>8.5592011412268191E-3</v>
          </cell>
          <cell r="DA113">
            <v>0.19602908277404921</v>
          </cell>
        </row>
        <row r="114">
          <cell r="CU114">
            <v>0.43478260869565216</v>
          </cell>
          <cell r="CW114">
            <v>0.21140736711069733</v>
          </cell>
          <cell r="CY114">
            <v>0.26315789473684209</v>
          </cell>
          <cell r="DA114">
            <v>1.6239316239316241E-2</v>
          </cell>
        </row>
        <row r="115">
          <cell r="C115" t="str">
            <v>ЦЕНТРАЛЬНЫЙ РАЙОН</v>
          </cell>
          <cell r="CU115">
            <v>0.45893719806763283</v>
          </cell>
          <cell r="CW115">
            <v>3.7119919283618055</v>
          </cell>
          <cell r="CY115">
            <v>4.1465445462114905E-2</v>
          </cell>
          <cell r="DA115">
            <v>0.47783878411713215</v>
          </cell>
        </row>
        <row r="116">
          <cell r="CU116">
            <v>0.39130434782608697</v>
          </cell>
          <cell r="CW116">
            <v>2.147453781703399</v>
          </cell>
          <cell r="CY116">
            <v>0.17098445595854922</v>
          </cell>
          <cell r="DA116">
            <v>0.33133047210300431</v>
          </cell>
        </row>
        <row r="117">
          <cell r="CU117">
            <v>0.43478260869565216</v>
          </cell>
          <cell r="CW117">
            <v>0.68985561899280179</v>
          </cell>
          <cell r="CY117">
            <v>0.19354838709677419</v>
          </cell>
          <cell r="DA117">
            <v>0.12744090441932168</v>
          </cell>
        </row>
        <row r="118">
          <cell r="CU118">
            <v>0.52173913043478259</v>
          </cell>
          <cell r="CW118">
            <v>5.0849035141888779</v>
          </cell>
          <cell r="CY118">
            <v>1.8599562363238512E-2</v>
          </cell>
          <cell r="DA118">
            <v>1.0998796630565584</v>
          </cell>
        </row>
        <row r="119">
          <cell r="CU119">
            <v>0.47826086956521741</v>
          </cell>
          <cell r="CW119">
            <v>0.15577384944998748</v>
          </cell>
          <cell r="CY119">
            <v>0.14285714285714285</v>
          </cell>
          <cell r="DA119">
            <v>3.6553524804177548E-2</v>
          </cell>
        </row>
        <row r="120">
          <cell r="CU120">
            <v>0.56521739130434778</v>
          </cell>
          <cell r="CW120">
            <v>0.81781270961243435</v>
          </cell>
          <cell r="CY120">
            <v>0.48979591836734693</v>
          </cell>
          <cell r="DA120">
            <v>0.14714714714714713</v>
          </cell>
        </row>
        <row r="121">
          <cell r="CU121">
            <v>8.6956521739130432E-2</v>
          </cell>
          <cell r="CW121">
            <v>2.781675883035491E-2</v>
          </cell>
          <cell r="CY121">
            <v>0.4</v>
          </cell>
          <cell r="DA121">
            <v>6.5019505851755524E-3</v>
          </cell>
        </row>
        <row r="122">
          <cell r="CU122">
            <v>0.13043478260869565</v>
          </cell>
          <cell r="CW122">
            <v>1.6690055298212946E-2</v>
          </cell>
          <cell r="CY122">
            <v>0</v>
          </cell>
          <cell r="DA122">
            <v>7.5187969924812026E-3</v>
          </cell>
        </row>
        <row r="123">
          <cell r="CU123">
            <v>0.91304347826086951</v>
          </cell>
          <cell r="CW123">
            <v>21.12961000753759</v>
          </cell>
          <cell r="CY123">
            <v>1.2901527119536599E-2</v>
          </cell>
          <cell r="DA123">
            <v>0.99346063301072451</v>
          </cell>
        </row>
        <row r="124">
          <cell r="CU124">
            <v>0.60869565217391308</v>
          </cell>
          <cell r="CW124">
            <v>3.3380110596425894</v>
          </cell>
          <cell r="CY124">
            <v>2.5000000000000001E-2</v>
          </cell>
          <cell r="DA124">
            <v>0.21111893033075299</v>
          </cell>
        </row>
        <row r="125">
          <cell r="CU125">
            <v>0.38386212299255779</v>
          </cell>
          <cell r="CW125">
            <v>0.99999999999999978</v>
          </cell>
          <cell r="CY125">
            <v>0.16434882169242118</v>
          </cell>
          <cell r="DA125">
            <v>0.11703370636307713</v>
          </cell>
        </row>
      </sheetData>
      <sheetData sheetId="2"/>
      <sheetData sheetId="3">
        <row r="6">
          <cell r="AA6">
            <v>0.20540540540540542</v>
          </cell>
          <cell r="AC6">
            <v>0.99993919288691957</v>
          </cell>
          <cell r="AE6">
            <v>0.45270270270270269</v>
          </cell>
        </row>
        <row r="7">
          <cell r="AA7">
            <v>0.22222222222222221</v>
          </cell>
          <cell r="AC7">
            <v>1.1040995254793069</v>
          </cell>
          <cell r="AE7">
            <v>0.54716981132075471</v>
          </cell>
        </row>
        <row r="8">
          <cell r="AA8">
            <v>0</v>
          </cell>
          <cell r="AC8">
            <v>1.8748859866629742E-4</v>
          </cell>
          <cell r="AE8">
            <v>0</v>
          </cell>
        </row>
        <row r="9">
          <cell r="AA9">
            <v>0.2</v>
          </cell>
          <cell r="AC9">
            <v>1.1249315919977845</v>
          </cell>
          <cell r="AE9">
            <v>0.33333333333333331</v>
          </cell>
        </row>
        <row r="10">
          <cell r="AA10">
            <v>0.4</v>
          </cell>
          <cell r="AC10">
            <v>0.37497719733259482</v>
          </cell>
          <cell r="AE10">
            <v>0.5</v>
          </cell>
        </row>
        <row r="11">
          <cell r="AA11">
            <v>0.4</v>
          </cell>
          <cell r="AC11">
            <v>6.3746123546541122</v>
          </cell>
          <cell r="AE11">
            <v>0.55882352941176472</v>
          </cell>
        </row>
        <row r="12">
          <cell r="AA12">
            <v>0</v>
          </cell>
          <cell r="AC12">
            <v>1.8748859866629742E-4</v>
          </cell>
          <cell r="AE12">
            <v>0</v>
          </cell>
        </row>
        <row r="13">
          <cell r="AA13">
            <v>0.2</v>
          </cell>
          <cell r="AC13">
            <v>0.37497719733259482</v>
          </cell>
          <cell r="AE13">
            <v>0</v>
          </cell>
        </row>
        <row r="14">
          <cell r="AA14">
            <v>0.6</v>
          </cell>
          <cell r="AC14">
            <v>0.74995439466518965</v>
          </cell>
          <cell r="AE14">
            <v>0.5</v>
          </cell>
        </row>
        <row r="15">
          <cell r="AA15">
            <v>0.2</v>
          </cell>
          <cell r="AC15">
            <v>0.93744299333148706</v>
          </cell>
          <cell r="AE15">
            <v>1</v>
          </cell>
        </row>
        <row r="16">
          <cell r="AA16">
            <v>0</v>
          </cell>
          <cell r="AC16">
            <v>1.8748859866629742E-4</v>
          </cell>
          <cell r="AE16">
            <v>0</v>
          </cell>
        </row>
        <row r="17">
          <cell r="AA17">
            <v>0.19999999999999998</v>
          </cell>
          <cell r="AC17">
            <v>0.57808984588775036</v>
          </cell>
          <cell r="AE17">
            <v>0.29729729729729731</v>
          </cell>
        </row>
        <row r="18">
          <cell r="AA18">
            <v>0.6</v>
          </cell>
          <cell r="AC18">
            <v>0.93744299333148706</v>
          </cell>
          <cell r="AE18">
            <v>0.8</v>
          </cell>
        </row>
        <row r="19">
          <cell r="AA19">
            <v>0.6</v>
          </cell>
          <cell r="AC19">
            <v>3.7497719733259482</v>
          </cell>
          <cell r="AE19">
            <v>0.2</v>
          </cell>
        </row>
        <row r="20">
          <cell r="AA20">
            <v>0.4</v>
          </cell>
          <cell r="AC20">
            <v>0.74995439466518965</v>
          </cell>
          <cell r="AE20">
            <v>0.25</v>
          </cell>
        </row>
        <row r="21">
          <cell r="AA21">
            <v>0.4</v>
          </cell>
          <cell r="AC21">
            <v>0.93744299333148706</v>
          </cell>
          <cell r="AE21">
            <v>0.2</v>
          </cell>
        </row>
        <row r="22">
          <cell r="AA22">
            <v>0.2</v>
          </cell>
          <cell r="AC22">
            <v>0.37497719733259482</v>
          </cell>
          <cell r="AE22">
            <v>0.5</v>
          </cell>
        </row>
        <row r="23">
          <cell r="AA23">
            <v>0.2</v>
          </cell>
          <cell r="AC23">
            <v>0.18748859866629741</v>
          </cell>
          <cell r="AE23">
            <v>0</v>
          </cell>
        </row>
        <row r="24">
          <cell r="AA24">
            <v>0</v>
          </cell>
          <cell r="AC24">
            <v>1.8748859866629742E-4</v>
          </cell>
          <cell r="AE24">
            <v>0</v>
          </cell>
        </row>
        <row r="25">
          <cell r="AA25">
            <v>0</v>
          </cell>
          <cell r="AC25">
            <v>1.8748859866629742E-4</v>
          </cell>
          <cell r="AE25">
            <v>0</v>
          </cell>
        </row>
        <row r="26">
          <cell r="AA26">
            <v>0</v>
          </cell>
          <cell r="AC26">
            <v>1.8748859866629742E-4</v>
          </cell>
          <cell r="AE26">
            <v>0</v>
          </cell>
        </row>
        <row r="27">
          <cell r="AA27">
            <v>0</v>
          </cell>
          <cell r="AC27">
            <v>1.8748859866629742E-4</v>
          </cell>
          <cell r="AE27">
            <v>0</v>
          </cell>
        </row>
        <row r="28">
          <cell r="AA28">
            <v>0</v>
          </cell>
          <cell r="AC28">
            <v>1.8748859866629742E-4</v>
          </cell>
          <cell r="AE28">
            <v>0</v>
          </cell>
        </row>
        <row r="29">
          <cell r="AA29">
            <v>0</v>
          </cell>
          <cell r="AC29">
            <v>1.8748859866629742E-4</v>
          </cell>
          <cell r="AE29">
            <v>0</v>
          </cell>
        </row>
        <row r="30">
          <cell r="AA30">
            <v>0.15294117647058825</v>
          </cell>
          <cell r="AC30">
            <v>0.41909216172466479</v>
          </cell>
          <cell r="AE30">
            <v>0.57894736842105265</v>
          </cell>
        </row>
        <row r="31">
          <cell r="AA31">
            <v>0.4</v>
          </cell>
          <cell r="AC31">
            <v>3.5622833746596507</v>
          </cell>
          <cell r="AE31">
            <v>0.68421052631578949</v>
          </cell>
        </row>
        <row r="32">
          <cell r="AA32">
            <v>0.2</v>
          </cell>
          <cell r="AC32">
            <v>0.18748859866629741</v>
          </cell>
          <cell r="AE32">
            <v>1</v>
          </cell>
        </row>
        <row r="33">
          <cell r="AA33">
            <v>0</v>
          </cell>
          <cell r="AC33">
            <v>1.8748859866629742E-4</v>
          </cell>
          <cell r="AE33">
            <v>0</v>
          </cell>
        </row>
        <row r="34">
          <cell r="AA34">
            <v>0.6</v>
          </cell>
          <cell r="AC34">
            <v>1.3124201906640818</v>
          </cell>
          <cell r="AE34">
            <v>0.5714285714285714</v>
          </cell>
        </row>
        <row r="35">
          <cell r="AA35">
            <v>0</v>
          </cell>
          <cell r="AC35">
            <v>1.8748859866629742E-4</v>
          </cell>
          <cell r="AE35">
            <v>0</v>
          </cell>
        </row>
        <row r="36">
          <cell r="AA36">
            <v>0</v>
          </cell>
          <cell r="AC36">
            <v>1.8748859866629742E-4</v>
          </cell>
          <cell r="AE36">
            <v>0</v>
          </cell>
        </row>
        <row r="37">
          <cell r="AA37">
            <v>0.2</v>
          </cell>
          <cell r="AC37">
            <v>0.18748859866629741</v>
          </cell>
          <cell r="AE37">
            <v>1</v>
          </cell>
        </row>
        <row r="38">
          <cell r="AA38">
            <v>0.2</v>
          </cell>
          <cell r="AC38">
            <v>0.18748859866629741</v>
          </cell>
          <cell r="AE38">
            <v>0</v>
          </cell>
        </row>
        <row r="39">
          <cell r="AA39">
            <v>0</v>
          </cell>
          <cell r="AC39">
            <v>1.8748859866629742E-4</v>
          </cell>
          <cell r="AE39">
            <v>0</v>
          </cell>
        </row>
        <row r="40">
          <cell r="AA40">
            <v>0</v>
          </cell>
          <cell r="AC40">
            <v>1.8748859866629742E-4</v>
          </cell>
          <cell r="AE40">
            <v>0</v>
          </cell>
        </row>
        <row r="41">
          <cell r="AA41">
            <v>0.2</v>
          </cell>
          <cell r="AC41">
            <v>0.18748859866629741</v>
          </cell>
          <cell r="AE41">
            <v>0</v>
          </cell>
        </row>
        <row r="42">
          <cell r="AA42">
            <v>0.2</v>
          </cell>
          <cell r="AC42">
            <v>0.74995439466518965</v>
          </cell>
          <cell r="AE42">
            <v>0.25</v>
          </cell>
        </row>
        <row r="43">
          <cell r="AA43">
            <v>0.2</v>
          </cell>
          <cell r="AC43">
            <v>0.18748859866629741</v>
          </cell>
          <cell r="AE43">
            <v>0</v>
          </cell>
        </row>
        <row r="44">
          <cell r="AA44">
            <v>0</v>
          </cell>
          <cell r="AC44">
            <v>1.8748859866629742E-4</v>
          </cell>
          <cell r="AE44">
            <v>0</v>
          </cell>
        </row>
        <row r="45">
          <cell r="AA45">
            <v>0</v>
          </cell>
          <cell r="AC45">
            <v>1.8748859866629742E-4</v>
          </cell>
          <cell r="AE45">
            <v>0</v>
          </cell>
        </row>
        <row r="46">
          <cell r="AA46">
            <v>0.2</v>
          </cell>
          <cell r="AC46">
            <v>0.37497719733259482</v>
          </cell>
          <cell r="AE46">
            <v>0.5</v>
          </cell>
        </row>
        <row r="47">
          <cell r="AA47">
            <v>0.2</v>
          </cell>
          <cell r="AC47">
            <v>0.18748859866629741</v>
          </cell>
          <cell r="AE47">
            <v>1</v>
          </cell>
        </row>
        <row r="48">
          <cell r="AA48">
            <v>0.24</v>
          </cell>
          <cell r="AC48">
            <v>1.2374247511975629</v>
          </cell>
          <cell r="AE48">
            <v>0.42424242424242425</v>
          </cell>
        </row>
        <row r="49">
          <cell r="AA49">
            <v>0.6</v>
          </cell>
          <cell r="AC49">
            <v>11.249315919977844</v>
          </cell>
          <cell r="AE49">
            <v>0.41666666666666669</v>
          </cell>
        </row>
        <row r="50">
          <cell r="AA50">
            <v>0.4</v>
          </cell>
          <cell r="AC50">
            <v>1.3124201906640818</v>
          </cell>
          <cell r="AE50">
            <v>0.42857142857142855</v>
          </cell>
        </row>
        <row r="51">
          <cell r="AA51">
            <v>0.4</v>
          </cell>
          <cell r="AC51">
            <v>3.3747947759933532</v>
          </cell>
          <cell r="AE51">
            <v>0.55555555555555558</v>
          </cell>
        </row>
        <row r="52">
          <cell r="AA52">
            <v>0.4</v>
          </cell>
          <cell r="AC52">
            <v>1.6873973879966766</v>
          </cell>
          <cell r="AE52">
            <v>0.44444444444444442</v>
          </cell>
        </row>
        <row r="53">
          <cell r="AA53">
            <v>0.6</v>
          </cell>
          <cell r="AC53">
            <v>2.9998175786607586</v>
          </cell>
          <cell r="AE53">
            <v>0.3125</v>
          </cell>
        </row>
        <row r="54">
          <cell r="AA54">
            <v>0.2</v>
          </cell>
          <cell r="AC54">
            <v>0.74995439466518965</v>
          </cell>
          <cell r="AE54">
            <v>0.25</v>
          </cell>
        </row>
        <row r="55">
          <cell r="AA55">
            <v>0.4</v>
          </cell>
          <cell r="AC55">
            <v>0.56246579599889224</v>
          </cell>
          <cell r="AE55">
            <v>0</v>
          </cell>
        </row>
        <row r="56">
          <cell r="AA56">
            <v>0.2</v>
          </cell>
          <cell r="AC56">
            <v>0.37497719733259482</v>
          </cell>
          <cell r="AE56">
            <v>0.5</v>
          </cell>
        </row>
        <row r="57">
          <cell r="AA57">
            <v>0</v>
          </cell>
          <cell r="AC57">
            <v>1.8748859866629742E-4</v>
          </cell>
          <cell r="AE57">
            <v>0</v>
          </cell>
        </row>
        <row r="58">
          <cell r="AA58">
            <v>0</v>
          </cell>
          <cell r="AC58">
            <v>1.8748859866629742E-4</v>
          </cell>
          <cell r="AE58">
            <v>0</v>
          </cell>
        </row>
        <row r="59">
          <cell r="AA59">
            <v>0.2</v>
          </cell>
          <cell r="AC59">
            <v>0.18748859866629741</v>
          </cell>
          <cell r="AE59">
            <v>1</v>
          </cell>
        </row>
        <row r="60">
          <cell r="AA60">
            <v>0</v>
          </cell>
          <cell r="AC60">
            <v>1.8748859866629742E-4</v>
          </cell>
          <cell r="AE60">
            <v>0</v>
          </cell>
        </row>
        <row r="61">
          <cell r="AA61">
            <v>0.8</v>
          </cell>
          <cell r="AC61">
            <v>1.4999087893303793</v>
          </cell>
          <cell r="AE61">
            <v>0.625</v>
          </cell>
        </row>
        <row r="62">
          <cell r="AA62">
            <v>0</v>
          </cell>
          <cell r="AC62">
            <v>1.8748859866629742E-4</v>
          </cell>
          <cell r="AE62">
            <v>0</v>
          </cell>
        </row>
        <row r="63">
          <cell r="AA63">
            <v>0.2</v>
          </cell>
          <cell r="AC63">
            <v>0.18748859866629741</v>
          </cell>
          <cell r="AE63">
            <v>0</v>
          </cell>
        </row>
        <row r="64">
          <cell r="AA64">
            <v>0</v>
          </cell>
          <cell r="AC64">
            <v>1.8748859866629742E-4</v>
          </cell>
          <cell r="AE64">
            <v>0</v>
          </cell>
        </row>
        <row r="65">
          <cell r="AA65">
            <v>0</v>
          </cell>
          <cell r="AC65">
            <v>1.8748859866629742E-4</v>
          </cell>
          <cell r="AE65">
            <v>0</v>
          </cell>
        </row>
        <row r="66">
          <cell r="AA66">
            <v>0.2</v>
          </cell>
          <cell r="AC66">
            <v>0.37497719733259482</v>
          </cell>
          <cell r="AE66">
            <v>0</v>
          </cell>
        </row>
        <row r="68">
          <cell r="AA68">
            <v>0.2</v>
          </cell>
          <cell r="AC68">
            <v>0.18748859866629741</v>
          </cell>
          <cell r="AE68">
            <v>1</v>
          </cell>
        </row>
        <row r="69">
          <cell r="AA69">
            <v>0.24285714285714285</v>
          </cell>
          <cell r="AC69">
            <v>0.4017612828563516</v>
          </cell>
          <cell r="AE69">
            <v>0.4</v>
          </cell>
        </row>
        <row r="70">
          <cell r="AA70">
            <v>0.4</v>
          </cell>
          <cell r="AC70">
            <v>0.74995439466518965</v>
          </cell>
          <cell r="AE70">
            <v>0.25</v>
          </cell>
        </row>
        <row r="71">
          <cell r="AA71">
            <v>0.2</v>
          </cell>
          <cell r="AC71">
            <v>0.18748859866629741</v>
          </cell>
          <cell r="AE71">
            <v>1</v>
          </cell>
        </row>
        <row r="72">
          <cell r="AA72">
            <v>0.2</v>
          </cell>
          <cell r="AC72">
            <v>0.74995439466518965</v>
          </cell>
          <cell r="AE72">
            <v>0.5</v>
          </cell>
        </row>
        <row r="73">
          <cell r="AA73">
            <v>0.2</v>
          </cell>
          <cell r="AC73">
            <v>0.18748859866629741</v>
          </cell>
          <cell r="AE73">
            <v>0</v>
          </cell>
        </row>
        <row r="74">
          <cell r="AA74">
            <v>0.4</v>
          </cell>
          <cell r="AC74">
            <v>1.8748859866629741</v>
          </cell>
          <cell r="AE74">
            <v>0.2</v>
          </cell>
        </row>
        <row r="75">
          <cell r="AA75">
            <v>0.2</v>
          </cell>
          <cell r="AC75">
            <v>0.18748859866629741</v>
          </cell>
          <cell r="AE75">
            <v>0</v>
          </cell>
        </row>
        <row r="76">
          <cell r="AA76">
            <v>0.4</v>
          </cell>
          <cell r="AC76">
            <v>0.37497719733259482</v>
          </cell>
          <cell r="AE76">
            <v>0.5</v>
          </cell>
        </row>
        <row r="77">
          <cell r="AA77">
            <v>0.2</v>
          </cell>
          <cell r="AC77">
            <v>0.18748859866629741</v>
          </cell>
          <cell r="AE77">
            <v>1</v>
          </cell>
        </row>
        <row r="78">
          <cell r="AA78">
            <v>0</v>
          </cell>
          <cell r="AC78">
            <v>1.8748859866629742E-4</v>
          </cell>
          <cell r="AE78">
            <v>0</v>
          </cell>
        </row>
        <row r="79">
          <cell r="AA79">
            <v>0.2</v>
          </cell>
          <cell r="AC79">
            <v>0.18748859866629741</v>
          </cell>
          <cell r="AE79">
            <v>0</v>
          </cell>
        </row>
        <row r="80">
          <cell r="AA80">
            <v>0</v>
          </cell>
          <cell r="AC80">
            <v>1.8748859866629742E-4</v>
          </cell>
          <cell r="AE80">
            <v>0</v>
          </cell>
        </row>
        <row r="81">
          <cell r="AA81">
            <v>0</v>
          </cell>
          <cell r="AC81">
            <v>1.8748859866629742E-4</v>
          </cell>
          <cell r="AE81">
            <v>0</v>
          </cell>
        </row>
        <row r="82">
          <cell r="AA82">
            <v>0.6</v>
          </cell>
          <cell r="AC82">
            <v>0.56246579599889224</v>
          </cell>
          <cell r="AE82">
            <v>0.66666666666666663</v>
          </cell>
        </row>
        <row r="84">
          <cell r="AA84">
            <v>0.23333333333333334</v>
          </cell>
          <cell r="AC84">
            <v>1.2374247511975629</v>
          </cell>
          <cell r="AE84">
            <v>0.46464646464646464</v>
          </cell>
        </row>
        <row r="85">
          <cell r="AA85">
            <v>0</v>
          </cell>
          <cell r="AC85">
            <v>1.8748859866629742E-4</v>
          </cell>
          <cell r="AE85">
            <v>0</v>
          </cell>
        </row>
        <row r="86">
          <cell r="AA86">
            <v>0</v>
          </cell>
          <cell r="AC86">
            <v>1.8748859866629742E-4</v>
          </cell>
          <cell r="AE86">
            <v>0</v>
          </cell>
        </row>
        <row r="87">
          <cell r="AA87">
            <v>0</v>
          </cell>
          <cell r="AC87">
            <v>1.8748859866629742E-4</v>
          </cell>
          <cell r="AE87">
            <v>0</v>
          </cell>
        </row>
        <row r="88">
          <cell r="AA88">
            <v>0.6</v>
          </cell>
          <cell r="AC88">
            <v>3.5622833746596507</v>
          </cell>
          <cell r="AE88">
            <v>0.57894736842105265</v>
          </cell>
        </row>
        <row r="89">
          <cell r="AA89">
            <v>0.2</v>
          </cell>
          <cell r="AC89">
            <v>0.37497719733259482</v>
          </cell>
          <cell r="AE89">
            <v>1</v>
          </cell>
        </row>
        <row r="90">
          <cell r="AA90">
            <v>0.6</v>
          </cell>
          <cell r="AC90">
            <v>2.9998175786607586</v>
          </cell>
          <cell r="AE90">
            <v>0.4375</v>
          </cell>
        </row>
        <row r="91">
          <cell r="AA91">
            <v>0.2</v>
          </cell>
          <cell r="AC91">
            <v>0.18748859866629741</v>
          </cell>
          <cell r="AE91">
            <v>1</v>
          </cell>
        </row>
        <row r="92">
          <cell r="AA92">
            <v>0</v>
          </cell>
          <cell r="AC92">
            <v>1.8748859866629742E-4</v>
          </cell>
          <cell r="AE92">
            <v>0</v>
          </cell>
        </row>
        <row r="93">
          <cell r="AA93">
            <v>0.2</v>
          </cell>
          <cell r="AC93">
            <v>0.18748859866629741</v>
          </cell>
          <cell r="AE93">
            <v>1</v>
          </cell>
        </row>
        <row r="94">
          <cell r="AA94">
            <v>0.2</v>
          </cell>
          <cell r="AC94">
            <v>0.18748859866629741</v>
          </cell>
          <cell r="AE94">
            <v>0</v>
          </cell>
        </row>
        <row r="95">
          <cell r="AA95">
            <v>0.4</v>
          </cell>
          <cell r="AC95">
            <v>0.56246579599889224</v>
          </cell>
          <cell r="AE95">
            <v>0.33333333333333331</v>
          </cell>
        </row>
        <row r="96">
          <cell r="AA96">
            <v>0.2</v>
          </cell>
          <cell r="AC96">
            <v>0.18748859866629741</v>
          </cell>
          <cell r="AE96">
            <v>0</v>
          </cell>
        </row>
        <row r="97">
          <cell r="AA97">
            <v>0.4</v>
          </cell>
          <cell r="AC97">
            <v>0.37497719733259482</v>
          </cell>
          <cell r="AE97">
            <v>0.5</v>
          </cell>
        </row>
        <row r="98">
          <cell r="AA98">
            <v>0</v>
          </cell>
          <cell r="AC98">
            <v>1.8748859866629742E-4</v>
          </cell>
          <cell r="AE98">
            <v>0</v>
          </cell>
        </row>
        <row r="99">
          <cell r="AA99">
            <v>0</v>
          </cell>
          <cell r="AC99">
            <v>1.8748859866629742E-4</v>
          </cell>
          <cell r="AE99">
            <v>0</v>
          </cell>
        </row>
        <row r="100">
          <cell r="AA100">
            <v>0</v>
          </cell>
          <cell r="AC100">
            <v>1.8748859866629742E-4</v>
          </cell>
          <cell r="AE100">
            <v>0</v>
          </cell>
        </row>
        <row r="101">
          <cell r="AA101">
            <v>0</v>
          </cell>
          <cell r="AC101">
            <v>1.8748859866629742E-4</v>
          </cell>
          <cell r="AE101">
            <v>0</v>
          </cell>
        </row>
        <row r="102">
          <cell r="AA102">
            <v>0.2</v>
          </cell>
          <cell r="AC102">
            <v>0.18748859866629741</v>
          </cell>
          <cell r="AE102">
            <v>0</v>
          </cell>
        </row>
        <row r="103">
          <cell r="AA103">
            <v>0.2</v>
          </cell>
          <cell r="AC103">
            <v>0.18748859866629741</v>
          </cell>
          <cell r="AE103">
            <v>0</v>
          </cell>
        </row>
        <row r="104">
          <cell r="AA104">
            <v>0.2</v>
          </cell>
          <cell r="AC104">
            <v>2.0623745853292714</v>
          </cell>
          <cell r="AE104">
            <v>0.36363636363636365</v>
          </cell>
        </row>
        <row r="105">
          <cell r="AA105">
            <v>0.4</v>
          </cell>
          <cell r="AC105">
            <v>8.0620097426507886</v>
          </cell>
          <cell r="AE105">
            <v>0.46511627906976744</v>
          </cell>
        </row>
        <row r="106">
          <cell r="AA106">
            <v>0.6</v>
          </cell>
          <cell r="AC106">
            <v>2.8123289799944611</v>
          </cell>
          <cell r="AE106">
            <v>0.53333333333333333</v>
          </cell>
        </row>
        <row r="107">
          <cell r="AA107">
            <v>0</v>
          </cell>
          <cell r="AC107">
            <v>1.8748859866629742E-4</v>
          </cell>
          <cell r="AE107">
            <v>0</v>
          </cell>
        </row>
        <row r="108">
          <cell r="AA108">
            <v>0.4</v>
          </cell>
          <cell r="AC108">
            <v>2.6248403813281636</v>
          </cell>
          <cell r="AE108">
            <v>0.5</v>
          </cell>
        </row>
        <row r="109">
          <cell r="AA109">
            <v>0.2</v>
          </cell>
          <cell r="AC109">
            <v>1.8748859866629741</v>
          </cell>
          <cell r="AE109">
            <v>0.4</v>
          </cell>
        </row>
        <row r="110">
          <cell r="AA110">
            <v>0.4</v>
          </cell>
          <cell r="AC110">
            <v>1.3124201906640818</v>
          </cell>
          <cell r="AE110">
            <v>0.42857142857142855</v>
          </cell>
        </row>
        <row r="111">
          <cell r="AA111">
            <v>0.6</v>
          </cell>
          <cell r="AC111">
            <v>7.4995439466518965</v>
          </cell>
          <cell r="AE111">
            <v>0.47499999999999998</v>
          </cell>
        </row>
        <row r="112">
          <cell r="AA112">
            <v>0.2</v>
          </cell>
          <cell r="AC112">
            <v>1.3124201906640818</v>
          </cell>
          <cell r="AE112">
            <v>0.2857142857142857</v>
          </cell>
        </row>
        <row r="115">
          <cell r="AA115">
            <v>0.37777777777777777</v>
          </cell>
          <cell r="AC115">
            <v>2.1665349179216591</v>
          </cell>
          <cell r="AE115">
            <v>0.44230769230769229</v>
          </cell>
        </row>
        <row r="116">
          <cell r="AA116">
            <v>0.6</v>
          </cell>
          <cell r="AC116">
            <v>6.3746123546541122</v>
          </cell>
          <cell r="AE116">
            <v>0.35294117647058826</v>
          </cell>
        </row>
        <row r="117">
          <cell r="AA117">
            <v>0.2</v>
          </cell>
          <cell r="AC117">
            <v>0.74995439466518965</v>
          </cell>
          <cell r="AE117">
            <v>0.5</v>
          </cell>
        </row>
        <row r="118">
          <cell r="AA118">
            <v>0.4</v>
          </cell>
          <cell r="AC118">
            <v>0.74995439466518965</v>
          </cell>
          <cell r="AE118">
            <v>0</v>
          </cell>
        </row>
        <row r="119">
          <cell r="AA119">
            <v>0.2</v>
          </cell>
          <cell r="AC119">
            <v>0.18748859866629741</v>
          </cell>
          <cell r="AE119">
            <v>0</v>
          </cell>
        </row>
        <row r="120">
          <cell r="AA120">
            <v>0.6</v>
          </cell>
          <cell r="AC120">
            <v>8.0620097426507886</v>
          </cell>
          <cell r="AE120">
            <v>0.53488372093023251</v>
          </cell>
        </row>
        <row r="121">
          <cell r="AA121">
            <v>0.2</v>
          </cell>
          <cell r="AC121">
            <v>0.18748859866629741</v>
          </cell>
          <cell r="AE121">
            <v>1</v>
          </cell>
        </row>
        <row r="122">
          <cell r="AA122">
            <v>0</v>
          </cell>
          <cell r="AC122">
            <v>1.8748859866629742E-4</v>
          </cell>
          <cell r="AE122">
            <v>0</v>
          </cell>
        </row>
        <row r="124">
          <cell r="AA124">
            <v>0.8</v>
          </cell>
          <cell r="AC124">
            <v>2.4373517826618665</v>
          </cell>
          <cell r="AE124">
            <v>0.46153846153846156</v>
          </cell>
        </row>
        <row r="125">
          <cell r="AA125">
            <v>0.23063063063063044</v>
          </cell>
          <cell r="AC125">
            <v>1.0000000000000013</v>
          </cell>
          <cell r="AE125">
            <v>0.29412357183255011</v>
          </cell>
        </row>
      </sheetData>
      <sheetData sheetId="4"/>
      <sheetData sheetId="5">
        <row r="6">
          <cell r="AQ6">
            <v>9.8098098098098108E-2</v>
          </cell>
          <cell r="AS6">
            <v>0.99979534390611302</v>
          </cell>
          <cell r="AU6">
            <v>0.97986577181208057</v>
          </cell>
        </row>
        <row r="7">
          <cell r="AQ7">
            <v>0.1111111111111111</v>
          </cell>
          <cell r="AS7">
            <v>1.2413566350512142</v>
          </cell>
          <cell r="AU7">
            <v>0.96666666666666667</v>
          </cell>
        </row>
        <row r="8">
          <cell r="AQ8">
            <v>0</v>
          </cell>
          <cell r="AS8">
            <v>3.7240699051536427E-4</v>
          </cell>
          <cell r="AU8">
            <v>0</v>
          </cell>
        </row>
        <row r="9">
          <cell r="AQ9">
            <v>0.1111111111111111</v>
          </cell>
          <cell r="AS9">
            <v>0.37240699051536424</v>
          </cell>
          <cell r="AU9">
            <v>1</v>
          </cell>
        </row>
        <row r="10">
          <cell r="AQ10">
            <v>0.22222222222222221</v>
          </cell>
          <cell r="AS10">
            <v>2.6068489336075498</v>
          </cell>
          <cell r="AU10">
            <v>1</v>
          </cell>
        </row>
        <row r="11">
          <cell r="AQ11">
            <v>0.33333333333333331</v>
          </cell>
          <cell r="AS11">
            <v>5.5861048577304642</v>
          </cell>
          <cell r="AU11">
            <v>0.93333333333333335</v>
          </cell>
        </row>
        <row r="12">
          <cell r="AQ12">
            <v>0.22222222222222221</v>
          </cell>
          <cell r="AS12">
            <v>1.489627962061457</v>
          </cell>
          <cell r="AU12">
            <v>1</v>
          </cell>
        </row>
        <row r="13">
          <cell r="AQ13">
            <v>0</v>
          </cell>
          <cell r="AS13">
            <v>3.7240699051536427E-4</v>
          </cell>
          <cell r="AU13">
            <v>0</v>
          </cell>
        </row>
        <row r="14">
          <cell r="AQ14">
            <v>0</v>
          </cell>
          <cell r="AS14">
            <v>3.7240699051536427E-4</v>
          </cell>
          <cell r="AU14">
            <v>0</v>
          </cell>
        </row>
        <row r="15">
          <cell r="AQ15">
            <v>0.1111111111111111</v>
          </cell>
          <cell r="AS15">
            <v>1.1172209715460928</v>
          </cell>
          <cell r="AU15">
            <v>1</v>
          </cell>
        </row>
        <row r="16">
          <cell r="AQ16">
            <v>0</v>
          </cell>
          <cell r="AS16">
            <v>3.7240699051536427E-4</v>
          </cell>
          <cell r="AU16">
            <v>0</v>
          </cell>
        </row>
        <row r="17">
          <cell r="AQ17">
            <v>5.5555555555555552E-2</v>
          </cell>
          <cell r="AS17">
            <v>0.24827132701024282</v>
          </cell>
          <cell r="AU17">
            <v>1</v>
          </cell>
        </row>
        <row r="18">
          <cell r="AQ18">
            <v>0.22222222222222221</v>
          </cell>
          <cell r="AS18">
            <v>0.74481398103072849</v>
          </cell>
          <cell r="AU18">
            <v>1</v>
          </cell>
        </row>
        <row r="19">
          <cell r="AQ19">
            <v>0</v>
          </cell>
          <cell r="AS19">
            <v>3.7240699051536427E-4</v>
          </cell>
          <cell r="AU19">
            <v>0</v>
          </cell>
        </row>
        <row r="20">
          <cell r="AQ20">
            <v>0</v>
          </cell>
          <cell r="AS20">
            <v>3.7240699051536427E-4</v>
          </cell>
          <cell r="AU20">
            <v>0</v>
          </cell>
        </row>
        <row r="21">
          <cell r="AQ21">
            <v>0.33333333333333331</v>
          </cell>
          <cell r="AS21">
            <v>1.8620349525768214</v>
          </cell>
          <cell r="AU21">
            <v>1</v>
          </cell>
        </row>
        <row r="22">
          <cell r="AQ22">
            <v>0.1111111111111111</v>
          </cell>
          <cell r="AS22">
            <v>0.37240699051536424</v>
          </cell>
          <cell r="AU22">
            <v>1</v>
          </cell>
        </row>
        <row r="23">
          <cell r="AQ23">
            <v>0</v>
          </cell>
          <cell r="AS23">
            <v>3.7240699051536427E-4</v>
          </cell>
          <cell r="AU23">
            <v>0</v>
          </cell>
        </row>
        <row r="24">
          <cell r="AQ24">
            <v>0</v>
          </cell>
          <cell r="AS24">
            <v>3.7240699051536427E-4</v>
          </cell>
          <cell r="AU24">
            <v>0</v>
          </cell>
        </row>
        <row r="25">
          <cell r="AQ25">
            <v>0</v>
          </cell>
          <cell r="AS25">
            <v>3.7240699051536427E-4</v>
          </cell>
          <cell r="AU25">
            <v>0</v>
          </cell>
        </row>
        <row r="26">
          <cell r="AQ26">
            <v>0</v>
          </cell>
          <cell r="AS26">
            <v>3.7240699051536427E-4</v>
          </cell>
          <cell r="AU26">
            <v>0</v>
          </cell>
        </row>
        <row r="27">
          <cell r="AQ27">
            <v>0</v>
          </cell>
          <cell r="AS27">
            <v>3.7240699051536427E-4</v>
          </cell>
          <cell r="AU27">
            <v>0</v>
          </cell>
        </row>
        <row r="28">
          <cell r="AQ28">
            <v>0</v>
          </cell>
          <cell r="AS28">
            <v>3.7240699051536427E-4</v>
          </cell>
          <cell r="AU28">
            <v>0</v>
          </cell>
        </row>
        <row r="29">
          <cell r="AQ29">
            <v>0</v>
          </cell>
          <cell r="AS29">
            <v>3.7240699051536427E-4</v>
          </cell>
          <cell r="AU29">
            <v>0</v>
          </cell>
        </row>
        <row r="30">
          <cell r="AQ30">
            <v>3.2679738562091505E-2</v>
          </cell>
          <cell r="AS30">
            <v>0.15334405491809117</v>
          </cell>
          <cell r="AU30">
            <v>0.8571428571428571</v>
          </cell>
        </row>
        <row r="31">
          <cell r="AQ31">
            <v>0.33333333333333331</v>
          </cell>
          <cell r="AS31">
            <v>1.1172209715460928</v>
          </cell>
          <cell r="AU31">
            <v>0.66666666666666663</v>
          </cell>
        </row>
        <row r="32">
          <cell r="AQ32">
            <v>0.1111111111111111</v>
          </cell>
          <cell r="AS32">
            <v>0.37240699051536424</v>
          </cell>
          <cell r="AU32">
            <v>1</v>
          </cell>
        </row>
        <row r="33">
          <cell r="AQ33">
            <v>0</v>
          </cell>
          <cell r="AS33">
            <v>3.7240699051536427E-4</v>
          </cell>
          <cell r="AU33">
            <v>0</v>
          </cell>
        </row>
        <row r="34">
          <cell r="AQ34">
            <v>0.1111111111111111</v>
          </cell>
          <cell r="AS34">
            <v>0.74481398103072849</v>
          </cell>
          <cell r="AU34">
            <v>1</v>
          </cell>
        </row>
        <row r="35">
          <cell r="AQ35">
            <v>0</v>
          </cell>
          <cell r="AS35">
            <v>3.7240699051536427E-4</v>
          </cell>
          <cell r="AU35">
            <v>0</v>
          </cell>
        </row>
        <row r="36">
          <cell r="AQ36">
            <v>0</v>
          </cell>
          <cell r="AS36">
            <v>3.7240699051536427E-4</v>
          </cell>
          <cell r="AU36">
            <v>0</v>
          </cell>
        </row>
        <row r="37">
          <cell r="AQ37">
            <v>0</v>
          </cell>
          <cell r="AS37">
            <v>3.7240699051536427E-4</v>
          </cell>
          <cell r="AU37">
            <v>0</v>
          </cell>
        </row>
        <row r="38">
          <cell r="AQ38">
            <v>0</v>
          </cell>
          <cell r="AS38">
            <v>3.7240699051536427E-4</v>
          </cell>
          <cell r="AU38">
            <v>0</v>
          </cell>
        </row>
        <row r="39">
          <cell r="AQ39">
            <v>0</v>
          </cell>
          <cell r="AS39">
            <v>3.7240699051536427E-4</v>
          </cell>
          <cell r="AU39">
            <v>0</v>
          </cell>
        </row>
        <row r="40">
          <cell r="AQ40">
            <v>0</v>
          </cell>
          <cell r="AS40">
            <v>3.7240699051536427E-4</v>
          </cell>
          <cell r="AU40">
            <v>0</v>
          </cell>
        </row>
        <row r="41">
          <cell r="AQ41">
            <v>0</v>
          </cell>
          <cell r="AS41">
            <v>3.7240699051536427E-4</v>
          </cell>
          <cell r="AU41">
            <v>0</v>
          </cell>
        </row>
        <row r="42">
          <cell r="AQ42">
            <v>0</v>
          </cell>
          <cell r="AS42">
            <v>0.37240699051536424</v>
          </cell>
          <cell r="AU42">
            <v>1</v>
          </cell>
        </row>
        <row r="43">
          <cell r="AQ43">
            <v>0</v>
          </cell>
          <cell r="AS43">
            <v>3.7240699051536427E-4</v>
          </cell>
          <cell r="AU43">
            <v>0</v>
          </cell>
        </row>
        <row r="44">
          <cell r="AQ44">
            <v>0</v>
          </cell>
          <cell r="AS44">
            <v>3.7240699051536427E-4</v>
          </cell>
          <cell r="AU44">
            <v>0</v>
          </cell>
        </row>
        <row r="45">
          <cell r="AQ45">
            <v>0</v>
          </cell>
          <cell r="AS45">
            <v>3.7240699051536427E-4</v>
          </cell>
          <cell r="AU45">
            <v>0</v>
          </cell>
        </row>
        <row r="46">
          <cell r="AQ46">
            <v>0</v>
          </cell>
          <cell r="AS46">
            <v>3.7240699051536427E-4</v>
          </cell>
          <cell r="AU46">
            <v>0</v>
          </cell>
        </row>
        <row r="47">
          <cell r="AQ47">
            <v>0</v>
          </cell>
          <cell r="AS47">
            <v>3.7240699051536427E-4</v>
          </cell>
          <cell r="AU47">
            <v>0</v>
          </cell>
        </row>
        <row r="48">
          <cell r="AQ48">
            <v>0.1</v>
          </cell>
          <cell r="AS48">
            <v>0.7261936315049603</v>
          </cell>
          <cell r="AU48">
            <v>1</v>
          </cell>
        </row>
        <row r="49">
          <cell r="AQ49">
            <v>0.66666666666666663</v>
          </cell>
          <cell r="AS49">
            <v>4.8412908766997358</v>
          </cell>
          <cell r="AU49">
            <v>1</v>
          </cell>
        </row>
        <row r="50">
          <cell r="AQ50">
            <v>0.1111111111111111</v>
          </cell>
          <cell r="AS50">
            <v>0.37240699051536424</v>
          </cell>
          <cell r="AU50">
            <v>1</v>
          </cell>
        </row>
        <row r="51">
          <cell r="AQ51">
            <v>0.1111111111111111</v>
          </cell>
          <cell r="AS51">
            <v>1.1172209715460928</v>
          </cell>
          <cell r="AU51">
            <v>1</v>
          </cell>
        </row>
        <row r="52">
          <cell r="AQ52">
            <v>0.33333333333333331</v>
          </cell>
          <cell r="AS52">
            <v>2.979255924122914</v>
          </cell>
          <cell r="AU52">
            <v>1</v>
          </cell>
        </row>
        <row r="53">
          <cell r="AQ53">
            <v>0.22222222222222221</v>
          </cell>
          <cell r="AS53">
            <v>0.74481398103072849</v>
          </cell>
          <cell r="AU53">
            <v>1</v>
          </cell>
        </row>
        <row r="54">
          <cell r="AQ54">
            <v>0.22222222222222221</v>
          </cell>
          <cell r="AS54">
            <v>0.74481398103072849</v>
          </cell>
          <cell r="AU54">
            <v>1</v>
          </cell>
        </row>
        <row r="55">
          <cell r="AQ55">
            <v>0.1111111111111111</v>
          </cell>
          <cell r="AS55">
            <v>2.979255924122914</v>
          </cell>
          <cell r="AU55">
            <v>1</v>
          </cell>
        </row>
        <row r="56">
          <cell r="AQ56">
            <v>0</v>
          </cell>
          <cell r="AS56">
            <v>3.7240699051536427E-4</v>
          </cell>
          <cell r="AU56">
            <v>0</v>
          </cell>
        </row>
        <row r="57">
          <cell r="AQ57">
            <v>0</v>
          </cell>
          <cell r="AS57">
            <v>3.7240699051536427E-4</v>
          </cell>
          <cell r="AU57">
            <v>0</v>
          </cell>
        </row>
        <row r="58">
          <cell r="AQ58">
            <v>0</v>
          </cell>
          <cell r="AS58">
            <v>3.7240699051536427E-4</v>
          </cell>
          <cell r="AU58">
            <v>0</v>
          </cell>
        </row>
        <row r="59">
          <cell r="AQ59">
            <v>0</v>
          </cell>
          <cell r="AS59">
            <v>3.7240699051536427E-4</v>
          </cell>
          <cell r="AU59">
            <v>0</v>
          </cell>
        </row>
        <row r="60">
          <cell r="AQ60">
            <v>0</v>
          </cell>
          <cell r="AS60">
            <v>3.7240699051536427E-4</v>
          </cell>
          <cell r="AU60">
            <v>0</v>
          </cell>
        </row>
        <row r="61">
          <cell r="AQ61">
            <v>0</v>
          </cell>
          <cell r="AS61">
            <v>3.7240699051536427E-4</v>
          </cell>
          <cell r="AU61">
            <v>0</v>
          </cell>
        </row>
        <row r="62">
          <cell r="AQ62">
            <v>0</v>
          </cell>
          <cell r="AS62">
            <v>3.7240699051536427E-4</v>
          </cell>
          <cell r="AU62">
            <v>0</v>
          </cell>
        </row>
        <row r="63">
          <cell r="AQ63">
            <v>0</v>
          </cell>
          <cell r="AS63">
            <v>3.7240699051536427E-4</v>
          </cell>
          <cell r="AU63">
            <v>0</v>
          </cell>
        </row>
        <row r="64">
          <cell r="AQ64">
            <v>0</v>
          </cell>
          <cell r="AS64">
            <v>3.7240699051536427E-4</v>
          </cell>
          <cell r="AU64">
            <v>0</v>
          </cell>
        </row>
        <row r="65">
          <cell r="AQ65">
            <v>0</v>
          </cell>
          <cell r="AS65">
            <v>3.7240699051536427E-4</v>
          </cell>
          <cell r="AU65">
            <v>0</v>
          </cell>
        </row>
        <row r="66">
          <cell r="AQ66">
            <v>0.22222222222222221</v>
          </cell>
          <cell r="AS66">
            <v>0.74481398103072849</v>
          </cell>
          <cell r="AU66">
            <v>1</v>
          </cell>
        </row>
        <row r="68">
          <cell r="AQ68">
            <v>0</v>
          </cell>
          <cell r="AS68">
            <v>3.7240699051536427E-4</v>
          </cell>
          <cell r="AU68">
            <v>0</v>
          </cell>
        </row>
        <row r="69">
          <cell r="AQ69">
            <v>6.3492063492063489E-2</v>
          </cell>
          <cell r="AS69">
            <v>0.42560798916041626</v>
          </cell>
          <cell r="AU69">
            <v>1</v>
          </cell>
        </row>
        <row r="70">
          <cell r="AQ70">
            <v>0</v>
          </cell>
          <cell r="AS70">
            <v>3.7240699051536427E-4</v>
          </cell>
          <cell r="AU70">
            <v>0</v>
          </cell>
        </row>
        <row r="71">
          <cell r="AQ71">
            <v>0.1111111111111111</v>
          </cell>
          <cell r="AS71">
            <v>0.37240699051536424</v>
          </cell>
          <cell r="AU71">
            <v>1</v>
          </cell>
        </row>
        <row r="72">
          <cell r="AQ72">
            <v>0</v>
          </cell>
          <cell r="AS72">
            <v>3.7240699051536427E-4</v>
          </cell>
          <cell r="AU72">
            <v>0</v>
          </cell>
        </row>
        <row r="73">
          <cell r="AQ73">
            <v>0</v>
          </cell>
          <cell r="AS73">
            <v>3.7240699051536427E-4</v>
          </cell>
          <cell r="AU73">
            <v>0</v>
          </cell>
        </row>
        <row r="74">
          <cell r="AQ74">
            <v>0</v>
          </cell>
          <cell r="AS74">
            <v>3.7240699051536427E-4</v>
          </cell>
          <cell r="AU74">
            <v>0</v>
          </cell>
        </row>
        <row r="75">
          <cell r="AQ75">
            <v>0.1111111111111111</v>
          </cell>
          <cell r="AS75">
            <v>0.37240699051536424</v>
          </cell>
          <cell r="AU75">
            <v>1</v>
          </cell>
        </row>
        <row r="76">
          <cell r="AQ76">
            <v>0.1111111111111111</v>
          </cell>
          <cell r="AS76">
            <v>0.37240699051536424</v>
          </cell>
          <cell r="AU76">
            <v>1</v>
          </cell>
        </row>
        <row r="77">
          <cell r="AQ77">
            <v>0</v>
          </cell>
          <cell r="AS77">
            <v>3.7240699051536427E-4</v>
          </cell>
          <cell r="AU77">
            <v>0</v>
          </cell>
        </row>
        <row r="78">
          <cell r="AQ78">
            <v>0</v>
          </cell>
          <cell r="AS78">
            <v>3.7240699051536427E-4</v>
          </cell>
          <cell r="AU78">
            <v>0</v>
          </cell>
        </row>
        <row r="79">
          <cell r="AQ79">
            <v>0</v>
          </cell>
          <cell r="AS79">
            <v>3.7240699051536427E-4</v>
          </cell>
          <cell r="AU79">
            <v>0</v>
          </cell>
        </row>
        <row r="80">
          <cell r="AQ80">
            <v>0.1111111111111111</v>
          </cell>
          <cell r="AS80">
            <v>0.37240699051536424</v>
          </cell>
          <cell r="AU80">
            <v>1</v>
          </cell>
        </row>
        <row r="81">
          <cell r="AQ81">
            <v>0.22222222222222221</v>
          </cell>
          <cell r="AS81">
            <v>0.74481398103072849</v>
          </cell>
          <cell r="AU81">
            <v>1</v>
          </cell>
        </row>
        <row r="82">
          <cell r="AQ82">
            <v>0.22222222222222221</v>
          </cell>
          <cell r="AS82">
            <v>3.7240699051536428</v>
          </cell>
          <cell r="AU82">
            <v>1</v>
          </cell>
        </row>
        <row r="83">
          <cell r="AQ83">
            <v>0</v>
          </cell>
          <cell r="AS83">
            <v>3.7240699051536427E-4</v>
          </cell>
          <cell r="AU83">
            <v>0</v>
          </cell>
        </row>
        <row r="84">
          <cell r="AQ84">
            <v>0.14074074074074075</v>
          </cell>
          <cell r="AS84">
            <v>2.1723741113396247</v>
          </cell>
          <cell r="AU84">
            <v>0.98857142857142855</v>
          </cell>
        </row>
        <row r="85">
          <cell r="AQ85">
            <v>0</v>
          </cell>
          <cell r="AS85">
            <v>3.7240699051536427E-4</v>
          </cell>
          <cell r="AU85">
            <v>0</v>
          </cell>
        </row>
        <row r="86">
          <cell r="AQ86">
            <v>0</v>
          </cell>
          <cell r="AS86">
            <v>3.7240699051536427E-4</v>
          </cell>
          <cell r="AU86">
            <v>0</v>
          </cell>
        </row>
        <row r="87">
          <cell r="AQ87">
            <v>0.1111111111111111</v>
          </cell>
          <cell r="AS87">
            <v>0.37240699051536424</v>
          </cell>
          <cell r="AU87">
            <v>1</v>
          </cell>
        </row>
        <row r="88">
          <cell r="AQ88">
            <v>0.22222222222222221</v>
          </cell>
          <cell r="AS88">
            <v>1.489627962061457</v>
          </cell>
          <cell r="AU88">
            <v>1</v>
          </cell>
        </row>
        <row r="89">
          <cell r="AQ89">
            <v>0.1111111111111111</v>
          </cell>
          <cell r="AS89">
            <v>0.37240699051536424</v>
          </cell>
          <cell r="AU89">
            <v>1</v>
          </cell>
        </row>
        <row r="90">
          <cell r="AQ90">
            <v>0.44444444444444442</v>
          </cell>
          <cell r="AS90">
            <v>2.2344419430921856</v>
          </cell>
          <cell r="AU90">
            <v>0.83333333333333337</v>
          </cell>
        </row>
        <row r="91">
          <cell r="AQ91">
            <v>0</v>
          </cell>
          <cell r="AS91">
            <v>0.37240699051536424</v>
          </cell>
          <cell r="AU91">
            <v>1</v>
          </cell>
        </row>
        <row r="92">
          <cell r="AQ92">
            <v>0</v>
          </cell>
          <cell r="AS92">
            <v>3.7240699051536427E-4</v>
          </cell>
          <cell r="AU92">
            <v>0</v>
          </cell>
        </row>
        <row r="93">
          <cell r="AQ93">
            <v>0</v>
          </cell>
          <cell r="AS93">
            <v>3.7240699051536427E-4</v>
          </cell>
          <cell r="AU93">
            <v>0</v>
          </cell>
        </row>
        <row r="94">
          <cell r="AQ94">
            <v>0</v>
          </cell>
          <cell r="AS94">
            <v>3.7240699051536427E-4</v>
          </cell>
          <cell r="AU94">
            <v>0</v>
          </cell>
        </row>
        <row r="95">
          <cell r="AQ95">
            <v>0.1111111111111111</v>
          </cell>
          <cell r="AS95">
            <v>0.37240699051536424</v>
          </cell>
          <cell r="AU95">
            <v>1</v>
          </cell>
        </row>
        <row r="96">
          <cell r="AQ96">
            <v>0</v>
          </cell>
          <cell r="AS96">
            <v>0.37240699051536424</v>
          </cell>
          <cell r="AU96">
            <v>1</v>
          </cell>
        </row>
        <row r="97">
          <cell r="AQ97">
            <v>0.33333333333333331</v>
          </cell>
          <cell r="AS97">
            <v>2.2344419430921856</v>
          </cell>
          <cell r="AU97">
            <v>1</v>
          </cell>
        </row>
        <row r="98">
          <cell r="AQ98">
            <v>0</v>
          </cell>
          <cell r="AS98">
            <v>3.7240699051536427E-4</v>
          </cell>
          <cell r="AU98">
            <v>0</v>
          </cell>
        </row>
        <row r="99">
          <cell r="AQ99">
            <v>0</v>
          </cell>
          <cell r="AS99">
            <v>3.7240699051536427E-4</v>
          </cell>
          <cell r="AU99">
            <v>0</v>
          </cell>
        </row>
        <row r="100">
          <cell r="AQ100">
            <v>0</v>
          </cell>
          <cell r="AS100">
            <v>3.7240699051536427E-4</v>
          </cell>
          <cell r="AU100">
            <v>0</v>
          </cell>
        </row>
        <row r="101">
          <cell r="AQ101">
            <v>0</v>
          </cell>
          <cell r="AS101">
            <v>3.7240699051536427E-4</v>
          </cell>
          <cell r="AU101">
            <v>0</v>
          </cell>
        </row>
        <row r="102">
          <cell r="AQ102">
            <v>0</v>
          </cell>
          <cell r="AS102">
            <v>3.7240699051536427E-4</v>
          </cell>
          <cell r="AU102">
            <v>0</v>
          </cell>
        </row>
        <row r="103">
          <cell r="AQ103">
            <v>0</v>
          </cell>
          <cell r="AS103">
            <v>3.7240699051536427E-4</v>
          </cell>
          <cell r="AU103">
            <v>0</v>
          </cell>
        </row>
        <row r="104">
          <cell r="AQ104">
            <v>0.44444444444444442</v>
          </cell>
          <cell r="AS104">
            <v>1.8620349525768214</v>
          </cell>
          <cell r="AU104">
            <v>0.8</v>
          </cell>
        </row>
        <row r="105">
          <cell r="AQ105">
            <v>0.55555555555555558</v>
          </cell>
          <cell r="AS105">
            <v>41.709582937720796</v>
          </cell>
          <cell r="AU105">
            <v>1</v>
          </cell>
        </row>
        <row r="106">
          <cell r="AQ106">
            <v>0.22222222222222221</v>
          </cell>
          <cell r="AS106">
            <v>0.74481398103072849</v>
          </cell>
          <cell r="AU106">
            <v>1</v>
          </cell>
        </row>
        <row r="107">
          <cell r="AQ107">
            <v>0.1111111111111111</v>
          </cell>
          <cell r="AS107">
            <v>0.74481398103072849</v>
          </cell>
          <cell r="AU107">
            <v>1</v>
          </cell>
        </row>
        <row r="108">
          <cell r="AQ108">
            <v>0.22222222222222221</v>
          </cell>
          <cell r="AS108">
            <v>1.489627962061457</v>
          </cell>
          <cell r="AU108">
            <v>1</v>
          </cell>
        </row>
        <row r="109">
          <cell r="AQ109">
            <v>0.1111111111111111</v>
          </cell>
          <cell r="AS109">
            <v>1.1172209715460928</v>
          </cell>
          <cell r="AU109">
            <v>1</v>
          </cell>
        </row>
        <row r="110">
          <cell r="AQ110">
            <v>0.22222222222222221</v>
          </cell>
          <cell r="AS110">
            <v>1.489627962061457</v>
          </cell>
          <cell r="AU110">
            <v>1</v>
          </cell>
        </row>
        <row r="111">
          <cell r="AQ111">
            <v>0.66666666666666663</v>
          </cell>
          <cell r="AS111">
            <v>5.2136978672150995</v>
          </cell>
          <cell r="AU111">
            <v>1</v>
          </cell>
        </row>
        <row r="114">
          <cell r="AQ114">
            <v>0</v>
          </cell>
          <cell r="AS114">
            <v>3.7240699051536427E-4</v>
          </cell>
          <cell r="AU114">
            <v>0</v>
          </cell>
        </row>
        <row r="115">
          <cell r="AQ115">
            <v>0.1728395061728395</v>
          </cell>
          <cell r="AS115">
            <v>0.95170675353926426</v>
          </cell>
          <cell r="AU115">
            <v>0.91304347826086951</v>
          </cell>
        </row>
        <row r="116">
          <cell r="AQ116">
            <v>0.44444444444444442</v>
          </cell>
          <cell r="AS116">
            <v>2.979255924122914</v>
          </cell>
          <cell r="AU116">
            <v>1</v>
          </cell>
        </row>
        <row r="117">
          <cell r="AQ117">
            <v>0.22222222222222221</v>
          </cell>
          <cell r="AS117">
            <v>0.74481398103072849</v>
          </cell>
          <cell r="AU117">
            <v>1</v>
          </cell>
        </row>
        <row r="118">
          <cell r="AQ118">
            <v>0.22222222222222221</v>
          </cell>
          <cell r="AS118">
            <v>1.489627962061457</v>
          </cell>
          <cell r="AU118">
            <v>1</v>
          </cell>
        </row>
        <row r="119">
          <cell r="AQ119">
            <v>0</v>
          </cell>
          <cell r="AS119">
            <v>3.7240699051536427E-4</v>
          </cell>
          <cell r="AU119">
            <v>0</v>
          </cell>
        </row>
        <row r="120">
          <cell r="AQ120">
            <v>0.33333333333333331</v>
          </cell>
          <cell r="AS120">
            <v>2.2344419430921856</v>
          </cell>
          <cell r="AU120">
            <v>0.66666666666666663</v>
          </cell>
        </row>
        <row r="121">
          <cell r="AQ121">
            <v>0</v>
          </cell>
          <cell r="AS121">
            <v>3.7240699051536427E-4</v>
          </cell>
          <cell r="AU121">
            <v>0</v>
          </cell>
        </row>
        <row r="122">
          <cell r="AQ122">
            <v>0.1111111111111111</v>
          </cell>
          <cell r="AS122">
            <v>0.37240699051536424</v>
          </cell>
          <cell r="AU122">
            <v>1</v>
          </cell>
        </row>
        <row r="124">
          <cell r="AQ124">
            <v>0.22222222222222221</v>
          </cell>
          <cell r="AS124">
            <v>0.74481398103072849</v>
          </cell>
          <cell r="AU124">
            <v>1</v>
          </cell>
        </row>
        <row r="125">
          <cell r="AQ125">
            <v>9.8098098098098038E-2</v>
          </cell>
          <cell r="AS125">
            <v>0.99999999999999989</v>
          </cell>
          <cell r="AU125">
            <v>0.44054054054054054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B4">
            <v>5</v>
          </cell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N3" t="str">
            <v>Дисциплина</v>
          </cell>
        </row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предметы"/>
      <sheetName val="школы"/>
      <sheetName val="школы списком по районам"/>
    </sheetNames>
    <sheetDataSet>
      <sheetData sheetId="0"/>
      <sheetData sheetId="1">
        <row r="1">
          <cell r="A1" t="str">
            <v>Английский язык</v>
          </cell>
        </row>
        <row r="2">
          <cell r="A2" t="str">
            <v>Астрономия</v>
          </cell>
        </row>
        <row r="3">
          <cell r="A3" t="str">
            <v>Биология</v>
          </cell>
        </row>
        <row r="4">
          <cell r="A4" t="str">
            <v>География</v>
          </cell>
        </row>
        <row r="5">
          <cell r="A5" t="str">
            <v>Информатика (ИКТ)</v>
          </cell>
        </row>
        <row r="6">
          <cell r="A6" t="str">
            <v>Искусство (МХК)</v>
          </cell>
        </row>
        <row r="7">
          <cell r="A7" t="str">
            <v>Испанский язык</v>
          </cell>
        </row>
        <row r="8">
          <cell r="A8" t="str">
            <v>История</v>
          </cell>
        </row>
        <row r="9">
          <cell r="A9" t="str">
            <v>Итальянский язык</v>
          </cell>
        </row>
        <row r="10">
          <cell r="A10" t="str">
            <v>Китайский язык</v>
          </cell>
        </row>
        <row r="11">
          <cell r="A11" t="str">
            <v>Литература</v>
          </cell>
        </row>
        <row r="12">
          <cell r="A12" t="str">
            <v>Математика</v>
          </cell>
        </row>
        <row r="13">
          <cell r="A13" t="str">
            <v>Немецкий язык</v>
          </cell>
        </row>
        <row r="14">
          <cell r="A14" t="str">
            <v>Обществознание</v>
          </cell>
        </row>
        <row r="15">
          <cell r="A15" t="str">
            <v>Основы безопасности и жизнедеятельности</v>
          </cell>
        </row>
        <row r="16">
          <cell r="A16" t="str">
            <v>Право</v>
          </cell>
        </row>
        <row r="17">
          <cell r="A17" t="str">
            <v>Русский язык</v>
          </cell>
        </row>
        <row r="18">
          <cell r="A18" t="str">
            <v>Технология</v>
          </cell>
        </row>
        <row r="19">
          <cell r="A19" t="str">
            <v>Физика</v>
          </cell>
        </row>
        <row r="20">
          <cell r="A20" t="str">
            <v>Физическая культура</v>
          </cell>
        </row>
        <row r="21">
          <cell r="A21" t="str">
            <v>Французский язык</v>
          </cell>
        </row>
        <row r="22">
          <cell r="A22" t="str">
            <v>Химия</v>
          </cell>
        </row>
        <row r="23">
          <cell r="A23" t="str">
            <v>Экология</v>
          </cell>
        </row>
        <row r="24">
          <cell r="A24" t="str">
            <v>Экономика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ор. дев 7 класс"/>
      <sheetName val="теор. дев 8 класс"/>
      <sheetName val="теор. дев 9 класс"/>
      <sheetName val="теор. дев 10 класс"/>
      <sheetName val="теор. дев 11 класс"/>
      <sheetName val="гим. дев. 7 класс"/>
      <sheetName val="гим. дев. 8 класс "/>
      <sheetName val="гим. дев. 9 класс"/>
      <sheetName val="гим. дев. 10 класс"/>
      <sheetName val="гим. дев. 11 класс"/>
      <sheetName val="компл. исп. 7 класс"/>
      <sheetName val="компл. исп. 8 класс"/>
      <sheetName val="компл. исп. 9 класс"/>
      <sheetName val="компл. исп. 10 класс"/>
      <sheetName val="компл. исп. 11 класс"/>
      <sheetName val="Итог. дев. 7 класс"/>
      <sheetName val="Итог. дев. 8 класс"/>
      <sheetName val="Итог. дев. 9 класс"/>
      <sheetName val="Итог. дев. 10 класс"/>
      <sheetName val="Итог. дев. 11 класс"/>
      <sheetName val="шко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Ленинский</v>
          </cell>
        </row>
        <row r="2">
          <cell r="A2" t="str">
            <v>Октябрьский</v>
          </cell>
        </row>
        <row r="3">
          <cell r="A3" t="str">
            <v>Свердловский</v>
          </cell>
        </row>
        <row r="4">
          <cell r="A4" t="str">
            <v>Центральный</v>
          </cell>
        </row>
        <row r="5">
          <cell r="A5" t="str">
            <v>Советский</v>
          </cell>
        </row>
        <row r="6">
          <cell r="A6" t="str">
            <v>ЖД</v>
          </cell>
        </row>
        <row r="7">
          <cell r="A7" t="str">
            <v>Кировский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zoomScale="90" zoomScaleNormal="9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C50" sqref="C50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8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8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3">
      <c r="A1" s="134" t="s">
        <v>140</v>
      </c>
      <c r="B1" s="13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5" ht="15" customHeight="1" x14ac:dyDescent="0.3">
      <c r="A2" s="136" t="s">
        <v>141</v>
      </c>
      <c r="B2" s="137"/>
      <c r="D2" s="1" t="s">
        <v>81</v>
      </c>
      <c r="E2" s="138" t="s">
        <v>91</v>
      </c>
      <c r="F2" s="138"/>
      <c r="G2" s="5" t="s">
        <v>82</v>
      </c>
      <c r="H2" s="138" t="s">
        <v>108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35" ht="15" customHeight="1" thickBot="1" x14ac:dyDescent="0.3">
      <c r="A3" s="8"/>
      <c r="D3" s="4" t="s">
        <v>83</v>
      </c>
      <c r="E3" s="138" t="s">
        <v>92</v>
      </c>
      <c r="F3" s="138"/>
      <c r="G3" s="6" t="s">
        <v>84</v>
      </c>
      <c r="H3" s="138" t="s">
        <v>93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5" ht="18" customHeight="1" thickBot="1" x14ac:dyDescent="0.3">
      <c r="A4" s="428" t="s">
        <v>47</v>
      </c>
      <c r="B4" s="430" t="s">
        <v>49</v>
      </c>
      <c r="C4" s="432" t="s">
        <v>48</v>
      </c>
      <c r="D4" s="434" t="s">
        <v>94</v>
      </c>
      <c r="E4" s="435"/>
      <c r="F4" s="435"/>
      <c r="G4" s="435"/>
      <c r="H4" s="435"/>
      <c r="I4" s="435"/>
      <c r="J4" s="435"/>
      <c r="K4" s="436"/>
      <c r="L4" s="434" t="s">
        <v>95</v>
      </c>
      <c r="M4" s="435"/>
      <c r="N4" s="435"/>
      <c r="O4" s="435"/>
      <c r="P4" s="435"/>
      <c r="Q4" s="436"/>
      <c r="R4" s="434" t="s">
        <v>96</v>
      </c>
      <c r="S4" s="435"/>
      <c r="T4" s="435"/>
      <c r="U4" s="435"/>
      <c r="V4" s="435"/>
      <c r="W4" s="436"/>
      <c r="X4" s="424" t="s">
        <v>85</v>
      </c>
      <c r="Y4" s="426" t="s">
        <v>124</v>
      </c>
      <c r="Z4" s="426"/>
      <c r="AA4" s="426"/>
      <c r="AB4" s="426"/>
      <c r="AC4" s="426"/>
      <c r="AD4" s="426"/>
      <c r="AE4" s="426"/>
      <c r="AF4" s="426"/>
      <c r="AG4" s="426"/>
      <c r="AH4" s="426"/>
      <c r="AI4" s="427"/>
    </row>
    <row r="5" spans="1:35" ht="49.5" customHeight="1" thickBot="1" x14ac:dyDescent="0.3">
      <c r="A5" s="429"/>
      <c r="B5" s="431"/>
      <c r="C5" s="433"/>
      <c r="D5" s="102" t="s">
        <v>142</v>
      </c>
      <c r="E5" s="103" t="s">
        <v>143</v>
      </c>
      <c r="F5" s="104" t="s">
        <v>144</v>
      </c>
      <c r="G5" s="103" t="s">
        <v>145</v>
      </c>
      <c r="H5" s="105" t="s">
        <v>146</v>
      </c>
      <c r="I5" s="106" t="s">
        <v>147</v>
      </c>
      <c r="J5" s="105" t="s">
        <v>148</v>
      </c>
      <c r="K5" s="106" t="s">
        <v>149</v>
      </c>
      <c r="L5" s="105" t="s">
        <v>150</v>
      </c>
      <c r="M5" s="103" t="s">
        <v>151</v>
      </c>
      <c r="N5" s="104" t="s">
        <v>152</v>
      </c>
      <c r="O5" s="103" t="s">
        <v>153</v>
      </c>
      <c r="P5" s="105" t="s">
        <v>154</v>
      </c>
      <c r="Q5" s="106" t="s">
        <v>155</v>
      </c>
      <c r="R5" s="102" t="s">
        <v>156</v>
      </c>
      <c r="S5" s="103" t="s">
        <v>157</v>
      </c>
      <c r="T5" s="104" t="s">
        <v>158</v>
      </c>
      <c r="U5" s="106" t="s">
        <v>159</v>
      </c>
      <c r="V5" s="105" t="s">
        <v>160</v>
      </c>
      <c r="W5" s="103" t="s">
        <v>161</v>
      </c>
      <c r="X5" s="425"/>
      <c r="Y5" s="110" t="s">
        <v>119</v>
      </c>
      <c r="Z5" s="111" t="s">
        <v>120</v>
      </c>
      <c r="AA5" s="111" t="s">
        <v>121</v>
      </c>
      <c r="AB5" s="111" t="s">
        <v>122</v>
      </c>
      <c r="AC5" s="111" t="s">
        <v>125</v>
      </c>
      <c r="AD5" s="111" t="s">
        <v>126</v>
      </c>
      <c r="AE5" s="111" t="s">
        <v>127</v>
      </c>
      <c r="AF5" s="111" t="s">
        <v>128</v>
      </c>
      <c r="AG5" s="111" t="s">
        <v>129</v>
      </c>
      <c r="AH5" s="111" t="s">
        <v>130</v>
      </c>
      <c r="AI5" s="112" t="s">
        <v>123</v>
      </c>
    </row>
    <row r="6" spans="1:35" ht="18" customHeight="1" thickBot="1" x14ac:dyDescent="0.3">
      <c r="A6" s="107"/>
      <c r="B6" s="108"/>
      <c r="C6" s="109" t="s">
        <v>138</v>
      </c>
      <c r="D6" s="113">
        <f>'[10]Мун- 2019-2020'!DC6</f>
        <v>0.43154606975533577</v>
      </c>
      <c r="E6" s="114" t="str">
        <f t="shared" ref="E6:E69" si="0">IF(D6&gt;=$D$128,"A",IF(D6&gt;=$D$129,"B",IF(D6&gt;=$D$130,"C","D")))</f>
        <v>B</v>
      </c>
      <c r="F6" s="115">
        <f>'[10]Мун- 2019-2020'!DE6</f>
        <v>1</v>
      </c>
      <c r="G6" s="116" t="str">
        <f t="shared" ref="G6:G69" si="1">IF(F6&gt;=$F$128,"A",IF(F6&gt;=$F$129,"B",IF(F6&gt;=$F$130,"C","D")))</f>
        <v>B</v>
      </c>
      <c r="H6" s="117">
        <f>'[10]Мун- 2019-2020'!DG6</f>
        <v>0.18729796539266019</v>
      </c>
      <c r="I6" s="116" t="str">
        <f t="shared" ref="I6:I69" si="2">IF(H6&gt;=$H$128,"A",IF(H6&gt;=$H$129,"B",IF(H6&gt;=$H$130,"C","D")))</f>
        <v>B</v>
      </c>
      <c r="J6" s="118">
        <f>'[10]Мун- 2019-2020'!DI6</f>
        <v>4.6645911497831351E-2</v>
      </c>
      <c r="K6" s="116" t="str">
        <f t="shared" ref="K6:K69" si="3">IF(J6&gt;=$J$128,"A",IF(J6&gt;=$J$129,"B",IF(J6&gt;=$J$130,"C","D")))</f>
        <v>B</v>
      </c>
      <c r="L6" s="119">
        <f>'[10]Рег- 2019-2020'!AQ6</f>
        <v>0.20606826801517067</v>
      </c>
      <c r="M6" s="120" t="str">
        <f t="shared" ref="M6:M69" si="4">IF(L6&gt;=$L$128,"A",IF(L6&gt;=$L$129,"B",IF(L6&gt;=$L$130,"C","D")))</f>
        <v>B</v>
      </c>
      <c r="N6" s="118">
        <f>'[10]Рег- 2019-2020'!AS6</f>
        <v>0.99996241751987902</v>
      </c>
      <c r="O6" s="121" t="str">
        <f t="shared" ref="O6:O69" si="5">IF(N6&gt;=$N$128,"A",IF(N6&gt;=$N$129,"B",IF(N6&gt;=$N$130,"C","D")))</f>
        <v>C</v>
      </c>
      <c r="P6" s="119">
        <f>'[10]Рег- 2019-2020'!AU6</f>
        <v>0.26979865771812078</v>
      </c>
      <c r="Q6" s="120" t="str">
        <f t="shared" ref="Q6:Q69" si="6">IF(P6&gt;=$P$128,"A",IF(P6&gt;=$P$129,"B",IF(P6&gt;=$P$130,"C","D")))</f>
        <v>B</v>
      </c>
      <c r="R6" s="118">
        <f>'[10]Фед- 2019-2020'!BC6</f>
        <v>0.18141592920353983</v>
      </c>
      <c r="S6" s="121" t="str">
        <f t="shared" ref="S6:S69" si="7">IF(R6&gt;=$R$128,"A",IF(R6&gt;=$R$129,"B",IF(R6&gt;=$R$130,"C","D")))</f>
        <v>B</v>
      </c>
      <c r="T6" s="119">
        <f>'[10]Фед- 2019-2020'!BE6</f>
        <v>0.99995867196863431</v>
      </c>
      <c r="U6" s="120" t="str">
        <f t="shared" ref="U6:U69" si="8">IF(T6&gt;=$T$128,"A",IF(T6&gt;=$T$129,"B",IF(T6&gt;=$T$130,"C","D")))</f>
        <v>C</v>
      </c>
      <c r="V6" s="118">
        <f>'[10]Фед- 2019-2020'!BG6</f>
        <v>0.18778077268643306</v>
      </c>
      <c r="W6" s="114" t="str">
        <f t="shared" ref="W6:W69" si="9">IF(V6&gt;=$V$128,"A",IF(V6&gt;=$V$129,"B",IF(V6&gt;=$V$130,"C","D")))</f>
        <v>A</v>
      </c>
      <c r="X6" s="122" t="str">
        <f>IF(AI6&gt;=3.5,"A",IF(AI6&gt;=2.5,"B",IF(AI6&gt;=1.5,"C","D")))</f>
        <v>B</v>
      </c>
      <c r="Y6" s="123">
        <f>IF(E6="A",4.2,IF(E6="B",2.5,IF(E6="C",2,1)))</f>
        <v>2.5</v>
      </c>
      <c r="Z6" s="124">
        <f>IF(G6="A",4.2,IF(G6="B",2.5,IF(G6="C",2,1)))</f>
        <v>2.5</v>
      </c>
      <c r="AA6" s="124">
        <f>IF(I6="A",4.2,IF(I6="B",2.5,IF(I6="C",2,1)))</f>
        <v>2.5</v>
      </c>
      <c r="AB6" s="124">
        <f>IF(K6="A",4.2,IF(K6="B",2.5,IF(K6="C",2,1)))</f>
        <v>2.5</v>
      </c>
      <c r="AC6" s="124">
        <f>IF(M6="A",4.2,IF(M6="B",2.5,IF(M6="C",2,1)))</f>
        <v>2.5</v>
      </c>
      <c r="AD6" s="124">
        <f>IF(O6="A",4.2,IF(O6="B",2.5,IF(O6="C",2,1)))</f>
        <v>2</v>
      </c>
      <c r="AE6" s="124">
        <f>IF(Q6="A",4.2,IF(Q6="B",2.5,IF(Q6="C",2,1)))</f>
        <v>2.5</v>
      </c>
      <c r="AF6" s="124">
        <f>IF(S6="A",4.2,IF(S6="B",2.5,IF(S6="C",2,1)))</f>
        <v>2.5</v>
      </c>
      <c r="AG6" s="124">
        <f>IF(U6="A",4.2,IF(U6="B",2.5,IF(U6="C",2,1)))</f>
        <v>2</v>
      </c>
      <c r="AH6" s="124">
        <f>IF(W6="A",4.2,IF(W6="B",2.5,IF(W6="C",2,1)))</f>
        <v>4.2</v>
      </c>
      <c r="AI6" s="125">
        <f>AVERAGE(Y6:AH6)</f>
        <v>2.57</v>
      </c>
    </row>
    <row r="7" spans="1:35" ht="15.75" thickBot="1" x14ac:dyDescent="0.3">
      <c r="A7" s="139">
        <v>1</v>
      </c>
      <c r="B7" s="140">
        <f>'[10]Мун- 2019-2020'!B7</f>
        <v>50050</v>
      </c>
      <c r="C7" s="141" t="str">
        <f>'[10]Мун- 2019-2020'!C7</f>
        <v>МАОУ Гимназия № 5</v>
      </c>
      <c r="D7" s="142">
        <f>'[10]Мун- 2019-2020'!DC7</f>
        <v>0.29411764705882354</v>
      </c>
      <c r="E7" s="143" t="str">
        <f t="shared" si="0"/>
        <v>C</v>
      </c>
      <c r="F7" s="144">
        <f>'[10]Мун- 2019-2020'!DE7</f>
        <v>0.42973949420041829</v>
      </c>
      <c r="G7" s="27" t="str">
        <f t="shared" si="1"/>
        <v>D</v>
      </c>
      <c r="H7" s="145">
        <f>'[10]Мун- 2019-2020'!DG7</f>
        <v>0.15</v>
      </c>
      <c r="I7" s="27" t="str">
        <f t="shared" si="2"/>
        <v>C</v>
      </c>
      <c r="J7" s="26">
        <f>'[10]Мун- 2019-2020'!DI7</f>
        <v>2.3310023310023312E-2</v>
      </c>
      <c r="K7" s="27" t="str">
        <f t="shared" si="3"/>
        <v>C</v>
      </c>
      <c r="L7" s="43">
        <f>'[10]Рег- 2019-2020'!AQ7</f>
        <v>0.14285714285714285</v>
      </c>
      <c r="M7" s="44" t="str">
        <f t="shared" si="4"/>
        <v>C</v>
      </c>
      <c r="N7" s="26">
        <f>'[10]Рег- 2019-2020'!AS7</f>
        <v>0.30334430383824518</v>
      </c>
      <c r="O7" s="45" t="str">
        <f t="shared" si="5"/>
        <v>D</v>
      </c>
      <c r="P7" s="43">
        <f>'[10]Рег- 2019-2020'!AU7</f>
        <v>0.5</v>
      </c>
      <c r="Q7" s="44" t="str">
        <f t="shared" si="6"/>
        <v>A</v>
      </c>
      <c r="R7" s="26">
        <f>'[10]Фед- 2019-2020'!BC7</f>
        <v>0</v>
      </c>
      <c r="S7" s="45" t="str">
        <f t="shared" si="7"/>
        <v>D</v>
      </c>
      <c r="T7" s="43">
        <f>'[10]Фед- 2019-2020'!BE7</f>
        <v>1.0152320748648308E-4</v>
      </c>
      <c r="U7" s="44" t="str">
        <f t="shared" si="8"/>
        <v>D</v>
      </c>
      <c r="V7" s="26">
        <f>'[10]Фед- 2019-2020'!BG7</f>
        <v>0</v>
      </c>
      <c r="W7" s="143" t="str">
        <f t="shared" si="9"/>
        <v>D</v>
      </c>
      <c r="X7" s="69" t="str">
        <f>IF(AI7&gt;=3.5,"A",IF(AI7&gt;=2.5,"B",IF(AI7&gt;=1.5,"C","D")))</f>
        <v>C</v>
      </c>
      <c r="Y7" s="126">
        <f>IF(E7="A",4.2,IF(E7="B",2.5,IF(E7="C",2,1)))</f>
        <v>2</v>
      </c>
      <c r="Z7" s="127">
        <f>IF(G7="A",4.2,IF(G7="B",2.5,IF(G7="C",2,1)))</f>
        <v>1</v>
      </c>
      <c r="AA7" s="127">
        <f>IF(I7="A",4.2,IF(I7="B",2.5,IF(I7="C",2,1)))</f>
        <v>2</v>
      </c>
      <c r="AB7" s="127">
        <f>IF(K7="A",4.2,IF(K7="B",2.5,IF(K7="C",2,1)))</f>
        <v>2</v>
      </c>
      <c r="AC7" s="127">
        <f>IF(M7="A",4.2,IF(M7="B",2.5,IF(M7="C",2,1)))</f>
        <v>2</v>
      </c>
      <c r="AD7" s="127">
        <f>IF(O7="A",4.2,IF(O7="B",2.5,IF(O7="C",2,1)))</f>
        <v>1</v>
      </c>
      <c r="AE7" s="127">
        <f>IF(Q7="A",4.2,IF(Q7="B",2.5,IF(Q7="C",2,1)))</f>
        <v>4.2</v>
      </c>
      <c r="AF7" s="127">
        <f>IF(S7="A",4.2,IF(S7="B",2.5,IF(S7="C",2,1)))</f>
        <v>1</v>
      </c>
      <c r="AG7" s="127">
        <f>IF(U7="A",4.2,IF(U7="B",2.5,IF(U7="C",2,1)))</f>
        <v>1</v>
      </c>
      <c r="AH7" s="127">
        <f>IF(W7="A",4.2,IF(W7="B",2.5,IF(W7="C",2,1)))</f>
        <v>1</v>
      </c>
      <c r="AI7" s="128">
        <f>AVERAGE(Y7:AH7)</f>
        <v>1.72</v>
      </c>
    </row>
    <row r="8" spans="1:35" ht="16.5" thickBot="1" x14ac:dyDescent="0.3">
      <c r="A8" s="146"/>
      <c r="B8" s="147"/>
      <c r="C8" s="129" t="str">
        <f>'[10]Мун- 2019-2020'!C8</f>
        <v>Железнодорожный район</v>
      </c>
      <c r="D8" s="70">
        <f>'[10]Мун- 2019-2020'!DC8</f>
        <v>0.4509803921568627</v>
      </c>
      <c r="E8" s="71" t="str">
        <f t="shared" si="0"/>
        <v>B</v>
      </c>
      <c r="F8" s="72">
        <f>'[10]Мун- 2019-2020'!DE8</f>
        <v>1.535124970949272</v>
      </c>
      <c r="G8" s="73" t="str">
        <f t="shared" si="1"/>
        <v>A</v>
      </c>
      <c r="H8" s="74">
        <f>'[10]Мун- 2019-2020'!DG8</f>
        <v>0.18662519440124417</v>
      </c>
      <c r="I8" s="73" t="str">
        <f t="shared" si="2"/>
        <v>B</v>
      </c>
      <c r="J8" s="75">
        <f>'[10]Мун- 2019-2020'!DI8</f>
        <v>7.5584812507346888E-2</v>
      </c>
      <c r="K8" s="73" t="str">
        <f t="shared" si="3"/>
        <v>A</v>
      </c>
      <c r="L8" s="76">
        <f>'[10]Рег- 2019-2020'!AQ8</f>
        <v>0.23809523809523808</v>
      </c>
      <c r="M8" s="77" t="str">
        <f t="shared" si="4"/>
        <v>B</v>
      </c>
      <c r="N8" s="75">
        <f>'[10]Рег- 2019-2020'!AS8</f>
        <v>1.3987542899207972</v>
      </c>
      <c r="O8" s="78" t="str">
        <f t="shared" si="5"/>
        <v>B</v>
      </c>
      <c r="P8" s="76">
        <f>'[10]Рег- 2019-2020'!AU8</f>
        <v>0.24096385542168675</v>
      </c>
      <c r="Q8" s="77" t="str">
        <f t="shared" si="6"/>
        <v>B</v>
      </c>
      <c r="R8" s="75">
        <f>'[10]Фед- 2019-2020'!BC8</f>
        <v>0.20370370370370369</v>
      </c>
      <c r="S8" s="78" t="str">
        <f t="shared" si="7"/>
        <v>B</v>
      </c>
      <c r="T8" s="76">
        <f>'[10]Фед- 2019-2020'!BE8</f>
        <v>1.3423624100990541</v>
      </c>
      <c r="U8" s="77" t="str">
        <f t="shared" si="8"/>
        <v>B</v>
      </c>
      <c r="V8" s="75">
        <f>'[10]Фед- 2019-2020'!BG8</f>
        <v>0.19327731092436976</v>
      </c>
      <c r="W8" s="71" t="str">
        <f t="shared" si="9"/>
        <v>A</v>
      </c>
      <c r="X8" s="79" t="str">
        <f t="shared" ref="X8:X71" si="10">IF(AI8&gt;=3.5,"A",IF(AI8&gt;=2.5,"B",IF(AI8&gt;=1.5,"C","D")))</f>
        <v>B</v>
      </c>
      <c r="Y8" s="130">
        <f t="shared" ref="Y8:Y71" si="11">IF(E8="A",4.2,IF(E8="B",2.5,IF(E8="C",2,1)))</f>
        <v>2.5</v>
      </c>
      <c r="Z8" s="131">
        <f t="shared" ref="Z8:Z71" si="12">IF(G8="A",4.2,IF(G8="B",2.5,IF(G8="C",2,1)))</f>
        <v>4.2</v>
      </c>
      <c r="AA8" s="131">
        <f t="shared" ref="AA8:AA71" si="13">IF(I8="A",4.2,IF(I8="B",2.5,IF(I8="C",2,1)))</f>
        <v>2.5</v>
      </c>
      <c r="AB8" s="131">
        <f t="shared" ref="AB8:AB71" si="14">IF(K8="A",4.2,IF(K8="B",2.5,IF(K8="C",2,1)))</f>
        <v>4.2</v>
      </c>
      <c r="AC8" s="131">
        <f t="shared" ref="AC8:AC71" si="15">IF(M8="A",4.2,IF(M8="B",2.5,IF(M8="C",2,1)))</f>
        <v>2.5</v>
      </c>
      <c r="AD8" s="131">
        <f t="shared" ref="AD8:AD71" si="16">IF(O8="A",4.2,IF(O8="B",2.5,IF(O8="C",2,1)))</f>
        <v>2.5</v>
      </c>
      <c r="AE8" s="131">
        <f t="shared" ref="AE8:AE71" si="17">IF(Q8="A",4.2,IF(Q8="B",2.5,IF(Q8="C",2,1)))</f>
        <v>2.5</v>
      </c>
      <c r="AF8" s="131">
        <f t="shared" ref="AF8:AF71" si="18">IF(S8="A",4.2,IF(S8="B",2.5,IF(S8="C",2,1)))</f>
        <v>2.5</v>
      </c>
      <c r="AG8" s="131">
        <f t="shared" ref="AG8:AG71" si="19">IF(U8="A",4.2,IF(U8="B",2.5,IF(U8="C",2,1)))</f>
        <v>2.5</v>
      </c>
      <c r="AH8" s="131">
        <f t="shared" ref="AH8:AH71" si="20">IF(W8="A",4.2,IF(W8="B",2.5,IF(W8="C",2,1)))</f>
        <v>4.2</v>
      </c>
      <c r="AI8" s="132">
        <f t="shared" ref="AI8:AI71" si="21">AVERAGE(Y8:AH8)</f>
        <v>3.01</v>
      </c>
    </row>
    <row r="9" spans="1:35" x14ac:dyDescent="0.25">
      <c r="A9" s="148">
        <v>1</v>
      </c>
      <c r="B9" s="149">
        <f>'[10]Мун- 2019-2020'!B9</f>
        <v>10003</v>
      </c>
      <c r="C9" s="150" t="str">
        <f>'[10]Мун- 2019-2020'!C9</f>
        <v>МБОУ Прогимназия № 131</v>
      </c>
      <c r="D9" s="151">
        <f>'[10]Мун- 2019-2020'!DC9</f>
        <v>5.8823529411764705E-2</v>
      </c>
      <c r="E9" s="152" t="str">
        <f t="shared" si="0"/>
        <v>D</v>
      </c>
      <c r="F9" s="153">
        <f>'[10]Мун- 2019-2020'!DE9</f>
        <v>6.4460924130062741E-2</v>
      </c>
      <c r="G9" s="27" t="str">
        <f t="shared" si="1"/>
        <v>D</v>
      </c>
      <c r="H9" s="154">
        <f>'[10]Мун- 2019-2020'!DG9</f>
        <v>0.33333333333333331</v>
      </c>
      <c r="I9" s="27" t="str">
        <f t="shared" si="2"/>
        <v>A</v>
      </c>
      <c r="J9" s="26">
        <f>'[10]Мун- 2019-2020'!DI9</f>
        <v>1.2500000000000001E-2</v>
      </c>
      <c r="K9" s="27" t="str">
        <f t="shared" si="3"/>
        <v>D</v>
      </c>
      <c r="L9" s="36">
        <f>'[10]Рег- 2019-2020'!AQ9</f>
        <v>0</v>
      </c>
      <c r="M9" s="37" t="str">
        <f t="shared" si="4"/>
        <v>D</v>
      </c>
      <c r="N9" s="38">
        <f>'[10]Рег- 2019-2020'!AS9</f>
        <v>1.5167215191912259E-4</v>
      </c>
      <c r="O9" s="39" t="str">
        <f t="shared" si="5"/>
        <v>D</v>
      </c>
      <c r="P9" s="36">
        <f>'[10]Рег- 2019-2020'!AU9</f>
        <v>0</v>
      </c>
      <c r="Q9" s="37" t="str">
        <f t="shared" si="6"/>
        <v>D</v>
      </c>
      <c r="R9" s="38">
        <f>'[10]Фед- 2019-2020'!BC9</f>
        <v>0.16666666666666666</v>
      </c>
      <c r="S9" s="39" t="str">
        <f t="shared" si="7"/>
        <v>C</v>
      </c>
      <c r="T9" s="36">
        <f>'[10]Фед- 2019-2020'!BE9</f>
        <v>0.40609282994593238</v>
      </c>
      <c r="U9" s="37" t="str">
        <f t="shared" si="8"/>
        <v>D</v>
      </c>
      <c r="V9" s="38">
        <f>'[10]Фед- 2019-2020'!BG9</f>
        <v>0.25</v>
      </c>
      <c r="W9" s="152" t="str">
        <f t="shared" si="9"/>
        <v>A</v>
      </c>
      <c r="X9" s="56" t="str">
        <f t="shared" si="10"/>
        <v>C</v>
      </c>
      <c r="Y9" s="130">
        <f t="shared" si="11"/>
        <v>1</v>
      </c>
      <c r="Z9" s="131">
        <f t="shared" si="12"/>
        <v>1</v>
      </c>
      <c r="AA9" s="131">
        <f t="shared" si="13"/>
        <v>4.2</v>
      </c>
      <c r="AB9" s="131">
        <f t="shared" si="14"/>
        <v>1</v>
      </c>
      <c r="AC9" s="131">
        <f t="shared" si="15"/>
        <v>1</v>
      </c>
      <c r="AD9" s="131">
        <f t="shared" si="16"/>
        <v>1</v>
      </c>
      <c r="AE9" s="131">
        <f t="shared" si="17"/>
        <v>1</v>
      </c>
      <c r="AF9" s="131">
        <f t="shared" si="18"/>
        <v>2</v>
      </c>
      <c r="AG9" s="131">
        <f t="shared" si="19"/>
        <v>1</v>
      </c>
      <c r="AH9" s="131">
        <f t="shared" si="20"/>
        <v>4.2</v>
      </c>
      <c r="AI9" s="132">
        <f t="shared" si="21"/>
        <v>1.7399999999999998</v>
      </c>
    </row>
    <row r="10" spans="1:35" x14ac:dyDescent="0.25">
      <c r="A10" s="148">
        <v>2</v>
      </c>
      <c r="B10" s="155">
        <f>'[10]Мун- 2019-2020'!B10</f>
        <v>10002</v>
      </c>
      <c r="C10" s="156" t="str">
        <f>'[10]Мун- 2019-2020'!C10</f>
        <v>МБОУ Гимназия № 8</v>
      </c>
      <c r="D10" s="157">
        <f>'[10]Мун- 2019-2020'!DC10</f>
        <v>0.58823529411764708</v>
      </c>
      <c r="E10" s="158" t="str">
        <f t="shared" si="0"/>
        <v>B</v>
      </c>
      <c r="F10" s="159">
        <f>'[10]Мун- 2019-2020'!DE10</f>
        <v>1.5900361285415479</v>
      </c>
      <c r="G10" s="24" t="str">
        <f t="shared" si="1"/>
        <v>A</v>
      </c>
      <c r="H10" s="160">
        <f>'[10]Мун- 2019-2020'!DG10</f>
        <v>0.21621621621621623</v>
      </c>
      <c r="I10" s="24" t="str">
        <f t="shared" si="2"/>
        <v>B</v>
      </c>
      <c r="J10" s="28">
        <f>'[10]Мун- 2019-2020'!DI10+0.001</f>
        <v>6.6486725663716814E-2</v>
      </c>
      <c r="K10" s="24" t="str">
        <f t="shared" si="3"/>
        <v>A</v>
      </c>
      <c r="L10" s="23">
        <f>'[10]Рег- 2019-2020'!AQ10</f>
        <v>0.42857142857142855</v>
      </c>
      <c r="M10" s="30" t="str">
        <f t="shared" si="4"/>
        <v>A</v>
      </c>
      <c r="N10" s="33">
        <f>'[10]Рег- 2019-2020'!AS10</f>
        <v>1.516721519191226</v>
      </c>
      <c r="O10" s="34" t="str">
        <f t="shared" si="5"/>
        <v>A</v>
      </c>
      <c r="P10" s="23">
        <f>'[10]Рег- 2019-2020'!AU10</f>
        <v>0</v>
      </c>
      <c r="Q10" s="30" t="str">
        <f t="shared" si="6"/>
        <v>D</v>
      </c>
      <c r="R10" s="38">
        <f>'[10]Фед- 2019-2020'!BC10</f>
        <v>0</v>
      </c>
      <c r="S10" s="34" t="str">
        <f t="shared" si="7"/>
        <v>D</v>
      </c>
      <c r="T10" s="36">
        <f>'[10]Фед- 2019-2020'!BE10</f>
        <v>1.0152320748648308E-4</v>
      </c>
      <c r="U10" s="30" t="str">
        <f t="shared" si="8"/>
        <v>D</v>
      </c>
      <c r="V10" s="38">
        <f>'[10]Фед- 2019-2020'!BG10</f>
        <v>0</v>
      </c>
      <c r="W10" s="158" t="str">
        <f t="shared" si="9"/>
        <v>D</v>
      </c>
      <c r="X10" s="58" t="str">
        <f t="shared" si="10"/>
        <v>B</v>
      </c>
      <c r="Y10" s="130">
        <f t="shared" si="11"/>
        <v>2.5</v>
      </c>
      <c r="Z10" s="131">
        <f t="shared" si="12"/>
        <v>4.2</v>
      </c>
      <c r="AA10" s="131">
        <f t="shared" si="13"/>
        <v>2.5</v>
      </c>
      <c r="AB10" s="131">
        <f t="shared" si="14"/>
        <v>4.2</v>
      </c>
      <c r="AC10" s="131">
        <f t="shared" si="15"/>
        <v>4.2</v>
      </c>
      <c r="AD10" s="131">
        <f t="shared" si="16"/>
        <v>4.2</v>
      </c>
      <c r="AE10" s="131">
        <f t="shared" si="17"/>
        <v>1</v>
      </c>
      <c r="AF10" s="131">
        <f t="shared" si="18"/>
        <v>1</v>
      </c>
      <c r="AG10" s="131">
        <f t="shared" si="19"/>
        <v>1</v>
      </c>
      <c r="AH10" s="131">
        <f t="shared" si="20"/>
        <v>1</v>
      </c>
      <c r="AI10" s="132">
        <f t="shared" si="21"/>
        <v>2.5799999999999996</v>
      </c>
    </row>
    <row r="11" spans="1:35" x14ac:dyDescent="0.25">
      <c r="A11" s="148">
        <v>3</v>
      </c>
      <c r="B11" s="155">
        <f>'[10]Мун- 2019-2020'!B11</f>
        <v>10090</v>
      </c>
      <c r="C11" s="156" t="str">
        <f>'[10]Мун- 2019-2020'!C11</f>
        <v>МАОУ Гимназия №  9</v>
      </c>
      <c r="D11" s="157">
        <f>'[10]Мун- 2019-2020'!DC11</f>
        <v>0.47058823529411764</v>
      </c>
      <c r="E11" s="158" t="str">
        <f t="shared" si="0"/>
        <v>B</v>
      </c>
      <c r="F11" s="159">
        <f>'[10]Мун- 2019-2020'!DE11</f>
        <v>0.98840083666096212</v>
      </c>
      <c r="G11" s="24" t="str">
        <f t="shared" si="1"/>
        <v>C</v>
      </c>
      <c r="H11" s="160">
        <f>'[10]Мун- 2019-2020'!DG11</f>
        <v>8.6956521739130432E-2</v>
      </c>
      <c r="I11" s="24" t="str">
        <f t="shared" si="2"/>
        <v>C</v>
      </c>
      <c r="J11" s="28">
        <f>'[10]Мун- 2019-2020'!DI11</f>
        <v>2.8342575477510783E-2</v>
      </c>
      <c r="K11" s="24" t="str">
        <f t="shared" si="3"/>
        <v>C</v>
      </c>
      <c r="L11" s="23">
        <f>'[10]Рег- 2019-2020'!AQ11</f>
        <v>0.14285714285714285</v>
      </c>
      <c r="M11" s="30" t="str">
        <f t="shared" si="4"/>
        <v>C</v>
      </c>
      <c r="N11" s="33">
        <f>'[10]Рег- 2019-2020'!AS11</f>
        <v>0.15167215191912259</v>
      </c>
      <c r="O11" s="34" t="str">
        <f t="shared" si="5"/>
        <v>D</v>
      </c>
      <c r="P11" s="23">
        <f>'[10]Рег- 2019-2020'!AU11</f>
        <v>1</v>
      </c>
      <c r="Q11" s="30" t="str">
        <f t="shared" si="6"/>
        <v>A</v>
      </c>
      <c r="R11" s="38">
        <f>'[10]Фед- 2019-2020'!BC11</f>
        <v>0</v>
      </c>
      <c r="S11" s="34" t="str">
        <f t="shared" si="7"/>
        <v>D</v>
      </c>
      <c r="T11" s="36">
        <f>'[10]Фед- 2019-2020'!BE11</f>
        <v>1.0152320748648308E-4</v>
      </c>
      <c r="U11" s="30" t="str">
        <f t="shared" si="8"/>
        <v>D</v>
      </c>
      <c r="V11" s="38">
        <f>'[10]Фед- 2019-2020'!BG11</f>
        <v>0</v>
      </c>
      <c r="W11" s="158" t="str">
        <f t="shared" si="9"/>
        <v>D</v>
      </c>
      <c r="X11" s="58" t="str">
        <f t="shared" si="10"/>
        <v>C</v>
      </c>
      <c r="Y11" s="130">
        <f t="shared" si="11"/>
        <v>2.5</v>
      </c>
      <c r="Z11" s="131">
        <f t="shared" si="12"/>
        <v>2</v>
      </c>
      <c r="AA11" s="131">
        <f t="shared" si="13"/>
        <v>2</v>
      </c>
      <c r="AB11" s="131">
        <f t="shared" si="14"/>
        <v>2</v>
      </c>
      <c r="AC11" s="131">
        <f t="shared" si="15"/>
        <v>2</v>
      </c>
      <c r="AD11" s="131">
        <f t="shared" si="16"/>
        <v>1</v>
      </c>
      <c r="AE11" s="131">
        <f t="shared" si="17"/>
        <v>4.2</v>
      </c>
      <c r="AF11" s="131">
        <f t="shared" si="18"/>
        <v>1</v>
      </c>
      <c r="AG11" s="131">
        <f t="shared" si="19"/>
        <v>1</v>
      </c>
      <c r="AH11" s="131">
        <f t="shared" si="20"/>
        <v>1</v>
      </c>
      <c r="AI11" s="132">
        <f t="shared" si="21"/>
        <v>1.8699999999999999</v>
      </c>
    </row>
    <row r="12" spans="1:35" x14ac:dyDescent="0.25">
      <c r="A12" s="148">
        <v>4</v>
      </c>
      <c r="B12" s="155">
        <f>'[10]Мун- 2019-2020'!B12</f>
        <v>10004</v>
      </c>
      <c r="C12" s="156" t="str">
        <f>'[10]Мун- 2019-2020'!C12</f>
        <v>МАОУ Лицей № 7</v>
      </c>
      <c r="D12" s="157">
        <f>'[10]Мун- 2019-2020'!DC12</f>
        <v>0.52941176470588236</v>
      </c>
      <c r="E12" s="158" t="str">
        <f t="shared" si="0"/>
        <v>B</v>
      </c>
      <c r="F12" s="159">
        <f>'[10]Мун- 2019-2020'!DE12</f>
        <v>5.049439056854915</v>
      </c>
      <c r="G12" s="24" t="str">
        <f t="shared" si="1"/>
        <v>A</v>
      </c>
      <c r="H12" s="160">
        <f>'[10]Мун- 2019-2020'!DG12</f>
        <v>0.27659574468085107</v>
      </c>
      <c r="I12" s="24" t="str">
        <f t="shared" si="2"/>
        <v>A</v>
      </c>
      <c r="J12" s="28">
        <f>'[10]Мун- 2019-2020'!DI12</f>
        <v>0.17330383480825959</v>
      </c>
      <c r="K12" s="24" t="str">
        <f t="shared" si="3"/>
        <v>A</v>
      </c>
      <c r="L12" s="23">
        <f>'[10]Рег- 2019-2020'!AQ12</f>
        <v>0.2857142857142857</v>
      </c>
      <c r="M12" s="30" t="str">
        <f t="shared" si="4"/>
        <v>B</v>
      </c>
      <c r="N12" s="33">
        <f>'[10]Рег- 2019-2020'!AS12</f>
        <v>8.4936405074708645</v>
      </c>
      <c r="O12" s="34" t="str">
        <f t="shared" si="5"/>
        <v>A</v>
      </c>
      <c r="P12" s="23">
        <f>'[10]Рег- 2019-2020'!AU12</f>
        <v>0.26785714285714285</v>
      </c>
      <c r="Q12" s="30" t="str">
        <f t="shared" si="6"/>
        <v>B</v>
      </c>
      <c r="R12" s="38">
        <f>'[10]Фед- 2019-2020'!BC12</f>
        <v>0.83333333333333337</v>
      </c>
      <c r="S12" s="34" t="str">
        <f t="shared" si="7"/>
        <v>A</v>
      </c>
      <c r="T12" s="36">
        <f>'[10]Фед- 2019-2020'!BE12</f>
        <v>7.4111941465132656</v>
      </c>
      <c r="U12" s="30" t="str">
        <f t="shared" si="8"/>
        <v>A</v>
      </c>
      <c r="V12" s="38">
        <f>'[10]Фед- 2019-2020'!BG12</f>
        <v>0.28767123287671231</v>
      </c>
      <c r="W12" s="158" t="str">
        <f t="shared" si="9"/>
        <v>A</v>
      </c>
      <c r="X12" s="58" t="str">
        <f t="shared" si="10"/>
        <v>A</v>
      </c>
      <c r="Y12" s="130">
        <f>IF(E12="A",4.2,IF(E12="B",2.5,IF(E12="C",2,1)))</f>
        <v>2.5</v>
      </c>
      <c r="Z12" s="131">
        <f t="shared" si="12"/>
        <v>4.2</v>
      </c>
      <c r="AA12" s="131">
        <f t="shared" si="13"/>
        <v>4.2</v>
      </c>
      <c r="AB12" s="131">
        <f t="shared" si="14"/>
        <v>4.2</v>
      </c>
      <c r="AC12" s="131">
        <f t="shared" si="15"/>
        <v>2.5</v>
      </c>
      <c r="AD12" s="131">
        <f t="shared" si="16"/>
        <v>4.2</v>
      </c>
      <c r="AE12" s="131">
        <f t="shared" si="17"/>
        <v>2.5</v>
      </c>
      <c r="AF12" s="131">
        <f t="shared" si="18"/>
        <v>4.2</v>
      </c>
      <c r="AG12" s="131">
        <f t="shared" si="19"/>
        <v>4.2</v>
      </c>
      <c r="AH12" s="131">
        <f t="shared" si="20"/>
        <v>4.2</v>
      </c>
      <c r="AI12" s="132">
        <f t="shared" si="21"/>
        <v>3.6900000000000004</v>
      </c>
    </row>
    <row r="13" spans="1:35" x14ac:dyDescent="0.25">
      <c r="A13" s="148">
        <v>5</v>
      </c>
      <c r="B13" s="155">
        <f>'[10]Мун- 2019-2020'!B13</f>
        <v>10001</v>
      </c>
      <c r="C13" s="156" t="str">
        <f>'[10]Мун- 2019-2020'!C13</f>
        <v>МБОУ Лицей № 28</v>
      </c>
      <c r="D13" s="157">
        <f>'[10]Мун- 2019-2020'!DC13</f>
        <v>0.52941176470588236</v>
      </c>
      <c r="E13" s="158" t="str">
        <f t="shared" si="0"/>
        <v>B</v>
      </c>
      <c r="F13" s="159">
        <f>'[10]Мун- 2019-2020'!DE13</f>
        <v>2.0627495721620077</v>
      </c>
      <c r="G13" s="24" t="str">
        <f t="shared" si="1"/>
        <v>A</v>
      </c>
      <c r="H13" s="160">
        <f>'[10]Мун- 2019-2020'!DG13</f>
        <v>9.375E-2</v>
      </c>
      <c r="I13" s="24" t="str">
        <f t="shared" si="2"/>
        <v>C</v>
      </c>
      <c r="J13" s="28">
        <f>'[10]Мун- 2019-2020'!DI13</f>
        <v>0.12834224598930483</v>
      </c>
      <c r="K13" s="24" t="str">
        <f t="shared" si="3"/>
        <v>A</v>
      </c>
      <c r="L13" s="23">
        <f>'[10]Рег- 2019-2020'!AQ13</f>
        <v>0.42857142857142855</v>
      </c>
      <c r="M13" s="30" t="str">
        <f t="shared" si="4"/>
        <v>A</v>
      </c>
      <c r="N13" s="33">
        <f>'[10]Рег- 2019-2020'!AS13</f>
        <v>0.758360759595613</v>
      </c>
      <c r="O13" s="34" t="str">
        <f t="shared" si="5"/>
        <v>C</v>
      </c>
      <c r="P13" s="23">
        <f>'[10]Рег- 2019-2020'!AU13</f>
        <v>0.6</v>
      </c>
      <c r="Q13" s="30" t="str">
        <f t="shared" si="6"/>
        <v>A</v>
      </c>
      <c r="R13" s="38">
        <f>'[10]Фед- 2019-2020'!BC13</f>
        <v>0.33333333333333331</v>
      </c>
      <c r="S13" s="34" t="str">
        <f t="shared" si="7"/>
        <v>A</v>
      </c>
      <c r="T13" s="36">
        <f>'[10]Фед- 2019-2020'!BE13</f>
        <v>0.81218565989186475</v>
      </c>
      <c r="U13" s="30" t="str">
        <f t="shared" si="8"/>
        <v>C</v>
      </c>
      <c r="V13" s="38">
        <f>'[10]Фед- 2019-2020'!BG13</f>
        <v>0.125</v>
      </c>
      <c r="W13" s="158" t="str">
        <f t="shared" si="9"/>
        <v>B</v>
      </c>
      <c r="X13" s="58" t="str">
        <f t="shared" si="10"/>
        <v>B</v>
      </c>
      <c r="Y13" s="130">
        <f t="shared" si="11"/>
        <v>2.5</v>
      </c>
      <c r="Z13" s="131">
        <f t="shared" si="12"/>
        <v>4.2</v>
      </c>
      <c r="AA13" s="131">
        <f t="shared" si="13"/>
        <v>2</v>
      </c>
      <c r="AB13" s="131">
        <f t="shared" si="14"/>
        <v>4.2</v>
      </c>
      <c r="AC13" s="131">
        <f t="shared" si="15"/>
        <v>4.2</v>
      </c>
      <c r="AD13" s="131">
        <f t="shared" si="16"/>
        <v>2</v>
      </c>
      <c r="AE13" s="131">
        <f t="shared" si="17"/>
        <v>4.2</v>
      </c>
      <c r="AF13" s="131">
        <f t="shared" si="18"/>
        <v>4.2</v>
      </c>
      <c r="AG13" s="131">
        <f t="shared" si="19"/>
        <v>2</v>
      </c>
      <c r="AH13" s="131">
        <f t="shared" si="20"/>
        <v>2.5</v>
      </c>
      <c r="AI13" s="132">
        <f t="shared" si="21"/>
        <v>3.1999999999999997</v>
      </c>
    </row>
    <row r="14" spans="1:35" x14ac:dyDescent="0.25">
      <c r="A14" s="148">
        <v>6</v>
      </c>
      <c r="B14" s="155">
        <f>'[10]Мун- 2019-2020'!B14</f>
        <v>10120</v>
      </c>
      <c r="C14" s="156" t="str">
        <f>'[10]Мун- 2019-2020'!C14</f>
        <v>МБОУ СШ  № 12</v>
      </c>
      <c r="D14" s="157">
        <f>'[10]Мун- 2019-2020'!DC14</f>
        <v>0.58823529411764708</v>
      </c>
      <c r="E14" s="158" t="str">
        <f t="shared" si="0"/>
        <v>B</v>
      </c>
      <c r="F14" s="159">
        <f>'[10]Мун- 2019-2020'!DE14</f>
        <v>1.2892184826012549</v>
      </c>
      <c r="G14" s="24" t="str">
        <f t="shared" si="1"/>
        <v>B</v>
      </c>
      <c r="H14" s="160">
        <f>'[10]Мун- 2019-2020'!DG14</f>
        <v>0.11666666666666667</v>
      </c>
      <c r="I14" s="24" t="str">
        <f t="shared" si="2"/>
        <v>C</v>
      </c>
      <c r="J14" s="28">
        <f>'[10]Мун- 2019-2020'!DI14</f>
        <v>7.5376884422110546E-2</v>
      </c>
      <c r="K14" s="24" t="str">
        <f t="shared" si="3"/>
        <v>A</v>
      </c>
      <c r="L14" s="23">
        <f>'[10]Рег- 2019-2020'!AQ14</f>
        <v>0.42857142857142855</v>
      </c>
      <c r="M14" s="30" t="str">
        <f t="shared" si="4"/>
        <v>A</v>
      </c>
      <c r="N14" s="33">
        <f>'[10]Рег- 2019-2020'!AS14</f>
        <v>0.60668860767649035</v>
      </c>
      <c r="O14" s="34" t="str">
        <f t="shared" si="5"/>
        <v>C</v>
      </c>
      <c r="P14" s="23">
        <f>'[10]Рег- 2019-2020'!AU14</f>
        <v>0</v>
      </c>
      <c r="Q14" s="30" t="str">
        <f t="shared" si="6"/>
        <v>D</v>
      </c>
      <c r="R14" s="38">
        <f>'[10]Фед- 2019-2020'!BC14</f>
        <v>0.16666666666666666</v>
      </c>
      <c r="S14" s="34" t="str">
        <f t="shared" si="7"/>
        <v>C</v>
      </c>
      <c r="T14" s="36">
        <f>'[10]Фед- 2019-2020'!BE14</f>
        <v>1.6243713197837295</v>
      </c>
      <c r="U14" s="30" t="str">
        <f t="shared" si="8"/>
        <v>A</v>
      </c>
      <c r="V14" s="38">
        <f>'[10]Фед- 2019-2020'!BG14</f>
        <v>0</v>
      </c>
      <c r="W14" s="158" t="str">
        <f t="shared" si="9"/>
        <v>D</v>
      </c>
      <c r="X14" s="58" t="str">
        <f t="shared" si="10"/>
        <v>B</v>
      </c>
      <c r="Y14" s="130">
        <f t="shared" si="11"/>
        <v>2.5</v>
      </c>
      <c r="Z14" s="131">
        <f t="shared" si="12"/>
        <v>2.5</v>
      </c>
      <c r="AA14" s="131">
        <f t="shared" si="13"/>
        <v>2</v>
      </c>
      <c r="AB14" s="131">
        <f t="shared" si="14"/>
        <v>4.2</v>
      </c>
      <c r="AC14" s="131">
        <f t="shared" si="15"/>
        <v>4.2</v>
      </c>
      <c r="AD14" s="131">
        <f t="shared" si="16"/>
        <v>2</v>
      </c>
      <c r="AE14" s="131">
        <f t="shared" si="17"/>
        <v>1</v>
      </c>
      <c r="AF14" s="131">
        <f t="shared" si="18"/>
        <v>2</v>
      </c>
      <c r="AG14" s="131">
        <f t="shared" si="19"/>
        <v>4.2</v>
      </c>
      <c r="AH14" s="131">
        <f t="shared" si="20"/>
        <v>1</v>
      </c>
      <c r="AI14" s="132">
        <f t="shared" si="21"/>
        <v>2.5599999999999996</v>
      </c>
    </row>
    <row r="15" spans="1:35" x14ac:dyDescent="0.25">
      <c r="A15" s="148">
        <v>7</v>
      </c>
      <c r="B15" s="155">
        <f>'[10]Мун- 2019-2020'!B15</f>
        <v>10190</v>
      </c>
      <c r="C15" s="156" t="str">
        <f>'[10]Мун- 2019-2020'!C15</f>
        <v>МБОУ СШ № 19</v>
      </c>
      <c r="D15" s="157">
        <f>'[10]Мун- 2019-2020'!DC15</f>
        <v>0.58823529411764708</v>
      </c>
      <c r="E15" s="158" t="str">
        <f t="shared" si="0"/>
        <v>B</v>
      </c>
      <c r="F15" s="159">
        <f>'[10]Мун- 2019-2020'!DE15</f>
        <v>1.4181403308613805</v>
      </c>
      <c r="G15" s="24" t="str">
        <f t="shared" si="1"/>
        <v>B</v>
      </c>
      <c r="H15" s="160">
        <f>'[10]Мун- 2019-2020'!DG15</f>
        <v>0.18181818181818182</v>
      </c>
      <c r="I15" s="24" t="str">
        <f t="shared" si="2"/>
        <v>B</v>
      </c>
      <c r="J15" s="28">
        <f>'[10]Мун- 2019-2020'!DI15</f>
        <v>5.6603773584905662E-2</v>
      </c>
      <c r="K15" s="24" t="str">
        <f t="shared" si="3"/>
        <v>B</v>
      </c>
      <c r="L15" s="23">
        <f>'[10]Рег- 2019-2020'!AQ15</f>
        <v>0.14285714285714285</v>
      </c>
      <c r="M15" s="30" t="str">
        <f t="shared" si="4"/>
        <v>C</v>
      </c>
      <c r="N15" s="33">
        <f>'[10]Рег- 2019-2020'!AS15</f>
        <v>0.15167215191912259</v>
      </c>
      <c r="O15" s="34" t="str">
        <f t="shared" si="5"/>
        <v>D</v>
      </c>
      <c r="P15" s="23">
        <f>'[10]Рег- 2019-2020'!AU15</f>
        <v>0</v>
      </c>
      <c r="Q15" s="30" t="str">
        <f t="shared" si="6"/>
        <v>D</v>
      </c>
      <c r="R15" s="38">
        <f>'[10]Фед- 2019-2020'!BC15</f>
        <v>0.16666666666666666</v>
      </c>
      <c r="S15" s="34" t="str">
        <f t="shared" si="7"/>
        <v>C</v>
      </c>
      <c r="T15" s="36">
        <f>'[10]Фед- 2019-2020'!BE15</f>
        <v>1.6243713197837295</v>
      </c>
      <c r="U15" s="30" t="str">
        <f t="shared" si="8"/>
        <v>A</v>
      </c>
      <c r="V15" s="38">
        <f>'[10]Фед- 2019-2020'!BG15</f>
        <v>0</v>
      </c>
      <c r="W15" s="158" t="str">
        <f t="shared" si="9"/>
        <v>D</v>
      </c>
      <c r="X15" s="58" t="str">
        <f t="shared" si="10"/>
        <v>C</v>
      </c>
      <c r="Y15" s="130">
        <f t="shared" si="11"/>
        <v>2.5</v>
      </c>
      <c r="Z15" s="131">
        <f t="shared" si="12"/>
        <v>2.5</v>
      </c>
      <c r="AA15" s="131">
        <f t="shared" si="13"/>
        <v>2.5</v>
      </c>
      <c r="AB15" s="131">
        <f t="shared" si="14"/>
        <v>2.5</v>
      </c>
      <c r="AC15" s="131">
        <f t="shared" si="15"/>
        <v>2</v>
      </c>
      <c r="AD15" s="131">
        <f t="shared" si="16"/>
        <v>1</v>
      </c>
      <c r="AE15" s="131">
        <f t="shared" si="17"/>
        <v>1</v>
      </c>
      <c r="AF15" s="131">
        <f t="shared" si="18"/>
        <v>2</v>
      </c>
      <c r="AG15" s="131">
        <f t="shared" si="19"/>
        <v>4.2</v>
      </c>
      <c r="AH15" s="131">
        <f t="shared" si="20"/>
        <v>1</v>
      </c>
      <c r="AI15" s="132">
        <f t="shared" si="21"/>
        <v>2.12</v>
      </c>
    </row>
    <row r="16" spans="1:35" x14ac:dyDescent="0.25">
      <c r="A16" s="148">
        <v>8</v>
      </c>
      <c r="B16" s="155">
        <f>'[10]Мун- 2019-2020'!B16</f>
        <v>10320</v>
      </c>
      <c r="C16" s="156" t="str">
        <f>'[10]Мун- 2019-2020'!C16</f>
        <v>МАОУ СШ № 32</v>
      </c>
      <c r="D16" s="157">
        <f>'[10]Мун- 2019-2020'!DC16</f>
        <v>0.52941176470588236</v>
      </c>
      <c r="E16" s="158" t="str">
        <f t="shared" si="0"/>
        <v>B</v>
      </c>
      <c r="F16" s="159">
        <f>'[10]Мун- 2019-2020'!DE16</f>
        <v>1.0528617607910249</v>
      </c>
      <c r="G16" s="24" t="str">
        <f t="shared" si="1"/>
        <v>B</v>
      </c>
      <c r="H16" s="160">
        <f>'[10]Мун- 2019-2020'!DG16</f>
        <v>0.10204081632653061</v>
      </c>
      <c r="I16" s="24" t="str">
        <f t="shared" si="2"/>
        <v>C</v>
      </c>
      <c r="J16" s="28">
        <f>'[10]Мун- 2019-2020'!DI16</f>
        <v>5.5936073059360727E-2</v>
      </c>
      <c r="K16" s="24" t="str">
        <f t="shared" si="3"/>
        <v>B</v>
      </c>
      <c r="L16" s="23">
        <f>'[10]Рег- 2019-2020'!AQ16</f>
        <v>0</v>
      </c>
      <c r="M16" s="30" t="str">
        <f t="shared" si="4"/>
        <v>D</v>
      </c>
      <c r="N16" s="33">
        <f>'[10]Рег- 2019-2020'!AS16</f>
        <v>1.5167215191912259E-4</v>
      </c>
      <c r="O16" s="34" t="str">
        <f t="shared" si="5"/>
        <v>D</v>
      </c>
      <c r="P16" s="23">
        <f>'[10]Рег- 2019-2020'!AU16</f>
        <v>0</v>
      </c>
      <c r="Q16" s="30" t="str">
        <f t="shared" si="6"/>
        <v>D</v>
      </c>
      <c r="R16" s="38">
        <f>'[10]Фед- 2019-2020'!BC16</f>
        <v>0.16666666666666666</v>
      </c>
      <c r="S16" s="34" t="str">
        <f t="shared" si="7"/>
        <v>C</v>
      </c>
      <c r="T16" s="36">
        <f>'[10]Фед- 2019-2020'!BE16</f>
        <v>0.20304641497296619</v>
      </c>
      <c r="U16" s="30" t="str">
        <f t="shared" si="8"/>
        <v>D</v>
      </c>
      <c r="V16" s="38">
        <f>'[10]Фед- 2019-2020'!BG16</f>
        <v>0</v>
      </c>
      <c r="W16" s="158" t="str">
        <f t="shared" si="9"/>
        <v>D</v>
      </c>
      <c r="X16" s="58" t="str">
        <f t="shared" si="10"/>
        <v>C</v>
      </c>
      <c r="Y16" s="130">
        <f t="shared" si="11"/>
        <v>2.5</v>
      </c>
      <c r="Z16" s="131">
        <f t="shared" si="12"/>
        <v>2.5</v>
      </c>
      <c r="AA16" s="131">
        <f t="shared" si="13"/>
        <v>2</v>
      </c>
      <c r="AB16" s="131">
        <f t="shared" si="14"/>
        <v>2.5</v>
      </c>
      <c r="AC16" s="131">
        <f t="shared" si="15"/>
        <v>1</v>
      </c>
      <c r="AD16" s="131">
        <f t="shared" si="16"/>
        <v>1</v>
      </c>
      <c r="AE16" s="131">
        <f t="shared" si="17"/>
        <v>1</v>
      </c>
      <c r="AF16" s="131">
        <f t="shared" si="18"/>
        <v>2</v>
      </c>
      <c r="AG16" s="131">
        <f t="shared" si="19"/>
        <v>1</v>
      </c>
      <c r="AH16" s="131">
        <f t="shared" si="20"/>
        <v>1</v>
      </c>
      <c r="AI16" s="132">
        <f t="shared" si="21"/>
        <v>1.65</v>
      </c>
    </row>
    <row r="17" spans="1:35" ht="15.75" thickBot="1" x14ac:dyDescent="0.3">
      <c r="A17" s="148">
        <v>9</v>
      </c>
      <c r="B17" s="155">
        <f>'[10]Мун- 2019-2020'!B17</f>
        <v>10860</v>
      </c>
      <c r="C17" s="161" t="str">
        <f>'[10]Мун- 2019-2020'!C17</f>
        <v>МБОУ СШ № 86</v>
      </c>
      <c r="D17" s="157">
        <f>'[10]Мун- 2019-2020'!DC17</f>
        <v>0.17647058823529413</v>
      </c>
      <c r="E17" s="158" t="str">
        <f t="shared" si="0"/>
        <v>D</v>
      </c>
      <c r="F17" s="159">
        <f>'[10]Мун- 2019-2020'!DE17</f>
        <v>0.30081764594029281</v>
      </c>
      <c r="G17" s="24" t="str">
        <f t="shared" si="1"/>
        <v>D</v>
      </c>
      <c r="H17" s="160">
        <f>'[10]Мун- 2019-2020'!DG17</f>
        <v>7.1428571428571425E-2</v>
      </c>
      <c r="I17" s="24" t="str">
        <f t="shared" si="2"/>
        <v>D</v>
      </c>
      <c r="J17" s="28">
        <f>'[10]Мун- 2019-2020'!DI17+0.006</f>
        <v>2.1927189988623433E-2</v>
      </c>
      <c r="K17" s="24" t="str">
        <f t="shared" si="3"/>
        <v>C</v>
      </c>
      <c r="L17" s="23">
        <f>'[10]Рег- 2019-2020'!AQ17</f>
        <v>0.2857142857142857</v>
      </c>
      <c r="M17" s="30" t="str">
        <f t="shared" si="4"/>
        <v>B</v>
      </c>
      <c r="N17" s="33">
        <f>'[10]Рег- 2019-2020'!AS17</f>
        <v>0.91003291151473553</v>
      </c>
      <c r="O17" s="34" t="str">
        <f t="shared" si="5"/>
        <v>C</v>
      </c>
      <c r="P17" s="23">
        <f>'[10]Рег- 2019-2020'!AU17</f>
        <v>0.16666666666666666</v>
      </c>
      <c r="Q17" s="30" t="str">
        <f t="shared" si="6"/>
        <v>C</v>
      </c>
      <c r="R17" s="38">
        <f>'[10]Фед- 2019-2020'!BC17</f>
        <v>0</v>
      </c>
      <c r="S17" s="34" t="str">
        <f t="shared" si="7"/>
        <v>D</v>
      </c>
      <c r="T17" s="36">
        <f>'[10]Фед- 2019-2020'!BE17</f>
        <v>1.0152320748648308E-4</v>
      </c>
      <c r="U17" s="30" t="str">
        <f t="shared" si="8"/>
        <v>D</v>
      </c>
      <c r="V17" s="38">
        <f>'[10]Фед- 2019-2020'!BG17</f>
        <v>0</v>
      </c>
      <c r="W17" s="158" t="str">
        <f t="shared" si="9"/>
        <v>D</v>
      </c>
      <c r="X17" s="58" t="str">
        <f t="shared" si="10"/>
        <v>D</v>
      </c>
      <c r="Y17" s="130">
        <f t="shared" si="11"/>
        <v>1</v>
      </c>
      <c r="Z17" s="131">
        <f t="shared" si="12"/>
        <v>1</v>
      </c>
      <c r="AA17" s="131">
        <f t="shared" si="13"/>
        <v>1</v>
      </c>
      <c r="AB17" s="131">
        <f t="shared" si="14"/>
        <v>2</v>
      </c>
      <c r="AC17" s="131">
        <f t="shared" si="15"/>
        <v>2.5</v>
      </c>
      <c r="AD17" s="131">
        <f t="shared" si="16"/>
        <v>2</v>
      </c>
      <c r="AE17" s="131">
        <f t="shared" si="17"/>
        <v>2</v>
      </c>
      <c r="AF17" s="131">
        <f t="shared" si="18"/>
        <v>1</v>
      </c>
      <c r="AG17" s="131">
        <f t="shared" si="19"/>
        <v>1</v>
      </c>
      <c r="AH17" s="131">
        <f t="shared" si="20"/>
        <v>1</v>
      </c>
      <c r="AI17" s="132">
        <f t="shared" si="21"/>
        <v>1.45</v>
      </c>
    </row>
    <row r="18" spans="1:35" ht="16.5" thickBot="1" x14ac:dyDescent="0.3">
      <c r="A18" s="146"/>
      <c r="B18" s="147"/>
      <c r="C18" s="129" t="str">
        <f>'[10]Мун- 2019-2020'!C18</f>
        <v>Кировский район</v>
      </c>
      <c r="D18" s="70">
        <f>'[10]Мун- 2019-2020'!DC18</f>
        <v>0.40723981900452488</v>
      </c>
      <c r="E18" s="71" t="str">
        <f t="shared" si="0"/>
        <v>C</v>
      </c>
      <c r="F18" s="72">
        <f>'[10]Мун- 2019-2020'!DE18</f>
        <v>0.90741147044626791</v>
      </c>
      <c r="G18" s="73" t="str">
        <f t="shared" si="1"/>
        <v>C</v>
      </c>
      <c r="H18" s="74">
        <f>'[10]Мун- 2019-2020'!DG18</f>
        <v>0.16393442622950818</v>
      </c>
      <c r="I18" s="73" t="str">
        <f t="shared" si="2"/>
        <v>B</v>
      </c>
      <c r="J18" s="75">
        <f>'[10]Мун- 2019-2020'!DI18</f>
        <v>4.5864661654135337E-2</v>
      </c>
      <c r="K18" s="73" t="str">
        <f t="shared" si="3"/>
        <v>B</v>
      </c>
      <c r="L18" s="76">
        <f>'[10]Рег- 2019-2020'!AQ18</f>
        <v>0.19780219780219782</v>
      </c>
      <c r="M18" s="77" t="str">
        <f t="shared" si="4"/>
        <v>C</v>
      </c>
      <c r="N18" s="75">
        <f>'[10]Рег- 2019-2020'!AS18</f>
        <v>0.73502658237728646</v>
      </c>
      <c r="O18" s="78" t="str">
        <f t="shared" si="5"/>
        <v>C</v>
      </c>
      <c r="P18" s="76">
        <f>'[10]Рег- 2019-2020'!AU18</f>
        <v>0.38095238095238093</v>
      </c>
      <c r="Q18" s="77" t="str">
        <f t="shared" si="6"/>
        <v>A</v>
      </c>
      <c r="R18" s="75">
        <f>'[10]Фед- 2019-2020'!BC18</f>
        <v>0.2592592592592593</v>
      </c>
      <c r="S18" s="78" t="str">
        <f t="shared" si="7"/>
        <v>B</v>
      </c>
      <c r="T18" s="76">
        <f>'[10]Фед- 2019-2020'!BE18</f>
        <v>0.40609282994593232</v>
      </c>
      <c r="U18" s="77" t="str">
        <f t="shared" si="8"/>
        <v>D</v>
      </c>
      <c r="V18" s="75">
        <f>'[10]Фед- 2019-2020'!BG18</f>
        <v>0.21153846153846154</v>
      </c>
      <c r="W18" s="71" t="str">
        <f t="shared" si="9"/>
        <v>A</v>
      </c>
      <c r="X18" s="79" t="str">
        <f t="shared" si="10"/>
        <v>C</v>
      </c>
      <c r="Y18" s="130">
        <f t="shared" si="11"/>
        <v>2</v>
      </c>
      <c r="Z18" s="131">
        <f t="shared" si="12"/>
        <v>2</v>
      </c>
      <c r="AA18" s="131">
        <f t="shared" si="13"/>
        <v>2.5</v>
      </c>
      <c r="AB18" s="131">
        <f t="shared" si="14"/>
        <v>2.5</v>
      </c>
      <c r="AC18" s="131">
        <f t="shared" si="15"/>
        <v>2</v>
      </c>
      <c r="AD18" s="131">
        <f t="shared" si="16"/>
        <v>2</v>
      </c>
      <c r="AE18" s="131">
        <f t="shared" si="17"/>
        <v>4.2</v>
      </c>
      <c r="AF18" s="131">
        <f t="shared" si="18"/>
        <v>2.5</v>
      </c>
      <c r="AG18" s="131">
        <f t="shared" si="19"/>
        <v>1</v>
      </c>
      <c r="AH18" s="131">
        <f t="shared" si="20"/>
        <v>4.2</v>
      </c>
      <c r="AI18" s="132">
        <f t="shared" si="21"/>
        <v>2.4899999999999998</v>
      </c>
    </row>
    <row r="19" spans="1:35" x14ac:dyDescent="0.25">
      <c r="A19" s="148">
        <v>1</v>
      </c>
      <c r="B19" s="149">
        <f>'[10]Мун- 2019-2020'!B19</f>
        <v>20040</v>
      </c>
      <c r="C19" s="162" t="str">
        <f>'[10]Мун- 2019-2020'!C19</f>
        <v>МАОУ Гимназия № 4</v>
      </c>
      <c r="D19" s="151">
        <f>'[10]Мун- 2019-2020'!DC19</f>
        <v>0.58823529411764708</v>
      </c>
      <c r="E19" s="152" t="str">
        <f t="shared" si="0"/>
        <v>B</v>
      </c>
      <c r="F19" s="153">
        <f>'[10]Мун- 2019-2020'!DE19</f>
        <v>1.7189579768016732</v>
      </c>
      <c r="G19" s="27" t="str">
        <f t="shared" si="1"/>
        <v>A</v>
      </c>
      <c r="H19" s="154">
        <f>'[10]Мун- 2019-2020'!DG19</f>
        <v>0.1125</v>
      </c>
      <c r="I19" s="27" t="str">
        <f t="shared" si="2"/>
        <v>C</v>
      </c>
      <c r="J19" s="26">
        <f>'[10]Мун- 2019-2020'!DI19</f>
        <v>7.407407407407407E-2</v>
      </c>
      <c r="K19" s="27" t="str">
        <f t="shared" si="3"/>
        <v>A</v>
      </c>
      <c r="L19" s="36">
        <f>'[10]Рег- 2019-2020'!AQ19</f>
        <v>0.42857142857142855</v>
      </c>
      <c r="M19" s="37" t="str">
        <f t="shared" si="4"/>
        <v>A</v>
      </c>
      <c r="N19" s="38">
        <f>'[10]Рег- 2019-2020'!AS19</f>
        <v>0.60668860767649035</v>
      </c>
      <c r="O19" s="39" t="str">
        <f t="shared" si="5"/>
        <v>C</v>
      </c>
      <c r="P19" s="36">
        <f>'[10]Рег- 2019-2020'!AU19</f>
        <v>0.5</v>
      </c>
      <c r="Q19" s="37" t="str">
        <f t="shared" si="6"/>
        <v>A</v>
      </c>
      <c r="R19" s="38">
        <f>'[10]Фед- 2019-2020'!BC19</f>
        <v>0.33333333333333331</v>
      </c>
      <c r="S19" s="39" t="str">
        <f t="shared" si="7"/>
        <v>A</v>
      </c>
      <c r="T19" s="36">
        <f>'[10]Фед- 2019-2020'!BE19</f>
        <v>0.30456962245944924</v>
      </c>
      <c r="U19" s="37" t="str">
        <f t="shared" si="8"/>
        <v>D</v>
      </c>
      <c r="V19" s="38">
        <f>'[10]Фед- 2019-2020'!BG19</f>
        <v>0.33333333333333331</v>
      </c>
      <c r="W19" s="152" t="str">
        <f t="shared" si="9"/>
        <v>A</v>
      </c>
      <c r="X19" s="56" t="str">
        <f t="shared" si="10"/>
        <v>B</v>
      </c>
      <c r="Y19" s="130">
        <f t="shared" si="11"/>
        <v>2.5</v>
      </c>
      <c r="Z19" s="131">
        <f t="shared" si="12"/>
        <v>4.2</v>
      </c>
      <c r="AA19" s="131">
        <f t="shared" si="13"/>
        <v>2</v>
      </c>
      <c r="AB19" s="131">
        <f t="shared" si="14"/>
        <v>4.2</v>
      </c>
      <c r="AC19" s="131">
        <f t="shared" si="15"/>
        <v>4.2</v>
      </c>
      <c r="AD19" s="131">
        <f t="shared" si="16"/>
        <v>2</v>
      </c>
      <c r="AE19" s="131">
        <f t="shared" si="17"/>
        <v>4.2</v>
      </c>
      <c r="AF19" s="131">
        <f t="shared" si="18"/>
        <v>4.2</v>
      </c>
      <c r="AG19" s="131">
        <f t="shared" si="19"/>
        <v>1</v>
      </c>
      <c r="AH19" s="131">
        <f t="shared" si="20"/>
        <v>4.2</v>
      </c>
      <c r="AI19" s="132">
        <f t="shared" si="21"/>
        <v>3.2699999999999996</v>
      </c>
    </row>
    <row r="20" spans="1:35" x14ac:dyDescent="0.25">
      <c r="A20" s="163">
        <v>2</v>
      </c>
      <c r="B20" s="155">
        <f>'[10]Мун- 2019-2020'!B20</f>
        <v>20061</v>
      </c>
      <c r="C20" s="156" t="str">
        <f>'[10]Мун- 2019-2020'!C20</f>
        <v>МАОУ Гимназия № 6</v>
      </c>
      <c r="D20" s="157">
        <f>'[10]Мун- 2019-2020'!DC20</f>
        <v>0.52941176470588236</v>
      </c>
      <c r="E20" s="158" t="str">
        <f t="shared" si="0"/>
        <v>B</v>
      </c>
      <c r="F20" s="159">
        <f>'[10]Мун- 2019-2020'!DE20</f>
        <v>1.009887811370983</v>
      </c>
      <c r="G20" s="24" t="str">
        <f t="shared" si="1"/>
        <v>B</v>
      </c>
      <c r="H20" s="160">
        <f>'[10]Мун- 2019-2020'!DG20</f>
        <v>0.36170212765957449</v>
      </c>
      <c r="I20" s="24" t="str">
        <f t="shared" si="2"/>
        <v>A</v>
      </c>
      <c r="J20" s="28">
        <f>'[10]Мун- 2019-2020'!DI20</f>
        <v>6.8313953488372089E-2</v>
      </c>
      <c r="K20" s="24" t="str">
        <f t="shared" si="3"/>
        <v>A</v>
      </c>
      <c r="L20" s="23">
        <f>'[10]Рег- 2019-2020'!AQ20</f>
        <v>0.2857142857142857</v>
      </c>
      <c r="M20" s="30" t="str">
        <f t="shared" si="4"/>
        <v>B</v>
      </c>
      <c r="N20" s="33">
        <f>'[10]Рег- 2019-2020'!AS20</f>
        <v>2.8817708864633294</v>
      </c>
      <c r="O20" s="34" t="str">
        <f t="shared" si="5"/>
        <v>A</v>
      </c>
      <c r="P20" s="23">
        <f>'[10]Рег- 2019-2020'!AU20</f>
        <v>0.36842105263157893</v>
      </c>
      <c r="Q20" s="30" t="str">
        <f t="shared" si="6"/>
        <v>A</v>
      </c>
      <c r="R20" s="38">
        <f>'[10]Фед- 2019-2020'!BC20</f>
        <v>0.33333333333333331</v>
      </c>
      <c r="S20" s="34" t="str">
        <f t="shared" si="7"/>
        <v>A</v>
      </c>
      <c r="T20" s="36">
        <f>'[10]Фед- 2019-2020'!BE20</f>
        <v>0.60913924491889848</v>
      </c>
      <c r="U20" s="30" t="str">
        <f t="shared" si="8"/>
        <v>C</v>
      </c>
      <c r="V20" s="38">
        <f>'[10]Фед- 2019-2020'!BG20</f>
        <v>0.5</v>
      </c>
      <c r="W20" s="158" t="str">
        <f t="shared" si="9"/>
        <v>A</v>
      </c>
      <c r="X20" s="58" t="str">
        <f t="shared" si="10"/>
        <v>B</v>
      </c>
      <c r="Y20" s="130">
        <f t="shared" si="11"/>
        <v>2.5</v>
      </c>
      <c r="Z20" s="131">
        <f t="shared" si="12"/>
        <v>2.5</v>
      </c>
      <c r="AA20" s="131">
        <f t="shared" si="13"/>
        <v>4.2</v>
      </c>
      <c r="AB20" s="131">
        <f t="shared" si="14"/>
        <v>4.2</v>
      </c>
      <c r="AC20" s="131">
        <f t="shared" si="15"/>
        <v>2.5</v>
      </c>
      <c r="AD20" s="131">
        <f t="shared" si="16"/>
        <v>4.2</v>
      </c>
      <c r="AE20" s="131">
        <f t="shared" si="17"/>
        <v>4.2</v>
      </c>
      <c r="AF20" s="131">
        <f t="shared" si="18"/>
        <v>4.2</v>
      </c>
      <c r="AG20" s="131">
        <f t="shared" si="19"/>
        <v>2</v>
      </c>
      <c r="AH20" s="131">
        <f t="shared" si="20"/>
        <v>4.2</v>
      </c>
      <c r="AI20" s="132">
        <f t="shared" si="21"/>
        <v>3.4699999999999998</v>
      </c>
    </row>
    <row r="21" spans="1:35" x14ac:dyDescent="0.25">
      <c r="A21" s="163">
        <v>3</v>
      </c>
      <c r="B21" s="155">
        <f>'[10]Мун- 2019-2020'!B21</f>
        <v>21020</v>
      </c>
      <c r="C21" s="156" t="str">
        <f>'[10]Мун- 2019-2020'!C21</f>
        <v>МАОУ Гимназия № 10</v>
      </c>
      <c r="D21" s="157">
        <f>'[10]Мун- 2019-2020'!DC21</f>
        <v>0.52941176470588236</v>
      </c>
      <c r="E21" s="158" t="str">
        <f t="shared" si="0"/>
        <v>B</v>
      </c>
      <c r="F21" s="159">
        <f>'[10]Мун- 2019-2020'!DE21</f>
        <v>0.81650503898079474</v>
      </c>
      <c r="G21" s="24" t="str">
        <f t="shared" si="1"/>
        <v>C</v>
      </c>
      <c r="H21" s="160">
        <f>'[10]Мун- 2019-2020'!DG21</f>
        <v>0.26315789473684209</v>
      </c>
      <c r="I21" s="24" t="str">
        <f t="shared" si="2"/>
        <v>A</v>
      </c>
      <c r="J21" s="28">
        <f>'[10]Мун- 2019-2020'!DI21+0.006</f>
        <v>4.388634097706879E-2</v>
      </c>
      <c r="K21" s="24" t="str">
        <f t="shared" si="3"/>
        <v>B</v>
      </c>
      <c r="L21" s="23">
        <f>'[10]Рег- 2019-2020'!AQ21</f>
        <v>0.42857142857142855</v>
      </c>
      <c r="M21" s="30" t="str">
        <f t="shared" si="4"/>
        <v>A</v>
      </c>
      <c r="N21" s="33">
        <f>'[10]Рег- 2019-2020'!AS21</f>
        <v>0.60668860767649035</v>
      </c>
      <c r="O21" s="34" t="str">
        <f t="shared" si="5"/>
        <v>C</v>
      </c>
      <c r="P21" s="23">
        <f>'[10]Рег- 2019-2020'!AU21</f>
        <v>0</v>
      </c>
      <c r="Q21" s="30" t="str">
        <f t="shared" si="6"/>
        <v>D</v>
      </c>
      <c r="R21" s="38">
        <f>'[10]Фед- 2019-2020'!BC21</f>
        <v>0.5</v>
      </c>
      <c r="S21" s="34" t="str">
        <f t="shared" si="7"/>
        <v>A</v>
      </c>
      <c r="T21" s="36">
        <f>'[10]Фед- 2019-2020'!BE21</f>
        <v>0.81218565989186475</v>
      </c>
      <c r="U21" s="30" t="str">
        <f t="shared" si="8"/>
        <v>C</v>
      </c>
      <c r="V21" s="38">
        <f>'[10]Фед- 2019-2020'!BG21</f>
        <v>0.25</v>
      </c>
      <c r="W21" s="158" t="str">
        <f t="shared" si="9"/>
        <v>A</v>
      </c>
      <c r="X21" s="58" t="str">
        <f t="shared" si="10"/>
        <v>B</v>
      </c>
      <c r="Y21" s="130">
        <f t="shared" si="11"/>
        <v>2.5</v>
      </c>
      <c r="Z21" s="131">
        <f t="shared" si="12"/>
        <v>2</v>
      </c>
      <c r="AA21" s="131">
        <f t="shared" si="13"/>
        <v>4.2</v>
      </c>
      <c r="AB21" s="131">
        <f t="shared" si="14"/>
        <v>2.5</v>
      </c>
      <c r="AC21" s="131">
        <f t="shared" si="15"/>
        <v>4.2</v>
      </c>
      <c r="AD21" s="131">
        <f t="shared" si="16"/>
        <v>2</v>
      </c>
      <c r="AE21" s="131">
        <f t="shared" si="17"/>
        <v>1</v>
      </c>
      <c r="AF21" s="131">
        <f t="shared" si="18"/>
        <v>4.2</v>
      </c>
      <c r="AG21" s="131">
        <f t="shared" si="19"/>
        <v>2</v>
      </c>
      <c r="AH21" s="131">
        <f t="shared" si="20"/>
        <v>4.2</v>
      </c>
      <c r="AI21" s="132">
        <f t="shared" si="21"/>
        <v>2.88</v>
      </c>
    </row>
    <row r="22" spans="1:35" x14ac:dyDescent="0.25">
      <c r="A22" s="163">
        <v>4</v>
      </c>
      <c r="B22" s="155">
        <f>'[10]Мун- 2019-2020'!B22</f>
        <v>20060</v>
      </c>
      <c r="C22" s="156" t="str">
        <f>'[10]Мун- 2019-2020'!C22</f>
        <v>МАОУ Лицей № 6 "Перспектива"</v>
      </c>
      <c r="D22" s="157">
        <f>'[10]Мун- 2019-2020'!DC22</f>
        <v>0.58823529411764708</v>
      </c>
      <c r="E22" s="158" t="str">
        <f t="shared" si="0"/>
        <v>B</v>
      </c>
      <c r="F22" s="159">
        <f>'[10]Мун- 2019-2020'!DE22</f>
        <v>2.2991062939722378</v>
      </c>
      <c r="G22" s="24" t="str">
        <f t="shared" si="1"/>
        <v>A</v>
      </c>
      <c r="H22" s="160">
        <f>'[10]Мун- 2019-2020'!DG22</f>
        <v>0.20560747663551401</v>
      </c>
      <c r="I22" s="24" t="str">
        <f t="shared" si="2"/>
        <v>B</v>
      </c>
      <c r="J22" s="28">
        <f>'[10]Мун- 2019-2020'!DI22+0.001</f>
        <v>6.6483476132190938E-2</v>
      </c>
      <c r="K22" s="24" t="str">
        <f t="shared" si="3"/>
        <v>A</v>
      </c>
      <c r="L22" s="23">
        <f>'[10]Рег- 2019-2020'!AQ22</f>
        <v>0.2857142857142857</v>
      </c>
      <c r="M22" s="30" t="str">
        <f t="shared" si="4"/>
        <v>B</v>
      </c>
      <c r="N22" s="33">
        <f>'[10]Рег- 2019-2020'!AS22</f>
        <v>3.6401316460589421</v>
      </c>
      <c r="O22" s="34" t="str">
        <f t="shared" si="5"/>
        <v>A</v>
      </c>
      <c r="P22" s="23">
        <f>'[10]Рег- 2019-2020'!AU22</f>
        <v>0.45833333333333331</v>
      </c>
      <c r="Q22" s="30" t="str">
        <f t="shared" si="6"/>
        <v>A</v>
      </c>
      <c r="R22" s="38">
        <f>'[10]Фед- 2019-2020'!BC22</f>
        <v>0.5</v>
      </c>
      <c r="S22" s="34" t="str">
        <f t="shared" si="7"/>
        <v>A</v>
      </c>
      <c r="T22" s="36">
        <f>'[10]Фед- 2019-2020'!BE22</f>
        <v>2.5380801871620773</v>
      </c>
      <c r="U22" s="30" t="str">
        <f t="shared" si="8"/>
        <v>A</v>
      </c>
      <c r="V22" s="38">
        <f>'[10]Фед- 2019-2020'!BG22</f>
        <v>0.16</v>
      </c>
      <c r="W22" s="158" t="str">
        <f t="shared" si="9"/>
        <v>B</v>
      </c>
      <c r="X22" s="58" t="str">
        <f t="shared" si="10"/>
        <v>A</v>
      </c>
      <c r="Y22" s="130">
        <f t="shared" si="11"/>
        <v>2.5</v>
      </c>
      <c r="Z22" s="131">
        <f t="shared" si="12"/>
        <v>4.2</v>
      </c>
      <c r="AA22" s="131">
        <f t="shared" si="13"/>
        <v>2.5</v>
      </c>
      <c r="AB22" s="131">
        <f t="shared" si="14"/>
        <v>4.2</v>
      </c>
      <c r="AC22" s="131">
        <f t="shared" si="15"/>
        <v>2.5</v>
      </c>
      <c r="AD22" s="131">
        <f t="shared" si="16"/>
        <v>4.2</v>
      </c>
      <c r="AE22" s="131">
        <f t="shared" si="17"/>
        <v>4.2</v>
      </c>
      <c r="AF22" s="131">
        <f t="shared" si="18"/>
        <v>4.2</v>
      </c>
      <c r="AG22" s="131">
        <f t="shared" si="19"/>
        <v>4.2</v>
      </c>
      <c r="AH22" s="131">
        <f t="shared" si="20"/>
        <v>2.5</v>
      </c>
      <c r="AI22" s="132">
        <f t="shared" si="21"/>
        <v>3.5199999999999996</v>
      </c>
    </row>
    <row r="23" spans="1:35" x14ac:dyDescent="0.25">
      <c r="A23" s="163">
        <v>5</v>
      </c>
      <c r="B23" s="155">
        <f>'[10]Мун- 2019-2020'!B23</f>
        <v>20400</v>
      </c>
      <c r="C23" s="156" t="str">
        <f>'[10]Мун- 2019-2020'!C23</f>
        <v>МАОУ Лицей № 11</v>
      </c>
      <c r="D23" s="157">
        <f>'[10]Мун- 2019-2020'!DC23</f>
        <v>0.52941176470588236</v>
      </c>
      <c r="E23" s="158" t="str">
        <f t="shared" si="0"/>
        <v>B</v>
      </c>
      <c r="F23" s="159">
        <f>'[10]Мун- 2019-2020'!DE23</f>
        <v>2.1272104962920708</v>
      </c>
      <c r="G23" s="24" t="str">
        <f t="shared" si="1"/>
        <v>A</v>
      </c>
      <c r="H23" s="160">
        <f>'[10]Мун- 2019-2020'!DG23</f>
        <v>0.17171717171717171</v>
      </c>
      <c r="I23" s="24" t="str">
        <f t="shared" si="2"/>
        <v>B</v>
      </c>
      <c r="J23" s="28">
        <f>'[10]Мун- 2019-2020'!DI23</f>
        <v>6.889352818371608E-2</v>
      </c>
      <c r="K23" s="24" t="str">
        <f t="shared" si="3"/>
        <v>A</v>
      </c>
      <c r="L23" s="23">
        <f>'[10]Рег- 2019-2020'!AQ23</f>
        <v>0.5714285714285714</v>
      </c>
      <c r="M23" s="30" t="str">
        <f t="shared" si="4"/>
        <v>A</v>
      </c>
      <c r="N23" s="33">
        <f>'[10]Рег- 2019-2020'!AS23</f>
        <v>1.2133772153529807</v>
      </c>
      <c r="O23" s="34" t="str">
        <f t="shared" si="5"/>
        <v>B</v>
      </c>
      <c r="P23" s="23">
        <f>'[10]Рег- 2019-2020'!AU23</f>
        <v>0.375</v>
      </c>
      <c r="Q23" s="30" t="str">
        <f t="shared" si="6"/>
        <v>A</v>
      </c>
      <c r="R23" s="38">
        <f>'[10]Фед- 2019-2020'!BC23</f>
        <v>0.33333333333333331</v>
      </c>
      <c r="S23" s="34" t="str">
        <f t="shared" si="7"/>
        <v>A</v>
      </c>
      <c r="T23" s="36">
        <f>'[10]Фед- 2019-2020'!BE23</f>
        <v>0.71066245240538162</v>
      </c>
      <c r="U23" s="30" t="str">
        <f t="shared" si="8"/>
        <v>C</v>
      </c>
      <c r="V23" s="38">
        <f>'[10]Фед- 2019-2020'!BG23</f>
        <v>0.14285714285714285</v>
      </c>
      <c r="W23" s="158" t="str">
        <f t="shared" si="9"/>
        <v>B</v>
      </c>
      <c r="X23" s="58" t="str">
        <f t="shared" si="10"/>
        <v>B</v>
      </c>
      <c r="Y23" s="130">
        <f t="shared" si="11"/>
        <v>2.5</v>
      </c>
      <c r="Z23" s="131">
        <f t="shared" si="12"/>
        <v>4.2</v>
      </c>
      <c r="AA23" s="131">
        <f t="shared" si="13"/>
        <v>2.5</v>
      </c>
      <c r="AB23" s="131">
        <f t="shared" si="14"/>
        <v>4.2</v>
      </c>
      <c r="AC23" s="131">
        <f t="shared" si="15"/>
        <v>4.2</v>
      </c>
      <c r="AD23" s="131">
        <f t="shared" si="16"/>
        <v>2.5</v>
      </c>
      <c r="AE23" s="131">
        <f t="shared" si="17"/>
        <v>4.2</v>
      </c>
      <c r="AF23" s="131">
        <f t="shared" si="18"/>
        <v>4.2</v>
      </c>
      <c r="AG23" s="131">
        <f t="shared" si="19"/>
        <v>2</v>
      </c>
      <c r="AH23" s="131">
        <f t="shared" si="20"/>
        <v>2.5</v>
      </c>
      <c r="AI23" s="132">
        <f t="shared" si="21"/>
        <v>3.3</v>
      </c>
    </row>
    <row r="24" spans="1:35" x14ac:dyDescent="0.25">
      <c r="A24" s="163">
        <v>6</v>
      </c>
      <c r="B24" s="155">
        <f>'[10]Мун- 2019-2020'!B24</f>
        <v>20080</v>
      </c>
      <c r="C24" s="156" t="str">
        <f>'[10]Мун- 2019-2020'!C24</f>
        <v>МБОУ СШ № 8 "Созидание"</v>
      </c>
      <c r="D24" s="157">
        <f>'[10]Мун- 2019-2020'!DC24</f>
        <v>0.35294117647058826</v>
      </c>
      <c r="E24" s="158" t="str">
        <f t="shared" si="0"/>
        <v>C</v>
      </c>
      <c r="F24" s="159">
        <f>'[10]Мун- 2019-2020'!DE24</f>
        <v>0.3867655447803765</v>
      </c>
      <c r="G24" s="24" t="str">
        <f t="shared" si="1"/>
        <v>D</v>
      </c>
      <c r="H24" s="160">
        <f>'[10]Мун- 2019-2020'!DG24</f>
        <v>0.1111111111111111</v>
      </c>
      <c r="I24" s="24" t="str">
        <f t="shared" si="2"/>
        <v>C</v>
      </c>
      <c r="J24" s="28">
        <f>'[10]Мун- 2019-2020'!DI24+0.002</f>
        <v>2.2454545454545456E-2</v>
      </c>
      <c r="K24" s="24" t="str">
        <f t="shared" si="3"/>
        <v>C</v>
      </c>
      <c r="L24" s="23">
        <f>'[10]Рег- 2019-2020'!AQ24</f>
        <v>0</v>
      </c>
      <c r="M24" s="30" t="str">
        <f t="shared" si="4"/>
        <v>D</v>
      </c>
      <c r="N24" s="33">
        <f>'[10]Рег- 2019-2020'!AS24</f>
        <v>1.5167215191912259E-4</v>
      </c>
      <c r="O24" s="34" t="str">
        <f t="shared" si="5"/>
        <v>D</v>
      </c>
      <c r="P24" s="23">
        <f>'[10]Рег- 2019-2020'!AU24</f>
        <v>0</v>
      </c>
      <c r="Q24" s="30" t="str">
        <f t="shared" si="6"/>
        <v>D</v>
      </c>
      <c r="R24" s="38">
        <f>'[10]Фед- 2019-2020'!BC24</f>
        <v>0</v>
      </c>
      <c r="S24" s="34" t="str">
        <f t="shared" si="7"/>
        <v>D</v>
      </c>
      <c r="T24" s="36">
        <f>'[10]Фед- 2019-2020'!BE24</f>
        <v>1.0152320748648308E-4</v>
      </c>
      <c r="U24" s="30" t="str">
        <f t="shared" si="8"/>
        <v>D</v>
      </c>
      <c r="V24" s="38">
        <f>'[10]Фед- 2019-2020'!BG24</f>
        <v>0</v>
      </c>
      <c r="W24" s="158" t="str">
        <f t="shared" si="9"/>
        <v>D</v>
      </c>
      <c r="X24" s="58" t="str">
        <f t="shared" si="10"/>
        <v>D</v>
      </c>
      <c r="Y24" s="130">
        <f t="shared" si="11"/>
        <v>2</v>
      </c>
      <c r="Z24" s="131">
        <f t="shared" si="12"/>
        <v>1</v>
      </c>
      <c r="AA24" s="131">
        <f t="shared" si="13"/>
        <v>2</v>
      </c>
      <c r="AB24" s="131">
        <f t="shared" si="14"/>
        <v>2</v>
      </c>
      <c r="AC24" s="131">
        <f t="shared" si="15"/>
        <v>1</v>
      </c>
      <c r="AD24" s="131">
        <f t="shared" si="16"/>
        <v>1</v>
      </c>
      <c r="AE24" s="131">
        <f t="shared" si="17"/>
        <v>1</v>
      </c>
      <c r="AF24" s="131">
        <f t="shared" si="18"/>
        <v>1</v>
      </c>
      <c r="AG24" s="131">
        <f t="shared" si="19"/>
        <v>1</v>
      </c>
      <c r="AH24" s="131">
        <f t="shared" si="20"/>
        <v>1</v>
      </c>
      <c r="AI24" s="132">
        <f t="shared" si="21"/>
        <v>1.3</v>
      </c>
    </row>
    <row r="25" spans="1:35" x14ac:dyDescent="0.25">
      <c r="A25" s="163">
        <v>7</v>
      </c>
      <c r="B25" s="155">
        <f>'[10]Мун- 2019-2020'!B25</f>
        <v>20460</v>
      </c>
      <c r="C25" s="156" t="str">
        <f>'[10]Мун- 2019-2020'!C25</f>
        <v>МБОУ СШ № 46</v>
      </c>
      <c r="D25" s="157">
        <f>'[10]Мун- 2019-2020'!DC25</f>
        <v>0.35294117647058826</v>
      </c>
      <c r="E25" s="158" t="str">
        <f t="shared" si="0"/>
        <v>C</v>
      </c>
      <c r="F25" s="159">
        <f>'[10]Мун- 2019-2020'!DE25</f>
        <v>0.32230462065031373</v>
      </c>
      <c r="G25" s="24" t="str">
        <f t="shared" si="1"/>
        <v>D</v>
      </c>
      <c r="H25" s="160">
        <f>'[10]Мун- 2019-2020'!DG25</f>
        <v>0.13333333333333333</v>
      </c>
      <c r="I25" s="24" t="str">
        <f t="shared" si="2"/>
        <v>C</v>
      </c>
      <c r="J25" s="28">
        <f>'[10]Мун- 2019-2020'!DI25</f>
        <v>1.4910536779324055E-2</v>
      </c>
      <c r="K25" s="24" t="str">
        <f t="shared" si="3"/>
        <v>D</v>
      </c>
      <c r="L25" s="23">
        <f>'[10]Рег- 2019-2020'!AQ25</f>
        <v>0.14285714285714285</v>
      </c>
      <c r="M25" s="30" t="str">
        <f t="shared" si="4"/>
        <v>C</v>
      </c>
      <c r="N25" s="33">
        <f>'[10]Рег- 2019-2020'!AS25</f>
        <v>0.15167215191912259</v>
      </c>
      <c r="O25" s="34" t="str">
        <f t="shared" si="5"/>
        <v>D</v>
      </c>
      <c r="P25" s="23">
        <f>'[10]Рег- 2019-2020'!AU25</f>
        <v>0</v>
      </c>
      <c r="Q25" s="30" t="str">
        <f t="shared" si="6"/>
        <v>D</v>
      </c>
      <c r="R25" s="38">
        <f>'[10]Фед- 2019-2020'!BC25</f>
        <v>0</v>
      </c>
      <c r="S25" s="34" t="str">
        <f t="shared" si="7"/>
        <v>D</v>
      </c>
      <c r="T25" s="36">
        <f>'[10]Фед- 2019-2020'!BE25</f>
        <v>1.0152320748648308E-4</v>
      </c>
      <c r="U25" s="30" t="str">
        <f t="shared" si="8"/>
        <v>D</v>
      </c>
      <c r="V25" s="38">
        <f>'[10]Фед- 2019-2020'!BG25</f>
        <v>0</v>
      </c>
      <c r="W25" s="158" t="str">
        <f t="shared" si="9"/>
        <v>D</v>
      </c>
      <c r="X25" s="58" t="str">
        <f t="shared" si="10"/>
        <v>D</v>
      </c>
      <c r="Y25" s="130">
        <f t="shared" si="11"/>
        <v>2</v>
      </c>
      <c r="Z25" s="131">
        <f t="shared" si="12"/>
        <v>1</v>
      </c>
      <c r="AA25" s="131">
        <f t="shared" si="13"/>
        <v>2</v>
      </c>
      <c r="AB25" s="131">
        <f t="shared" si="14"/>
        <v>1</v>
      </c>
      <c r="AC25" s="131">
        <f t="shared" si="15"/>
        <v>2</v>
      </c>
      <c r="AD25" s="131">
        <f t="shared" si="16"/>
        <v>1</v>
      </c>
      <c r="AE25" s="131">
        <f t="shared" si="17"/>
        <v>1</v>
      </c>
      <c r="AF25" s="131">
        <f t="shared" si="18"/>
        <v>1</v>
      </c>
      <c r="AG25" s="131">
        <f t="shared" si="19"/>
        <v>1</v>
      </c>
      <c r="AH25" s="131">
        <f t="shared" si="20"/>
        <v>1</v>
      </c>
      <c r="AI25" s="132">
        <f t="shared" si="21"/>
        <v>1.3</v>
      </c>
    </row>
    <row r="26" spans="1:35" x14ac:dyDescent="0.25">
      <c r="A26" s="163">
        <v>8</v>
      </c>
      <c r="B26" s="155">
        <f>'[10]Мун- 2019-2020'!B26</f>
        <v>20490</v>
      </c>
      <c r="C26" s="164" t="str">
        <f>'[10]Мун- 2019-2020'!C26</f>
        <v>МБОУ СШ № 49</v>
      </c>
      <c r="D26" s="157">
        <f>'[10]Мун- 2019-2020'!DC26</f>
        <v>0.11764705882352941</v>
      </c>
      <c r="E26" s="158" t="str">
        <f t="shared" si="0"/>
        <v>D</v>
      </c>
      <c r="F26" s="159">
        <f>'[10]Мун- 2019-2020'!DE26</f>
        <v>8.5947898840083664E-2</v>
      </c>
      <c r="G26" s="24" t="str">
        <f t="shared" si="1"/>
        <v>D</v>
      </c>
      <c r="H26" s="160">
        <f>'[10]Мун- 2019-2020'!DG26</f>
        <v>0</v>
      </c>
      <c r="I26" s="24" t="str">
        <f t="shared" si="2"/>
        <v>D</v>
      </c>
      <c r="J26" s="28">
        <f>'[10]Мун- 2019-2020'!DI26</f>
        <v>8.9086859688195987E-3</v>
      </c>
      <c r="K26" s="24" t="str">
        <f t="shared" si="3"/>
        <v>D</v>
      </c>
      <c r="L26" s="23">
        <f>'[10]Рег- 2019-2020'!AQ26</f>
        <v>0</v>
      </c>
      <c r="M26" s="30" t="str">
        <f t="shared" si="4"/>
        <v>D</v>
      </c>
      <c r="N26" s="33">
        <f>'[10]Рег- 2019-2020'!AS26</f>
        <v>1.5167215191912259E-4</v>
      </c>
      <c r="O26" s="34" t="str">
        <f t="shared" si="5"/>
        <v>D</v>
      </c>
      <c r="P26" s="23">
        <f>'[10]Рег- 2019-2020'!AU26</f>
        <v>0</v>
      </c>
      <c r="Q26" s="30" t="str">
        <f t="shared" si="6"/>
        <v>D</v>
      </c>
      <c r="R26" s="38">
        <f>'[10]Фед- 2019-2020'!BC26</f>
        <v>0</v>
      </c>
      <c r="S26" s="34" t="str">
        <f t="shared" si="7"/>
        <v>D</v>
      </c>
      <c r="T26" s="36">
        <f>'[10]Фед- 2019-2020'!BE26</f>
        <v>1.0152320748648308E-4</v>
      </c>
      <c r="U26" s="30" t="str">
        <f t="shared" si="8"/>
        <v>D</v>
      </c>
      <c r="V26" s="38">
        <f>'[10]Фед- 2019-2020'!BG26</f>
        <v>0</v>
      </c>
      <c r="W26" s="158" t="str">
        <f t="shared" si="9"/>
        <v>D</v>
      </c>
      <c r="X26" s="58" t="str">
        <f t="shared" si="10"/>
        <v>D</v>
      </c>
      <c r="Y26" s="130">
        <f t="shared" si="11"/>
        <v>1</v>
      </c>
      <c r="Z26" s="131">
        <f t="shared" si="12"/>
        <v>1</v>
      </c>
      <c r="AA26" s="131">
        <f t="shared" si="13"/>
        <v>1</v>
      </c>
      <c r="AB26" s="131">
        <f t="shared" si="14"/>
        <v>1</v>
      </c>
      <c r="AC26" s="131">
        <f t="shared" si="15"/>
        <v>1</v>
      </c>
      <c r="AD26" s="131">
        <f t="shared" si="16"/>
        <v>1</v>
      </c>
      <c r="AE26" s="131">
        <f t="shared" si="17"/>
        <v>1</v>
      </c>
      <c r="AF26" s="131">
        <f t="shared" si="18"/>
        <v>1</v>
      </c>
      <c r="AG26" s="131">
        <f t="shared" si="19"/>
        <v>1</v>
      </c>
      <c r="AH26" s="131">
        <f t="shared" si="20"/>
        <v>1</v>
      </c>
      <c r="AI26" s="132">
        <f t="shared" si="21"/>
        <v>1</v>
      </c>
    </row>
    <row r="27" spans="1:35" x14ac:dyDescent="0.25">
      <c r="A27" s="163">
        <v>9</v>
      </c>
      <c r="B27" s="155">
        <f>'[10]Мун- 2019-2020'!B27</f>
        <v>20550</v>
      </c>
      <c r="C27" s="156" t="str">
        <f>'[10]Мун- 2019-2020'!C27</f>
        <v>МАОУ СШ № 55</v>
      </c>
      <c r="D27" s="157">
        <f>'[10]Мун- 2019-2020'!DC27</f>
        <v>0.47058823529411764</v>
      </c>
      <c r="E27" s="158" t="str">
        <f t="shared" si="0"/>
        <v>B</v>
      </c>
      <c r="F27" s="159">
        <f>'[10]Мун- 2019-2020'!DE27</f>
        <v>1.0743487355010457</v>
      </c>
      <c r="G27" s="24" t="str">
        <f t="shared" si="1"/>
        <v>B</v>
      </c>
      <c r="H27" s="160">
        <f>'[10]Мун- 2019-2020'!DG27</f>
        <v>0.06</v>
      </c>
      <c r="I27" s="24" t="str">
        <f t="shared" si="2"/>
        <v>D</v>
      </c>
      <c r="J27" s="28">
        <f>'[10]Мун- 2019-2020'!DI27</f>
        <v>7.564296520423601E-2</v>
      </c>
      <c r="K27" s="24" t="str">
        <f t="shared" si="3"/>
        <v>A</v>
      </c>
      <c r="L27" s="23">
        <f>'[10]Рег- 2019-2020'!AQ27</f>
        <v>0.14285714285714285</v>
      </c>
      <c r="M27" s="30" t="str">
        <f t="shared" si="4"/>
        <v>C</v>
      </c>
      <c r="N27" s="33">
        <f>'[10]Рег- 2019-2020'!AS27</f>
        <v>0.15167215191912259</v>
      </c>
      <c r="O27" s="34" t="str">
        <f t="shared" si="5"/>
        <v>D</v>
      </c>
      <c r="P27" s="23">
        <f>'[10]Рег- 2019-2020'!AU27</f>
        <v>0</v>
      </c>
      <c r="Q27" s="30" t="str">
        <f t="shared" si="6"/>
        <v>D</v>
      </c>
      <c r="R27" s="38">
        <f>'[10]Фед- 2019-2020'!BC27</f>
        <v>0</v>
      </c>
      <c r="S27" s="34" t="str">
        <f t="shared" si="7"/>
        <v>D</v>
      </c>
      <c r="T27" s="36">
        <f>'[10]Фед- 2019-2020'!BE27</f>
        <v>1.0152320748648308E-4</v>
      </c>
      <c r="U27" s="30" t="str">
        <f t="shared" si="8"/>
        <v>D</v>
      </c>
      <c r="V27" s="38">
        <f>'[10]Фед- 2019-2020'!BG27</f>
        <v>0</v>
      </c>
      <c r="W27" s="158" t="str">
        <f t="shared" si="9"/>
        <v>D</v>
      </c>
      <c r="X27" s="58" t="str">
        <f t="shared" si="10"/>
        <v>C</v>
      </c>
      <c r="Y27" s="130">
        <f t="shared" si="11"/>
        <v>2.5</v>
      </c>
      <c r="Z27" s="131">
        <f t="shared" si="12"/>
        <v>2.5</v>
      </c>
      <c r="AA27" s="131">
        <f t="shared" si="13"/>
        <v>1</v>
      </c>
      <c r="AB27" s="131">
        <f t="shared" si="14"/>
        <v>4.2</v>
      </c>
      <c r="AC27" s="131">
        <f t="shared" si="15"/>
        <v>2</v>
      </c>
      <c r="AD27" s="131">
        <f t="shared" si="16"/>
        <v>1</v>
      </c>
      <c r="AE27" s="131">
        <f t="shared" si="17"/>
        <v>1</v>
      </c>
      <c r="AF27" s="131">
        <f t="shared" si="18"/>
        <v>1</v>
      </c>
      <c r="AG27" s="131">
        <f t="shared" si="19"/>
        <v>1</v>
      </c>
      <c r="AH27" s="131">
        <f t="shared" si="20"/>
        <v>1</v>
      </c>
      <c r="AI27" s="132">
        <f t="shared" si="21"/>
        <v>1.72</v>
      </c>
    </row>
    <row r="28" spans="1:35" x14ac:dyDescent="0.25">
      <c r="A28" s="163">
        <v>10</v>
      </c>
      <c r="B28" s="155">
        <f>'[10]Мун- 2019-2020'!B28</f>
        <v>20630</v>
      </c>
      <c r="C28" s="156" t="str">
        <f>'[10]Мун- 2019-2020'!C28</f>
        <v>МБОУ СШ № 63</v>
      </c>
      <c r="D28" s="157">
        <f>'[10]Мун- 2019-2020'!DC28</f>
        <v>0.29411764705882354</v>
      </c>
      <c r="E28" s="158" t="str">
        <f t="shared" si="0"/>
        <v>C</v>
      </c>
      <c r="F28" s="159">
        <f>'[10]Мун- 2019-2020'!DE28</f>
        <v>0.30081764594029281</v>
      </c>
      <c r="G28" s="24" t="str">
        <f t="shared" si="1"/>
        <v>D</v>
      </c>
      <c r="H28" s="160">
        <f>'[10]Мун- 2019-2020'!DG28</f>
        <v>7.1428571428571425E-2</v>
      </c>
      <c r="I28" s="24" t="str">
        <f t="shared" si="2"/>
        <v>D</v>
      </c>
      <c r="J28" s="28">
        <f>'[10]Мун- 2019-2020'!DI28+0.005</f>
        <v>2.3229166666666669E-2</v>
      </c>
      <c r="K28" s="24" t="str">
        <f t="shared" si="3"/>
        <v>C</v>
      </c>
      <c r="L28" s="23">
        <f>'[10]Рег- 2019-2020'!AQ28</f>
        <v>0.14285714285714285</v>
      </c>
      <c r="M28" s="30" t="str">
        <f t="shared" si="4"/>
        <v>C</v>
      </c>
      <c r="N28" s="33">
        <f>'[10]Рег- 2019-2020'!AS28</f>
        <v>0.15167215191912259</v>
      </c>
      <c r="O28" s="34" t="str">
        <f t="shared" si="5"/>
        <v>D</v>
      </c>
      <c r="P28" s="23">
        <f>'[10]Рег- 2019-2020'!AU28</f>
        <v>0</v>
      </c>
      <c r="Q28" s="30" t="str">
        <f t="shared" si="6"/>
        <v>D</v>
      </c>
      <c r="R28" s="38">
        <f>'[10]Фед- 2019-2020'!BC28</f>
        <v>0</v>
      </c>
      <c r="S28" s="34" t="str">
        <f t="shared" si="7"/>
        <v>D</v>
      </c>
      <c r="T28" s="36">
        <f>'[10]Фед- 2019-2020'!BE28</f>
        <v>1.0152320748648308E-4</v>
      </c>
      <c r="U28" s="30" t="str">
        <f t="shared" si="8"/>
        <v>D</v>
      </c>
      <c r="V28" s="38">
        <f>'[10]Фед- 2019-2020'!BG28</f>
        <v>0</v>
      </c>
      <c r="W28" s="158" t="str">
        <f t="shared" si="9"/>
        <v>D</v>
      </c>
      <c r="X28" s="58" t="str">
        <f t="shared" si="10"/>
        <v>D</v>
      </c>
      <c r="Y28" s="130">
        <f t="shared" si="11"/>
        <v>2</v>
      </c>
      <c r="Z28" s="131">
        <f t="shared" si="12"/>
        <v>1</v>
      </c>
      <c r="AA28" s="131">
        <f t="shared" si="13"/>
        <v>1</v>
      </c>
      <c r="AB28" s="131">
        <f t="shared" si="14"/>
        <v>2</v>
      </c>
      <c r="AC28" s="131">
        <f t="shared" si="15"/>
        <v>2</v>
      </c>
      <c r="AD28" s="131">
        <f t="shared" si="16"/>
        <v>1</v>
      </c>
      <c r="AE28" s="131">
        <f t="shared" si="17"/>
        <v>1</v>
      </c>
      <c r="AF28" s="131">
        <f t="shared" si="18"/>
        <v>1</v>
      </c>
      <c r="AG28" s="131">
        <f t="shared" si="19"/>
        <v>1</v>
      </c>
      <c r="AH28" s="131">
        <f t="shared" si="20"/>
        <v>1</v>
      </c>
      <c r="AI28" s="132">
        <f t="shared" si="21"/>
        <v>1.3</v>
      </c>
    </row>
    <row r="29" spans="1:35" x14ac:dyDescent="0.25">
      <c r="A29" s="163">
        <v>11</v>
      </c>
      <c r="B29" s="155">
        <f>'[10]Мун- 2019-2020'!B29</f>
        <v>20810</v>
      </c>
      <c r="C29" s="156" t="str">
        <f>'[10]Мун- 2019-2020'!C29</f>
        <v>МБОУ СШ № 81</v>
      </c>
      <c r="D29" s="157">
        <f>'[10]Мун- 2019-2020'!DC29</f>
        <v>0.29411764705882354</v>
      </c>
      <c r="E29" s="158" t="str">
        <f t="shared" si="0"/>
        <v>C</v>
      </c>
      <c r="F29" s="159">
        <f>'[10]Мун- 2019-2020'!DE29</f>
        <v>0.32230462065031373</v>
      </c>
      <c r="G29" s="24" t="str">
        <f t="shared" si="1"/>
        <v>D</v>
      </c>
      <c r="H29" s="160">
        <f>'[10]Мун- 2019-2020'!DG29</f>
        <v>0</v>
      </c>
      <c r="I29" s="24" t="str">
        <f t="shared" si="2"/>
        <v>D</v>
      </c>
      <c r="J29" s="28">
        <f>'[10]Мун- 2019-2020'!DI29+0.005</f>
        <v>2.1910935738444194E-2</v>
      </c>
      <c r="K29" s="24" t="str">
        <f t="shared" si="3"/>
        <v>C</v>
      </c>
      <c r="L29" s="23">
        <f>'[10]Рег- 2019-2020'!AQ29</f>
        <v>0</v>
      </c>
      <c r="M29" s="30" t="str">
        <f t="shared" si="4"/>
        <v>D</v>
      </c>
      <c r="N29" s="33">
        <f>'[10]Рег- 2019-2020'!AS29</f>
        <v>1.5167215191912259E-4</v>
      </c>
      <c r="O29" s="34" t="str">
        <f t="shared" si="5"/>
        <v>D</v>
      </c>
      <c r="P29" s="23">
        <f>'[10]Рег- 2019-2020'!AU29</f>
        <v>0</v>
      </c>
      <c r="Q29" s="30" t="str">
        <f t="shared" si="6"/>
        <v>D</v>
      </c>
      <c r="R29" s="38">
        <f>'[10]Фед- 2019-2020'!BC29</f>
        <v>0</v>
      </c>
      <c r="S29" s="34" t="str">
        <f t="shared" si="7"/>
        <v>D</v>
      </c>
      <c r="T29" s="36">
        <f>'[10]Фед- 2019-2020'!BE29</f>
        <v>1.0152320748648308E-4</v>
      </c>
      <c r="U29" s="30" t="str">
        <f t="shared" si="8"/>
        <v>D</v>
      </c>
      <c r="V29" s="38">
        <f>'[10]Фед- 2019-2020'!BG29</f>
        <v>0</v>
      </c>
      <c r="W29" s="158" t="str">
        <f t="shared" si="9"/>
        <v>D</v>
      </c>
      <c r="X29" s="58" t="str">
        <f t="shared" si="10"/>
        <v>D</v>
      </c>
      <c r="Y29" s="130">
        <f t="shared" si="11"/>
        <v>2</v>
      </c>
      <c r="Z29" s="131">
        <f t="shared" si="12"/>
        <v>1</v>
      </c>
      <c r="AA29" s="131">
        <f t="shared" si="13"/>
        <v>1</v>
      </c>
      <c r="AB29" s="131">
        <f t="shared" si="14"/>
        <v>2</v>
      </c>
      <c r="AC29" s="131">
        <f t="shared" si="15"/>
        <v>1</v>
      </c>
      <c r="AD29" s="131">
        <f t="shared" si="16"/>
        <v>1</v>
      </c>
      <c r="AE29" s="131">
        <f t="shared" si="17"/>
        <v>1</v>
      </c>
      <c r="AF29" s="131">
        <f t="shared" si="18"/>
        <v>1</v>
      </c>
      <c r="AG29" s="131">
        <f t="shared" si="19"/>
        <v>1</v>
      </c>
      <c r="AH29" s="131">
        <f t="shared" si="20"/>
        <v>1</v>
      </c>
      <c r="AI29" s="132">
        <f t="shared" si="21"/>
        <v>1.2</v>
      </c>
    </row>
    <row r="30" spans="1:35" x14ac:dyDescent="0.25">
      <c r="A30" s="163">
        <v>12</v>
      </c>
      <c r="B30" s="155">
        <f>'[10]Мун- 2019-2020'!B30</f>
        <v>20900</v>
      </c>
      <c r="C30" s="156" t="str">
        <f>'[10]Мун- 2019-2020'!C30</f>
        <v>МБОУ СШ № 90</v>
      </c>
      <c r="D30" s="157">
        <f>'[10]Мун- 2019-2020'!DC30</f>
        <v>0.52941176470588236</v>
      </c>
      <c r="E30" s="158" t="str">
        <f t="shared" si="0"/>
        <v>B</v>
      </c>
      <c r="F30" s="159">
        <f>'[10]Мун- 2019-2020'!DE30</f>
        <v>1.1602966343411294</v>
      </c>
      <c r="G30" s="24" t="str">
        <f t="shared" si="1"/>
        <v>B</v>
      </c>
      <c r="H30" s="160">
        <f>'[10]Мун- 2019-2020'!DG30</f>
        <v>0.1111111111111111</v>
      </c>
      <c r="I30" s="24" t="str">
        <f t="shared" si="2"/>
        <v>C</v>
      </c>
      <c r="J30" s="28">
        <f>'[10]Мун- 2019-2020'!DI30</f>
        <v>6.9498069498069498E-2</v>
      </c>
      <c r="K30" s="24" t="str">
        <f t="shared" si="3"/>
        <v>A</v>
      </c>
      <c r="L30" s="23">
        <f>'[10]Рег- 2019-2020'!AQ30</f>
        <v>0.14285714285714285</v>
      </c>
      <c r="M30" s="30" t="str">
        <f t="shared" si="4"/>
        <v>C</v>
      </c>
      <c r="N30" s="33">
        <f>'[10]Рег- 2019-2020'!AS30</f>
        <v>0.15167215191912259</v>
      </c>
      <c r="O30" s="34" t="str">
        <f t="shared" si="5"/>
        <v>D</v>
      </c>
      <c r="P30" s="23">
        <f>'[10]Рег- 2019-2020'!AU30</f>
        <v>1</v>
      </c>
      <c r="Q30" s="30" t="str">
        <f t="shared" si="6"/>
        <v>A</v>
      </c>
      <c r="R30" s="38">
        <f>'[10]Фед- 2019-2020'!BC30</f>
        <v>0.16666666666666666</v>
      </c>
      <c r="S30" s="34" t="str">
        <f t="shared" si="7"/>
        <v>C</v>
      </c>
      <c r="T30" s="36">
        <f>'[10]Фед- 2019-2020'!BE30</f>
        <v>0.20304641497296619</v>
      </c>
      <c r="U30" s="30" t="str">
        <f t="shared" si="8"/>
        <v>D</v>
      </c>
      <c r="V30" s="38">
        <f>'[10]Фед- 2019-2020'!BG30</f>
        <v>0</v>
      </c>
      <c r="W30" s="158" t="str">
        <f t="shared" si="9"/>
        <v>D</v>
      </c>
      <c r="X30" s="58" t="str">
        <f t="shared" si="10"/>
        <v>C</v>
      </c>
      <c r="Y30" s="130">
        <f t="shared" si="11"/>
        <v>2.5</v>
      </c>
      <c r="Z30" s="131">
        <f t="shared" si="12"/>
        <v>2.5</v>
      </c>
      <c r="AA30" s="131">
        <f t="shared" si="13"/>
        <v>2</v>
      </c>
      <c r="AB30" s="131">
        <f t="shared" si="14"/>
        <v>4.2</v>
      </c>
      <c r="AC30" s="131">
        <f t="shared" si="15"/>
        <v>2</v>
      </c>
      <c r="AD30" s="131">
        <f t="shared" si="16"/>
        <v>1</v>
      </c>
      <c r="AE30" s="131">
        <f t="shared" si="17"/>
        <v>4.2</v>
      </c>
      <c r="AF30" s="131">
        <f t="shared" si="18"/>
        <v>2</v>
      </c>
      <c r="AG30" s="131">
        <f t="shared" si="19"/>
        <v>1</v>
      </c>
      <c r="AH30" s="131">
        <f t="shared" si="20"/>
        <v>1</v>
      </c>
      <c r="AI30" s="132">
        <f t="shared" si="21"/>
        <v>2.2399999999999998</v>
      </c>
    </row>
    <row r="31" spans="1:35" ht="15.75" thickBot="1" x14ac:dyDescent="0.3">
      <c r="A31" s="165">
        <v>13</v>
      </c>
      <c r="B31" s="166">
        <f>'[10]Мун- 2019-2020'!B31</f>
        <v>21350</v>
      </c>
      <c r="C31" s="167" t="str">
        <f>'[10]Мун- 2019-2020'!C31</f>
        <v>МБОУ СШ № 135</v>
      </c>
      <c r="D31" s="168">
        <f>'[10]Мун- 2019-2020'!DC31</f>
        <v>0.11764705882352941</v>
      </c>
      <c r="E31" s="169" t="str">
        <f t="shared" si="0"/>
        <v>D</v>
      </c>
      <c r="F31" s="170">
        <f>'[10]Мун- 2019-2020'!DE31</f>
        <v>0.17189579768016733</v>
      </c>
      <c r="G31" s="24" t="str">
        <f t="shared" si="1"/>
        <v>D</v>
      </c>
      <c r="H31" s="171">
        <f>'[10]Мун- 2019-2020'!DG31</f>
        <v>0.125</v>
      </c>
      <c r="I31" s="24" t="str">
        <f t="shared" si="2"/>
        <v>C</v>
      </c>
      <c r="J31" s="28">
        <f>'[10]Мун- 2019-2020'!DI31</f>
        <v>1.1428571428571429E-2</v>
      </c>
      <c r="K31" s="24" t="str">
        <f t="shared" si="3"/>
        <v>D</v>
      </c>
      <c r="L31" s="25">
        <f>'[10]Рег- 2019-2020'!AQ31</f>
        <v>0</v>
      </c>
      <c r="M31" s="35" t="str">
        <f t="shared" si="4"/>
        <v>D</v>
      </c>
      <c r="N31" s="28">
        <f>'[10]Рег- 2019-2020'!AS31</f>
        <v>1.5167215191912259E-4</v>
      </c>
      <c r="O31" s="40" t="str">
        <f t="shared" si="5"/>
        <v>D</v>
      </c>
      <c r="P31" s="25">
        <f>'[10]Рег- 2019-2020'!AU31</f>
        <v>0</v>
      </c>
      <c r="Q31" s="35" t="str">
        <f t="shared" si="6"/>
        <v>D</v>
      </c>
      <c r="R31" s="26">
        <f>'[10]Фед- 2019-2020'!BC31</f>
        <v>0.16666666666666666</v>
      </c>
      <c r="S31" s="40" t="str">
        <f t="shared" si="7"/>
        <v>C</v>
      </c>
      <c r="T31" s="43">
        <f>'[10]Фед- 2019-2020'!BE31</f>
        <v>0.10152320748648309</v>
      </c>
      <c r="U31" s="35" t="str">
        <f t="shared" si="8"/>
        <v>D</v>
      </c>
      <c r="V31" s="26">
        <f>'[10]Фед- 2019-2020'!BG31</f>
        <v>0</v>
      </c>
      <c r="W31" s="169" t="str">
        <f t="shared" si="9"/>
        <v>D</v>
      </c>
      <c r="X31" s="57" t="str">
        <f t="shared" si="10"/>
        <v>D</v>
      </c>
      <c r="Y31" s="130">
        <f t="shared" si="11"/>
        <v>1</v>
      </c>
      <c r="Z31" s="131">
        <f t="shared" si="12"/>
        <v>1</v>
      </c>
      <c r="AA31" s="131">
        <f t="shared" si="13"/>
        <v>2</v>
      </c>
      <c r="AB31" s="131">
        <f t="shared" si="14"/>
        <v>1</v>
      </c>
      <c r="AC31" s="131">
        <f t="shared" si="15"/>
        <v>1</v>
      </c>
      <c r="AD31" s="131">
        <f t="shared" si="16"/>
        <v>1</v>
      </c>
      <c r="AE31" s="131">
        <f t="shared" si="17"/>
        <v>1</v>
      </c>
      <c r="AF31" s="131">
        <f t="shared" si="18"/>
        <v>2</v>
      </c>
      <c r="AG31" s="131">
        <f t="shared" si="19"/>
        <v>1</v>
      </c>
      <c r="AH31" s="131">
        <f t="shared" si="20"/>
        <v>1</v>
      </c>
      <c r="AI31" s="132">
        <f t="shared" si="21"/>
        <v>1.2</v>
      </c>
    </row>
    <row r="32" spans="1:35" ht="16.5" thickBot="1" x14ac:dyDescent="0.3">
      <c r="A32" s="146"/>
      <c r="B32" s="147"/>
      <c r="C32" s="129" t="str">
        <f>'[10]Мун- 2019-2020'!C32</f>
        <v>Ленинский район</v>
      </c>
      <c r="D32" s="70">
        <f>'[10]Мун- 2019-2020'!DC32</f>
        <v>0.36601307189542481</v>
      </c>
      <c r="E32" s="71" t="str">
        <f t="shared" si="0"/>
        <v>C</v>
      </c>
      <c r="F32" s="72">
        <f>'[10]Мун- 2019-2020'!DE32</f>
        <v>0.62550970822505336</v>
      </c>
      <c r="G32" s="73" t="str">
        <f t="shared" si="1"/>
        <v>C</v>
      </c>
      <c r="H32" s="74">
        <f>'[10]Мун- 2019-2020'!DG32</f>
        <v>0.15839694656488548</v>
      </c>
      <c r="I32" s="73" t="str">
        <f t="shared" si="2"/>
        <v>B</v>
      </c>
      <c r="J32" s="75">
        <f>'[10]Мун- 2019-2020'!DI32</f>
        <v>3.228390117676052E-2</v>
      </c>
      <c r="K32" s="73" t="str">
        <f t="shared" si="3"/>
        <v>C</v>
      </c>
      <c r="L32" s="76">
        <f>'[10]Рег- 2019-2020'!AQ32</f>
        <v>0.17460317460317459</v>
      </c>
      <c r="M32" s="77" t="str">
        <f t="shared" si="4"/>
        <v>C</v>
      </c>
      <c r="N32" s="75">
        <f>'[10]Рег- 2019-2020'!AS32</f>
        <v>0.56455745436562299</v>
      </c>
      <c r="O32" s="78" t="str">
        <f t="shared" si="5"/>
        <v>C</v>
      </c>
      <c r="P32" s="76">
        <f>'[10]Рег- 2019-2020'!AU32</f>
        <v>0.22388059701492538</v>
      </c>
      <c r="Q32" s="77" t="str">
        <f t="shared" si="6"/>
        <v>B</v>
      </c>
      <c r="R32" s="75">
        <f>'[10]Фед- 2019-2020'!BC32</f>
        <v>0.20370370370370369</v>
      </c>
      <c r="S32" s="78" t="str">
        <f t="shared" si="7"/>
        <v>B</v>
      </c>
      <c r="T32" s="76">
        <f>'[10]Фед- 2019-2020'!BE32</f>
        <v>0.13536427664864412</v>
      </c>
      <c r="U32" s="77" t="str">
        <f t="shared" si="8"/>
        <v>D</v>
      </c>
      <c r="V32" s="75">
        <v>0.45454545454545453</v>
      </c>
      <c r="W32" s="71" t="str">
        <f t="shared" si="9"/>
        <v>A</v>
      </c>
      <c r="X32" s="79" t="str">
        <f t="shared" si="10"/>
        <v>C</v>
      </c>
      <c r="Y32" s="130">
        <f t="shared" si="11"/>
        <v>2</v>
      </c>
      <c r="Z32" s="131">
        <f t="shared" si="12"/>
        <v>2</v>
      </c>
      <c r="AA32" s="131">
        <f t="shared" si="13"/>
        <v>2.5</v>
      </c>
      <c r="AB32" s="131">
        <f t="shared" si="14"/>
        <v>2</v>
      </c>
      <c r="AC32" s="131">
        <f t="shared" si="15"/>
        <v>2</v>
      </c>
      <c r="AD32" s="131">
        <f t="shared" si="16"/>
        <v>2</v>
      </c>
      <c r="AE32" s="131">
        <f t="shared" si="17"/>
        <v>2.5</v>
      </c>
      <c r="AF32" s="131">
        <f t="shared" si="18"/>
        <v>2.5</v>
      </c>
      <c r="AG32" s="131">
        <f t="shared" si="19"/>
        <v>1</v>
      </c>
      <c r="AH32" s="131">
        <f t="shared" si="20"/>
        <v>4.2</v>
      </c>
      <c r="AI32" s="132">
        <f t="shared" si="21"/>
        <v>2.27</v>
      </c>
    </row>
    <row r="33" spans="1:35" x14ac:dyDescent="0.25">
      <c r="A33" s="148">
        <v>1</v>
      </c>
      <c r="B33" s="149">
        <f>'[10]Мун- 2019-2020'!B33</f>
        <v>30070</v>
      </c>
      <c r="C33" s="162" t="str">
        <f>'[10]Мун- 2019-2020'!C33</f>
        <v>МБОУ Гимназия № 7</v>
      </c>
      <c r="D33" s="151">
        <f>'[10]Мун- 2019-2020'!DC33</f>
        <v>0.52941176470588236</v>
      </c>
      <c r="E33" s="152" t="str">
        <f t="shared" si="0"/>
        <v>B</v>
      </c>
      <c r="F33" s="153">
        <f>'[10]Мун- 2019-2020'!DE33</f>
        <v>2.0197756227419661</v>
      </c>
      <c r="G33" s="27" t="str">
        <f t="shared" si="1"/>
        <v>A</v>
      </c>
      <c r="H33" s="154">
        <f>'[10]Мун- 2019-2020'!DG33</f>
        <v>0.2978723404255319</v>
      </c>
      <c r="I33" s="27" t="str">
        <f t="shared" si="2"/>
        <v>A</v>
      </c>
      <c r="J33" s="26">
        <f>'[10]Мун- 2019-2020'!DI33</f>
        <v>8.9438629876308282E-2</v>
      </c>
      <c r="K33" s="27" t="str">
        <f t="shared" si="3"/>
        <v>A</v>
      </c>
      <c r="L33" s="36">
        <f>'[10]Рег- 2019-2020'!AQ33</f>
        <v>0.5714285714285714</v>
      </c>
      <c r="M33" s="37" t="str">
        <f t="shared" si="4"/>
        <v>A</v>
      </c>
      <c r="N33" s="38">
        <f>'[10]Рег- 2019-2020'!AS33</f>
        <v>5.4601974690884134</v>
      </c>
      <c r="O33" s="39" t="str">
        <f t="shared" si="5"/>
        <v>A</v>
      </c>
      <c r="P33" s="36">
        <f>'[10]Рег- 2019-2020'!AU33</f>
        <v>0.19444444444444445</v>
      </c>
      <c r="Q33" s="37" t="str">
        <f t="shared" si="6"/>
        <v>B</v>
      </c>
      <c r="R33" s="38">
        <f>'[10]Фед- 2019-2020'!BC33</f>
        <v>0.16666666666666666</v>
      </c>
      <c r="S33" s="39" t="str">
        <f t="shared" si="7"/>
        <v>C</v>
      </c>
      <c r="T33" s="36">
        <f>'[10]Фед- 2019-2020'!BE33</f>
        <v>0.50761603743241546</v>
      </c>
      <c r="U33" s="37" t="str">
        <f t="shared" si="8"/>
        <v>C</v>
      </c>
      <c r="V33" s="38">
        <f>'[10]Фед- 2019-2020'!BG33</f>
        <v>0</v>
      </c>
      <c r="W33" s="152" t="str">
        <f t="shared" si="9"/>
        <v>D</v>
      </c>
      <c r="X33" s="56" t="str">
        <f t="shared" si="10"/>
        <v>B</v>
      </c>
      <c r="Y33" s="130">
        <f t="shared" si="11"/>
        <v>2.5</v>
      </c>
      <c r="Z33" s="131">
        <f t="shared" si="12"/>
        <v>4.2</v>
      </c>
      <c r="AA33" s="131">
        <f t="shared" si="13"/>
        <v>4.2</v>
      </c>
      <c r="AB33" s="131">
        <f t="shared" si="14"/>
        <v>4.2</v>
      </c>
      <c r="AC33" s="131">
        <f t="shared" si="15"/>
        <v>4.2</v>
      </c>
      <c r="AD33" s="131">
        <f t="shared" si="16"/>
        <v>4.2</v>
      </c>
      <c r="AE33" s="131">
        <f t="shared" si="17"/>
        <v>2.5</v>
      </c>
      <c r="AF33" s="131">
        <f t="shared" si="18"/>
        <v>2</v>
      </c>
      <c r="AG33" s="131">
        <f t="shared" si="19"/>
        <v>2</v>
      </c>
      <c r="AH33" s="131">
        <f t="shared" si="20"/>
        <v>1</v>
      </c>
      <c r="AI33" s="132">
        <f t="shared" si="21"/>
        <v>3.1</v>
      </c>
    </row>
    <row r="34" spans="1:35" x14ac:dyDescent="0.25">
      <c r="A34" s="163">
        <v>2</v>
      </c>
      <c r="B34" s="155">
        <f>'[10]Мун- 2019-2020'!B34</f>
        <v>30480</v>
      </c>
      <c r="C34" s="156" t="str">
        <f>'[10]Мун- 2019-2020'!C34</f>
        <v>МАОУ Гимназия № 11</v>
      </c>
      <c r="D34" s="157">
        <f>'[10]Мун- 2019-2020'!DC34</f>
        <v>0.41176470588235292</v>
      </c>
      <c r="E34" s="158" t="str">
        <f t="shared" si="0"/>
        <v>C</v>
      </c>
      <c r="F34" s="159">
        <f>'[10]Мун- 2019-2020'!DE34</f>
        <v>0.773531089560753</v>
      </c>
      <c r="G34" s="24" t="str">
        <f t="shared" si="1"/>
        <v>C</v>
      </c>
      <c r="H34" s="160">
        <f>'[10]Мун- 2019-2020'!DG34</f>
        <v>0.1388888888888889</v>
      </c>
      <c r="I34" s="24" t="str">
        <f t="shared" si="2"/>
        <v>C</v>
      </c>
      <c r="J34" s="28">
        <f>'[10]Мун- 2019-2020'!DI34</f>
        <v>2.8962188254223652E-2</v>
      </c>
      <c r="K34" s="24" t="str">
        <f t="shared" si="3"/>
        <v>C</v>
      </c>
      <c r="L34" s="23">
        <f>'[10]Рег- 2019-2020'!AQ34</f>
        <v>0.2857142857142857</v>
      </c>
      <c r="M34" s="30" t="str">
        <f t="shared" si="4"/>
        <v>B</v>
      </c>
      <c r="N34" s="33">
        <f>'[10]Рег- 2019-2020'!AS34</f>
        <v>0.45501645575736777</v>
      </c>
      <c r="O34" s="34" t="str">
        <f t="shared" si="5"/>
        <v>D</v>
      </c>
      <c r="P34" s="23">
        <f>'[10]Рег- 2019-2020'!AU34</f>
        <v>0.33333333333333331</v>
      </c>
      <c r="Q34" s="30" t="str">
        <f t="shared" si="6"/>
        <v>A</v>
      </c>
      <c r="R34" s="38">
        <f>'[10]Фед- 2019-2020'!BC34</f>
        <v>0.16666666666666666</v>
      </c>
      <c r="S34" s="34" t="str">
        <f t="shared" si="7"/>
        <v>C</v>
      </c>
      <c r="T34" s="36">
        <f>'[10]Фед- 2019-2020'!BE34</f>
        <v>0.10152320748648309</v>
      </c>
      <c r="U34" s="30" t="str">
        <f t="shared" si="8"/>
        <v>D</v>
      </c>
      <c r="V34" s="38">
        <f>'[10]Фед- 2019-2020'!BG34</f>
        <v>1</v>
      </c>
      <c r="W34" s="158" t="str">
        <f t="shared" si="9"/>
        <v>A</v>
      </c>
      <c r="X34" s="58" t="str">
        <f t="shared" si="10"/>
        <v>C</v>
      </c>
      <c r="Y34" s="130">
        <f t="shared" si="11"/>
        <v>2</v>
      </c>
      <c r="Z34" s="131">
        <f t="shared" si="12"/>
        <v>2</v>
      </c>
      <c r="AA34" s="131">
        <f t="shared" si="13"/>
        <v>2</v>
      </c>
      <c r="AB34" s="131">
        <f t="shared" si="14"/>
        <v>2</v>
      </c>
      <c r="AC34" s="131">
        <f t="shared" si="15"/>
        <v>2.5</v>
      </c>
      <c r="AD34" s="131">
        <f t="shared" si="16"/>
        <v>1</v>
      </c>
      <c r="AE34" s="131">
        <f t="shared" si="17"/>
        <v>4.2</v>
      </c>
      <c r="AF34" s="131">
        <f t="shared" si="18"/>
        <v>2</v>
      </c>
      <c r="AG34" s="131">
        <f t="shared" si="19"/>
        <v>1</v>
      </c>
      <c r="AH34" s="131">
        <f t="shared" si="20"/>
        <v>4.2</v>
      </c>
      <c r="AI34" s="132">
        <f t="shared" si="21"/>
        <v>2.29</v>
      </c>
    </row>
    <row r="35" spans="1:35" x14ac:dyDescent="0.25">
      <c r="A35" s="163">
        <v>3</v>
      </c>
      <c r="B35" s="155">
        <f>'[10]Мун- 2019-2020'!B35</f>
        <v>30460</v>
      </c>
      <c r="C35" s="156" t="str">
        <f>'[10]Мун- 2019-2020'!C35</f>
        <v>МАОУ Гимназия № 15</v>
      </c>
      <c r="D35" s="157">
        <f>'[10]Мун- 2019-2020'!DC35</f>
        <v>0.29411764705882354</v>
      </c>
      <c r="E35" s="158" t="str">
        <f t="shared" si="0"/>
        <v>C</v>
      </c>
      <c r="F35" s="159">
        <f>'[10]Мун- 2019-2020'!DE35</f>
        <v>0.42973949420041829</v>
      </c>
      <c r="G35" s="24" t="str">
        <f t="shared" si="1"/>
        <v>D</v>
      </c>
      <c r="H35" s="160">
        <f>'[10]Мун- 2019-2020'!DG35</f>
        <v>0.25</v>
      </c>
      <c r="I35" s="24" t="str">
        <f t="shared" si="2"/>
        <v>A</v>
      </c>
      <c r="J35" s="28">
        <f>'[10]Мун- 2019-2020'!DI35+0.006</f>
        <v>2.2299918500407495E-2</v>
      </c>
      <c r="K35" s="24" t="str">
        <f t="shared" si="3"/>
        <v>C</v>
      </c>
      <c r="L35" s="23">
        <f>'[10]Рег- 2019-2020'!AQ35</f>
        <v>0.14285714285714285</v>
      </c>
      <c r="M35" s="30" t="str">
        <f t="shared" si="4"/>
        <v>C</v>
      </c>
      <c r="N35" s="33">
        <f>'[10]Рег- 2019-2020'!AS35</f>
        <v>0.15167215191912259</v>
      </c>
      <c r="O35" s="34" t="str">
        <f t="shared" si="5"/>
        <v>D</v>
      </c>
      <c r="P35" s="23">
        <f>'[10]Рег- 2019-2020'!AU35</f>
        <v>0</v>
      </c>
      <c r="Q35" s="30" t="str">
        <f t="shared" si="6"/>
        <v>D</v>
      </c>
      <c r="R35" s="38">
        <f>'[10]Фед- 2019-2020'!BC35</f>
        <v>0</v>
      </c>
      <c r="S35" s="34" t="str">
        <f t="shared" si="7"/>
        <v>D</v>
      </c>
      <c r="T35" s="36">
        <f>'[10]Фед- 2019-2020'!BE35</f>
        <v>1.0152320748648308E-4</v>
      </c>
      <c r="U35" s="30" t="str">
        <f t="shared" si="8"/>
        <v>D</v>
      </c>
      <c r="V35" s="38">
        <f>'[10]Фед- 2019-2020'!BG35</f>
        <v>0</v>
      </c>
      <c r="W35" s="158" t="str">
        <f t="shared" si="9"/>
        <v>D</v>
      </c>
      <c r="X35" s="58" t="str">
        <f t="shared" si="10"/>
        <v>C</v>
      </c>
      <c r="Y35" s="130">
        <f t="shared" si="11"/>
        <v>2</v>
      </c>
      <c r="Z35" s="131">
        <f t="shared" si="12"/>
        <v>1</v>
      </c>
      <c r="AA35" s="131">
        <f t="shared" si="13"/>
        <v>4.2</v>
      </c>
      <c r="AB35" s="131">
        <f t="shared" si="14"/>
        <v>2</v>
      </c>
      <c r="AC35" s="131">
        <f t="shared" si="15"/>
        <v>2</v>
      </c>
      <c r="AD35" s="131">
        <f t="shared" si="16"/>
        <v>1</v>
      </c>
      <c r="AE35" s="131">
        <f t="shared" si="17"/>
        <v>1</v>
      </c>
      <c r="AF35" s="131">
        <f t="shared" si="18"/>
        <v>1</v>
      </c>
      <c r="AG35" s="131">
        <f t="shared" si="19"/>
        <v>1</v>
      </c>
      <c r="AH35" s="131">
        <f t="shared" si="20"/>
        <v>1</v>
      </c>
      <c r="AI35" s="132">
        <f t="shared" si="21"/>
        <v>1.6199999999999999</v>
      </c>
    </row>
    <row r="36" spans="1:35" x14ac:dyDescent="0.25">
      <c r="A36" s="163">
        <v>4</v>
      </c>
      <c r="B36" s="155">
        <f>'[10]Мун- 2019-2020'!B36</f>
        <v>30030</v>
      </c>
      <c r="C36" s="156" t="str">
        <f>'[10]Мун- 2019-2020'!C36</f>
        <v>МБОУ Лицей № 3</v>
      </c>
      <c r="D36" s="157">
        <f>'[10]Мун- 2019-2020'!DC36</f>
        <v>0.41176470588235292</v>
      </c>
      <c r="E36" s="158" t="str">
        <f t="shared" si="0"/>
        <v>C</v>
      </c>
      <c r="F36" s="159">
        <f>'[10]Мун- 2019-2020'!DE36</f>
        <v>0.88096596311085751</v>
      </c>
      <c r="G36" s="24" t="str">
        <f t="shared" si="1"/>
        <v>C</v>
      </c>
      <c r="H36" s="160">
        <f>'[10]Мун- 2019-2020'!DG36</f>
        <v>0.1951219512195122</v>
      </c>
      <c r="I36" s="24" t="str">
        <f t="shared" si="2"/>
        <v>B</v>
      </c>
      <c r="J36" s="28">
        <f>'[10]Мун- 2019-2020'!DI36+0.001</f>
        <v>4.4203371970495259E-2</v>
      </c>
      <c r="K36" s="24" t="str">
        <f t="shared" si="3"/>
        <v>B</v>
      </c>
      <c r="L36" s="23">
        <f>'[10]Рег- 2019-2020'!AQ36</f>
        <v>0.14285714285714285</v>
      </c>
      <c r="M36" s="30" t="str">
        <f t="shared" si="4"/>
        <v>C</v>
      </c>
      <c r="N36" s="33">
        <f>'[10]Рег- 2019-2020'!AS36</f>
        <v>0.30334430383824518</v>
      </c>
      <c r="O36" s="34" t="str">
        <f t="shared" si="5"/>
        <v>D</v>
      </c>
      <c r="P36" s="23">
        <f>'[10]Рег- 2019-2020'!AU36</f>
        <v>0</v>
      </c>
      <c r="Q36" s="30" t="str">
        <f t="shared" si="6"/>
        <v>D</v>
      </c>
      <c r="R36" s="38">
        <f>'[10]Фед- 2019-2020'!BC36</f>
        <v>0.33333333333333331</v>
      </c>
      <c r="S36" s="34" t="str">
        <f t="shared" si="7"/>
        <v>A</v>
      </c>
      <c r="T36" s="36">
        <f>'[10]Фед- 2019-2020'!BE36</f>
        <v>0.30456962245944924</v>
      </c>
      <c r="U36" s="30" t="str">
        <f t="shared" si="8"/>
        <v>D</v>
      </c>
      <c r="V36" s="38">
        <f>'[10]Фед- 2019-2020'!BG36</f>
        <v>0</v>
      </c>
      <c r="W36" s="158" t="str">
        <f t="shared" si="9"/>
        <v>D</v>
      </c>
      <c r="X36" s="58" t="str">
        <f t="shared" si="10"/>
        <v>C</v>
      </c>
      <c r="Y36" s="130">
        <f t="shared" si="11"/>
        <v>2</v>
      </c>
      <c r="Z36" s="131">
        <f t="shared" si="12"/>
        <v>2</v>
      </c>
      <c r="AA36" s="131">
        <f t="shared" si="13"/>
        <v>2.5</v>
      </c>
      <c r="AB36" s="131">
        <f t="shared" si="14"/>
        <v>2.5</v>
      </c>
      <c r="AC36" s="131">
        <f t="shared" si="15"/>
        <v>2</v>
      </c>
      <c r="AD36" s="131">
        <f t="shared" si="16"/>
        <v>1</v>
      </c>
      <c r="AE36" s="131">
        <f t="shared" si="17"/>
        <v>1</v>
      </c>
      <c r="AF36" s="131">
        <f t="shared" si="18"/>
        <v>4.2</v>
      </c>
      <c r="AG36" s="131">
        <f t="shared" si="19"/>
        <v>1</v>
      </c>
      <c r="AH36" s="131">
        <f t="shared" si="20"/>
        <v>1</v>
      </c>
      <c r="AI36" s="132">
        <f t="shared" si="21"/>
        <v>1.92</v>
      </c>
    </row>
    <row r="37" spans="1:35" x14ac:dyDescent="0.25">
      <c r="A37" s="163">
        <v>5</v>
      </c>
      <c r="B37" s="155">
        <f>'[10]Мун- 2019-2020'!B37</f>
        <v>31000</v>
      </c>
      <c r="C37" s="156" t="str">
        <f>'[10]Мун- 2019-2020'!C37</f>
        <v>МАОУ Лицей № 12</v>
      </c>
      <c r="D37" s="157">
        <f>'[10]Мун- 2019-2020'!DC37</f>
        <v>0.52941176470588236</v>
      </c>
      <c r="E37" s="158" t="str">
        <f t="shared" si="0"/>
        <v>B</v>
      </c>
      <c r="F37" s="159">
        <f>'[10]Мун- 2019-2020'!DE37</f>
        <v>1.0958357102110667</v>
      </c>
      <c r="G37" s="24" t="str">
        <f t="shared" si="1"/>
        <v>B</v>
      </c>
      <c r="H37" s="160">
        <f>'[10]Мун- 2019-2020'!DG37</f>
        <v>0.11764705882352941</v>
      </c>
      <c r="I37" s="24" t="str">
        <f t="shared" si="2"/>
        <v>C</v>
      </c>
      <c r="J37" s="28">
        <f>'[10]Мун- 2019-2020'!DI37</f>
        <v>4.8341232227488151E-2</v>
      </c>
      <c r="K37" s="24" t="str">
        <f t="shared" si="3"/>
        <v>B</v>
      </c>
      <c r="L37" s="23">
        <f>'[10]Рег- 2019-2020'!AQ37</f>
        <v>0.2857142857142857</v>
      </c>
      <c r="M37" s="30" t="str">
        <f t="shared" si="4"/>
        <v>B</v>
      </c>
      <c r="N37" s="33">
        <f>'[10]Рег- 2019-2020'!AS37</f>
        <v>0.30334430383824518</v>
      </c>
      <c r="O37" s="34" t="str">
        <f t="shared" si="5"/>
        <v>D</v>
      </c>
      <c r="P37" s="23">
        <f>'[10]Рег- 2019-2020'!AU37</f>
        <v>0</v>
      </c>
      <c r="Q37" s="30" t="str">
        <f t="shared" si="6"/>
        <v>D</v>
      </c>
      <c r="R37" s="38">
        <f>'[10]Фед- 2019-2020'!BC37</f>
        <v>0.16666666666666666</v>
      </c>
      <c r="S37" s="34" t="str">
        <f t="shared" si="7"/>
        <v>C</v>
      </c>
      <c r="T37" s="36">
        <f>'[10]Фед- 2019-2020'!BE37</f>
        <v>0.30456962245944924</v>
      </c>
      <c r="U37" s="30" t="str">
        <f t="shared" si="8"/>
        <v>D</v>
      </c>
      <c r="V37" s="38">
        <f>'[10]Фед- 2019-2020'!BG37</f>
        <v>0.33333333333333331</v>
      </c>
      <c r="W37" s="158" t="str">
        <f t="shared" si="9"/>
        <v>A</v>
      </c>
      <c r="X37" s="58" t="str">
        <f t="shared" si="10"/>
        <v>C</v>
      </c>
      <c r="Y37" s="130">
        <f t="shared" si="11"/>
        <v>2.5</v>
      </c>
      <c r="Z37" s="131">
        <f t="shared" si="12"/>
        <v>2.5</v>
      </c>
      <c r="AA37" s="131">
        <f t="shared" si="13"/>
        <v>2</v>
      </c>
      <c r="AB37" s="131">
        <f t="shared" si="14"/>
        <v>2.5</v>
      </c>
      <c r="AC37" s="131">
        <f t="shared" si="15"/>
        <v>2.5</v>
      </c>
      <c r="AD37" s="131">
        <f t="shared" si="16"/>
        <v>1</v>
      </c>
      <c r="AE37" s="131">
        <f t="shared" si="17"/>
        <v>1</v>
      </c>
      <c r="AF37" s="131">
        <f t="shared" si="18"/>
        <v>2</v>
      </c>
      <c r="AG37" s="131">
        <f t="shared" si="19"/>
        <v>1</v>
      </c>
      <c r="AH37" s="131">
        <f t="shared" si="20"/>
        <v>4.2</v>
      </c>
      <c r="AI37" s="132">
        <f t="shared" si="21"/>
        <v>2.12</v>
      </c>
    </row>
    <row r="38" spans="1:35" x14ac:dyDescent="0.25">
      <c r="A38" s="163">
        <v>6</v>
      </c>
      <c r="B38" s="155">
        <f>'[10]Мун- 2019-2020'!B38</f>
        <v>30130</v>
      </c>
      <c r="C38" s="161" t="str">
        <f>'[10]Мун- 2019-2020'!C38</f>
        <v>МБОУ СШ № 13</v>
      </c>
      <c r="D38" s="157">
        <f>'[10]Мун- 2019-2020'!DC38</f>
        <v>0.23529411764705882</v>
      </c>
      <c r="E38" s="158" t="str">
        <f t="shared" si="0"/>
        <v>C</v>
      </c>
      <c r="F38" s="159">
        <f>'[10]Мун- 2019-2020'!DE38</f>
        <v>0.12892184826012548</v>
      </c>
      <c r="G38" s="24" t="str">
        <f t="shared" si="1"/>
        <v>D</v>
      </c>
      <c r="H38" s="160">
        <f>'[10]Мун- 2019-2020'!DG38</f>
        <v>0</v>
      </c>
      <c r="I38" s="24" t="str">
        <f t="shared" si="2"/>
        <v>D</v>
      </c>
      <c r="J38" s="28">
        <f>'[10]Мун- 2019-2020'!DI38</f>
        <v>1.284796573875803E-2</v>
      </c>
      <c r="K38" s="24" t="str">
        <f t="shared" si="3"/>
        <v>D</v>
      </c>
      <c r="L38" s="23">
        <f>'[10]Рег- 2019-2020'!AQ38</f>
        <v>0</v>
      </c>
      <c r="M38" s="30" t="str">
        <f t="shared" si="4"/>
        <v>D</v>
      </c>
      <c r="N38" s="33">
        <f>'[10]Рег- 2019-2020'!AS38</f>
        <v>1.5167215191912259E-4</v>
      </c>
      <c r="O38" s="34" t="str">
        <f t="shared" si="5"/>
        <v>D</v>
      </c>
      <c r="P38" s="23">
        <f>'[10]Рег- 2019-2020'!AU38</f>
        <v>0</v>
      </c>
      <c r="Q38" s="30" t="str">
        <f t="shared" si="6"/>
        <v>D</v>
      </c>
      <c r="R38" s="38">
        <f>'[10]Фед- 2019-2020'!BC38</f>
        <v>0</v>
      </c>
      <c r="S38" s="34" t="str">
        <f t="shared" si="7"/>
        <v>D</v>
      </c>
      <c r="T38" s="36">
        <f>'[10]Фед- 2019-2020'!BE38</f>
        <v>1.0152320748648308E-4</v>
      </c>
      <c r="U38" s="30" t="str">
        <f t="shared" si="8"/>
        <v>D</v>
      </c>
      <c r="V38" s="38">
        <f>'[10]Фед- 2019-2020'!BG38</f>
        <v>0</v>
      </c>
      <c r="W38" s="158" t="str">
        <f t="shared" si="9"/>
        <v>D</v>
      </c>
      <c r="X38" s="58" t="str">
        <f t="shared" si="10"/>
        <v>D</v>
      </c>
      <c r="Y38" s="130">
        <f t="shared" si="11"/>
        <v>2</v>
      </c>
      <c r="Z38" s="131">
        <f t="shared" si="12"/>
        <v>1</v>
      </c>
      <c r="AA38" s="131">
        <f t="shared" si="13"/>
        <v>1</v>
      </c>
      <c r="AB38" s="131">
        <f t="shared" si="14"/>
        <v>1</v>
      </c>
      <c r="AC38" s="131">
        <f t="shared" si="15"/>
        <v>1</v>
      </c>
      <c r="AD38" s="131">
        <f t="shared" si="16"/>
        <v>1</v>
      </c>
      <c r="AE38" s="131">
        <f t="shared" si="17"/>
        <v>1</v>
      </c>
      <c r="AF38" s="131">
        <f t="shared" si="18"/>
        <v>1</v>
      </c>
      <c r="AG38" s="131">
        <f t="shared" si="19"/>
        <v>1</v>
      </c>
      <c r="AH38" s="131">
        <f t="shared" si="20"/>
        <v>1</v>
      </c>
      <c r="AI38" s="132">
        <f t="shared" si="21"/>
        <v>1.1000000000000001</v>
      </c>
    </row>
    <row r="39" spans="1:35" x14ac:dyDescent="0.25">
      <c r="A39" s="163">
        <v>7</v>
      </c>
      <c r="B39" s="155">
        <f>'[10]Мун- 2019-2020'!B39</f>
        <v>30160</v>
      </c>
      <c r="C39" s="156" t="str">
        <f>'[10]Мун- 2019-2020'!C39</f>
        <v>МБОУ СШ № 16</v>
      </c>
      <c r="D39" s="157">
        <f>'[10]Мун- 2019-2020'!DC39</f>
        <v>0.35294117647058826</v>
      </c>
      <c r="E39" s="158" t="str">
        <f t="shared" si="0"/>
        <v>C</v>
      </c>
      <c r="F39" s="159">
        <f>'[10]Мун- 2019-2020'!DE39</f>
        <v>0.34379159536033466</v>
      </c>
      <c r="G39" s="24" t="str">
        <f t="shared" si="1"/>
        <v>D</v>
      </c>
      <c r="H39" s="160">
        <f>'[10]Мун- 2019-2020'!DG39</f>
        <v>0</v>
      </c>
      <c r="I39" s="24" t="str">
        <f t="shared" si="2"/>
        <v>D</v>
      </c>
      <c r="J39" s="28">
        <f>'[10]Мун- 2019-2020'!DI39+0.005</f>
        <v>2.2543859649122807E-2</v>
      </c>
      <c r="K39" s="24" t="str">
        <f t="shared" si="3"/>
        <v>C</v>
      </c>
      <c r="L39" s="23">
        <f>'[10]Рег- 2019-2020'!AQ39</f>
        <v>0.14285714285714285</v>
      </c>
      <c r="M39" s="30" t="str">
        <f t="shared" si="4"/>
        <v>C</v>
      </c>
      <c r="N39" s="33">
        <f>'[10]Рег- 2019-2020'!AS39</f>
        <v>0.60668860767649035</v>
      </c>
      <c r="O39" s="34" t="str">
        <f t="shared" si="5"/>
        <v>C</v>
      </c>
      <c r="P39" s="23">
        <f>'[10]Рег- 2019-2020'!AU39</f>
        <v>0.5</v>
      </c>
      <c r="Q39" s="30" t="str">
        <f t="shared" si="6"/>
        <v>A</v>
      </c>
      <c r="R39" s="38">
        <f>'[10]Фед- 2019-2020'!BC39</f>
        <v>0</v>
      </c>
      <c r="S39" s="34" t="str">
        <f t="shared" si="7"/>
        <v>D</v>
      </c>
      <c r="T39" s="36">
        <f>'[10]Фед- 2019-2020'!BE39</f>
        <v>1.0152320748648308E-4</v>
      </c>
      <c r="U39" s="30" t="str">
        <f t="shared" si="8"/>
        <v>D</v>
      </c>
      <c r="V39" s="38">
        <f>'[10]Фед- 2019-2020'!BG39</f>
        <v>0</v>
      </c>
      <c r="W39" s="158" t="str">
        <f t="shared" si="9"/>
        <v>D</v>
      </c>
      <c r="X39" s="58" t="str">
        <f t="shared" si="10"/>
        <v>C</v>
      </c>
      <c r="Y39" s="130">
        <f t="shared" si="11"/>
        <v>2</v>
      </c>
      <c r="Z39" s="131">
        <f t="shared" si="12"/>
        <v>1</v>
      </c>
      <c r="AA39" s="131">
        <f t="shared" si="13"/>
        <v>1</v>
      </c>
      <c r="AB39" s="131">
        <f t="shared" si="14"/>
        <v>2</v>
      </c>
      <c r="AC39" s="131">
        <f t="shared" si="15"/>
        <v>2</v>
      </c>
      <c r="AD39" s="131">
        <f t="shared" si="16"/>
        <v>2</v>
      </c>
      <c r="AE39" s="131">
        <f t="shared" si="17"/>
        <v>4.2</v>
      </c>
      <c r="AF39" s="131">
        <f t="shared" si="18"/>
        <v>1</v>
      </c>
      <c r="AG39" s="131">
        <f t="shared" si="19"/>
        <v>1</v>
      </c>
      <c r="AH39" s="131">
        <f t="shared" si="20"/>
        <v>1</v>
      </c>
      <c r="AI39" s="132">
        <f t="shared" si="21"/>
        <v>1.72</v>
      </c>
    </row>
    <row r="40" spans="1:35" x14ac:dyDescent="0.25">
      <c r="A40" s="163">
        <v>8</v>
      </c>
      <c r="B40" s="155">
        <f>'[10]Мун- 2019-2020'!B40</f>
        <v>30310</v>
      </c>
      <c r="C40" s="156" t="str">
        <f>'[10]Мун- 2019-2020'!C40</f>
        <v>МБОУ СШ № 31</v>
      </c>
      <c r="D40" s="157">
        <f>'[10]Мун- 2019-2020'!DC40</f>
        <v>0.23529411764705882</v>
      </c>
      <c r="E40" s="158" t="str">
        <f t="shared" si="0"/>
        <v>C</v>
      </c>
      <c r="F40" s="159">
        <f>'[10]Мун- 2019-2020'!DE40</f>
        <v>0.25784369652025096</v>
      </c>
      <c r="G40" s="24" t="str">
        <f t="shared" si="1"/>
        <v>D</v>
      </c>
      <c r="H40" s="160">
        <f>'[10]Мун- 2019-2020'!DG40</f>
        <v>0</v>
      </c>
      <c r="I40" s="24" t="str">
        <f t="shared" si="2"/>
        <v>D</v>
      </c>
      <c r="J40" s="28">
        <f>'[10]Мун- 2019-2020'!DI40+0.002</f>
        <v>2.2583190394511149E-2</v>
      </c>
      <c r="K40" s="24" t="str">
        <f t="shared" si="3"/>
        <v>C</v>
      </c>
      <c r="L40" s="23">
        <f>'[10]Рег- 2019-2020'!AQ40</f>
        <v>0.14285714285714285</v>
      </c>
      <c r="M40" s="30" t="str">
        <f t="shared" si="4"/>
        <v>C</v>
      </c>
      <c r="N40" s="33">
        <f>'[10]Рег- 2019-2020'!AS40</f>
        <v>0.15167215191912259</v>
      </c>
      <c r="O40" s="34" t="str">
        <f t="shared" si="5"/>
        <v>D</v>
      </c>
      <c r="P40" s="23">
        <f>'[10]Рег- 2019-2020'!AU40</f>
        <v>0</v>
      </c>
      <c r="Q40" s="30" t="str">
        <f t="shared" si="6"/>
        <v>D</v>
      </c>
      <c r="R40" s="38">
        <f>'[10]Фед- 2019-2020'!BC40</f>
        <v>0</v>
      </c>
      <c r="S40" s="34" t="str">
        <f t="shared" si="7"/>
        <v>D</v>
      </c>
      <c r="T40" s="36">
        <f>'[10]Фед- 2019-2020'!BE40</f>
        <v>1.0152320748648308E-4</v>
      </c>
      <c r="U40" s="30" t="str">
        <f t="shared" si="8"/>
        <v>D</v>
      </c>
      <c r="V40" s="38">
        <f>'[10]Фед- 2019-2020'!BG40</f>
        <v>0</v>
      </c>
      <c r="W40" s="158" t="str">
        <f t="shared" si="9"/>
        <v>D</v>
      </c>
      <c r="X40" s="58" t="str">
        <f t="shared" si="10"/>
        <v>D</v>
      </c>
      <c r="Y40" s="130">
        <f t="shared" si="11"/>
        <v>2</v>
      </c>
      <c r="Z40" s="131">
        <f t="shared" si="12"/>
        <v>1</v>
      </c>
      <c r="AA40" s="131">
        <f t="shared" si="13"/>
        <v>1</v>
      </c>
      <c r="AB40" s="131">
        <f t="shared" si="14"/>
        <v>2</v>
      </c>
      <c r="AC40" s="131">
        <f t="shared" si="15"/>
        <v>2</v>
      </c>
      <c r="AD40" s="131">
        <f t="shared" si="16"/>
        <v>1</v>
      </c>
      <c r="AE40" s="131">
        <f t="shared" si="17"/>
        <v>1</v>
      </c>
      <c r="AF40" s="131">
        <f t="shared" si="18"/>
        <v>1</v>
      </c>
      <c r="AG40" s="131">
        <f t="shared" si="19"/>
        <v>1</v>
      </c>
      <c r="AH40" s="131">
        <f t="shared" si="20"/>
        <v>1</v>
      </c>
      <c r="AI40" s="132">
        <f t="shared" si="21"/>
        <v>1.3</v>
      </c>
    </row>
    <row r="41" spans="1:35" x14ac:dyDescent="0.25">
      <c r="A41" s="163">
        <v>9</v>
      </c>
      <c r="B41" s="155">
        <f>'[10]Мун- 2019-2020'!B41</f>
        <v>30440</v>
      </c>
      <c r="C41" s="156" t="str">
        <f>'[10]Мун- 2019-2020'!C41</f>
        <v>МБОУ СШ № 44</v>
      </c>
      <c r="D41" s="157">
        <f>'[10]Мун- 2019-2020'!DC41</f>
        <v>0.29411764705882354</v>
      </c>
      <c r="E41" s="158" t="str">
        <f t="shared" si="0"/>
        <v>C</v>
      </c>
      <c r="F41" s="159">
        <f>'[10]Мун- 2019-2020'!DE41</f>
        <v>0.55866134246054377</v>
      </c>
      <c r="G41" s="24" t="str">
        <f t="shared" si="1"/>
        <v>C</v>
      </c>
      <c r="H41" s="160">
        <f>'[10]Мун- 2019-2020'!DG41</f>
        <v>0.26923076923076922</v>
      </c>
      <c r="I41" s="24" t="str">
        <f t="shared" si="2"/>
        <v>A</v>
      </c>
      <c r="J41" s="28">
        <f>'[10]Мун- 2019-2020'!DI41</f>
        <v>3.1784841075794622E-2</v>
      </c>
      <c r="K41" s="24" t="str">
        <f t="shared" si="3"/>
        <v>C</v>
      </c>
      <c r="L41" s="23">
        <f>'[10]Рег- 2019-2020'!AQ41</f>
        <v>0.2857142857142857</v>
      </c>
      <c r="M41" s="30" t="str">
        <f t="shared" si="4"/>
        <v>B</v>
      </c>
      <c r="N41" s="33">
        <f>'[10]Рег- 2019-2020'!AS41</f>
        <v>0.91003291151473553</v>
      </c>
      <c r="O41" s="34" t="str">
        <f t="shared" si="5"/>
        <v>C</v>
      </c>
      <c r="P41" s="23">
        <f>'[10]Рег- 2019-2020'!AU41</f>
        <v>0.5</v>
      </c>
      <c r="Q41" s="30" t="str">
        <f t="shared" si="6"/>
        <v>A</v>
      </c>
      <c r="R41" s="38">
        <f>'[10]Фед- 2019-2020'!BC41</f>
        <v>0.16666666666666666</v>
      </c>
      <c r="S41" s="34" t="str">
        <f t="shared" si="7"/>
        <v>C</v>
      </c>
      <c r="T41" s="36">
        <f>'[10]Фед- 2019-2020'!BE41</f>
        <v>0.20304641497296619</v>
      </c>
      <c r="U41" s="30" t="str">
        <f t="shared" si="8"/>
        <v>D</v>
      </c>
      <c r="V41" s="38">
        <f>'[10]Фед- 2019-2020'!BG41</f>
        <v>0.5</v>
      </c>
      <c r="W41" s="158" t="str">
        <f t="shared" si="9"/>
        <v>A</v>
      </c>
      <c r="X41" s="58" t="str">
        <f t="shared" si="10"/>
        <v>B</v>
      </c>
      <c r="Y41" s="130">
        <f t="shared" si="11"/>
        <v>2</v>
      </c>
      <c r="Z41" s="131">
        <f t="shared" si="12"/>
        <v>2</v>
      </c>
      <c r="AA41" s="131">
        <f t="shared" si="13"/>
        <v>4.2</v>
      </c>
      <c r="AB41" s="131">
        <f t="shared" si="14"/>
        <v>2</v>
      </c>
      <c r="AC41" s="131">
        <f t="shared" si="15"/>
        <v>2.5</v>
      </c>
      <c r="AD41" s="131">
        <f t="shared" si="16"/>
        <v>2</v>
      </c>
      <c r="AE41" s="131">
        <f t="shared" si="17"/>
        <v>4.2</v>
      </c>
      <c r="AF41" s="131">
        <f t="shared" si="18"/>
        <v>2</v>
      </c>
      <c r="AG41" s="131">
        <f t="shared" si="19"/>
        <v>1</v>
      </c>
      <c r="AH41" s="131">
        <f t="shared" si="20"/>
        <v>4.2</v>
      </c>
      <c r="AI41" s="132">
        <f t="shared" si="21"/>
        <v>2.61</v>
      </c>
    </row>
    <row r="42" spans="1:35" x14ac:dyDescent="0.25">
      <c r="A42" s="163">
        <v>10</v>
      </c>
      <c r="B42" s="155">
        <f>'[10]Мун- 2019-2020'!B42</f>
        <v>30470</v>
      </c>
      <c r="C42" s="164" t="str">
        <f>'[10]Мун- 2019-2020'!C42</f>
        <v>МБОУ СШ № 47</v>
      </c>
      <c r="D42" s="157">
        <f>'[10]Мун- 2019-2020'!DC42</f>
        <v>0.29411764705882354</v>
      </c>
      <c r="E42" s="158" t="str">
        <f t="shared" si="0"/>
        <v>C</v>
      </c>
      <c r="F42" s="159">
        <f>'[10]Мун- 2019-2020'!DE42</f>
        <v>0.42973949420041829</v>
      </c>
      <c r="G42" s="24" t="str">
        <f t="shared" si="1"/>
        <v>D</v>
      </c>
      <c r="H42" s="160">
        <f>'[10]Мун- 2019-2020'!DG42</f>
        <v>0</v>
      </c>
      <c r="I42" s="24" t="str">
        <f t="shared" si="2"/>
        <v>D</v>
      </c>
      <c r="J42" s="28">
        <f>'[10]Мун- 2019-2020'!DI42</f>
        <v>3.125E-2</v>
      </c>
      <c r="K42" s="24" t="str">
        <f t="shared" si="3"/>
        <v>C</v>
      </c>
      <c r="L42" s="23">
        <f>'[10]Рег- 2019-2020'!AQ42</f>
        <v>0</v>
      </c>
      <c r="M42" s="30" t="str">
        <f t="shared" si="4"/>
        <v>D</v>
      </c>
      <c r="N42" s="33">
        <f>'[10]Рег- 2019-2020'!AS42</f>
        <v>1.5167215191912259E-4</v>
      </c>
      <c r="O42" s="34" t="str">
        <f t="shared" si="5"/>
        <v>D</v>
      </c>
      <c r="P42" s="23">
        <f>'[10]Рег- 2019-2020'!AU42</f>
        <v>0</v>
      </c>
      <c r="Q42" s="30" t="str">
        <f t="shared" si="6"/>
        <v>D</v>
      </c>
      <c r="R42" s="38">
        <f>'[10]Фед- 2019-2020'!BC42</f>
        <v>0</v>
      </c>
      <c r="S42" s="34" t="str">
        <f t="shared" si="7"/>
        <v>D</v>
      </c>
      <c r="T42" s="36">
        <f>'[10]Фед- 2019-2020'!BE42</f>
        <v>1.0152320748648308E-4</v>
      </c>
      <c r="U42" s="30" t="str">
        <f t="shared" si="8"/>
        <v>D</v>
      </c>
      <c r="V42" s="38">
        <f>'[10]Фед- 2019-2020'!BG42</f>
        <v>0</v>
      </c>
      <c r="W42" s="158" t="str">
        <f t="shared" si="9"/>
        <v>D</v>
      </c>
      <c r="X42" s="58" t="str">
        <f t="shared" si="10"/>
        <v>D</v>
      </c>
      <c r="Y42" s="130">
        <f t="shared" si="11"/>
        <v>2</v>
      </c>
      <c r="Z42" s="131">
        <f t="shared" si="12"/>
        <v>1</v>
      </c>
      <c r="AA42" s="131">
        <f t="shared" si="13"/>
        <v>1</v>
      </c>
      <c r="AB42" s="131">
        <f t="shared" si="14"/>
        <v>2</v>
      </c>
      <c r="AC42" s="131">
        <f t="shared" si="15"/>
        <v>1</v>
      </c>
      <c r="AD42" s="131">
        <f t="shared" si="16"/>
        <v>1</v>
      </c>
      <c r="AE42" s="131">
        <f t="shared" si="17"/>
        <v>1</v>
      </c>
      <c r="AF42" s="131">
        <f t="shared" si="18"/>
        <v>1</v>
      </c>
      <c r="AG42" s="131">
        <f t="shared" si="19"/>
        <v>1</v>
      </c>
      <c r="AH42" s="131">
        <f t="shared" si="20"/>
        <v>1</v>
      </c>
      <c r="AI42" s="132">
        <f t="shared" si="21"/>
        <v>1.2</v>
      </c>
    </row>
    <row r="43" spans="1:35" x14ac:dyDescent="0.25">
      <c r="A43" s="163">
        <v>11</v>
      </c>
      <c r="B43" s="155">
        <f>'[10]Мун- 2019-2020'!B43</f>
        <v>30500</v>
      </c>
      <c r="C43" s="172" t="str">
        <f>'[10]Мун- 2019-2020'!C43</f>
        <v>МБОУ СШ № 50</v>
      </c>
      <c r="D43" s="157">
        <f>'[10]Мун- 2019-2020'!DC43</f>
        <v>0.23529411764705882</v>
      </c>
      <c r="E43" s="158" t="str">
        <f t="shared" si="0"/>
        <v>C</v>
      </c>
      <c r="F43" s="159">
        <f>'[10]Мун- 2019-2020'!DE43</f>
        <v>0.12892184826012548</v>
      </c>
      <c r="G43" s="24" t="str">
        <f t="shared" si="1"/>
        <v>D</v>
      </c>
      <c r="H43" s="160">
        <f>'[10]Мун- 2019-2020'!DG43</f>
        <v>0</v>
      </c>
      <c r="I43" s="24" t="str">
        <f t="shared" si="2"/>
        <v>D</v>
      </c>
      <c r="J43" s="28">
        <f>'[10]Мун- 2019-2020'!DI43+0.007</f>
        <v>2.2228426395939086E-2</v>
      </c>
      <c r="K43" s="24" t="str">
        <f t="shared" si="3"/>
        <v>C</v>
      </c>
      <c r="L43" s="23">
        <f>'[10]Рег- 2019-2020'!AQ43</f>
        <v>0</v>
      </c>
      <c r="M43" s="30" t="str">
        <f t="shared" si="4"/>
        <v>D</v>
      </c>
      <c r="N43" s="33">
        <f>'[10]Рег- 2019-2020'!AS43</f>
        <v>1.5167215191912259E-4</v>
      </c>
      <c r="O43" s="34" t="str">
        <f t="shared" si="5"/>
        <v>D</v>
      </c>
      <c r="P43" s="23">
        <f>'[10]Рег- 2019-2020'!AU43</f>
        <v>0</v>
      </c>
      <c r="Q43" s="30" t="str">
        <f t="shared" si="6"/>
        <v>D</v>
      </c>
      <c r="R43" s="38">
        <f>'[10]Фед- 2019-2020'!BC43</f>
        <v>0</v>
      </c>
      <c r="S43" s="34" t="str">
        <f t="shared" si="7"/>
        <v>D</v>
      </c>
      <c r="T43" s="36">
        <f>'[10]Фед- 2019-2020'!BE43</f>
        <v>1.0152320748648308E-4</v>
      </c>
      <c r="U43" s="30" t="str">
        <f t="shared" si="8"/>
        <v>D</v>
      </c>
      <c r="V43" s="38">
        <f>'[10]Фед- 2019-2020'!BG43</f>
        <v>0</v>
      </c>
      <c r="W43" s="158" t="str">
        <f t="shared" si="9"/>
        <v>D</v>
      </c>
      <c r="X43" s="58" t="str">
        <f t="shared" si="10"/>
        <v>D</v>
      </c>
      <c r="Y43" s="130">
        <f t="shared" si="11"/>
        <v>2</v>
      </c>
      <c r="Z43" s="131">
        <f t="shared" si="12"/>
        <v>1</v>
      </c>
      <c r="AA43" s="131">
        <f t="shared" si="13"/>
        <v>1</v>
      </c>
      <c r="AB43" s="131">
        <f t="shared" si="14"/>
        <v>2</v>
      </c>
      <c r="AC43" s="131">
        <f t="shared" si="15"/>
        <v>1</v>
      </c>
      <c r="AD43" s="131">
        <f t="shared" si="16"/>
        <v>1</v>
      </c>
      <c r="AE43" s="131">
        <f t="shared" si="17"/>
        <v>1</v>
      </c>
      <c r="AF43" s="131">
        <f t="shared" si="18"/>
        <v>1</v>
      </c>
      <c r="AG43" s="131">
        <f t="shared" si="19"/>
        <v>1</v>
      </c>
      <c r="AH43" s="131">
        <f t="shared" si="20"/>
        <v>1</v>
      </c>
      <c r="AI43" s="132">
        <f t="shared" si="21"/>
        <v>1.2</v>
      </c>
    </row>
    <row r="44" spans="1:35" x14ac:dyDescent="0.25">
      <c r="A44" s="163">
        <v>12</v>
      </c>
      <c r="B44" s="155">
        <f>'[10]Мун- 2019-2020'!B44</f>
        <v>30530</v>
      </c>
      <c r="C44" s="164" t="str">
        <f>'[10]Мун- 2019-2020'!C44</f>
        <v>МБОУ СШ № 53</v>
      </c>
      <c r="D44" s="157">
        <f>'[10]Мун- 2019-2020'!DC44</f>
        <v>0.41176470588235292</v>
      </c>
      <c r="E44" s="158" t="str">
        <f t="shared" si="0"/>
        <v>C</v>
      </c>
      <c r="F44" s="159">
        <f>'[10]Мун- 2019-2020'!DE44</f>
        <v>0.81650503898079474</v>
      </c>
      <c r="G44" s="24" t="str">
        <f t="shared" si="1"/>
        <v>C</v>
      </c>
      <c r="H44" s="160">
        <f>'[10]Мун- 2019-2020'!DG44</f>
        <v>0.10526315789473684</v>
      </c>
      <c r="I44" s="24" t="str">
        <f t="shared" si="2"/>
        <v>C</v>
      </c>
      <c r="J44" s="28">
        <f>'[10]Мун- 2019-2020'!DI44</f>
        <v>2.5693035835023664E-2</v>
      </c>
      <c r="K44" s="24" t="str">
        <f t="shared" si="3"/>
        <v>C</v>
      </c>
      <c r="L44" s="23">
        <f>'[10]Рег- 2019-2020'!AQ44</f>
        <v>0.14285714285714285</v>
      </c>
      <c r="M44" s="30" t="str">
        <f t="shared" si="4"/>
        <v>C</v>
      </c>
      <c r="N44" s="33">
        <f>'[10]Рег- 2019-2020'!AS44</f>
        <v>0.15167215191912259</v>
      </c>
      <c r="O44" s="34" t="str">
        <f t="shared" si="5"/>
        <v>D</v>
      </c>
      <c r="P44" s="23">
        <f>'[10]Рег- 2019-2020'!AU44</f>
        <v>0</v>
      </c>
      <c r="Q44" s="30" t="str">
        <f t="shared" si="6"/>
        <v>D</v>
      </c>
      <c r="R44" s="38">
        <f>'[10]Фед- 2019-2020'!BC44</f>
        <v>0.33333333333333331</v>
      </c>
      <c r="S44" s="34" t="str">
        <f t="shared" si="7"/>
        <v>A</v>
      </c>
      <c r="T44" s="36">
        <f>'[10]Фед- 2019-2020'!BE44</f>
        <v>0.20304641497296619</v>
      </c>
      <c r="U44" s="30" t="str">
        <f t="shared" si="8"/>
        <v>D</v>
      </c>
      <c r="V44" s="38">
        <f>'[10]Фед- 2019-2020'!BG44</f>
        <v>0.5</v>
      </c>
      <c r="W44" s="158" t="str">
        <f t="shared" si="9"/>
        <v>A</v>
      </c>
      <c r="X44" s="58" t="str">
        <f t="shared" si="10"/>
        <v>C</v>
      </c>
      <c r="Y44" s="130">
        <f t="shared" si="11"/>
        <v>2</v>
      </c>
      <c r="Z44" s="131">
        <f t="shared" si="12"/>
        <v>2</v>
      </c>
      <c r="AA44" s="131">
        <f t="shared" si="13"/>
        <v>2</v>
      </c>
      <c r="AB44" s="131">
        <f t="shared" si="14"/>
        <v>2</v>
      </c>
      <c r="AC44" s="131">
        <f t="shared" si="15"/>
        <v>2</v>
      </c>
      <c r="AD44" s="131">
        <f t="shared" si="16"/>
        <v>1</v>
      </c>
      <c r="AE44" s="131">
        <f t="shared" si="17"/>
        <v>1</v>
      </c>
      <c r="AF44" s="131">
        <f t="shared" si="18"/>
        <v>4.2</v>
      </c>
      <c r="AG44" s="131">
        <f t="shared" si="19"/>
        <v>1</v>
      </c>
      <c r="AH44" s="131">
        <f t="shared" si="20"/>
        <v>4.2</v>
      </c>
      <c r="AI44" s="132">
        <f t="shared" si="21"/>
        <v>2.1399999999999997</v>
      </c>
    </row>
    <row r="45" spans="1:35" x14ac:dyDescent="0.25">
      <c r="A45" s="163">
        <v>13</v>
      </c>
      <c r="B45" s="155">
        <f>'[10]Мун- 2019-2020'!B45</f>
        <v>30640</v>
      </c>
      <c r="C45" s="164" t="str">
        <f>'[10]Мун- 2019-2020'!C45</f>
        <v>МБОУ СШ № 64</v>
      </c>
      <c r="D45" s="157">
        <f>'[10]Мун- 2019-2020'!DC45+0.001</f>
        <v>0.6480588235294118</v>
      </c>
      <c r="E45" s="158" t="str">
        <f>IF(D45&gt;=$D$128,"A",IF(D45&gt;=$D$129,"B",IF(D45&gt;=$D$130,"C","D")))</f>
        <v>A</v>
      </c>
      <c r="F45" s="159">
        <f>'[10]Мун- 2019-2020'!DE45</f>
        <v>1.0313747860810039</v>
      </c>
      <c r="G45" s="24" t="str">
        <f t="shared" si="1"/>
        <v>B</v>
      </c>
      <c r="H45" s="160">
        <f>'[10]Мун- 2019-2020'!DG45</f>
        <v>0.16666666666666666</v>
      </c>
      <c r="I45" s="24" t="str">
        <f t="shared" si="2"/>
        <v>B</v>
      </c>
      <c r="J45" s="28">
        <f>'[10]Мун- 2019-2020'!DI45</f>
        <v>5.4857142857142854E-2</v>
      </c>
      <c r="K45" s="24" t="str">
        <f t="shared" si="3"/>
        <v>B</v>
      </c>
      <c r="L45" s="23">
        <f>'[10]Рег- 2019-2020'!AQ45</f>
        <v>0.42857142857142855</v>
      </c>
      <c r="M45" s="30" t="str">
        <f t="shared" si="4"/>
        <v>A</v>
      </c>
      <c r="N45" s="33">
        <f>'[10]Рег- 2019-2020'!AS45</f>
        <v>0.758360759595613</v>
      </c>
      <c r="O45" s="34" t="str">
        <f t="shared" si="5"/>
        <v>C</v>
      </c>
      <c r="P45" s="23">
        <f>'[10]Рег- 2019-2020'!AU45</f>
        <v>0.2</v>
      </c>
      <c r="Q45" s="30" t="str">
        <f t="shared" si="6"/>
        <v>B</v>
      </c>
      <c r="R45" s="38">
        <f>'[10]Фед- 2019-2020'!BC45</f>
        <v>0.33333333333333331</v>
      </c>
      <c r="S45" s="34" t="str">
        <f t="shared" si="7"/>
        <v>A</v>
      </c>
      <c r="T45" s="36">
        <f>'[10]Фед- 2019-2020'!BE45</f>
        <v>0.30456962245944924</v>
      </c>
      <c r="U45" s="30" t="str">
        <f t="shared" si="8"/>
        <v>D</v>
      </c>
      <c r="V45" s="38">
        <f>'[10]Фед- 2019-2020'!BG45</f>
        <v>0</v>
      </c>
      <c r="W45" s="158" t="str">
        <f t="shared" si="9"/>
        <v>D</v>
      </c>
      <c r="X45" s="58" t="str">
        <f t="shared" si="10"/>
        <v>B</v>
      </c>
      <c r="Y45" s="130">
        <f t="shared" si="11"/>
        <v>4.2</v>
      </c>
      <c r="Z45" s="131">
        <f t="shared" si="12"/>
        <v>2.5</v>
      </c>
      <c r="AA45" s="131">
        <f t="shared" si="13"/>
        <v>2.5</v>
      </c>
      <c r="AB45" s="131">
        <f t="shared" si="14"/>
        <v>2.5</v>
      </c>
      <c r="AC45" s="131">
        <f t="shared" si="15"/>
        <v>4.2</v>
      </c>
      <c r="AD45" s="131">
        <f t="shared" si="16"/>
        <v>2</v>
      </c>
      <c r="AE45" s="131">
        <f t="shared" si="17"/>
        <v>2.5</v>
      </c>
      <c r="AF45" s="131">
        <f t="shared" si="18"/>
        <v>4.2</v>
      </c>
      <c r="AG45" s="131">
        <f t="shared" si="19"/>
        <v>1</v>
      </c>
      <c r="AH45" s="131">
        <f t="shared" si="20"/>
        <v>1</v>
      </c>
      <c r="AI45" s="132">
        <f t="shared" si="21"/>
        <v>2.6599999999999997</v>
      </c>
    </row>
    <row r="46" spans="1:35" x14ac:dyDescent="0.25">
      <c r="A46" s="163">
        <v>14</v>
      </c>
      <c r="B46" s="155">
        <f>'[10]Мун- 2019-2020'!B46</f>
        <v>30650</v>
      </c>
      <c r="C46" s="164" t="str">
        <f>'[10]Мун- 2019-2020'!C46</f>
        <v>МБОУ СШ № 65</v>
      </c>
      <c r="D46" s="157">
        <f>'[10]Мун- 2019-2020'!DC46</f>
        <v>0.17647058823529413</v>
      </c>
      <c r="E46" s="158" t="str">
        <f t="shared" si="0"/>
        <v>D</v>
      </c>
      <c r="F46" s="159">
        <f>'[10]Мун- 2019-2020'!DE46</f>
        <v>0.21486974710020915</v>
      </c>
      <c r="G46" s="24" t="str">
        <f t="shared" si="1"/>
        <v>D</v>
      </c>
      <c r="H46" s="160">
        <f>'[10]Мун- 2019-2020'!DG46</f>
        <v>0.1</v>
      </c>
      <c r="I46" s="24" t="str">
        <f t="shared" si="2"/>
        <v>C</v>
      </c>
      <c r="J46" s="28">
        <f>'[10]Мун- 2019-2020'!DI46</f>
        <v>1.1990407673860911E-2</v>
      </c>
      <c r="K46" s="24" t="str">
        <f t="shared" si="3"/>
        <v>D</v>
      </c>
      <c r="L46" s="23">
        <f>'[10]Рег- 2019-2020'!AQ46</f>
        <v>0.14285714285714285</v>
      </c>
      <c r="M46" s="30" t="str">
        <f t="shared" si="4"/>
        <v>C</v>
      </c>
      <c r="N46" s="33">
        <f>'[10]Рег- 2019-2020'!AS46</f>
        <v>0.30334430383824518</v>
      </c>
      <c r="O46" s="34" t="str">
        <f t="shared" si="5"/>
        <v>D</v>
      </c>
      <c r="P46" s="23">
        <f>'[10]Рег- 2019-2020'!AU46</f>
        <v>0</v>
      </c>
      <c r="Q46" s="30" t="str">
        <f t="shared" si="6"/>
        <v>D</v>
      </c>
      <c r="R46" s="38">
        <f>'[10]Фед- 2019-2020'!BC46</f>
        <v>0</v>
      </c>
      <c r="S46" s="34" t="str">
        <f t="shared" si="7"/>
        <v>D</v>
      </c>
      <c r="T46" s="36">
        <f>'[10]Фед- 2019-2020'!BE46</f>
        <v>1.0152320748648308E-4</v>
      </c>
      <c r="U46" s="30" t="str">
        <f t="shared" si="8"/>
        <v>D</v>
      </c>
      <c r="V46" s="38">
        <f>'[10]Фед- 2019-2020'!BG46</f>
        <v>0</v>
      </c>
      <c r="W46" s="158" t="str">
        <f t="shared" si="9"/>
        <v>D</v>
      </c>
      <c r="X46" s="58" t="str">
        <f t="shared" si="10"/>
        <v>D</v>
      </c>
      <c r="Y46" s="130">
        <f t="shared" si="11"/>
        <v>1</v>
      </c>
      <c r="Z46" s="131">
        <f t="shared" si="12"/>
        <v>1</v>
      </c>
      <c r="AA46" s="131">
        <f t="shared" si="13"/>
        <v>2</v>
      </c>
      <c r="AB46" s="131">
        <f t="shared" si="14"/>
        <v>1</v>
      </c>
      <c r="AC46" s="131">
        <f t="shared" si="15"/>
        <v>2</v>
      </c>
      <c r="AD46" s="131">
        <f t="shared" si="16"/>
        <v>1</v>
      </c>
      <c r="AE46" s="131">
        <f t="shared" si="17"/>
        <v>1</v>
      </c>
      <c r="AF46" s="131">
        <f t="shared" si="18"/>
        <v>1</v>
      </c>
      <c r="AG46" s="131">
        <f t="shared" si="19"/>
        <v>1</v>
      </c>
      <c r="AH46" s="131">
        <f t="shared" si="20"/>
        <v>1</v>
      </c>
      <c r="AI46" s="132">
        <f t="shared" si="21"/>
        <v>1.2</v>
      </c>
    </row>
    <row r="47" spans="1:35" x14ac:dyDescent="0.25">
      <c r="A47" s="163">
        <v>15</v>
      </c>
      <c r="B47" s="155">
        <f>'[10]Мун- 2019-2020'!B47</f>
        <v>30790</v>
      </c>
      <c r="C47" s="164" t="str">
        <f>'[10]Мун- 2019-2020'!C47</f>
        <v>МБОУ СШ № 79</v>
      </c>
      <c r="D47" s="157">
        <f>'[10]Мун- 2019-2020'!DC47</f>
        <v>0.23529411764705882</v>
      </c>
      <c r="E47" s="158" t="str">
        <f t="shared" si="0"/>
        <v>C</v>
      </c>
      <c r="F47" s="159">
        <f>'[10]Мун- 2019-2020'!DE47</f>
        <v>0.21486974710020915</v>
      </c>
      <c r="G47" s="24" t="str">
        <f t="shared" si="1"/>
        <v>D</v>
      </c>
      <c r="H47" s="160">
        <f>'[10]Мун- 2019-2020'!DG47</f>
        <v>0.2</v>
      </c>
      <c r="I47" s="24" t="str">
        <f t="shared" si="2"/>
        <v>B</v>
      </c>
      <c r="J47" s="28">
        <f>'[10]Мун- 2019-2020'!DI47+0.007</f>
        <v>2.2082956259426849E-2</v>
      </c>
      <c r="K47" s="24" t="str">
        <f t="shared" si="3"/>
        <v>C</v>
      </c>
      <c r="L47" s="23">
        <f>'[10]Рег- 2019-2020'!AQ47</f>
        <v>0.14285714285714285</v>
      </c>
      <c r="M47" s="30" t="str">
        <f t="shared" si="4"/>
        <v>C</v>
      </c>
      <c r="N47" s="33">
        <f>'[10]Рег- 2019-2020'!AS47</f>
        <v>0.30334430383824518</v>
      </c>
      <c r="O47" s="34" t="str">
        <f t="shared" si="5"/>
        <v>D</v>
      </c>
      <c r="P47" s="23">
        <f>'[10]Рег- 2019-2020'!AU47</f>
        <v>0</v>
      </c>
      <c r="Q47" s="30" t="str">
        <f t="shared" si="6"/>
        <v>D</v>
      </c>
      <c r="R47" s="38">
        <f>'[10]Фед- 2019-2020'!BC47</f>
        <v>0</v>
      </c>
      <c r="S47" s="34" t="str">
        <f t="shared" si="7"/>
        <v>D</v>
      </c>
      <c r="T47" s="36">
        <f>'[10]Фед- 2019-2020'!BE47</f>
        <v>1.0152320748648308E-4</v>
      </c>
      <c r="U47" s="30" t="str">
        <f t="shared" si="8"/>
        <v>D</v>
      </c>
      <c r="V47" s="38">
        <f>'[10]Фед- 2019-2020'!BG47</f>
        <v>0</v>
      </c>
      <c r="W47" s="158" t="str">
        <f t="shared" si="9"/>
        <v>D</v>
      </c>
      <c r="X47" s="58" t="str">
        <f t="shared" si="10"/>
        <v>D</v>
      </c>
      <c r="Y47" s="130">
        <f t="shared" si="11"/>
        <v>2</v>
      </c>
      <c r="Z47" s="131">
        <f t="shared" si="12"/>
        <v>1</v>
      </c>
      <c r="AA47" s="131">
        <f t="shared" si="13"/>
        <v>2.5</v>
      </c>
      <c r="AB47" s="131">
        <f t="shared" si="14"/>
        <v>2</v>
      </c>
      <c r="AC47" s="131">
        <f t="shared" si="15"/>
        <v>2</v>
      </c>
      <c r="AD47" s="131">
        <f t="shared" si="16"/>
        <v>1</v>
      </c>
      <c r="AE47" s="131">
        <f t="shared" si="17"/>
        <v>1</v>
      </c>
      <c r="AF47" s="131">
        <f t="shared" si="18"/>
        <v>1</v>
      </c>
      <c r="AG47" s="131">
        <f t="shared" si="19"/>
        <v>1</v>
      </c>
      <c r="AH47" s="131">
        <f t="shared" si="20"/>
        <v>1</v>
      </c>
      <c r="AI47" s="132">
        <f t="shared" si="21"/>
        <v>1.45</v>
      </c>
    </row>
    <row r="48" spans="1:35" x14ac:dyDescent="0.25">
      <c r="A48" s="163">
        <v>16</v>
      </c>
      <c r="B48" s="155">
        <f>'[10]Мун- 2019-2020'!B48</f>
        <v>30890</v>
      </c>
      <c r="C48" s="164" t="str">
        <f>'[10]Мун- 2019-2020'!C48</f>
        <v>МБОУ СШ № 89</v>
      </c>
      <c r="D48" s="157">
        <f>'[10]Мун- 2019-2020'!DC48</f>
        <v>0.29411764705882354</v>
      </c>
      <c r="E48" s="158" t="str">
        <f t="shared" si="0"/>
        <v>C</v>
      </c>
      <c r="F48" s="159">
        <f>'[10]Мун- 2019-2020'!DE48</f>
        <v>0.25784369652025096</v>
      </c>
      <c r="G48" s="24" t="str">
        <f t="shared" si="1"/>
        <v>D</v>
      </c>
      <c r="H48" s="160">
        <f>'[10]Мун- 2019-2020'!DG48</f>
        <v>8.3333333333333329E-2</v>
      </c>
      <c r="I48" s="24" t="str">
        <f t="shared" si="2"/>
        <v>C</v>
      </c>
      <c r="J48" s="28">
        <f>'[10]Мун- 2019-2020'!DI48+0.004</f>
        <v>2.2264840182648401E-2</v>
      </c>
      <c r="K48" s="24" t="str">
        <f t="shared" si="3"/>
        <v>C</v>
      </c>
      <c r="L48" s="23">
        <f>'[10]Рег- 2019-2020'!AQ48</f>
        <v>0</v>
      </c>
      <c r="M48" s="30" t="str">
        <f t="shared" si="4"/>
        <v>D</v>
      </c>
      <c r="N48" s="33">
        <f>'[10]Рег- 2019-2020'!AS48</f>
        <v>1.5167215191912259E-4</v>
      </c>
      <c r="O48" s="34" t="str">
        <f t="shared" si="5"/>
        <v>D</v>
      </c>
      <c r="P48" s="23">
        <f>'[10]Рег- 2019-2020'!AU48</f>
        <v>0</v>
      </c>
      <c r="Q48" s="30" t="str">
        <f t="shared" si="6"/>
        <v>D</v>
      </c>
      <c r="R48" s="38">
        <f>'[10]Фед- 2019-2020'!BC48</f>
        <v>0</v>
      </c>
      <c r="S48" s="34" t="str">
        <f t="shared" si="7"/>
        <v>D</v>
      </c>
      <c r="T48" s="36">
        <f>'[10]Фед- 2019-2020'!BE48</f>
        <v>1.0152320748648308E-4</v>
      </c>
      <c r="U48" s="30" t="str">
        <f t="shared" si="8"/>
        <v>D</v>
      </c>
      <c r="V48" s="38">
        <f>'[10]Фед- 2019-2020'!BG48</f>
        <v>0</v>
      </c>
      <c r="W48" s="158" t="str">
        <f t="shared" si="9"/>
        <v>D</v>
      </c>
      <c r="X48" s="58" t="str">
        <f t="shared" si="10"/>
        <v>D</v>
      </c>
      <c r="Y48" s="130">
        <f t="shared" si="11"/>
        <v>2</v>
      </c>
      <c r="Z48" s="131">
        <f t="shared" si="12"/>
        <v>1</v>
      </c>
      <c r="AA48" s="131">
        <f t="shared" si="13"/>
        <v>2</v>
      </c>
      <c r="AB48" s="131">
        <f t="shared" si="14"/>
        <v>2</v>
      </c>
      <c r="AC48" s="131">
        <f t="shared" si="15"/>
        <v>1</v>
      </c>
      <c r="AD48" s="131">
        <f t="shared" si="16"/>
        <v>1</v>
      </c>
      <c r="AE48" s="131">
        <f t="shared" si="17"/>
        <v>1</v>
      </c>
      <c r="AF48" s="131">
        <f t="shared" si="18"/>
        <v>1</v>
      </c>
      <c r="AG48" s="131">
        <f t="shared" si="19"/>
        <v>1</v>
      </c>
      <c r="AH48" s="131">
        <f t="shared" si="20"/>
        <v>1</v>
      </c>
      <c r="AI48" s="132">
        <f t="shared" si="21"/>
        <v>1.3</v>
      </c>
    </row>
    <row r="49" spans="1:35" x14ac:dyDescent="0.25">
      <c r="A49" s="163">
        <v>17</v>
      </c>
      <c r="B49" s="155">
        <f>'[10]Мун- 2019-2020'!B49</f>
        <v>30940</v>
      </c>
      <c r="C49" s="164" t="str">
        <f>'[10]Мун- 2019-2020'!C49</f>
        <v>МБОУ СШ № 94</v>
      </c>
      <c r="D49" s="157">
        <f>'[10]Мун- 2019-2020'!DC49</f>
        <v>0.47058823529411764</v>
      </c>
      <c r="E49" s="158" t="str">
        <f t="shared" si="0"/>
        <v>B</v>
      </c>
      <c r="F49" s="159">
        <f>'[10]Мун- 2019-2020'!DE49</f>
        <v>0.5801483171705647</v>
      </c>
      <c r="G49" s="24" t="str">
        <f t="shared" si="1"/>
        <v>C</v>
      </c>
      <c r="H49" s="160">
        <f>'[10]Мун- 2019-2020'!DG49</f>
        <v>0.1111111111111111</v>
      </c>
      <c r="I49" s="24" t="str">
        <f t="shared" si="2"/>
        <v>C</v>
      </c>
      <c r="J49" s="28">
        <f>'[10]Мун- 2019-2020'!DI49</f>
        <v>2.3195876288659795E-2</v>
      </c>
      <c r="K49" s="24" t="str">
        <f t="shared" si="3"/>
        <v>C</v>
      </c>
      <c r="L49" s="23">
        <f>'[10]Рег- 2019-2020'!AQ49</f>
        <v>0.14285714285714285</v>
      </c>
      <c r="M49" s="30" t="str">
        <f t="shared" si="4"/>
        <v>C</v>
      </c>
      <c r="N49" s="33">
        <f>'[10]Рег- 2019-2020'!AS49</f>
        <v>0.15167215191912259</v>
      </c>
      <c r="O49" s="34" t="str">
        <f t="shared" si="5"/>
        <v>D</v>
      </c>
      <c r="P49" s="23">
        <f>'[10]Рег- 2019-2020'!AU49</f>
        <v>0</v>
      </c>
      <c r="Q49" s="30" t="str">
        <f t="shared" si="6"/>
        <v>D</v>
      </c>
      <c r="R49" s="38">
        <f>'[10]Фед- 2019-2020'!BC49</f>
        <v>0</v>
      </c>
      <c r="S49" s="34" t="str">
        <f t="shared" si="7"/>
        <v>D</v>
      </c>
      <c r="T49" s="36">
        <f>'[10]Фед- 2019-2020'!BE49</f>
        <v>1.0152320748648308E-4</v>
      </c>
      <c r="U49" s="30" t="str">
        <f t="shared" si="8"/>
        <v>D</v>
      </c>
      <c r="V49" s="38">
        <f>'[10]Фед- 2019-2020'!BG49</f>
        <v>0</v>
      </c>
      <c r="W49" s="158" t="str">
        <f t="shared" si="9"/>
        <v>D</v>
      </c>
      <c r="X49" s="58" t="str">
        <f t="shared" si="10"/>
        <v>C</v>
      </c>
      <c r="Y49" s="130">
        <f t="shared" si="11"/>
        <v>2.5</v>
      </c>
      <c r="Z49" s="131">
        <f t="shared" si="12"/>
        <v>2</v>
      </c>
      <c r="AA49" s="131">
        <f t="shared" si="13"/>
        <v>2</v>
      </c>
      <c r="AB49" s="131">
        <f t="shared" si="14"/>
        <v>2</v>
      </c>
      <c r="AC49" s="131">
        <f t="shared" si="15"/>
        <v>2</v>
      </c>
      <c r="AD49" s="131">
        <f t="shared" si="16"/>
        <v>1</v>
      </c>
      <c r="AE49" s="131">
        <f t="shared" si="17"/>
        <v>1</v>
      </c>
      <c r="AF49" s="131">
        <f t="shared" si="18"/>
        <v>1</v>
      </c>
      <c r="AG49" s="131">
        <f t="shared" si="19"/>
        <v>1</v>
      </c>
      <c r="AH49" s="131">
        <f t="shared" si="20"/>
        <v>1</v>
      </c>
      <c r="AI49" s="132">
        <f t="shared" si="21"/>
        <v>1.55</v>
      </c>
    </row>
    <row r="50" spans="1:35" ht="15.75" thickBot="1" x14ac:dyDescent="0.3">
      <c r="A50" s="165">
        <v>18</v>
      </c>
      <c r="B50" s="166">
        <f>'[10]Мун- 2019-2020'!B50</f>
        <v>31480</v>
      </c>
      <c r="C50" s="167" t="str">
        <f>'[10]Мун- 2019-2020'!C50</f>
        <v>МАОУ СШ № 148</v>
      </c>
      <c r="D50" s="168">
        <f>'[10]Мун- 2019-2020'!DC50</f>
        <v>0.52941176470588236</v>
      </c>
      <c r="E50" s="169" t="str">
        <f t="shared" si="0"/>
        <v>B</v>
      </c>
      <c r="F50" s="170">
        <f>'[10]Мун- 2019-2020'!DE50</f>
        <v>1.0958357102110667</v>
      </c>
      <c r="G50" s="24" t="str">
        <f t="shared" si="1"/>
        <v>B</v>
      </c>
      <c r="H50" s="171">
        <f>'[10]Мун- 2019-2020'!DG50</f>
        <v>9.8039215686274508E-2</v>
      </c>
      <c r="I50" s="24" t="str">
        <f t="shared" si="2"/>
        <v>C</v>
      </c>
      <c r="J50" s="28">
        <f>'[10]Мун- 2019-2020'!DI50+0.002</f>
        <v>4.3803278688524593E-2</v>
      </c>
      <c r="K50" s="24" t="str">
        <f t="shared" si="3"/>
        <v>B</v>
      </c>
      <c r="L50" s="25">
        <f>'[10]Рег- 2019-2020'!AQ50</f>
        <v>0.14285714285714285</v>
      </c>
      <c r="M50" s="35" t="str">
        <f t="shared" si="4"/>
        <v>C</v>
      </c>
      <c r="N50" s="28">
        <f>'[10]Рег- 2019-2020'!AS50</f>
        <v>0.15167215191912259</v>
      </c>
      <c r="O50" s="40" t="str">
        <f t="shared" si="5"/>
        <v>D</v>
      </c>
      <c r="P50" s="25">
        <f>'[10]Рег- 2019-2020'!AU50</f>
        <v>1</v>
      </c>
      <c r="Q50" s="35" t="str">
        <f t="shared" si="6"/>
        <v>A</v>
      </c>
      <c r="R50" s="26">
        <f>'[10]Фед- 2019-2020'!BC50</f>
        <v>0.16666666666666666</v>
      </c>
      <c r="S50" s="40" t="str">
        <f t="shared" si="7"/>
        <v>C</v>
      </c>
      <c r="T50" s="43">
        <f>'[10]Фед- 2019-2020'!BE50</f>
        <v>0.50761603743241546</v>
      </c>
      <c r="U50" s="35" t="str">
        <f t="shared" si="8"/>
        <v>C</v>
      </c>
      <c r="V50" s="26">
        <f>'[10]Фед- 2019-2020'!BG50</f>
        <v>0</v>
      </c>
      <c r="W50" s="169" t="str">
        <f t="shared" si="9"/>
        <v>D</v>
      </c>
      <c r="X50" s="57" t="str">
        <f t="shared" si="10"/>
        <v>C</v>
      </c>
      <c r="Y50" s="130">
        <f t="shared" si="11"/>
        <v>2.5</v>
      </c>
      <c r="Z50" s="131">
        <f t="shared" si="12"/>
        <v>2.5</v>
      </c>
      <c r="AA50" s="131">
        <f t="shared" si="13"/>
        <v>2</v>
      </c>
      <c r="AB50" s="131">
        <f t="shared" si="14"/>
        <v>2.5</v>
      </c>
      <c r="AC50" s="131">
        <f t="shared" si="15"/>
        <v>2</v>
      </c>
      <c r="AD50" s="131">
        <f t="shared" si="16"/>
        <v>1</v>
      </c>
      <c r="AE50" s="131">
        <f t="shared" si="17"/>
        <v>4.2</v>
      </c>
      <c r="AF50" s="131">
        <f t="shared" si="18"/>
        <v>2</v>
      </c>
      <c r="AG50" s="131">
        <f t="shared" si="19"/>
        <v>2</v>
      </c>
      <c r="AH50" s="131">
        <f t="shared" si="20"/>
        <v>1</v>
      </c>
      <c r="AI50" s="132">
        <f t="shared" si="21"/>
        <v>2.17</v>
      </c>
    </row>
    <row r="51" spans="1:35" ht="16.5" thickBot="1" x14ac:dyDescent="0.3">
      <c r="A51" s="173"/>
      <c r="B51" s="147"/>
      <c r="C51" s="133" t="str">
        <f>'[10]Мун- 2019-2020'!C51</f>
        <v>Октябрьский район</v>
      </c>
      <c r="D51" s="70">
        <f>'[10]Мун- 2019-2020'!DC51</f>
        <v>0.4148606811145511</v>
      </c>
      <c r="E51" s="71" t="str">
        <f t="shared" si="0"/>
        <v>C</v>
      </c>
      <c r="F51" s="72">
        <f>'[10]Мун- 2019-2020'!DE51</f>
        <v>1.1535112739063862</v>
      </c>
      <c r="G51" s="73" t="str">
        <f t="shared" si="1"/>
        <v>B</v>
      </c>
      <c r="H51" s="74">
        <f>'[10]Мун- 2019-2020'!DG51</f>
        <v>0.16568627450980392</v>
      </c>
      <c r="I51" s="73" t="str">
        <f t="shared" si="2"/>
        <v>B</v>
      </c>
      <c r="J51" s="75">
        <f>'[10]Мун- 2019-2020'!DI51</f>
        <v>5.647840531561462E-2</v>
      </c>
      <c r="K51" s="73" t="str">
        <f t="shared" si="3"/>
        <v>B</v>
      </c>
      <c r="L51" s="76">
        <f>'[10]Рег- 2019-2020'!AQ51</f>
        <v>0.26315789473684209</v>
      </c>
      <c r="M51" s="77" t="str">
        <f t="shared" si="4"/>
        <v>B</v>
      </c>
      <c r="N51" s="75">
        <f>'[10]Рег- 2019-2020'!AS51</f>
        <v>1.54865249854262</v>
      </c>
      <c r="O51" s="78" t="str">
        <f t="shared" si="5"/>
        <v>A</v>
      </c>
      <c r="P51" s="76">
        <f>'[10]Рег- 2019-2020'!AU51</f>
        <v>0.17010309278350516</v>
      </c>
      <c r="Q51" s="77" t="str">
        <f t="shared" si="6"/>
        <v>C</v>
      </c>
      <c r="R51" s="75">
        <f>'[10]Фед- 2019-2020'!BC51</f>
        <v>0.48148148148148145</v>
      </c>
      <c r="S51" s="78" t="str">
        <f t="shared" si="7"/>
        <v>A</v>
      </c>
      <c r="T51" s="76">
        <f>'[10]Фед- 2019-2020'!BE51</f>
        <v>0.79615567976241997</v>
      </c>
      <c r="U51" s="77" t="str">
        <f t="shared" si="8"/>
        <v>C</v>
      </c>
      <c r="V51" s="75">
        <v>0.82051282051282048</v>
      </c>
      <c r="W51" s="71" t="str">
        <f t="shared" si="9"/>
        <v>A</v>
      </c>
      <c r="X51" s="79" t="str">
        <f t="shared" si="10"/>
        <v>B</v>
      </c>
      <c r="Y51" s="130">
        <f t="shared" si="11"/>
        <v>2</v>
      </c>
      <c r="Z51" s="131">
        <f t="shared" si="12"/>
        <v>2.5</v>
      </c>
      <c r="AA51" s="131">
        <f t="shared" si="13"/>
        <v>2.5</v>
      </c>
      <c r="AB51" s="131">
        <f t="shared" si="14"/>
        <v>2.5</v>
      </c>
      <c r="AC51" s="131">
        <f t="shared" si="15"/>
        <v>2.5</v>
      </c>
      <c r="AD51" s="131">
        <f t="shared" si="16"/>
        <v>4.2</v>
      </c>
      <c r="AE51" s="131">
        <f t="shared" si="17"/>
        <v>2</v>
      </c>
      <c r="AF51" s="131">
        <f t="shared" si="18"/>
        <v>4.2</v>
      </c>
      <c r="AG51" s="131">
        <f t="shared" si="19"/>
        <v>2</v>
      </c>
      <c r="AH51" s="131">
        <f t="shared" si="20"/>
        <v>4.2</v>
      </c>
      <c r="AI51" s="132">
        <f t="shared" si="21"/>
        <v>2.86</v>
      </c>
    </row>
    <row r="52" spans="1:35" x14ac:dyDescent="0.25">
      <c r="A52" s="174">
        <v>1</v>
      </c>
      <c r="B52" s="149">
        <f>'[10]Мун- 2019-2020'!B52</f>
        <v>40010</v>
      </c>
      <c r="C52" s="150" t="str">
        <f>'[10]Мун- 2019-2020'!C52</f>
        <v>МАОУ «КУГ № 1 – Универс»</v>
      </c>
      <c r="D52" s="151">
        <f>'[10]Мун- 2019-2020'!DC52+0.001</f>
        <v>0.6480588235294118</v>
      </c>
      <c r="E52" s="152" t="str">
        <f t="shared" si="0"/>
        <v>A</v>
      </c>
      <c r="F52" s="153">
        <f>'[10]Мун- 2019-2020'!DE52</f>
        <v>3.4164289788933258</v>
      </c>
      <c r="G52" s="27" t="str">
        <f t="shared" si="1"/>
        <v>A</v>
      </c>
      <c r="H52" s="154">
        <f>'[10]Мун- 2019-2020'!DG52</f>
        <v>0.2389937106918239</v>
      </c>
      <c r="I52" s="27" t="str">
        <f t="shared" si="2"/>
        <v>A</v>
      </c>
      <c r="J52" s="26">
        <f>'[10]Мун- 2019-2020'!DI52</f>
        <v>7.1236559139784952E-2</v>
      </c>
      <c r="K52" s="27" t="str">
        <f t="shared" si="3"/>
        <v>A</v>
      </c>
      <c r="L52" s="36">
        <f>'[10]Рег- 2019-2020'!AQ52</f>
        <v>0.5714285714285714</v>
      </c>
      <c r="M52" s="37" t="str">
        <f t="shared" si="4"/>
        <v>A</v>
      </c>
      <c r="N52" s="38">
        <f>'[10]Рег- 2019-2020'!AS52</f>
        <v>8.7969848113091107</v>
      </c>
      <c r="O52" s="39" t="str">
        <f t="shared" si="5"/>
        <v>A</v>
      </c>
      <c r="P52" s="36">
        <f>'[10]Рег- 2019-2020'!AU52</f>
        <v>0.25862068965517243</v>
      </c>
      <c r="Q52" s="37" t="str">
        <f t="shared" si="6"/>
        <v>B</v>
      </c>
      <c r="R52" s="38">
        <f>'[10]Фед- 2019-2020'!BC52</f>
        <v>0.66666666666666663</v>
      </c>
      <c r="S52" s="39" t="str">
        <f t="shared" si="7"/>
        <v>A</v>
      </c>
      <c r="T52" s="36">
        <f>'[10]Фед- 2019-2020'!BE52</f>
        <v>1.7258945272702124</v>
      </c>
      <c r="U52" s="37" t="str">
        <f t="shared" si="8"/>
        <v>A</v>
      </c>
      <c r="V52" s="38">
        <v>0.92307692307692313</v>
      </c>
      <c r="W52" s="152" t="str">
        <f t="shared" si="9"/>
        <v>A</v>
      </c>
      <c r="X52" s="56" t="str">
        <f t="shared" si="10"/>
        <v>A</v>
      </c>
      <c r="Y52" s="130">
        <f t="shared" si="11"/>
        <v>4.2</v>
      </c>
      <c r="Z52" s="131">
        <f t="shared" si="12"/>
        <v>4.2</v>
      </c>
      <c r="AA52" s="131">
        <f t="shared" si="13"/>
        <v>4.2</v>
      </c>
      <c r="AB52" s="131">
        <f t="shared" si="14"/>
        <v>4.2</v>
      </c>
      <c r="AC52" s="131">
        <f t="shared" si="15"/>
        <v>4.2</v>
      </c>
      <c r="AD52" s="131">
        <f t="shared" si="16"/>
        <v>4.2</v>
      </c>
      <c r="AE52" s="131">
        <f t="shared" si="17"/>
        <v>2.5</v>
      </c>
      <c r="AF52" s="131">
        <f t="shared" si="18"/>
        <v>4.2</v>
      </c>
      <c r="AG52" s="131">
        <f t="shared" si="19"/>
        <v>4.2</v>
      </c>
      <c r="AH52" s="131">
        <f t="shared" si="20"/>
        <v>4.2</v>
      </c>
      <c r="AI52" s="132">
        <f t="shared" si="21"/>
        <v>4.03</v>
      </c>
    </row>
    <row r="53" spans="1:35" x14ac:dyDescent="0.25">
      <c r="A53" s="175">
        <v>2</v>
      </c>
      <c r="B53" s="155">
        <f>'[10]Мун- 2019-2020'!B53</f>
        <v>40030</v>
      </c>
      <c r="C53" s="164" t="str">
        <f>'[10]Мун- 2019-2020'!C53</f>
        <v>МБОУ Гимназия № 3</v>
      </c>
      <c r="D53" s="157">
        <f>'[10]Мун- 2019-2020'!DC53</f>
        <v>0.52941176470588236</v>
      </c>
      <c r="E53" s="158" t="str">
        <f t="shared" si="0"/>
        <v>B</v>
      </c>
      <c r="F53" s="159">
        <f>'[10]Мун- 2019-2020'!DE53</f>
        <v>2.1272104962920708</v>
      </c>
      <c r="G53" s="24" t="str">
        <f t="shared" si="1"/>
        <v>A</v>
      </c>
      <c r="H53" s="160">
        <f>'[10]Мун- 2019-2020'!DG53</f>
        <v>0.16161616161616163</v>
      </c>
      <c r="I53" s="24" t="str">
        <f t="shared" si="2"/>
        <v>B</v>
      </c>
      <c r="J53" s="28">
        <f>'[10]Мун- 2019-2020'!DI53</f>
        <v>0.15541601255886969</v>
      </c>
      <c r="K53" s="24" t="str">
        <f t="shared" si="3"/>
        <v>A</v>
      </c>
      <c r="L53" s="23">
        <f>'[10]Рег- 2019-2020'!AQ53</f>
        <v>0.2857142857142857</v>
      </c>
      <c r="M53" s="30" t="str">
        <f t="shared" si="4"/>
        <v>B</v>
      </c>
      <c r="N53" s="33">
        <f>'[10]Рег- 2019-2020'!AS53</f>
        <v>2.2750822787868388</v>
      </c>
      <c r="O53" s="34" t="str">
        <f t="shared" si="5"/>
        <v>A</v>
      </c>
      <c r="P53" s="23">
        <f>'[10]Рег- 2019-2020'!AU53</f>
        <v>0.33333333333333331</v>
      </c>
      <c r="Q53" s="30" t="str">
        <f t="shared" si="6"/>
        <v>A</v>
      </c>
      <c r="R53" s="38">
        <f>'[10]Фед- 2019-2020'!BC53</f>
        <v>0.16666666666666666</v>
      </c>
      <c r="S53" s="34" t="str">
        <f t="shared" si="7"/>
        <v>C</v>
      </c>
      <c r="T53" s="36">
        <f>'[10]Фед- 2019-2020'!BE53</f>
        <v>0.40609282994593238</v>
      </c>
      <c r="U53" s="30" t="str">
        <f t="shared" si="8"/>
        <v>D</v>
      </c>
      <c r="V53" s="38">
        <v>0.5</v>
      </c>
      <c r="W53" s="158" t="str">
        <f t="shared" si="9"/>
        <v>A</v>
      </c>
      <c r="X53" s="58" t="str">
        <f t="shared" si="10"/>
        <v>B</v>
      </c>
      <c r="Y53" s="130">
        <f t="shared" si="11"/>
        <v>2.5</v>
      </c>
      <c r="Z53" s="131">
        <f t="shared" si="12"/>
        <v>4.2</v>
      </c>
      <c r="AA53" s="131">
        <f t="shared" si="13"/>
        <v>2.5</v>
      </c>
      <c r="AB53" s="131">
        <f t="shared" si="14"/>
        <v>4.2</v>
      </c>
      <c r="AC53" s="131">
        <f t="shared" si="15"/>
        <v>2.5</v>
      </c>
      <c r="AD53" s="131">
        <f t="shared" si="16"/>
        <v>4.2</v>
      </c>
      <c r="AE53" s="131">
        <f t="shared" si="17"/>
        <v>4.2</v>
      </c>
      <c r="AF53" s="131">
        <f t="shared" si="18"/>
        <v>2</v>
      </c>
      <c r="AG53" s="131">
        <f t="shared" si="19"/>
        <v>1</v>
      </c>
      <c r="AH53" s="131">
        <f t="shared" si="20"/>
        <v>4.2</v>
      </c>
      <c r="AI53" s="132">
        <f t="shared" si="21"/>
        <v>3.1499999999999995</v>
      </c>
    </row>
    <row r="54" spans="1:35" x14ac:dyDescent="0.25">
      <c r="A54" s="175">
        <v>3</v>
      </c>
      <c r="B54" s="155">
        <f>'[10]Мун- 2019-2020'!B54</f>
        <v>40410</v>
      </c>
      <c r="C54" s="164" t="str">
        <f>'[10]Мун- 2019-2020'!C54</f>
        <v>МАОУ Гимназия № 13 "Академ"</v>
      </c>
      <c r="D54" s="157">
        <f>'[10]Мун- 2019-2020'!DC54</f>
        <v>0.94117647058823528</v>
      </c>
      <c r="E54" s="158" t="str">
        <f t="shared" si="0"/>
        <v>A</v>
      </c>
      <c r="F54" s="159">
        <f>'[10]Мун- 2019-2020'!DE54</f>
        <v>4.8345693097547064</v>
      </c>
      <c r="G54" s="24" t="str">
        <f t="shared" si="1"/>
        <v>A</v>
      </c>
      <c r="H54" s="160">
        <f>'[10]Мун- 2019-2020'!DG54</f>
        <v>0.18666666666666668</v>
      </c>
      <c r="I54" s="24" t="str">
        <f t="shared" si="2"/>
        <v>B</v>
      </c>
      <c r="J54" s="28">
        <f>'[10]Мун- 2019-2020'!DI54</f>
        <v>0.12057877813504823</v>
      </c>
      <c r="K54" s="24" t="str">
        <f t="shared" si="3"/>
        <v>A</v>
      </c>
      <c r="L54" s="23">
        <f>'[10]Рег- 2019-2020'!AQ54</f>
        <v>0.7142857142857143</v>
      </c>
      <c r="M54" s="30" t="str">
        <f t="shared" si="4"/>
        <v>A</v>
      </c>
      <c r="N54" s="33">
        <f>'[10]Рег- 2019-2020'!AS54</f>
        <v>7.5836075959561295</v>
      </c>
      <c r="O54" s="34" t="str">
        <f t="shared" si="5"/>
        <v>A</v>
      </c>
      <c r="P54" s="23">
        <f>'[10]Рег- 2019-2020'!AU54</f>
        <v>0.12</v>
      </c>
      <c r="Q54" s="30" t="str">
        <f t="shared" si="6"/>
        <v>C</v>
      </c>
      <c r="R54" s="38">
        <f>'[10]Фед- 2019-2020'!BC54</f>
        <v>0.83333333333333337</v>
      </c>
      <c r="S54" s="34" t="str">
        <f t="shared" si="7"/>
        <v>A</v>
      </c>
      <c r="T54" s="36">
        <f>'[10]Фед- 2019-2020'!BE54</f>
        <v>4.5685443368917387</v>
      </c>
      <c r="U54" s="30" t="str">
        <f t="shared" si="8"/>
        <v>A</v>
      </c>
      <c r="V54" s="38">
        <v>0.9</v>
      </c>
      <c r="W54" s="158" t="str">
        <f t="shared" si="9"/>
        <v>A</v>
      </c>
      <c r="X54" s="58" t="str">
        <f t="shared" si="10"/>
        <v>A</v>
      </c>
      <c r="Y54" s="130">
        <f t="shared" si="11"/>
        <v>4.2</v>
      </c>
      <c r="Z54" s="131">
        <f t="shared" si="12"/>
        <v>4.2</v>
      </c>
      <c r="AA54" s="131">
        <f t="shared" si="13"/>
        <v>2.5</v>
      </c>
      <c r="AB54" s="131">
        <f t="shared" si="14"/>
        <v>4.2</v>
      </c>
      <c r="AC54" s="131">
        <f t="shared" si="15"/>
        <v>4.2</v>
      </c>
      <c r="AD54" s="131">
        <f t="shared" si="16"/>
        <v>4.2</v>
      </c>
      <c r="AE54" s="131">
        <f t="shared" si="17"/>
        <v>2</v>
      </c>
      <c r="AF54" s="131">
        <f t="shared" si="18"/>
        <v>4.2</v>
      </c>
      <c r="AG54" s="131">
        <f t="shared" si="19"/>
        <v>4.2</v>
      </c>
      <c r="AH54" s="131">
        <f t="shared" si="20"/>
        <v>4.2</v>
      </c>
      <c r="AI54" s="132">
        <f t="shared" si="21"/>
        <v>3.81</v>
      </c>
    </row>
    <row r="55" spans="1:35" x14ac:dyDescent="0.25">
      <c r="A55" s="175">
        <v>4</v>
      </c>
      <c r="B55" s="155">
        <f>'[10]Мун- 2019-2020'!B55</f>
        <v>40011</v>
      </c>
      <c r="C55" s="164" t="str">
        <f>'[10]Мун- 2019-2020'!C55</f>
        <v>МАОУ Лицей № 1</v>
      </c>
      <c r="D55" s="157">
        <f>'[10]Мун- 2019-2020'!DC55</f>
        <v>0.47058823529411764</v>
      </c>
      <c r="E55" s="158" t="str">
        <f t="shared" si="0"/>
        <v>B</v>
      </c>
      <c r="F55" s="159">
        <f>'[10]Мун- 2019-2020'!DE55</f>
        <v>2.0412625974519871</v>
      </c>
      <c r="G55" s="24" t="str">
        <f t="shared" si="1"/>
        <v>A</v>
      </c>
      <c r="H55" s="160">
        <f>'[10]Мун- 2019-2020'!DG55</f>
        <v>0.16842105263157894</v>
      </c>
      <c r="I55" s="24" t="str">
        <f t="shared" si="2"/>
        <v>B</v>
      </c>
      <c r="J55" s="28">
        <f>'[10]Мун- 2019-2020'!DI55+0.001</f>
        <v>4.4162199000454337E-2</v>
      </c>
      <c r="K55" s="24" t="str">
        <f t="shared" si="3"/>
        <v>B</v>
      </c>
      <c r="L55" s="23">
        <f>'[10]Рег- 2019-2020'!AQ55</f>
        <v>0.2857142857142857</v>
      </c>
      <c r="M55" s="30" t="str">
        <f t="shared" si="4"/>
        <v>B</v>
      </c>
      <c r="N55" s="33">
        <f>'[10]Рег- 2019-2020'!AS55</f>
        <v>1.6683936711103484</v>
      </c>
      <c r="O55" s="34" t="str">
        <f t="shared" si="5"/>
        <v>A</v>
      </c>
      <c r="P55" s="23">
        <f>'[10]Рег- 2019-2020'!AU55+0.002</f>
        <v>9.2909090909090913E-2</v>
      </c>
      <c r="Q55" s="30" t="str">
        <f t="shared" si="6"/>
        <v>C</v>
      </c>
      <c r="R55" s="38">
        <f>'[10]Фед- 2019-2020'!BC55</f>
        <v>0.33333333333333331</v>
      </c>
      <c r="S55" s="34" t="str">
        <f t="shared" si="7"/>
        <v>A</v>
      </c>
      <c r="T55" s="36">
        <f>'[10]Фед- 2019-2020'!BE55</f>
        <v>1.3198016973242801</v>
      </c>
      <c r="U55" s="30" t="str">
        <f t="shared" si="8"/>
        <v>B</v>
      </c>
      <c r="V55" s="38">
        <v>0.66666666666666663</v>
      </c>
      <c r="W55" s="158" t="str">
        <f t="shared" si="9"/>
        <v>A</v>
      </c>
      <c r="X55" s="58" t="str">
        <f t="shared" si="10"/>
        <v>B</v>
      </c>
      <c r="Y55" s="130">
        <f t="shared" si="11"/>
        <v>2.5</v>
      </c>
      <c r="Z55" s="131">
        <f t="shared" si="12"/>
        <v>4.2</v>
      </c>
      <c r="AA55" s="131">
        <f t="shared" si="13"/>
        <v>2.5</v>
      </c>
      <c r="AB55" s="131">
        <f t="shared" si="14"/>
        <v>2.5</v>
      </c>
      <c r="AC55" s="131">
        <f t="shared" si="15"/>
        <v>2.5</v>
      </c>
      <c r="AD55" s="131">
        <f t="shared" si="16"/>
        <v>4.2</v>
      </c>
      <c r="AE55" s="131">
        <f t="shared" si="17"/>
        <v>2</v>
      </c>
      <c r="AF55" s="131">
        <f t="shared" si="18"/>
        <v>4.2</v>
      </c>
      <c r="AG55" s="131">
        <f t="shared" si="19"/>
        <v>2.5</v>
      </c>
      <c r="AH55" s="131">
        <f t="shared" si="20"/>
        <v>4.2</v>
      </c>
      <c r="AI55" s="132">
        <f t="shared" si="21"/>
        <v>3.13</v>
      </c>
    </row>
    <row r="56" spans="1:35" x14ac:dyDescent="0.25">
      <c r="A56" s="175">
        <v>5</v>
      </c>
      <c r="B56" s="155">
        <f>'[10]Мун- 2019-2020'!B56</f>
        <v>40080</v>
      </c>
      <c r="C56" s="164" t="str">
        <f>'[10]Мун- 2019-2020'!C56</f>
        <v>МБОУ Лицей № 8</v>
      </c>
      <c r="D56" s="157">
        <f>'[10]Мун- 2019-2020'!DC56</f>
        <v>0.47058823529411764</v>
      </c>
      <c r="E56" s="158" t="str">
        <f t="shared" si="0"/>
        <v>B</v>
      </c>
      <c r="F56" s="159">
        <f>'[10]Мун- 2019-2020'!DE56</f>
        <v>1.525575204411485</v>
      </c>
      <c r="G56" s="24" t="str">
        <f t="shared" si="1"/>
        <v>A</v>
      </c>
      <c r="H56" s="160">
        <f>'[10]Мун- 2019-2020'!DG56</f>
        <v>7.0422535211267609E-2</v>
      </c>
      <c r="I56" s="24" t="str">
        <f t="shared" si="2"/>
        <v>D</v>
      </c>
      <c r="J56" s="28">
        <f>'[10]Мун- 2019-2020'!DI56</f>
        <v>5.6709265175718851E-2</v>
      </c>
      <c r="K56" s="24" t="str">
        <f t="shared" si="3"/>
        <v>B</v>
      </c>
      <c r="L56" s="23">
        <f>'[10]Рег- 2019-2020'!AQ56</f>
        <v>0.14285714285714285</v>
      </c>
      <c r="M56" s="30" t="str">
        <f t="shared" si="4"/>
        <v>C</v>
      </c>
      <c r="N56" s="33">
        <f>'[10]Рег- 2019-2020'!AS56</f>
        <v>0.45501645575736777</v>
      </c>
      <c r="O56" s="34" t="str">
        <f t="shared" si="5"/>
        <v>D</v>
      </c>
      <c r="P56" s="23">
        <f>'[10]Рег- 2019-2020'!AU56</f>
        <v>0</v>
      </c>
      <c r="Q56" s="30" t="str">
        <f t="shared" si="6"/>
        <v>D</v>
      </c>
      <c r="R56" s="38">
        <f>'[10]Фед- 2019-2020'!BC56</f>
        <v>0.16666666666666666</v>
      </c>
      <c r="S56" s="34" t="str">
        <f t="shared" si="7"/>
        <v>C</v>
      </c>
      <c r="T56" s="36">
        <f>'[10]Фед- 2019-2020'!BE56</f>
        <v>0.60913924491889848</v>
      </c>
      <c r="U56" s="30" t="str">
        <f t="shared" si="8"/>
        <v>C</v>
      </c>
      <c r="V56" s="38">
        <v>1</v>
      </c>
      <c r="W56" s="158" t="str">
        <f t="shared" si="9"/>
        <v>A</v>
      </c>
      <c r="X56" s="58" t="str">
        <f t="shared" si="10"/>
        <v>C</v>
      </c>
      <c r="Y56" s="130">
        <f t="shared" si="11"/>
        <v>2.5</v>
      </c>
      <c r="Z56" s="131">
        <f t="shared" si="12"/>
        <v>4.2</v>
      </c>
      <c r="AA56" s="131">
        <f t="shared" si="13"/>
        <v>1</v>
      </c>
      <c r="AB56" s="131">
        <f t="shared" si="14"/>
        <v>2.5</v>
      </c>
      <c r="AC56" s="131">
        <f t="shared" si="15"/>
        <v>2</v>
      </c>
      <c r="AD56" s="131">
        <f t="shared" si="16"/>
        <v>1</v>
      </c>
      <c r="AE56" s="131">
        <f t="shared" si="17"/>
        <v>1</v>
      </c>
      <c r="AF56" s="131">
        <f t="shared" si="18"/>
        <v>2</v>
      </c>
      <c r="AG56" s="131">
        <f t="shared" si="19"/>
        <v>2</v>
      </c>
      <c r="AH56" s="131">
        <f t="shared" si="20"/>
        <v>4.2</v>
      </c>
      <c r="AI56" s="132">
        <f t="shared" si="21"/>
        <v>2.2399999999999998</v>
      </c>
    </row>
    <row r="57" spans="1:35" x14ac:dyDescent="0.25">
      <c r="A57" s="175">
        <v>6</v>
      </c>
      <c r="B57" s="155">
        <f>'[10]Мун- 2019-2020'!B57</f>
        <v>40100</v>
      </c>
      <c r="C57" s="164" t="str">
        <f>'[10]Мун- 2019-2020'!C57</f>
        <v>МБОУ Лицей № 10</v>
      </c>
      <c r="D57" s="157">
        <f>'[10]Мун- 2019-2020'!DC57</f>
        <v>0.47058823529411764</v>
      </c>
      <c r="E57" s="158" t="str">
        <f t="shared" si="0"/>
        <v>B</v>
      </c>
      <c r="F57" s="159">
        <f>'[10]Мун- 2019-2020'!DE57</f>
        <v>0.92393991253089935</v>
      </c>
      <c r="G57" s="24" t="str">
        <f t="shared" si="1"/>
        <v>C</v>
      </c>
      <c r="H57" s="160">
        <f>'[10]Мун- 2019-2020'!DG57</f>
        <v>0.23255813953488372</v>
      </c>
      <c r="I57" s="24" t="str">
        <f t="shared" si="2"/>
        <v>A</v>
      </c>
      <c r="J57" s="28">
        <f>'[10]Мун- 2019-2020'!DI57+0.001</f>
        <v>4.4043043043043045E-2</v>
      </c>
      <c r="K57" s="24" t="str">
        <f t="shared" si="3"/>
        <v>B</v>
      </c>
      <c r="L57" s="23">
        <f>'[10]Рег- 2019-2020'!AQ57</f>
        <v>0.42857142857142855</v>
      </c>
      <c r="M57" s="30" t="str">
        <f t="shared" si="4"/>
        <v>A</v>
      </c>
      <c r="N57" s="33">
        <f>'[10]Рег- 2019-2020'!AS57</f>
        <v>1.2133772153529807</v>
      </c>
      <c r="O57" s="34" t="str">
        <f t="shared" si="5"/>
        <v>B</v>
      </c>
      <c r="P57" s="23">
        <f>'[10]Рег- 2019-2020'!AU57</f>
        <v>0.125</v>
      </c>
      <c r="Q57" s="30" t="str">
        <f t="shared" si="6"/>
        <v>C</v>
      </c>
      <c r="R57" s="38">
        <f>'[10]Фед- 2019-2020'!BC57</f>
        <v>0.33333333333333331</v>
      </c>
      <c r="S57" s="34" t="str">
        <f t="shared" si="7"/>
        <v>A</v>
      </c>
      <c r="T57" s="36">
        <f>'[10]Фед- 2019-2020'!BE57</f>
        <v>2.4365569796755939</v>
      </c>
      <c r="U57" s="30" t="str">
        <f t="shared" si="8"/>
        <v>A</v>
      </c>
      <c r="V57" s="38">
        <v>0.5</v>
      </c>
      <c r="W57" s="158" t="str">
        <f t="shared" si="9"/>
        <v>A</v>
      </c>
      <c r="X57" s="58" t="str">
        <f t="shared" si="10"/>
        <v>B</v>
      </c>
      <c r="Y57" s="130">
        <f t="shared" si="11"/>
        <v>2.5</v>
      </c>
      <c r="Z57" s="131">
        <f t="shared" si="12"/>
        <v>2</v>
      </c>
      <c r="AA57" s="131">
        <f t="shared" si="13"/>
        <v>4.2</v>
      </c>
      <c r="AB57" s="131">
        <f t="shared" si="14"/>
        <v>2.5</v>
      </c>
      <c r="AC57" s="131">
        <f t="shared" si="15"/>
        <v>4.2</v>
      </c>
      <c r="AD57" s="131">
        <f t="shared" si="16"/>
        <v>2.5</v>
      </c>
      <c r="AE57" s="131">
        <f t="shared" si="17"/>
        <v>2</v>
      </c>
      <c r="AF57" s="131">
        <f t="shared" si="18"/>
        <v>4.2</v>
      </c>
      <c r="AG57" s="131">
        <f t="shared" si="19"/>
        <v>4.2</v>
      </c>
      <c r="AH57" s="131">
        <f t="shared" si="20"/>
        <v>4.2</v>
      </c>
      <c r="AI57" s="132">
        <f t="shared" si="21"/>
        <v>3.25</v>
      </c>
    </row>
    <row r="58" spans="1:35" x14ac:dyDescent="0.25">
      <c r="A58" s="175">
        <v>7</v>
      </c>
      <c r="B58" s="155">
        <f>'[10]Мун- 2019-2020'!B58</f>
        <v>40020</v>
      </c>
      <c r="C58" s="164" t="str">
        <f>'[10]Мун- 2019-2020'!C58</f>
        <v>МБОУ Школа-интернат № 1</v>
      </c>
      <c r="D58" s="157">
        <f>'[10]Мун- 2019-2020'!DC58</f>
        <v>0.52941176470588236</v>
      </c>
      <c r="E58" s="158" t="str">
        <f t="shared" si="0"/>
        <v>B</v>
      </c>
      <c r="F58" s="159">
        <f>'[10]Мун- 2019-2020'!DE58</f>
        <v>0.62312226659060654</v>
      </c>
      <c r="G58" s="24" t="str">
        <f t="shared" si="1"/>
        <v>C</v>
      </c>
      <c r="H58" s="160">
        <f>'[10]Мун- 2019-2020'!DG58</f>
        <v>0.41379310344827586</v>
      </c>
      <c r="I58" s="24" t="str">
        <f t="shared" si="2"/>
        <v>A</v>
      </c>
      <c r="J58" s="28">
        <f>'[10]Мун- 2019-2020'!DI58</f>
        <v>8.5294117647058826E-2</v>
      </c>
      <c r="K58" s="24" t="str">
        <f t="shared" si="3"/>
        <v>A</v>
      </c>
      <c r="L58" s="23">
        <f>'[10]Рег- 2019-2020'!AQ58</f>
        <v>0.42857142857142855</v>
      </c>
      <c r="M58" s="30" t="str">
        <f t="shared" si="4"/>
        <v>A</v>
      </c>
      <c r="N58" s="33">
        <f>'[10]Рег- 2019-2020'!AS58</f>
        <v>1.2133772153529807</v>
      </c>
      <c r="O58" s="34" t="str">
        <f t="shared" si="5"/>
        <v>B</v>
      </c>
      <c r="P58" s="23">
        <f>'[10]Рег- 2019-2020'!AU58</f>
        <v>0.25</v>
      </c>
      <c r="Q58" s="30" t="str">
        <f t="shared" si="6"/>
        <v>B</v>
      </c>
      <c r="R58" s="38">
        <f>'[10]Фед- 2019-2020'!BC58</f>
        <v>0.33333333333333331</v>
      </c>
      <c r="S58" s="34" t="str">
        <f t="shared" si="7"/>
        <v>A</v>
      </c>
      <c r="T58" s="36">
        <f>'[10]Фед- 2019-2020'!BE58</f>
        <v>0.81218565989186475</v>
      </c>
      <c r="U58" s="30" t="str">
        <f t="shared" si="8"/>
        <v>C</v>
      </c>
      <c r="V58" s="38">
        <v>1</v>
      </c>
      <c r="W58" s="158" t="str">
        <f t="shared" si="9"/>
        <v>A</v>
      </c>
      <c r="X58" s="58" t="str">
        <f t="shared" si="10"/>
        <v>B</v>
      </c>
      <c r="Y58" s="130">
        <f t="shared" si="11"/>
        <v>2.5</v>
      </c>
      <c r="Z58" s="131">
        <f t="shared" si="12"/>
        <v>2</v>
      </c>
      <c r="AA58" s="131">
        <f t="shared" si="13"/>
        <v>4.2</v>
      </c>
      <c r="AB58" s="131">
        <f t="shared" si="14"/>
        <v>4.2</v>
      </c>
      <c r="AC58" s="131">
        <f t="shared" si="15"/>
        <v>4.2</v>
      </c>
      <c r="AD58" s="131">
        <f t="shared" si="16"/>
        <v>2.5</v>
      </c>
      <c r="AE58" s="131">
        <f t="shared" si="17"/>
        <v>2.5</v>
      </c>
      <c r="AF58" s="131">
        <f t="shared" si="18"/>
        <v>4.2</v>
      </c>
      <c r="AG58" s="131">
        <f t="shared" si="19"/>
        <v>2</v>
      </c>
      <c r="AH58" s="131">
        <f t="shared" si="20"/>
        <v>4.2</v>
      </c>
      <c r="AI58" s="132">
        <f t="shared" si="21"/>
        <v>3.25</v>
      </c>
    </row>
    <row r="59" spans="1:35" x14ac:dyDescent="0.25">
      <c r="A59" s="175">
        <v>8</v>
      </c>
      <c r="B59" s="155">
        <f>'[10]Мун- 2019-2020'!B59</f>
        <v>40031</v>
      </c>
      <c r="C59" s="164" t="str">
        <f>'[10]Мун- 2019-2020'!C59</f>
        <v>МБОУ СШ № 3</v>
      </c>
      <c r="D59" s="157">
        <f>'[10]Мун- 2019-2020'!DC59</f>
        <v>0.23529411764705882</v>
      </c>
      <c r="E59" s="158" t="str">
        <f t="shared" si="0"/>
        <v>C</v>
      </c>
      <c r="F59" s="159">
        <f>'[10]Мун- 2019-2020'!DE59</f>
        <v>0.42973949420041829</v>
      </c>
      <c r="G59" s="24" t="str">
        <f t="shared" si="1"/>
        <v>D</v>
      </c>
      <c r="H59" s="160">
        <f>'[10]Мун- 2019-2020'!DG59+0.003</f>
        <v>0.153</v>
      </c>
      <c r="I59" s="24" t="str">
        <f t="shared" si="2"/>
        <v>B</v>
      </c>
      <c r="J59" s="28">
        <f>'[10]Мун- 2019-2020'!DI59+0.001</f>
        <v>2.2715526601520087E-2</v>
      </c>
      <c r="K59" s="24" t="str">
        <f t="shared" si="3"/>
        <v>C</v>
      </c>
      <c r="L59" s="23">
        <f>'[10]Рег- 2019-2020'!AQ59</f>
        <v>0.2857142857142857</v>
      </c>
      <c r="M59" s="30" t="str">
        <f t="shared" si="4"/>
        <v>B</v>
      </c>
      <c r="N59" s="33">
        <f>'[10]Рег- 2019-2020'!AS59</f>
        <v>0.30334430383824518</v>
      </c>
      <c r="O59" s="34" t="str">
        <f t="shared" si="5"/>
        <v>D</v>
      </c>
      <c r="P59" s="23">
        <f>'[10]Рег- 2019-2020'!AU59</f>
        <v>0</v>
      </c>
      <c r="Q59" s="30" t="str">
        <f t="shared" si="6"/>
        <v>D</v>
      </c>
      <c r="R59" s="38">
        <f>'[10]Фед- 2019-2020'!BC59</f>
        <v>0.33333333333333331</v>
      </c>
      <c r="S59" s="34" t="str">
        <f t="shared" si="7"/>
        <v>A</v>
      </c>
      <c r="T59" s="36">
        <f>'[10]Фед- 2019-2020'!BE59</f>
        <v>0.20304641497296619</v>
      </c>
      <c r="U59" s="30" t="str">
        <f t="shared" si="8"/>
        <v>D</v>
      </c>
      <c r="V59" s="38">
        <f>'[10]Фед- 2019-2020'!BG59</f>
        <v>0</v>
      </c>
      <c r="W59" s="158" t="str">
        <f t="shared" si="9"/>
        <v>D</v>
      </c>
      <c r="X59" s="58" t="str">
        <f t="shared" si="10"/>
        <v>C</v>
      </c>
      <c r="Y59" s="130">
        <f t="shared" si="11"/>
        <v>2</v>
      </c>
      <c r="Z59" s="131">
        <f t="shared" si="12"/>
        <v>1</v>
      </c>
      <c r="AA59" s="131">
        <f t="shared" si="13"/>
        <v>2.5</v>
      </c>
      <c r="AB59" s="131">
        <f t="shared" si="14"/>
        <v>2</v>
      </c>
      <c r="AC59" s="131">
        <f t="shared" si="15"/>
        <v>2.5</v>
      </c>
      <c r="AD59" s="131">
        <f t="shared" si="16"/>
        <v>1</v>
      </c>
      <c r="AE59" s="131">
        <f t="shared" si="17"/>
        <v>1</v>
      </c>
      <c r="AF59" s="131">
        <f t="shared" si="18"/>
        <v>4.2</v>
      </c>
      <c r="AG59" s="131">
        <f t="shared" si="19"/>
        <v>1</v>
      </c>
      <c r="AH59" s="131">
        <f t="shared" si="20"/>
        <v>1</v>
      </c>
      <c r="AI59" s="132">
        <f t="shared" si="21"/>
        <v>1.8199999999999998</v>
      </c>
    </row>
    <row r="60" spans="1:35" x14ac:dyDescent="0.25">
      <c r="A60" s="175">
        <v>9</v>
      </c>
      <c r="B60" s="155">
        <f>'[10]Мун- 2019-2020'!B60</f>
        <v>40210</v>
      </c>
      <c r="C60" s="164" t="str">
        <f>'[10]Мун- 2019-2020'!C60</f>
        <v>МБОУ СШ № 21</v>
      </c>
      <c r="D60" s="157">
        <f>'[10]Мун- 2019-2020'!DC60</f>
        <v>0.29411764705882354</v>
      </c>
      <c r="E60" s="158" t="str">
        <f t="shared" si="0"/>
        <v>C</v>
      </c>
      <c r="F60" s="159">
        <f>'[10]Мун- 2019-2020'!DE60</f>
        <v>0.36527857007035558</v>
      </c>
      <c r="G60" s="24" t="str">
        <f t="shared" si="1"/>
        <v>D</v>
      </c>
      <c r="H60" s="160">
        <f>'[10]Мун- 2019-2020'!DG60</f>
        <v>5.8823529411764705E-2</v>
      </c>
      <c r="I60" s="24" t="str">
        <f t="shared" si="2"/>
        <v>D</v>
      </c>
      <c r="J60" s="28">
        <f>'[10]Мун- 2019-2020'!DI60</f>
        <v>3.4343434343434343E-2</v>
      </c>
      <c r="K60" s="24" t="str">
        <f t="shared" si="3"/>
        <v>C</v>
      </c>
      <c r="L60" s="23">
        <f>'[10]Рег- 2019-2020'!AQ60</f>
        <v>0.14285714285714285</v>
      </c>
      <c r="M60" s="30" t="str">
        <f t="shared" si="4"/>
        <v>C</v>
      </c>
      <c r="N60" s="33">
        <f>'[10]Рег- 2019-2020'!AS60</f>
        <v>0.91003291151473553</v>
      </c>
      <c r="O60" s="34" t="str">
        <f t="shared" si="5"/>
        <v>C</v>
      </c>
      <c r="P60" s="23">
        <f>'[10]Рег- 2019-2020'!AU60</f>
        <v>0</v>
      </c>
      <c r="Q60" s="30" t="str">
        <f t="shared" si="6"/>
        <v>D</v>
      </c>
      <c r="R60" s="38">
        <f>'[10]Фед- 2019-2020'!BC60</f>
        <v>0.16666666666666666</v>
      </c>
      <c r="S60" s="34" t="str">
        <f t="shared" si="7"/>
        <v>C</v>
      </c>
      <c r="T60" s="36">
        <f>'[10]Фед- 2019-2020'!BE60</f>
        <v>0.20304641497296619</v>
      </c>
      <c r="U60" s="30" t="str">
        <f t="shared" si="8"/>
        <v>D</v>
      </c>
      <c r="V60" s="38">
        <f>'[10]Фед- 2019-2020'!BG60</f>
        <v>0</v>
      </c>
      <c r="W60" s="158" t="str">
        <f t="shared" si="9"/>
        <v>D</v>
      </c>
      <c r="X60" s="58" t="str">
        <f t="shared" si="10"/>
        <v>C</v>
      </c>
      <c r="Y60" s="130">
        <f t="shared" si="11"/>
        <v>2</v>
      </c>
      <c r="Z60" s="131">
        <f t="shared" si="12"/>
        <v>1</v>
      </c>
      <c r="AA60" s="131">
        <f t="shared" si="13"/>
        <v>1</v>
      </c>
      <c r="AB60" s="131">
        <f t="shared" si="14"/>
        <v>2</v>
      </c>
      <c r="AC60" s="131">
        <f t="shared" si="15"/>
        <v>2</v>
      </c>
      <c r="AD60" s="131">
        <f t="shared" si="16"/>
        <v>2</v>
      </c>
      <c r="AE60" s="131">
        <f t="shared" si="17"/>
        <v>1</v>
      </c>
      <c r="AF60" s="131">
        <f t="shared" si="18"/>
        <v>2</v>
      </c>
      <c r="AG60" s="131">
        <f t="shared" si="19"/>
        <v>1</v>
      </c>
      <c r="AH60" s="131">
        <f t="shared" si="20"/>
        <v>1</v>
      </c>
      <c r="AI60" s="132">
        <f t="shared" si="21"/>
        <v>1.5</v>
      </c>
    </row>
    <row r="61" spans="1:35" x14ac:dyDescent="0.25">
      <c r="A61" s="175">
        <v>10</v>
      </c>
      <c r="B61" s="155">
        <f>'[10]Мун- 2019-2020'!B61</f>
        <v>40300</v>
      </c>
      <c r="C61" s="164" t="str">
        <f>'[10]Мун- 2019-2020'!C61</f>
        <v>МБОУ СШ № 30</v>
      </c>
      <c r="D61" s="157">
        <f>'[10]Мун- 2019-2020'!DC61</f>
        <v>5.8823529411764705E-2</v>
      </c>
      <c r="E61" s="158" t="str">
        <f t="shared" si="0"/>
        <v>D</v>
      </c>
      <c r="F61" s="159">
        <f>'[10]Мун- 2019-2020'!DE61</f>
        <v>0.12892184826012548</v>
      </c>
      <c r="G61" s="24" t="str">
        <f t="shared" si="1"/>
        <v>D</v>
      </c>
      <c r="H61" s="160">
        <f>'[10]Мун- 2019-2020'!DG61</f>
        <v>0</v>
      </c>
      <c r="I61" s="24" t="str">
        <f t="shared" si="2"/>
        <v>D</v>
      </c>
      <c r="J61" s="28">
        <f>'[10]Мун- 2019-2020'!DI61+0.001</f>
        <v>2.2505376344086024E-2</v>
      </c>
      <c r="K61" s="24" t="str">
        <f t="shared" si="3"/>
        <v>C</v>
      </c>
      <c r="L61" s="23">
        <f>'[10]Рег- 2019-2020'!AQ61</f>
        <v>0.14285714285714285</v>
      </c>
      <c r="M61" s="30" t="str">
        <f t="shared" si="4"/>
        <v>C</v>
      </c>
      <c r="N61" s="33">
        <f>'[10]Рег- 2019-2020'!AS61</f>
        <v>0.60668860767649035</v>
      </c>
      <c r="O61" s="34" t="str">
        <f t="shared" si="5"/>
        <v>C</v>
      </c>
      <c r="P61" s="23">
        <f>'[10]Рег- 2019-2020'!AU61</f>
        <v>0</v>
      </c>
      <c r="Q61" s="30" t="str">
        <f t="shared" si="6"/>
        <v>D</v>
      </c>
      <c r="R61" s="38">
        <f>'[10]Фед- 2019-2020'!BC61</f>
        <v>0</v>
      </c>
      <c r="S61" s="34" t="str">
        <f t="shared" si="7"/>
        <v>D</v>
      </c>
      <c r="T61" s="36">
        <f>'[10]Фед- 2019-2020'!BE61</f>
        <v>1.0152320748648308E-4</v>
      </c>
      <c r="U61" s="30" t="str">
        <f t="shared" si="8"/>
        <v>D</v>
      </c>
      <c r="V61" s="38">
        <f>'[10]Фед- 2019-2020'!BG61</f>
        <v>0</v>
      </c>
      <c r="W61" s="158" t="str">
        <f t="shared" si="9"/>
        <v>D</v>
      </c>
      <c r="X61" s="58" t="str">
        <f t="shared" si="10"/>
        <v>D</v>
      </c>
      <c r="Y61" s="130">
        <f t="shared" si="11"/>
        <v>1</v>
      </c>
      <c r="Z61" s="131">
        <f t="shared" si="12"/>
        <v>1</v>
      </c>
      <c r="AA61" s="131">
        <f t="shared" si="13"/>
        <v>1</v>
      </c>
      <c r="AB61" s="131">
        <f t="shared" si="14"/>
        <v>2</v>
      </c>
      <c r="AC61" s="131">
        <f t="shared" si="15"/>
        <v>2</v>
      </c>
      <c r="AD61" s="131">
        <f t="shared" si="16"/>
        <v>2</v>
      </c>
      <c r="AE61" s="131">
        <f t="shared" si="17"/>
        <v>1</v>
      </c>
      <c r="AF61" s="131">
        <f t="shared" si="18"/>
        <v>1</v>
      </c>
      <c r="AG61" s="131">
        <f t="shared" si="19"/>
        <v>1</v>
      </c>
      <c r="AH61" s="131">
        <f t="shared" si="20"/>
        <v>1</v>
      </c>
      <c r="AI61" s="132">
        <f t="shared" si="21"/>
        <v>1.3</v>
      </c>
    </row>
    <row r="62" spans="1:35" x14ac:dyDescent="0.25">
      <c r="A62" s="175">
        <v>11</v>
      </c>
      <c r="B62" s="155">
        <f>'[10]Мун- 2019-2020'!B62</f>
        <v>40360</v>
      </c>
      <c r="C62" s="164" t="str">
        <f>'[10]Мун- 2019-2020'!C62</f>
        <v>МБОУ СШ № 36</v>
      </c>
      <c r="D62" s="157">
        <f>'[10]Мун- 2019-2020'!DC62</f>
        <v>0.23529411764705882</v>
      </c>
      <c r="E62" s="158" t="str">
        <f t="shared" si="0"/>
        <v>C</v>
      </c>
      <c r="F62" s="159">
        <f>'[10]Мун- 2019-2020'!DE62</f>
        <v>0.60163529188058562</v>
      </c>
      <c r="G62" s="24" t="str">
        <f t="shared" si="1"/>
        <v>C</v>
      </c>
      <c r="H62" s="160">
        <f>'[10]Мун- 2019-2020'!DG62</f>
        <v>0</v>
      </c>
      <c r="I62" s="24" t="str">
        <f t="shared" si="2"/>
        <v>D</v>
      </c>
      <c r="J62" s="28">
        <f>'[10]Мун- 2019-2020'!DI62</f>
        <v>4.8192771084337352E-2</v>
      </c>
      <c r="K62" s="24" t="str">
        <f t="shared" si="3"/>
        <v>B</v>
      </c>
      <c r="L62" s="23">
        <f>'[10]Рег- 2019-2020'!AQ62</f>
        <v>0</v>
      </c>
      <c r="M62" s="30" t="str">
        <f t="shared" si="4"/>
        <v>D</v>
      </c>
      <c r="N62" s="33">
        <f>'[10]Рег- 2019-2020'!AS62</f>
        <v>1.5167215191912259E-4</v>
      </c>
      <c r="O62" s="34" t="str">
        <f t="shared" si="5"/>
        <v>D</v>
      </c>
      <c r="P62" s="23">
        <f>'[10]Рег- 2019-2020'!AU62</f>
        <v>0</v>
      </c>
      <c r="Q62" s="30" t="str">
        <f t="shared" si="6"/>
        <v>D</v>
      </c>
      <c r="R62" s="38">
        <f>'[10]Фед- 2019-2020'!BC62</f>
        <v>0</v>
      </c>
      <c r="S62" s="34" t="str">
        <f t="shared" si="7"/>
        <v>D</v>
      </c>
      <c r="T62" s="36">
        <f>'[10]Фед- 2019-2020'!BE62</f>
        <v>1.0152320748648308E-4</v>
      </c>
      <c r="U62" s="30" t="str">
        <f t="shared" si="8"/>
        <v>D</v>
      </c>
      <c r="V62" s="38">
        <f>'[10]Фед- 2019-2020'!BG62</f>
        <v>0</v>
      </c>
      <c r="W62" s="158" t="str">
        <f t="shared" si="9"/>
        <v>D</v>
      </c>
      <c r="X62" s="58" t="str">
        <f t="shared" si="10"/>
        <v>D</v>
      </c>
      <c r="Y62" s="130">
        <f t="shared" si="11"/>
        <v>2</v>
      </c>
      <c r="Z62" s="131">
        <f t="shared" si="12"/>
        <v>2</v>
      </c>
      <c r="AA62" s="131">
        <f t="shared" si="13"/>
        <v>1</v>
      </c>
      <c r="AB62" s="131">
        <f t="shared" si="14"/>
        <v>2.5</v>
      </c>
      <c r="AC62" s="131">
        <f t="shared" si="15"/>
        <v>1</v>
      </c>
      <c r="AD62" s="131">
        <f t="shared" si="16"/>
        <v>1</v>
      </c>
      <c r="AE62" s="131">
        <f t="shared" si="17"/>
        <v>1</v>
      </c>
      <c r="AF62" s="131">
        <f t="shared" si="18"/>
        <v>1</v>
      </c>
      <c r="AG62" s="131">
        <f t="shared" si="19"/>
        <v>1</v>
      </c>
      <c r="AH62" s="131">
        <f t="shared" si="20"/>
        <v>1</v>
      </c>
      <c r="AI62" s="132">
        <f t="shared" si="21"/>
        <v>1.35</v>
      </c>
    </row>
    <row r="63" spans="1:35" x14ac:dyDescent="0.25">
      <c r="A63" s="175">
        <v>12</v>
      </c>
      <c r="B63" s="155">
        <f>'[10]Мун- 2019-2020'!B63</f>
        <v>40390</v>
      </c>
      <c r="C63" s="164" t="str">
        <f>'[10]Мун- 2019-2020'!C63</f>
        <v>МБОУ СШ № 39</v>
      </c>
      <c r="D63" s="157">
        <f>'[10]Мун- 2019-2020'!DC63</f>
        <v>0.23529411764705882</v>
      </c>
      <c r="E63" s="158" t="str">
        <f t="shared" si="0"/>
        <v>C</v>
      </c>
      <c r="F63" s="159">
        <f>'[10]Мун- 2019-2020'!DE63</f>
        <v>0.21486974710020915</v>
      </c>
      <c r="G63" s="24" t="str">
        <f t="shared" si="1"/>
        <v>D</v>
      </c>
      <c r="H63" s="160">
        <f>'[10]Мун- 2019-2020'!DG63</f>
        <v>0</v>
      </c>
      <c r="I63" s="24" t="str">
        <f t="shared" si="2"/>
        <v>D</v>
      </c>
      <c r="J63" s="28">
        <f>'[10]Мун- 2019-2020'!DI63</f>
        <v>1.4450867052023121E-2</v>
      </c>
      <c r="K63" s="24" t="str">
        <f t="shared" si="3"/>
        <v>D</v>
      </c>
      <c r="L63" s="23">
        <f>'[10]Рег- 2019-2020'!AQ63</f>
        <v>0</v>
      </c>
      <c r="M63" s="30" t="str">
        <f t="shared" si="4"/>
        <v>D</v>
      </c>
      <c r="N63" s="33">
        <f>'[10]Рег- 2019-2020'!AS63</f>
        <v>1.5167215191912259E-4</v>
      </c>
      <c r="O63" s="34" t="str">
        <f t="shared" si="5"/>
        <v>D</v>
      </c>
      <c r="P63" s="23">
        <f>'[10]Рег- 2019-2020'!AU63</f>
        <v>0</v>
      </c>
      <c r="Q63" s="30" t="str">
        <f t="shared" si="6"/>
        <v>D</v>
      </c>
      <c r="R63" s="38">
        <f>'[10]Фед- 2019-2020'!BC63</f>
        <v>0.16666666666666666</v>
      </c>
      <c r="S63" s="34" t="str">
        <f t="shared" si="7"/>
        <v>C</v>
      </c>
      <c r="T63" s="36">
        <f>'[10]Фед- 2019-2020'!BE63</f>
        <v>0.10152320748648309</v>
      </c>
      <c r="U63" s="30" t="str">
        <f t="shared" si="8"/>
        <v>D</v>
      </c>
      <c r="V63" s="38">
        <f>'[10]Фед- 2019-2020'!BG63</f>
        <v>0</v>
      </c>
      <c r="W63" s="158" t="str">
        <f t="shared" si="9"/>
        <v>D</v>
      </c>
      <c r="X63" s="58" t="str">
        <f t="shared" si="10"/>
        <v>D</v>
      </c>
      <c r="Y63" s="130">
        <f t="shared" si="11"/>
        <v>2</v>
      </c>
      <c r="Z63" s="131">
        <f t="shared" si="12"/>
        <v>1</v>
      </c>
      <c r="AA63" s="131">
        <f t="shared" si="13"/>
        <v>1</v>
      </c>
      <c r="AB63" s="131">
        <f t="shared" si="14"/>
        <v>1</v>
      </c>
      <c r="AC63" s="131">
        <f t="shared" si="15"/>
        <v>1</v>
      </c>
      <c r="AD63" s="131">
        <f t="shared" si="16"/>
        <v>1</v>
      </c>
      <c r="AE63" s="131">
        <f t="shared" si="17"/>
        <v>1</v>
      </c>
      <c r="AF63" s="131">
        <f t="shared" si="18"/>
        <v>2</v>
      </c>
      <c r="AG63" s="131">
        <f t="shared" si="19"/>
        <v>1</v>
      </c>
      <c r="AH63" s="131">
        <f t="shared" si="20"/>
        <v>1</v>
      </c>
      <c r="AI63" s="132">
        <f t="shared" si="21"/>
        <v>1.2</v>
      </c>
    </row>
    <row r="64" spans="1:35" x14ac:dyDescent="0.25">
      <c r="A64" s="175">
        <v>13</v>
      </c>
      <c r="B64" s="155">
        <f>'[10]Мун- 2019-2020'!B64</f>
        <v>40720</v>
      </c>
      <c r="C64" s="164" t="str">
        <f>'[10]Мун- 2019-2020'!C64</f>
        <v>МБОУ СШ № 72</v>
      </c>
      <c r="D64" s="157">
        <f>'[10]Мун- 2019-2020'!DC64</f>
        <v>0.52941176470588236</v>
      </c>
      <c r="E64" s="158" t="str">
        <f t="shared" si="0"/>
        <v>B</v>
      </c>
      <c r="F64" s="159">
        <f>'[10]Мун- 2019-2020'!DE64</f>
        <v>1.0313747860810039</v>
      </c>
      <c r="G64" s="24" t="str">
        <f t="shared" si="1"/>
        <v>B</v>
      </c>
      <c r="H64" s="160">
        <f>'[10]Мун- 2019-2020'!DG64</f>
        <v>0.125</v>
      </c>
      <c r="I64" s="24" t="str">
        <f t="shared" si="2"/>
        <v>C</v>
      </c>
      <c r="J64" s="28">
        <f>'[10]Мун- 2019-2020'!DI64</f>
        <v>4.9896049896049899E-2</v>
      </c>
      <c r="K64" s="24" t="str">
        <f t="shared" si="3"/>
        <v>B</v>
      </c>
      <c r="L64" s="23">
        <f>'[10]Рег- 2019-2020'!AQ64</f>
        <v>0.2857142857142857</v>
      </c>
      <c r="M64" s="30" t="str">
        <f t="shared" si="4"/>
        <v>B</v>
      </c>
      <c r="N64" s="33">
        <f>'[10]Рег- 2019-2020'!AS64</f>
        <v>0.30334430383824518</v>
      </c>
      <c r="O64" s="34" t="str">
        <f t="shared" si="5"/>
        <v>D</v>
      </c>
      <c r="P64" s="23">
        <f>'[10]Рег- 2019-2020'!AU64</f>
        <v>0</v>
      </c>
      <c r="Q64" s="30" t="str">
        <f t="shared" si="6"/>
        <v>D</v>
      </c>
      <c r="R64" s="38">
        <f>'[10]Фед- 2019-2020'!BC64</f>
        <v>0.16666666666666666</v>
      </c>
      <c r="S64" s="34" t="str">
        <f t="shared" si="7"/>
        <v>C</v>
      </c>
      <c r="T64" s="36">
        <f>'[10]Фед- 2019-2020'!BE64</f>
        <v>0.40609282994593238</v>
      </c>
      <c r="U64" s="30" t="str">
        <f t="shared" si="8"/>
        <v>D</v>
      </c>
      <c r="V64" s="38">
        <f>'[10]Фед- 2019-2020'!BG64</f>
        <v>0</v>
      </c>
      <c r="W64" s="158" t="str">
        <f t="shared" si="9"/>
        <v>D</v>
      </c>
      <c r="X64" s="58" t="str">
        <f t="shared" si="10"/>
        <v>C</v>
      </c>
      <c r="Y64" s="130">
        <f t="shared" si="11"/>
        <v>2.5</v>
      </c>
      <c r="Z64" s="131">
        <f t="shared" si="12"/>
        <v>2.5</v>
      </c>
      <c r="AA64" s="131">
        <f t="shared" si="13"/>
        <v>2</v>
      </c>
      <c r="AB64" s="131">
        <f t="shared" si="14"/>
        <v>2.5</v>
      </c>
      <c r="AC64" s="131">
        <f t="shared" si="15"/>
        <v>2.5</v>
      </c>
      <c r="AD64" s="131">
        <f t="shared" si="16"/>
        <v>1</v>
      </c>
      <c r="AE64" s="131">
        <f t="shared" si="17"/>
        <v>1</v>
      </c>
      <c r="AF64" s="131">
        <f t="shared" si="18"/>
        <v>2</v>
      </c>
      <c r="AG64" s="131">
        <f t="shared" si="19"/>
        <v>1</v>
      </c>
      <c r="AH64" s="131">
        <f t="shared" si="20"/>
        <v>1</v>
      </c>
      <c r="AI64" s="132">
        <f t="shared" si="21"/>
        <v>1.8</v>
      </c>
    </row>
    <row r="65" spans="1:35" x14ac:dyDescent="0.25">
      <c r="A65" s="175">
        <v>14</v>
      </c>
      <c r="B65" s="155">
        <f>'[10]Мун- 2019-2020'!B65</f>
        <v>40730</v>
      </c>
      <c r="C65" s="164" t="str">
        <f>'[10]Мун- 2019-2020'!C65</f>
        <v>МБОУ СШ № 73</v>
      </c>
      <c r="D65" s="157">
        <f>'[10]Мун- 2019-2020'!DC65</f>
        <v>0.17647058823529413</v>
      </c>
      <c r="E65" s="158" t="str">
        <f t="shared" si="0"/>
        <v>D</v>
      </c>
      <c r="F65" s="159">
        <f>'[10]Мун- 2019-2020'!DE65</f>
        <v>0.15040882297014641</v>
      </c>
      <c r="G65" s="24" t="str">
        <f t="shared" si="1"/>
        <v>D</v>
      </c>
      <c r="H65" s="160">
        <f>'[10]Мун- 2019-2020'!DG65</f>
        <v>0</v>
      </c>
      <c r="I65" s="24" t="str">
        <f t="shared" si="2"/>
        <v>D</v>
      </c>
      <c r="J65" s="28">
        <f>'[10]Мун- 2019-2020'!DI65</f>
        <v>2.8000000000000001E-2</v>
      </c>
      <c r="K65" s="24" t="str">
        <f t="shared" si="3"/>
        <v>C</v>
      </c>
      <c r="L65" s="23">
        <f>'[10]Рег- 2019-2020'!AQ65</f>
        <v>0</v>
      </c>
      <c r="M65" s="30" t="str">
        <f t="shared" si="4"/>
        <v>D</v>
      </c>
      <c r="N65" s="33">
        <f>'[10]Рег- 2019-2020'!AS65</f>
        <v>1.5167215191912259E-4</v>
      </c>
      <c r="O65" s="34" t="str">
        <f t="shared" si="5"/>
        <v>D</v>
      </c>
      <c r="P65" s="23">
        <f>'[10]Рег- 2019-2020'!AU65</f>
        <v>0</v>
      </c>
      <c r="Q65" s="30" t="str">
        <f t="shared" si="6"/>
        <v>D</v>
      </c>
      <c r="R65" s="38">
        <f>'[10]Фед- 2019-2020'!BC65</f>
        <v>0</v>
      </c>
      <c r="S65" s="34" t="str">
        <f t="shared" si="7"/>
        <v>D</v>
      </c>
      <c r="T65" s="36">
        <f>'[10]Фед- 2019-2020'!BE65</f>
        <v>1.0152320748648308E-4</v>
      </c>
      <c r="U65" s="30" t="str">
        <f t="shared" si="8"/>
        <v>D</v>
      </c>
      <c r="V65" s="38">
        <f>'[10]Фед- 2019-2020'!BG65</f>
        <v>0</v>
      </c>
      <c r="W65" s="158" t="str">
        <f t="shared" si="9"/>
        <v>D</v>
      </c>
      <c r="X65" s="58" t="str">
        <f t="shared" si="10"/>
        <v>D</v>
      </c>
      <c r="Y65" s="130">
        <f t="shared" si="11"/>
        <v>1</v>
      </c>
      <c r="Z65" s="131">
        <f t="shared" si="12"/>
        <v>1</v>
      </c>
      <c r="AA65" s="131">
        <f t="shared" si="13"/>
        <v>1</v>
      </c>
      <c r="AB65" s="131">
        <f t="shared" si="14"/>
        <v>2</v>
      </c>
      <c r="AC65" s="131">
        <f t="shared" si="15"/>
        <v>1</v>
      </c>
      <c r="AD65" s="131">
        <f t="shared" si="16"/>
        <v>1</v>
      </c>
      <c r="AE65" s="131">
        <f t="shared" si="17"/>
        <v>1</v>
      </c>
      <c r="AF65" s="131">
        <f t="shared" si="18"/>
        <v>1</v>
      </c>
      <c r="AG65" s="131">
        <f t="shared" si="19"/>
        <v>1</v>
      </c>
      <c r="AH65" s="131">
        <f t="shared" si="20"/>
        <v>1</v>
      </c>
      <c r="AI65" s="132">
        <f t="shared" si="21"/>
        <v>1.1000000000000001</v>
      </c>
    </row>
    <row r="66" spans="1:35" x14ac:dyDescent="0.25">
      <c r="A66" s="175">
        <v>15</v>
      </c>
      <c r="B66" s="155">
        <f>'[10]Мун- 2019-2020'!B66</f>
        <v>40820</v>
      </c>
      <c r="C66" s="164" t="str">
        <f>'[10]Мун- 2019-2020'!C66</f>
        <v>МБОУ СШ № 82</v>
      </c>
      <c r="D66" s="157">
        <f>'[10]Мун- 2019-2020'!DC66</f>
        <v>0.52941176470588236</v>
      </c>
      <c r="E66" s="158" t="str">
        <f t="shared" si="0"/>
        <v>B</v>
      </c>
      <c r="F66" s="159">
        <f>'[10]Мун- 2019-2020'!DE66</f>
        <v>0.73055714014071116</v>
      </c>
      <c r="G66" s="24" t="str">
        <f t="shared" si="1"/>
        <v>C</v>
      </c>
      <c r="H66" s="160">
        <f>'[10]Мун- 2019-2020'!DG66</f>
        <v>0.23529411764705882</v>
      </c>
      <c r="I66" s="24" t="str">
        <f t="shared" si="2"/>
        <v>A</v>
      </c>
      <c r="J66" s="28">
        <f>'[10]Мун- 2019-2020'!DI66+0.001</f>
        <v>4.4092522179974655E-2</v>
      </c>
      <c r="K66" s="24" t="str">
        <f t="shared" si="3"/>
        <v>B</v>
      </c>
      <c r="L66" s="23">
        <f>'[10]Рег- 2019-2020'!AQ66</f>
        <v>0.42857142857142855</v>
      </c>
      <c r="M66" s="30" t="str">
        <f t="shared" si="4"/>
        <v>A</v>
      </c>
      <c r="N66" s="33">
        <f>'[10]Рег- 2019-2020'!AS66</f>
        <v>1.6683936711103484</v>
      </c>
      <c r="O66" s="34" t="str">
        <f t="shared" si="5"/>
        <v>A</v>
      </c>
      <c r="P66" s="23">
        <f>'[10]Рег- 2019-2020'!AU66+0.002</f>
        <v>9.2909090909090913E-2</v>
      </c>
      <c r="Q66" s="30" t="str">
        <f t="shared" si="6"/>
        <v>C</v>
      </c>
      <c r="R66" s="38">
        <f>'[10]Фед- 2019-2020'!BC66</f>
        <v>0.16666666666666666</v>
      </c>
      <c r="S66" s="34" t="str">
        <f t="shared" si="7"/>
        <v>C</v>
      </c>
      <c r="T66" s="36">
        <f>'[10]Фед- 2019-2020'!BE66</f>
        <v>0.10152320748648309</v>
      </c>
      <c r="U66" s="30" t="str">
        <f t="shared" si="8"/>
        <v>D</v>
      </c>
      <c r="V66" s="38">
        <f>'[10]Фед- 2019-2020'!BG66</f>
        <v>1</v>
      </c>
      <c r="W66" s="158" t="str">
        <f t="shared" si="9"/>
        <v>A</v>
      </c>
      <c r="X66" s="58" t="str">
        <f t="shared" si="10"/>
        <v>B</v>
      </c>
      <c r="Y66" s="130">
        <f t="shared" si="11"/>
        <v>2.5</v>
      </c>
      <c r="Z66" s="131">
        <f t="shared" si="12"/>
        <v>2</v>
      </c>
      <c r="AA66" s="131">
        <f t="shared" si="13"/>
        <v>4.2</v>
      </c>
      <c r="AB66" s="131">
        <f t="shared" si="14"/>
        <v>2.5</v>
      </c>
      <c r="AC66" s="131">
        <f t="shared" si="15"/>
        <v>4.2</v>
      </c>
      <c r="AD66" s="131">
        <f t="shared" si="16"/>
        <v>4.2</v>
      </c>
      <c r="AE66" s="131">
        <f t="shared" si="17"/>
        <v>2</v>
      </c>
      <c r="AF66" s="131">
        <f t="shared" si="18"/>
        <v>2</v>
      </c>
      <c r="AG66" s="131">
        <f t="shared" si="19"/>
        <v>1</v>
      </c>
      <c r="AH66" s="131">
        <f t="shared" si="20"/>
        <v>4.2</v>
      </c>
      <c r="AI66" s="132">
        <f t="shared" si="21"/>
        <v>2.88</v>
      </c>
    </row>
    <row r="67" spans="1:35" x14ac:dyDescent="0.25">
      <c r="A67" s="175">
        <v>16</v>
      </c>
      <c r="B67" s="155">
        <f>'[10]Мун- 2019-2020'!B67</f>
        <v>40840</v>
      </c>
      <c r="C67" s="164" t="str">
        <f>'[10]Мун- 2019-2020'!C67</f>
        <v>МБОУ СШ № 84</v>
      </c>
      <c r="D67" s="157">
        <f>'[10]Мун- 2019-2020'!DC67</f>
        <v>0.35294117647058826</v>
      </c>
      <c r="E67" s="158" t="str">
        <f t="shared" si="0"/>
        <v>C</v>
      </c>
      <c r="F67" s="159">
        <f>'[10]Мун- 2019-2020'!DE67</f>
        <v>0.68758319072066931</v>
      </c>
      <c r="G67" s="24" t="str">
        <f t="shared" si="1"/>
        <v>C</v>
      </c>
      <c r="H67" s="160">
        <f>'[10]Мун- 2019-2020'!DG67</f>
        <v>3.125E-2</v>
      </c>
      <c r="I67" s="24" t="str">
        <f t="shared" si="2"/>
        <v>D</v>
      </c>
      <c r="J67" s="28">
        <f>'[10]Мун- 2019-2020'!DI67+0.001</f>
        <v>4.4184885290148447E-2</v>
      </c>
      <c r="K67" s="24" t="str">
        <f t="shared" si="3"/>
        <v>B</v>
      </c>
      <c r="L67" s="23">
        <f>'[10]Рег- 2019-2020'!AQ67</f>
        <v>0.14285714285714285</v>
      </c>
      <c r="M67" s="30" t="str">
        <f t="shared" si="4"/>
        <v>C</v>
      </c>
      <c r="N67" s="33">
        <f>'[10]Рег- 2019-2020'!AS67</f>
        <v>0.30334430383824518</v>
      </c>
      <c r="O67" s="34" t="str">
        <f t="shared" si="5"/>
        <v>D</v>
      </c>
      <c r="P67" s="23">
        <f>'[10]Рег- 2019-2020'!AU67</f>
        <v>0</v>
      </c>
      <c r="Q67" s="30" t="str">
        <f t="shared" si="6"/>
        <v>D</v>
      </c>
      <c r="R67" s="38">
        <f>'[10]Фед- 2019-2020'!BC67</f>
        <v>0</v>
      </c>
      <c r="S67" s="34" t="str">
        <f t="shared" si="7"/>
        <v>D</v>
      </c>
      <c r="T67" s="36">
        <f>'[10]Фед- 2019-2020'!BE67</f>
        <v>1.0152320748648308E-4</v>
      </c>
      <c r="U67" s="30" t="str">
        <f t="shared" si="8"/>
        <v>D</v>
      </c>
      <c r="V67" s="38">
        <f>'[10]Фед- 2019-2020'!BG67</f>
        <v>0</v>
      </c>
      <c r="W67" s="158" t="str">
        <f t="shared" si="9"/>
        <v>D</v>
      </c>
      <c r="X67" s="58" t="str">
        <f t="shared" si="10"/>
        <v>D</v>
      </c>
      <c r="Y67" s="130">
        <f t="shared" si="11"/>
        <v>2</v>
      </c>
      <c r="Z67" s="131">
        <f t="shared" si="12"/>
        <v>2</v>
      </c>
      <c r="AA67" s="131">
        <f t="shared" si="13"/>
        <v>1</v>
      </c>
      <c r="AB67" s="131">
        <f t="shared" si="14"/>
        <v>2.5</v>
      </c>
      <c r="AC67" s="131">
        <f t="shared" si="15"/>
        <v>2</v>
      </c>
      <c r="AD67" s="131">
        <f t="shared" si="16"/>
        <v>1</v>
      </c>
      <c r="AE67" s="131">
        <f t="shared" si="17"/>
        <v>1</v>
      </c>
      <c r="AF67" s="131">
        <f t="shared" si="18"/>
        <v>1</v>
      </c>
      <c r="AG67" s="131">
        <f t="shared" si="19"/>
        <v>1</v>
      </c>
      <c r="AH67" s="131">
        <f t="shared" si="20"/>
        <v>1</v>
      </c>
      <c r="AI67" s="132">
        <f t="shared" si="21"/>
        <v>1.45</v>
      </c>
    </row>
    <row r="68" spans="1:35" x14ac:dyDescent="0.25">
      <c r="A68" s="175">
        <v>17</v>
      </c>
      <c r="B68" s="155">
        <f>'[10]Мун- 2019-2020'!B68</f>
        <v>40950</v>
      </c>
      <c r="C68" s="164" t="str">
        <f>'[10]Мун- 2019-2020'!C68</f>
        <v>МБОУ СШ № 95</v>
      </c>
      <c r="D68" s="157">
        <f>'[10]Мун- 2019-2020'!DC68</f>
        <v>0.23529411764705882</v>
      </c>
      <c r="E68" s="158" t="str">
        <f t="shared" si="0"/>
        <v>C</v>
      </c>
      <c r="F68" s="159">
        <f>'[10]Мун- 2019-2020'!DE68</f>
        <v>0.25784369652025096</v>
      </c>
      <c r="G68" s="24" t="str">
        <f t="shared" si="1"/>
        <v>D</v>
      </c>
      <c r="H68" s="160">
        <f>'[10]Мун- 2019-2020'!DG68</f>
        <v>8.3333333333333329E-2</v>
      </c>
      <c r="I68" s="24" t="str">
        <f t="shared" si="2"/>
        <v>C</v>
      </c>
      <c r="J68" s="28">
        <f>'[10]Мун- 2019-2020'!DI68</f>
        <v>1.3969732246798603E-2</v>
      </c>
      <c r="K68" s="24" t="str">
        <f t="shared" si="3"/>
        <v>D</v>
      </c>
      <c r="L68" s="23">
        <f>'[10]Рег- 2019-2020'!AQ68</f>
        <v>0.2857142857142857</v>
      </c>
      <c r="M68" s="30" t="str">
        <f t="shared" si="4"/>
        <v>B</v>
      </c>
      <c r="N68" s="33">
        <f>'[10]Рег- 2019-2020'!AS68</f>
        <v>0.45501645575736777</v>
      </c>
      <c r="O68" s="34" t="str">
        <f t="shared" si="5"/>
        <v>D</v>
      </c>
      <c r="P68" s="23">
        <f>'[10]Рег- 2019-2020'!AU68</f>
        <v>0.33333333333333331</v>
      </c>
      <c r="Q68" s="30" t="str">
        <f t="shared" si="6"/>
        <v>A</v>
      </c>
      <c r="R68" s="38">
        <f>'[10]Фед- 2019-2020'!BC68</f>
        <v>0.16666666666666666</v>
      </c>
      <c r="S68" s="34" t="str">
        <f t="shared" si="7"/>
        <v>C</v>
      </c>
      <c r="T68" s="36">
        <f>'[10]Фед- 2019-2020'!BE68</f>
        <v>0.50761603743241546</v>
      </c>
      <c r="U68" s="30" t="str">
        <f t="shared" si="8"/>
        <v>C</v>
      </c>
      <c r="V68" s="38">
        <f>'[10]Фед- 2019-2020'!BG68</f>
        <v>0</v>
      </c>
      <c r="W68" s="158" t="str">
        <f t="shared" si="9"/>
        <v>D</v>
      </c>
      <c r="X68" s="58" t="str">
        <f t="shared" si="10"/>
        <v>C</v>
      </c>
      <c r="Y68" s="130">
        <f t="shared" si="11"/>
        <v>2</v>
      </c>
      <c r="Z68" s="131">
        <f t="shared" si="12"/>
        <v>1</v>
      </c>
      <c r="AA68" s="131">
        <f t="shared" si="13"/>
        <v>2</v>
      </c>
      <c r="AB68" s="131">
        <f t="shared" si="14"/>
        <v>1</v>
      </c>
      <c r="AC68" s="131">
        <f t="shared" si="15"/>
        <v>2.5</v>
      </c>
      <c r="AD68" s="131">
        <f t="shared" si="16"/>
        <v>1</v>
      </c>
      <c r="AE68" s="131">
        <f t="shared" si="17"/>
        <v>4.2</v>
      </c>
      <c r="AF68" s="131">
        <f t="shared" si="18"/>
        <v>2</v>
      </c>
      <c r="AG68" s="131">
        <f t="shared" si="19"/>
        <v>2</v>
      </c>
      <c r="AH68" s="131">
        <f t="shared" si="20"/>
        <v>1</v>
      </c>
      <c r="AI68" s="132">
        <f t="shared" si="21"/>
        <v>1.8699999999999999</v>
      </c>
    </row>
    <row r="69" spans="1:35" x14ac:dyDescent="0.25">
      <c r="A69" s="175">
        <v>18</v>
      </c>
      <c r="B69" s="155">
        <f>'[10]Мун- 2019-2020'!B69</f>
        <v>40990</v>
      </c>
      <c r="C69" s="164" t="str">
        <f>'[10]Мун- 2019-2020'!C69</f>
        <v>МБОУ СШ № 99</v>
      </c>
      <c r="D69" s="157">
        <f>'[10]Мун- 2019-2020'!DC69</f>
        <v>0.41176470588235292</v>
      </c>
      <c r="E69" s="158" t="str">
        <f t="shared" si="0"/>
        <v>C</v>
      </c>
      <c r="F69" s="159">
        <f>'[10]Мун- 2019-2020'!DE69</f>
        <v>1.1602966343411294</v>
      </c>
      <c r="G69" s="24" t="str">
        <f t="shared" si="1"/>
        <v>B</v>
      </c>
      <c r="H69" s="160">
        <f>'[10]Мун- 2019-2020'!DG69+0.005</f>
        <v>0.15314814814814814</v>
      </c>
      <c r="I69" s="24" t="str">
        <f t="shared" si="2"/>
        <v>B</v>
      </c>
      <c r="J69" s="28">
        <f>'[10]Мун- 2019-2020'!DI69</f>
        <v>4.6997389033942558E-2</v>
      </c>
      <c r="K69" s="24" t="str">
        <f t="shared" si="3"/>
        <v>B</v>
      </c>
      <c r="L69" s="23">
        <f>'[10]Рег- 2019-2020'!AQ69</f>
        <v>0.14285714285714285</v>
      </c>
      <c r="M69" s="30" t="str">
        <f t="shared" si="4"/>
        <v>C</v>
      </c>
      <c r="N69" s="33">
        <f>'[10]Рег- 2019-2020'!AS69</f>
        <v>1.0617050634338581</v>
      </c>
      <c r="O69" s="34" t="str">
        <f t="shared" si="5"/>
        <v>B</v>
      </c>
      <c r="P69" s="23">
        <f>'[10]Рег- 2019-2020'!AU69</f>
        <v>0.14285714285714285</v>
      </c>
      <c r="Q69" s="30" t="str">
        <f t="shared" si="6"/>
        <v>C</v>
      </c>
      <c r="R69" s="38">
        <f>'[10]Фед- 2019-2020'!BC69</f>
        <v>0.16666666666666666</v>
      </c>
      <c r="S69" s="34" t="str">
        <f t="shared" si="7"/>
        <v>C</v>
      </c>
      <c r="T69" s="36">
        <f>'[10]Фед- 2019-2020'!BE69</f>
        <v>0.50761603743241546</v>
      </c>
      <c r="U69" s="30" t="str">
        <f t="shared" si="8"/>
        <v>C</v>
      </c>
      <c r="V69" s="38">
        <f>'[10]Фед- 2019-2020'!BG69</f>
        <v>0.2</v>
      </c>
      <c r="W69" s="158" t="str">
        <f t="shared" si="9"/>
        <v>A</v>
      </c>
      <c r="X69" s="58" t="str">
        <f t="shared" si="10"/>
        <v>C</v>
      </c>
      <c r="Y69" s="130">
        <f t="shared" si="11"/>
        <v>2</v>
      </c>
      <c r="Z69" s="131">
        <f t="shared" si="12"/>
        <v>2.5</v>
      </c>
      <c r="AA69" s="131">
        <f t="shared" si="13"/>
        <v>2.5</v>
      </c>
      <c r="AB69" s="131">
        <f t="shared" si="14"/>
        <v>2.5</v>
      </c>
      <c r="AC69" s="131">
        <f t="shared" si="15"/>
        <v>2</v>
      </c>
      <c r="AD69" s="131">
        <f t="shared" si="16"/>
        <v>2.5</v>
      </c>
      <c r="AE69" s="131">
        <f t="shared" si="17"/>
        <v>2</v>
      </c>
      <c r="AF69" s="131">
        <f t="shared" si="18"/>
        <v>2</v>
      </c>
      <c r="AG69" s="131">
        <f t="shared" si="19"/>
        <v>2</v>
      </c>
      <c r="AH69" s="131">
        <f t="shared" si="20"/>
        <v>4.2</v>
      </c>
      <c r="AI69" s="132">
        <f t="shared" si="21"/>
        <v>2.42</v>
      </c>
    </row>
    <row r="70" spans="1:35" ht="15.75" thickBot="1" x14ac:dyDescent="0.3">
      <c r="A70" s="176">
        <v>19</v>
      </c>
      <c r="B70" s="166">
        <f>'[10]Мун- 2019-2020'!B70</f>
        <v>40133</v>
      </c>
      <c r="C70" s="167" t="str">
        <f>'[10]Мун- 2019-2020'!C70</f>
        <v>МБОУ СШ № 133</v>
      </c>
      <c r="D70" s="168">
        <f>'[10]Мун- 2019-2020'!DC70</f>
        <v>0.52941176470588236</v>
      </c>
      <c r="E70" s="169" t="str">
        <f t="shared" ref="E70:E126" si="22">IF(D70&gt;=$D$128,"A",IF(D70&gt;=$D$129,"B",IF(D70&gt;=$D$130,"C","D")))</f>
        <v>B</v>
      </c>
      <c r="F70" s="170">
        <f>'[10]Мун- 2019-2020'!DE70</f>
        <v>0.66609621601064839</v>
      </c>
      <c r="G70" s="24" t="str">
        <f t="shared" ref="G70:G126" si="23">IF(F70&gt;=$F$128,"A",IF(F70&gt;=$F$129,"B",IF(F70&gt;=$F$130,"C","D")))</f>
        <v>C</v>
      </c>
      <c r="H70" s="171">
        <f>'[10]Мун- 2019-2020'!DG70</f>
        <v>6.4516129032258063E-2</v>
      </c>
      <c r="I70" s="24" t="str">
        <f t="shared" ref="I70:I126" si="24">IF(H70&gt;=$H$128,"A",IF(H70&gt;=$H$129,"B",IF(H70&gt;=$H$130,"C","D")))</f>
        <v>D</v>
      </c>
      <c r="J70" s="28">
        <f>'[10]Мун- 2019-2020'!DI70+0.006</f>
        <v>4.4036809815950921E-2</v>
      </c>
      <c r="K70" s="24" t="str">
        <f t="shared" ref="K70:K126" si="25">IF(J70&gt;=$J$128,"A",IF(J70&gt;=$J$129,"B",IF(J70&gt;=$J$130,"C","D")))</f>
        <v>B</v>
      </c>
      <c r="L70" s="25">
        <f>'[10]Рег- 2019-2020'!AQ70</f>
        <v>0.2857142857142857</v>
      </c>
      <c r="M70" s="35" t="str">
        <f t="shared" ref="M70:M126" si="26">IF(L70&gt;=$L$128,"A",IF(L70&gt;=$L$129,"B",IF(L70&gt;=$L$130,"C","D")))</f>
        <v>B</v>
      </c>
      <c r="N70" s="28">
        <f>'[10]Рег- 2019-2020'!AS70</f>
        <v>0.60668860767649035</v>
      </c>
      <c r="O70" s="40" t="str">
        <f t="shared" ref="O70:O126" si="27">IF(N70&gt;=$N$128,"A",IF(N70&gt;=$N$129,"B",IF(N70&gt;=$N$130,"C","D")))</f>
        <v>C</v>
      </c>
      <c r="P70" s="25">
        <f>'[10]Рег- 2019-2020'!AU70</f>
        <v>0</v>
      </c>
      <c r="Q70" s="35" t="str">
        <f t="shared" ref="Q70:Q126" si="28">IF(P70&gt;=$P$128,"A",IF(P70&gt;=$P$129,"B",IF(P70&gt;=$P$130,"C","D")))</f>
        <v>D</v>
      </c>
      <c r="R70" s="26">
        <f>'[10]Фед- 2019-2020'!BC70</f>
        <v>0.16666666666666666</v>
      </c>
      <c r="S70" s="40" t="str">
        <f t="shared" ref="S70:S126" si="29">IF(R70&gt;=$R$128,"A",IF(R70&gt;=$R$129,"B",IF(R70&gt;=$R$130,"C","D")))</f>
        <v>C</v>
      </c>
      <c r="T70" s="43">
        <f>'[10]Фед- 2019-2020'!BE70</f>
        <v>1.218278489837797</v>
      </c>
      <c r="U70" s="35" t="str">
        <f t="shared" ref="U70:U126" si="30">IF(T70&gt;=$T$128,"A",IF(T70&gt;=$T$129,"B",IF(T70&gt;=$T$130,"C","D")))</f>
        <v>B</v>
      </c>
      <c r="V70" s="26">
        <f>'[10]Фед- 2019-2020'!BG70</f>
        <v>0</v>
      </c>
      <c r="W70" s="169" t="str">
        <f t="shared" ref="W70:W126" si="31">IF(V70&gt;=$V$128,"A",IF(V70&gt;=$V$129,"B",IF(V70&gt;=$V$130,"C","D")))</f>
        <v>D</v>
      </c>
      <c r="X70" s="57" t="str">
        <f t="shared" si="10"/>
        <v>C</v>
      </c>
      <c r="Y70" s="130">
        <f t="shared" si="11"/>
        <v>2.5</v>
      </c>
      <c r="Z70" s="131">
        <f t="shared" si="12"/>
        <v>2</v>
      </c>
      <c r="AA70" s="131">
        <f t="shared" si="13"/>
        <v>1</v>
      </c>
      <c r="AB70" s="131">
        <f t="shared" si="14"/>
        <v>2.5</v>
      </c>
      <c r="AC70" s="131">
        <f t="shared" si="15"/>
        <v>2.5</v>
      </c>
      <c r="AD70" s="131">
        <f t="shared" si="16"/>
        <v>2</v>
      </c>
      <c r="AE70" s="131">
        <f t="shared" si="17"/>
        <v>1</v>
      </c>
      <c r="AF70" s="131">
        <f t="shared" si="18"/>
        <v>2</v>
      </c>
      <c r="AG70" s="131">
        <f t="shared" si="19"/>
        <v>2.5</v>
      </c>
      <c r="AH70" s="131">
        <f t="shared" si="20"/>
        <v>1</v>
      </c>
      <c r="AI70" s="132">
        <f t="shared" si="21"/>
        <v>1.9</v>
      </c>
    </row>
    <row r="71" spans="1:35" ht="16.5" thickBot="1" x14ac:dyDescent="0.3">
      <c r="A71" s="173"/>
      <c r="B71" s="147"/>
      <c r="C71" s="129" t="str">
        <f>'[10]Мун- 2019-2020'!C71</f>
        <v>Свердловский район</v>
      </c>
      <c r="D71" s="70">
        <f>'[10]Мун- 2019-2020'!DC71</f>
        <v>0.5</v>
      </c>
      <c r="E71" s="71" t="str">
        <f t="shared" si="22"/>
        <v>B</v>
      </c>
      <c r="F71" s="72">
        <f>'[10]Мун- 2019-2020'!DE71</f>
        <v>0.97765734930595172</v>
      </c>
      <c r="G71" s="73" t="str">
        <f t="shared" si="23"/>
        <v>C</v>
      </c>
      <c r="H71" s="74">
        <f>'[10]Мун- 2019-2020'!DG71</f>
        <v>0.16169544740973313</v>
      </c>
      <c r="I71" s="73" t="str">
        <f t="shared" si="24"/>
        <v>B</v>
      </c>
      <c r="J71" s="75">
        <f>'[10]Мун- 2019-2020'!DI71</f>
        <v>4.4334632516703783E-2</v>
      </c>
      <c r="K71" s="73" t="str">
        <f t="shared" si="25"/>
        <v>B</v>
      </c>
      <c r="L71" s="76">
        <f>'[10]Рег- 2019-2020'!AQ71</f>
        <v>0.20408163265306123</v>
      </c>
      <c r="M71" s="77" t="str">
        <f t="shared" si="26"/>
        <v>C</v>
      </c>
      <c r="N71" s="75">
        <f>'[10]Рег- 2019-2020'!AS71</f>
        <v>0.70419213391021196</v>
      </c>
      <c r="O71" s="78" t="str">
        <f t="shared" si="27"/>
        <v>C</v>
      </c>
      <c r="P71" s="76">
        <f>'[10]Рег- 2019-2020'!AU71</f>
        <v>0.12307692307692308</v>
      </c>
      <c r="Q71" s="77" t="str">
        <f t="shared" si="28"/>
        <v>C</v>
      </c>
      <c r="R71" s="75">
        <f>'[10]Фед- 2019-2020'!BC71</f>
        <v>0.16666666666666666</v>
      </c>
      <c r="S71" s="78" t="str">
        <f t="shared" si="29"/>
        <v>C</v>
      </c>
      <c r="T71" s="76">
        <f>'[10]Фед- 2019-2020'!BE71</f>
        <v>0.50036437975480952</v>
      </c>
      <c r="U71" s="77" t="str">
        <f t="shared" si="30"/>
        <v>C</v>
      </c>
      <c r="V71" s="75">
        <f>'[10]Фед- 2019-2020'!BG71</f>
        <v>0.21739130434782608</v>
      </c>
      <c r="W71" s="71" t="str">
        <f t="shared" si="31"/>
        <v>A</v>
      </c>
      <c r="X71" s="79" t="str">
        <f t="shared" si="10"/>
        <v>C</v>
      </c>
      <c r="Y71" s="130">
        <f t="shared" si="11"/>
        <v>2.5</v>
      </c>
      <c r="Z71" s="131">
        <f t="shared" si="12"/>
        <v>2</v>
      </c>
      <c r="AA71" s="131">
        <f t="shared" si="13"/>
        <v>2.5</v>
      </c>
      <c r="AB71" s="131">
        <f t="shared" si="14"/>
        <v>2.5</v>
      </c>
      <c r="AC71" s="131">
        <f t="shared" si="15"/>
        <v>2</v>
      </c>
      <c r="AD71" s="131">
        <f t="shared" si="16"/>
        <v>2</v>
      </c>
      <c r="AE71" s="131">
        <f t="shared" si="17"/>
        <v>2</v>
      </c>
      <c r="AF71" s="131">
        <f t="shared" si="18"/>
        <v>2</v>
      </c>
      <c r="AG71" s="131">
        <f t="shared" si="19"/>
        <v>2</v>
      </c>
      <c r="AH71" s="131">
        <f t="shared" si="20"/>
        <v>4.2</v>
      </c>
      <c r="AI71" s="132">
        <f t="shared" si="21"/>
        <v>2.37</v>
      </c>
    </row>
    <row r="72" spans="1:35" x14ac:dyDescent="0.25">
      <c r="A72" s="174">
        <v>1</v>
      </c>
      <c r="B72" s="149">
        <f>'[10]Мун- 2019-2020'!B72</f>
        <v>50040</v>
      </c>
      <c r="C72" s="162" t="str">
        <f>'[10]Мун- 2019-2020'!C72</f>
        <v>МАОУ Гимназия № 14</v>
      </c>
      <c r="D72" s="151">
        <f>'[10]Мун- 2019-2020'!DC72+0.001</f>
        <v>0.6480588235294118</v>
      </c>
      <c r="E72" s="152" t="str">
        <f t="shared" si="22"/>
        <v>A</v>
      </c>
      <c r="F72" s="153">
        <f>'[10]Мун- 2019-2020'!DE72</f>
        <v>1.6330100779615895</v>
      </c>
      <c r="G72" s="27" t="str">
        <f t="shared" si="23"/>
        <v>A</v>
      </c>
      <c r="H72" s="154">
        <f>'[10]Мун- 2019-2020'!DG72</f>
        <v>0.18421052631578946</v>
      </c>
      <c r="I72" s="27" t="str">
        <f t="shared" si="24"/>
        <v>B</v>
      </c>
      <c r="J72" s="26">
        <f>'[10]Мун- 2019-2020'!DI72</f>
        <v>7.3572120038722169E-2</v>
      </c>
      <c r="K72" s="27" t="str">
        <f t="shared" si="25"/>
        <v>A</v>
      </c>
      <c r="L72" s="36">
        <f>'[10]Рег- 2019-2020'!AQ72</f>
        <v>0.5714285714285714</v>
      </c>
      <c r="M72" s="37" t="str">
        <f t="shared" si="26"/>
        <v>A</v>
      </c>
      <c r="N72" s="38">
        <f>'[10]Рег- 2019-2020'!AS72</f>
        <v>1.2133772153529807</v>
      </c>
      <c r="O72" s="39" t="str">
        <f t="shared" si="27"/>
        <v>B</v>
      </c>
      <c r="P72" s="36">
        <f>'[10]Рег- 2019-2020'!AU72</f>
        <v>0.25</v>
      </c>
      <c r="Q72" s="37" t="str">
        <f t="shared" si="28"/>
        <v>B</v>
      </c>
      <c r="R72" s="38">
        <f>'[10]Фед- 2019-2020'!BC72</f>
        <v>0.16666666666666666</v>
      </c>
      <c r="S72" s="39" t="str">
        <f t="shared" si="29"/>
        <v>C</v>
      </c>
      <c r="T72" s="36">
        <f>'[10]Фед- 2019-2020'!BE72</f>
        <v>0.30456962245944924</v>
      </c>
      <c r="U72" s="37" t="str">
        <f t="shared" si="30"/>
        <v>D</v>
      </c>
      <c r="V72" s="38">
        <f>'[10]Фед- 2019-2020'!BG72</f>
        <v>0</v>
      </c>
      <c r="W72" s="152" t="str">
        <f t="shared" si="31"/>
        <v>D</v>
      </c>
      <c r="X72" s="56" t="str">
        <f t="shared" ref="X72:X125" si="32">IF(AI72&gt;=3.5,"A",IF(AI72&gt;=2.5,"B",IF(AI72&gt;=1.5,"C","D")))</f>
        <v>B</v>
      </c>
      <c r="Y72" s="130">
        <f t="shared" ref="Y72:Y125" si="33">IF(E72="A",4.2,IF(E72="B",2.5,IF(E72="C",2,1)))</f>
        <v>4.2</v>
      </c>
      <c r="Z72" s="131">
        <f t="shared" ref="Z72:Z125" si="34">IF(G72="A",4.2,IF(G72="B",2.5,IF(G72="C",2,1)))</f>
        <v>4.2</v>
      </c>
      <c r="AA72" s="131">
        <f t="shared" ref="AA72:AA125" si="35">IF(I72="A",4.2,IF(I72="B",2.5,IF(I72="C",2,1)))</f>
        <v>2.5</v>
      </c>
      <c r="AB72" s="131">
        <f t="shared" ref="AB72:AB125" si="36">IF(K72="A",4.2,IF(K72="B",2.5,IF(K72="C",2,1)))</f>
        <v>4.2</v>
      </c>
      <c r="AC72" s="131">
        <f t="shared" ref="AC72:AC125" si="37">IF(M72="A",4.2,IF(M72="B",2.5,IF(M72="C",2,1)))</f>
        <v>4.2</v>
      </c>
      <c r="AD72" s="131">
        <f t="shared" ref="AD72:AD125" si="38">IF(O72="A",4.2,IF(O72="B",2.5,IF(O72="C",2,1)))</f>
        <v>2.5</v>
      </c>
      <c r="AE72" s="131">
        <f t="shared" ref="AE72:AE125" si="39">IF(Q72="A",4.2,IF(Q72="B",2.5,IF(Q72="C",2,1)))</f>
        <v>2.5</v>
      </c>
      <c r="AF72" s="131">
        <f t="shared" ref="AF72:AF125" si="40">IF(S72="A",4.2,IF(S72="B",2.5,IF(S72="C",2,1)))</f>
        <v>2</v>
      </c>
      <c r="AG72" s="131">
        <f t="shared" ref="AG72:AG125" si="41">IF(U72="A",4.2,IF(U72="B",2.5,IF(U72="C",2,1)))</f>
        <v>1</v>
      </c>
      <c r="AH72" s="131">
        <f t="shared" ref="AH72:AH125" si="42">IF(W72="A",4.2,IF(W72="B",2.5,IF(W72="C",2,1)))</f>
        <v>1</v>
      </c>
      <c r="AI72" s="132">
        <f t="shared" ref="AI72:AI125" si="43">AVERAGE(Y72:AH72)</f>
        <v>2.83</v>
      </c>
    </row>
    <row r="73" spans="1:35" x14ac:dyDescent="0.25">
      <c r="A73" s="175">
        <v>2</v>
      </c>
      <c r="B73" s="155">
        <f>'[10]Мун- 2019-2020'!B73</f>
        <v>50003</v>
      </c>
      <c r="C73" s="156" t="str">
        <f>'[10]Мун- 2019-2020'!C73</f>
        <v>МАОУ Лицей № 9 "Лидер"</v>
      </c>
      <c r="D73" s="157">
        <f>'[10]Мун- 2019-2020'!DC73</f>
        <v>0.52941176470588236</v>
      </c>
      <c r="E73" s="158" t="str">
        <f t="shared" si="22"/>
        <v>B</v>
      </c>
      <c r="F73" s="159">
        <f>'[10]Мун- 2019-2020'!DE73</f>
        <v>2.1057235215820498</v>
      </c>
      <c r="G73" s="24" t="str">
        <f t="shared" si="23"/>
        <v>A</v>
      </c>
      <c r="H73" s="160">
        <f>'[10]Мун- 2019-2020'!DG73</f>
        <v>0.15306122448979592</v>
      </c>
      <c r="I73" s="24" t="str">
        <f t="shared" si="24"/>
        <v>B</v>
      </c>
      <c r="J73" s="28">
        <f>'[10]Мун- 2019-2020'!DI73</f>
        <v>8.5291557876414278E-2</v>
      </c>
      <c r="K73" s="24" t="str">
        <f t="shared" si="25"/>
        <v>A</v>
      </c>
      <c r="L73" s="23">
        <f>'[10]Рег- 2019-2020'!AQ73</f>
        <v>0.14285714285714285</v>
      </c>
      <c r="M73" s="30" t="str">
        <f t="shared" si="26"/>
        <v>C</v>
      </c>
      <c r="N73" s="33">
        <f>'[10]Рег- 2019-2020'!AS73</f>
        <v>2.1234101268677161</v>
      </c>
      <c r="O73" s="34" t="str">
        <f t="shared" si="27"/>
        <v>A</v>
      </c>
      <c r="P73" s="23">
        <f>'[10]Рег- 2019-2020'!AU73</f>
        <v>7.1428571428571425E-2</v>
      </c>
      <c r="Q73" s="30" t="str">
        <f t="shared" si="28"/>
        <v>D</v>
      </c>
      <c r="R73" s="38">
        <f>'[10]Фед- 2019-2020'!BC73</f>
        <v>0.33333333333333331</v>
      </c>
      <c r="S73" s="34" t="str">
        <f t="shared" si="29"/>
        <v>A</v>
      </c>
      <c r="T73" s="36">
        <f>'[10]Фед- 2019-2020'!BE73</f>
        <v>4.4670211294052562</v>
      </c>
      <c r="U73" s="30" t="str">
        <f t="shared" si="30"/>
        <v>A</v>
      </c>
      <c r="V73" s="38">
        <f>'[10]Фед- 2019-2020'!BG73</f>
        <v>0.31818181818181818</v>
      </c>
      <c r="W73" s="158" t="str">
        <f t="shared" si="31"/>
        <v>A</v>
      </c>
      <c r="X73" s="58" t="str">
        <f t="shared" si="32"/>
        <v>B</v>
      </c>
      <c r="Y73" s="130">
        <f t="shared" si="33"/>
        <v>2.5</v>
      </c>
      <c r="Z73" s="131">
        <f t="shared" si="34"/>
        <v>4.2</v>
      </c>
      <c r="AA73" s="131">
        <f t="shared" si="35"/>
        <v>2.5</v>
      </c>
      <c r="AB73" s="131">
        <f t="shared" si="36"/>
        <v>4.2</v>
      </c>
      <c r="AC73" s="131">
        <f t="shared" si="37"/>
        <v>2</v>
      </c>
      <c r="AD73" s="131">
        <f t="shared" si="38"/>
        <v>4.2</v>
      </c>
      <c r="AE73" s="131">
        <f t="shared" si="39"/>
        <v>1</v>
      </c>
      <c r="AF73" s="131">
        <f t="shared" si="40"/>
        <v>4.2</v>
      </c>
      <c r="AG73" s="131">
        <f t="shared" si="41"/>
        <v>4.2</v>
      </c>
      <c r="AH73" s="131">
        <f t="shared" si="42"/>
        <v>4.2</v>
      </c>
      <c r="AI73" s="132">
        <f t="shared" si="43"/>
        <v>3.3199999999999994</v>
      </c>
    </row>
    <row r="74" spans="1:35" x14ac:dyDescent="0.25">
      <c r="A74" s="175">
        <v>3</v>
      </c>
      <c r="B74" s="155">
        <f>'[10]Мун- 2019-2020'!B74</f>
        <v>50060</v>
      </c>
      <c r="C74" s="156" t="str">
        <f>'[10]Мун- 2019-2020'!C74</f>
        <v>МБОУ СШ № 6</v>
      </c>
      <c r="D74" s="157">
        <f>'[10]Мун- 2019-2020'!DC74</f>
        <v>0.58823529411764708</v>
      </c>
      <c r="E74" s="158" t="str">
        <f t="shared" si="22"/>
        <v>B</v>
      </c>
      <c r="F74" s="159">
        <f>'[10]Мун- 2019-2020'!DE74</f>
        <v>1.9338277239018824</v>
      </c>
      <c r="G74" s="24" t="str">
        <f t="shared" si="23"/>
        <v>A</v>
      </c>
      <c r="H74" s="160">
        <f>'[10]Мун- 2019-2020'!DG74</f>
        <v>8.8888888888888892E-2</v>
      </c>
      <c r="I74" s="24" t="str">
        <f t="shared" si="24"/>
        <v>C</v>
      </c>
      <c r="J74" s="28">
        <f>'[10]Мун- 2019-2020'!DI74</f>
        <v>0.11194029850746269</v>
      </c>
      <c r="K74" s="24" t="str">
        <f t="shared" si="25"/>
        <v>A</v>
      </c>
      <c r="L74" s="23">
        <f>'[10]Рег- 2019-2020'!AQ74</f>
        <v>0.14285714285714285</v>
      </c>
      <c r="M74" s="30" t="str">
        <f t="shared" si="26"/>
        <v>C</v>
      </c>
      <c r="N74" s="33">
        <f>'[10]Рег- 2019-2020'!AS74</f>
        <v>0.758360759595613</v>
      </c>
      <c r="O74" s="34" t="str">
        <f t="shared" si="27"/>
        <v>C</v>
      </c>
      <c r="P74" s="23">
        <f>'[10]Рег- 2019-2020'!AU74</f>
        <v>0.2</v>
      </c>
      <c r="Q74" s="30" t="str">
        <f t="shared" si="28"/>
        <v>B</v>
      </c>
      <c r="R74" s="38">
        <f>'[10]Фед- 2019-2020'!BC74</f>
        <v>0.16666666666666666</v>
      </c>
      <c r="S74" s="34" t="str">
        <f t="shared" si="29"/>
        <v>C</v>
      </c>
      <c r="T74" s="36">
        <f>'[10]Фед- 2019-2020'!BE74</f>
        <v>0.20304641497296619</v>
      </c>
      <c r="U74" s="30" t="str">
        <f t="shared" si="30"/>
        <v>D</v>
      </c>
      <c r="V74" s="38">
        <f>'[10]Фед- 2019-2020'!BG74</f>
        <v>0</v>
      </c>
      <c r="W74" s="158" t="str">
        <f t="shared" si="31"/>
        <v>D</v>
      </c>
      <c r="X74" s="58" t="str">
        <f t="shared" si="32"/>
        <v>C</v>
      </c>
      <c r="Y74" s="130">
        <f t="shared" si="33"/>
        <v>2.5</v>
      </c>
      <c r="Z74" s="131">
        <f t="shared" si="34"/>
        <v>4.2</v>
      </c>
      <c r="AA74" s="131">
        <f t="shared" si="35"/>
        <v>2</v>
      </c>
      <c r="AB74" s="131">
        <f t="shared" si="36"/>
        <v>4.2</v>
      </c>
      <c r="AC74" s="131">
        <f t="shared" si="37"/>
        <v>2</v>
      </c>
      <c r="AD74" s="131">
        <f t="shared" si="38"/>
        <v>2</v>
      </c>
      <c r="AE74" s="131">
        <f t="shared" si="39"/>
        <v>2.5</v>
      </c>
      <c r="AF74" s="131">
        <f t="shared" si="40"/>
        <v>2</v>
      </c>
      <c r="AG74" s="131">
        <f t="shared" si="41"/>
        <v>1</v>
      </c>
      <c r="AH74" s="131">
        <f t="shared" si="42"/>
        <v>1</v>
      </c>
      <c r="AI74" s="132">
        <f t="shared" si="43"/>
        <v>2.34</v>
      </c>
    </row>
    <row r="75" spans="1:35" x14ac:dyDescent="0.25">
      <c r="A75" s="175">
        <v>4</v>
      </c>
      <c r="B75" s="155">
        <f>'[10]Мун- 2019-2020'!B75</f>
        <v>50170</v>
      </c>
      <c r="C75" s="156" t="str">
        <f>'[10]Мун- 2019-2020'!C75</f>
        <v>МБОУ СШ № 17</v>
      </c>
      <c r="D75" s="157">
        <f>'[10]Мун- 2019-2020'!DC75</f>
        <v>0.58823529411764708</v>
      </c>
      <c r="E75" s="158" t="str">
        <f t="shared" si="22"/>
        <v>B</v>
      </c>
      <c r="F75" s="159">
        <f>'[10]Мун- 2019-2020'!DE75</f>
        <v>0.92393991253089935</v>
      </c>
      <c r="G75" s="24" t="str">
        <f t="shared" si="23"/>
        <v>C</v>
      </c>
      <c r="H75" s="160">
        <f>'[10]Мун- 2019-2020'!DG75</f>
        <v>0.13953488372093023</v>
      </c>
      <c r="I75" s="24" t="str">
        <f t="shared" si="24"/>
        <v>C</v>
      </c>
      <c r="J75" s="28">
        <f>'[10]Мун- 2019-2020'!DI75</f>
        <v>5.771812080536913E-2</v>
      </c>
      <c r="K75" s="24" t="str">
        <f t="shared" si="25"/>
        <v>B</v>
      </c>
      <c r="L75" s="23">
        <f>'[10]Рег- 2019-2020'!AQ75</f>
        <v>0.42857142857142855</v>
      </c>
      <c r="M75" s="30" t="str">
        <f t="shared" si="26"/>
        <v>A</v>
      </c>
      <c r="N75" s="33">
        <f>'[10]Рег- 2019-2020'!AS75</f>
        <v>2.4267544307059614</v>
      </c>
      <c r="O75" s="34" t="str">
        <f t="shared" si="27"/>
        <v>A</v>
      </c>
      <c r="P75" s="23">
        <f>'[10]Рег- 2019-2020'!AU75</f>
        <v>6.25E-2</v>
      </c>
      <c r="Q75" s="30" t="str">
        <f t="shared" si="28"/>
        <v>D</v>
      </c>
      <c r="R75" s="38">
        <f>'[10]Фед- 2019-2020'!BC75</f>
        <v>0</v>
      </c>
      <c r="S75" s="34" t="str">
        <f t="shared" si="29"/>
        <v>D</v>
      </c>
      <c r="T75" s="36">
        <f>'[10]Фед- 2019-2020'!BE75</f>
        <v>1.0152320748648308E-4</v>
      </c>
      <c r="U75" s="30" t="str">
        <f t="shared" si="30"/>
        <v>D</v>
      </c>
      <c r="V75" s="38">
        <f>'[10]Фед- 2019-2020'!BG75</f>
        <v>0</v>
      </c>
      <c r="W75" s="158" t="str">
        <f t="shared" si="31"/>
        <v>D</v>
      </c>
      <c r="X75" s="58" t="str">
        <f t="shared" si="32"/>
        <v>C</v>
      </c>
      <c r="Y75" s="130">
        <f t="shared" si="33"/>
        <v>2.5</v>
      </c>
      <c r="Z75" s="131">
        <f t="shared" si="34"/>
        <v>2</v>
      </c>
      <c r="AA75" s="131">
        <f t="shared" si="35"/>
        <v>2</v>
      </c>
      <c r="AB75" s="131">
        <f t="shared" si="36"/>
        <v>2.5</v>
      </c>
      <c r="AC75" s="131">
        <f t="shared" si="37"/>
        <v>4.2</v>
      </c>
      <c r="AD75" s="131">
        <f t="shared" si="38"/>
        <v>4.2</v>
      </c>
      <c r="AE75" s="131">
        <f t="shared" si="39"/>
        <v>1</v>
      </c>
      <c r="AF75" s="131">
        <f t="shared" si="40"/>
        <v>1</v>
      </c>
      <c r="AG75" s="131">
        <f t="shared" si="41"/>
        <v>1</v>
      </c>
      <c r="AH75" s="131">
        <f t="shared" si="42"/>
        <v>1</v>
      </c>
      <c r="AI75" s="132">
        <f t="shared" si="43"/>
        <v>2.1399999999999997</v>
      </c>
    </row>
    <row r="76" spans="1:35" x14ac:dyDescent="0.25">
      <c r="A76" s="175">
        <v>5</v>
      </c>
      <c r="B76" s="155">
        <f>'[10]Мун- 2019-2020'!B76</f>
        <v>50230</v>
      </c>
      <c r="C76" s="156" t="str">
        <f>'[10]Мун- 2019-2020'!C76</f>
        <v>МАОУ СШ № 23</v>
      </c>
      <c r="D76" s="157">
        <f>'[10]Мун- 2019-2020'!DC76</f>
        <v>0.47058823529411764</v>
      </c>
      <c r="E76" s="158" t="str">
        <f t="shared" si="22"/>
        <v>B</v>
      </c>
      <c r="F76" s="159">
        <f>'[10]Мун- 2019-2020'!DE76</f>
        <v>1.3751663814413386</v>
      </c>
      <c r="G76" s="24" t="str">
        <f t="shared" si="23"/>
        <v>B</v>
      </c>
      <c r="H76" s="160">
        <f>'[10]Мун- 2019-2020'!DG76</f>
        <v>0.171875</v>
      </c>
      <c r="I76" s="24" t="str">
        <f t="shared" si="24"/>
        <v>B</v>
      </c>
      <c r="J76" s="28">
        <f>'[10]Мун- 2019-2020'!DI76</f>
        <v>7.2810011376564274E-2</v>
      </c>
      <c r="K76" s="24" t="str">
        <f t="shared" si="25"/>
        <v>A</v>
      </c>
      <c r="L76" s="23">
        <f>'[10]Рег- 2019-2020'!AQ76</f>
        <v>0.2857142857142857</v>
      </c>
      <c r="M76" s="30" t="str">
        <f t="shared" si="26"/>
        <v>B</v>
      </c>
      <c r="N76" s="33">
        <f>'[10]Рег- 2019-2020'!AS76</f>
        <v>0.91003291151473553</v>
      </c>
      <c r="O76" s="34" t="str">
        <f t="shared" si="27"/>
        <v>C</v>
      </c>
      <c r="P76" s="23">
        <f>'[10]Рег- 2019-2020'!AU76</f>
        <v>0.16666666666666666</v>
      </c>
      <c r="Q76" s="30" t="str">
        <f t="shared" si="28"/>
        <v>C</v>
      </c>
      <c r="R76" s="38">
        <f>'[10]Фед- 2019-2020'!BC76</f>
        <v>0</v>
      </c>
      <c r="S76" s="34" t="str">
        <f t="shared" si="29"/>
        <v>D</v>
      </c>
      <c r="T76" s="36">
        <f>'[10]Фед- 2019-2020'!BE76</f>
        <v>1.0152320748648308E-4</v>
      </c>
      <c r="U76" s="30" t="str">
        <f t="shared" si="30"/>
        <v>D</v>
      </c>
      <c r="V76" s="38">
        <f>'[10]Фед- 2019-2020'!BG76</f>
        <v>0</v>
      </c>
      <c r="W76" s="158" t="str">
        <f t="shared" si="31"/>
        <v>D</v>
      </c>
      <c r="X76" s="58" t="str">
        <f t="shared" si="32"/>
        <v>C</v>
      </c>
      <c r="Y76" s="130">
        <f t="shared" si="33"/>
        <v>2.5</v>
      </c>
      <c r="Z76" s="131">
        <f t="shared" si="34"/>
        <v>2.5</v>
      </c>
      <c r="AA76" s="131">
        <f t="shared" si="35"/>
        <v>2.5</v>
      </c>
      <c r="AB76" s="131">
        <f t="shared" si="36"/>
        <v>4.2</v>
      </c>
      <c r="AC76" s="131">
        <f t="shared" si="37"/>
        <v>2.5</v>
      </c>
      <c r="AD76" s="131">
        <f t="shared" si="38"/>
        <v>2</v>
      </c>
      <c r="AE76" s="131">
        <f t="shared" si="39"/>
        <v>2</v>
      </c>
      <c r="AF76" s="131">
        <f t="shared" si="40"/>
        <v>1</v>
      </c>
      <c r="AG76" s="131">
        <f t="shared" si="41"/>
        <v>1</v>
      </c>
      <c r="AH76" s="131">
        <f t="shared" si="42"/>
        <v>1</v>
      </c>
      <c r="AI76" s="132">
        <f t="shared" si="43"/>
        <v>2.12</v>
      </c>
    </row>
    <row r="77" spans="1:35" x14ac:dyDescent="0.25">
      <c r="A77" s="175">
        <v>6</v>
      </c>
      <c r="B77" s="155">
        <f>'[10]Мун- 2019-2020'!B77</f>
        <v>50340</v>
      </c>
      <c r="C77" s="156" t="str">
        <f>'[10]Мун- 2019-2020'!C77</f>
        <v>МБОУ СШ № 34</v>
      </c>
      <c r="D77" s="157">
        <f>'[10]Мун- 2019-2020'!DC77</f>
        <v>0.35294117647058826</v>
      </c>
      <c r="E77" s="158" t="str">
        <f t="shared" si="22"/>
        <v>C</v>
      </c>
      <c r="F77" s="159">
        <f>'[10]Мун- 2019-2020'!DE77</f>
        <v>0.40825251949039737</v>
      </c>
      <c r="G77" s="24" t="str">
        <f t="shared" si="23"/>
        <v>D</v>
      </c>
      <c r="H77" s="160">
        <f>'[10]Мун- 2019-2020'!DG77</f>
        <v>5.2631578947368418E-2</v>
      </c>
      <c r="I77" s="24" t="str">
        <f t="shared" si="24"/>
        <v>D</v>
      </c>
      <c r="J77" s="28">
        <f>'[10]Мун- 2019-2020'!DI77</f>
        <v>2.5780189959294438E-2</v>
      </c>
      <c r="K77" s="24" t="str">
        <f t="shared" si="25"/>
        <v>C</v>
      </c>
      <c r="L77" s="23">
        <f>'[10]Рег- 2019-2020'!AQ77</f>
        <v>0</v>
      </c>
      <c r="M77" s="30" t="str">
        <f t="shared" si="26"/>
        <v>D</v>
      </c>
      <c r="N77" s="33">
        <f>'[10]Рег- 2019-2020'!AS77</f>
        <v>1.5167215191912259E-4</v>
      </c>
      <c r="O77" s="34" t="str">
        <f t="shared" si="27"/>
        <v>D</v>
      </c>
      <c r="P77" s="23">
        <f>'[10]Рег- 2019-2020'!AU77</f>
        <v>0</v>
      </c>
      <c r="Q77" s="30" t="str">
        <f t="shared" si="28"/>
        <v>D</v>
      </c>
      <c r="R77" s="38">
        <f>'[10]Фед- 2019-2020'!BC77</f>
        <v>0</v>
      </c>
      <c r="S77" s="34" t="str">
        <f t="shared" si="29"/>
        <v>D</v>
      </c>
      <c r="T77" s="36">
        <f>'[10]Фед- 2019-2020'!BE77</f>
        <v>1.0152320748648308E-4</v>
      </c>
      <c r="U77" s="30" t="str">
        <f t="shared" si="30"/>
        <v>D</v>
      </c>
      <c r="V77" s="38">
        <f>'[10]Фед- 2019-2020'!BG77</f>
        <v>0</v>
      </c>
      <c r="W77" s="158" t="str">
        <f t="shared" si="31"/>
        <v>D</v>
      </c>
      <c r="X77" s="58" t="str">
        <f t="shared" si="32"/>
        <v>D</v>
      </c>
      <c r="Y77" s="130">
        <f t="shared" si="33"/>
        <v>2</v>
      </c>
      <c r="Z77" s="131">
        <f t="shared" si="34"/>
        <v>1</v>
      </c>
      <c r="AA77" s="131">
        <f t="shared" si="35"/>
        <v>1</v>
      </c>
      <c r="AB77" s="131">
        <f t="shared" si="36"/>
        <v>2</v>
      </c>
      <c r="AC77" s="131">
        <f t="shared" si="37"/>
        <v>1</v>
      </c>
      <c r="AD77" s="131">
        <f t="shared" si="38"/>
        <v>1</v>
      </c>
      <c r="AE77" s="131">
        <f t="shared" si="39"/>
        <v>1</v>
      </c>
      <c r="AF77" s="131">
        <f t="shared" si="40"/>
        <v>1</v>
      </c>
      <c r="AG77" s="131">
        <f t="shared" si="41"/>
        <v>1</v>
      </c>
      <c r="AH77" s="131">
        <f t="shared" si="42"/>
        <v>1</v>
      </c>
      <c r="AI77" s="132">
        <f t="shared" si="43"/>
        <v>1.2</v>
      </c>
    </row>
    <row r="78" spans="1:35" x14ac:dyDescent="0.25">
      <c r="A78" s="175">
        <v>7</v>
      </c>
      <c r="B78" s="155">
        <f>'[10]Мун- 2019-2020'!B78</f>
        <v>50420</v>
      </c>
      <c r="C78" s="156" t="str">
        <f>'[10]Мун- 2019-2020'!C78</f>
        <v>МБОУ СШ № 42</v>
      </c>
      <c r="D78" s="157">
        <f>'[10]Мун- 2019-2020'!DC78</f>
        <v>0.41176470588235292</v>
      </c>
      <c r="E78" s="158" t="str">
        <f t="shared" si="22"/>
        <v>C</v>
      </c>
      <c r="F78" s="159">
        <f>'[10]Мун- 2019-2020'!DE78</f>
        <v>1.0313747860810039</v>
      </c>
      <c r="G78" s="24" t="str">
        <f t="shared" si="23"/>
        <v>B</v>
      </c>
      <c r="H78" s="160">
        <f>'[10]Мун- 2019-2020'!DG78</f>
        <v>0.125</v>
      </c>
      <c r="I78" s="24" t="str">
        <f t="shared" si="24"/>
        <v>C</v>
      </c>
      <c r="J78" s="28">
        <f>'[10]Мун- 2019-2020'!DI78</f>
        <v>5.2805280528052806E-2</v>
      </c>
      <c r="K78" s="24" t="str">
        <f t="shared" si="25"/>
        <v>B</v>
      </c>
      <c r="L78" s="23">
        <f>'[10]Рег- 2019-2020'!AQ78</f>
        <v>0.2857142857142857</v>
      </c>
      <c r="M78" s="30" t="str">
        <f t="shared" si="26"/>
        <v>B</v>
      </c>
      <c r="N78" s="33">
        <f>'[10]Рег- 2019-2020'!AS78</f>
        <v>0.758360759595613</v>
      </c>
      <c r="O78" s="34" t="str">
        <f t="shared" si="27"/>
        <v>C</v>
      </c>
      <c r="P78" s="23">
        <f>'[10]Рег- 2019-2020'!AU78</f>
        <v>0.2</v>
      </c>
      <c r="Q78" s="30" t="str">
        <f t="shared" si="28"/>
        <v>B</v>
      </c>
      <c r="R78" s="38">
        <f>'[10]Фед- 2019-2020'!BC78</f>
        <v>0</v>
      </c>
      <c r="S78" s="34" t="str">
        <f t="shared" si="29"/>
        <v>D</v>
      </c>
      <c r="T78" s="36">
        <f>'[10]Фед- 2019-2020'!BE78</f>
        <v>1.0152320748648308E-4</v>
      </c>
      <c r="U78" s="30" t="str">
        <f t="shared" si="30"/>
        <v>D</v>
      </c>
      <c r="V78" s="38">
        <f>'[10]Фед- 2019-2020'!BG78</f>
        <v>0</v>
      </c>
      <c r="W78" s="158" t="str">
        <f t="shared" si="31"/>
        <v>D</v>
      </c>
      <c r="X78" s="58" t="str">
        <f t="shared" si="32"/>
        <v>C</v>
      </c>
      <c r="Y78" s="130">
        <f t="shared" si="33"/>
        <v>2</v>
      </c>
      <c r="Z78" s="131">
        <f t="shared" si="34"/>
        <v>2.5</v>
      </c>
      <c r="AA78" s="131">
        <f t="shared" si="35"/>
        <v>2</v>
      </c>
      <c r="AB78" s="131">
        <f t="shared" si="36"/>
        <v>2.5</v>
      </c>
      <c r="AC78" s="131">
        <f t="shared" si="37"/>
        <v>2.5</v>
      </c>
      <c r="AD78" s="131">
        <f t="shared" si="38"/>
        <v>2</v>
      </c>
      <c r="AE78" s="131">
        <f t="shared" si="39"/>
        <v>2.5</v>
      </c>
      <c r="AF78" s="131">
        <f t="shared" si="40"/>
        <v>1</v>
      </c>
      <c r="AG78" s="131">
        <f t="shared" si="41"/>
        <v>1</v>
      </c>
      <c r="AH78" s="131">
        <f t="shared" si="42"/>
        <v>1</v>
      </c>
      <c r="AI78" s="132">
        <f t="shared" si="43"/>
        <v>1.9</v>
      </c>
    </row>
    <row r="79" spans="1:35" x14ac:dyDescent="0.25">
      <c r="A79" s="175">
        <v>8</v>
      </c>
      <c r="B79" s="155">
        <f>'[10]Мун- 2019-2020'!B79</f>
        <v>50450</v>
      </c>
      <c r="C79" s="156" t="str">
        <f>'[10]Мун- 2019-2020'!C79</f>
        <v>МБОУ СШ № 45</v>
      </c>
      <c r="D79" s="157">
        <f>'[10]Мун- 2019-2020'!DC79</f>
        <v>0.58823529411764708</v>
      </c>
      <c r="E79" s="158" t="str">
        <f t="shared" si="22"/>
        <v>B</v>
      </c>
      <c r="F79" s="159">
        <f>'[10]Мун- 2019-2020'!DE79</f>
        <v>0.773531089560753</v>
      </c>
      <c r="G79" s="24" t="str">
        <f t="shared" si="23"/>
        <v>C</v>
      </c>
      <c r="H79" s="160">
        <f>'[10]Мун- 2019-2020'!DG79</f>
        <v>0.22222222222222221</v>
      </c>
      <c r="I79" s="24" t="str">
        <f t="shared" si="24"/>
        <v>B</v>
      </c>
      <c r="J79" s="28">
        <f>'[10]Мун- 2019-2020'!DI79</f>
        <v>2.5227750525578137E-2</v>
      </c>
      <c r="K79" s="24" t="str">
        <f t="shared" si="25"/>
        <v>C</v>
      </c>
      <c r="L79" s="23">
        <f>'[10]Рег- 2019-2020'!AQ79</f>
        <v>0.14285714285714285</v>
      </c>
      <c r="M79" s="30" t="str">
        <f t="shared" si="26"/>
        <v>C</v>
      </c>
      <c r="N79" s="33">
        <f>'[10]Рег- 2019-2020'!AS79</f>
        <v>0.15167215191912259</v>
      </c>
      <c r="O79" s="34" t="str">
        <f t="shared" si="27"/>
        <v>D</v>
      </c>
      <c r="P79" s="23">
        <f>'[10]Рег- 2019-2020'!AU79</f>
        <v>0</v>
      </c>
      <c r="Q79" s="30" t="str">
        <f t="shared" si="28"/>
        <v>D</v>
      </c>
      <c r="R79" s="38">
        <f>'[10]Фед- 2019-2020'!BC79</f>
        <v>0.33333333333333331</v>
      </c>
      <c r="S79" s="34" t="str">
        <f t="shared" si="29"/>
        <v>A</v>
      </c>
      <c r="T79" s="36">
        <f>'[10]Фед- 2019-2020'!BE79</f>
        <v>0.20304641497296619</v>
      </c>
      <c r="U79" s="30" t="str">
        <f t="shared" si="30"/>
        <v>D</v>
      </c>
      <c r="V79" s="38">
        <f>'[10]Фед- 2019-2020'!BG79</f>
        <v>0.5</v>
      </c>
      <c r="W79" s="158" t="str">
        <f t="shared" si="31"/>
        <v>A</v>
      </c>
      <c r="X79" s="58" t="str">
        <f t="shared" si="32"/>
        <v>C</v>
      </c>
      <c r="Y79" s="130">
        <f t="shared" si="33"/>
        <v>2.5</v>
      </c>
      <c r="Z79" s="131">
        <f t="shared" si="34"/>
        <v>2</v>
      </c>
      <c r="AA79" s="131">
        <f t="shared" si="35"/>
        <v>2.5</v>
      </c>
      <c r="AB79" s="131">
        <f t="shared" si="36"/>
        <v>2</v>
      </c>
      <c r="AC79" s="131">
        <f t="shared" si="37"/>
        <v>2</v>
      </c>
      <c r="AD79" s="131">
        <f t="shared" si="38"/>
        <v>1</v>
      </c>
      <c r="AE79" s="131">
        <f t="shared" si="39"/>
        <v>1</v>
      </c>
      <c r="AF79" s="131">
        <f t="shared" si="40"/>
        <v>4.2</v>
      </c>
      <c r="AG79" s="131">
        <f t="shared" si="41"/>
        <v>1</v>
      </c>
      <c r="AH79" s="131">
        <f t="shared" si="42"/>
        <v>4.2</v>
      </c>
      <c r="AI79" s="132">
        <f t="shared" si="43"/>
        <v>2.2399999999999998</v>
      </c>
    </row>
    <row r="80" spans="1:35" x14ac:dyDescent="0.25">
      <c r="A80" s="175">
        <v>9</v>
      </c>
      <c r="B80" s="155">
        <f>'[10]Мун- 2019-2020'!B80</f>
        <v>50620</v>
      </c>
      <c r="C80" s="156" t="str">
        <f>'[10]Мун- 2019-2020'!C80</f>
        <v>МБОУ СШ № 62</v>
      </c>
      <c r="D80" s="157">
        <f>'[10]Мун- 2019-2020'!DC80</f>
        <v>0.41176470588235292</v>
      </c>
      <c r="E80" s="158" t="str">
        <f t="shared" si="22"/>
        <v>C</v>
      </c>
      <c r="F80" s="159">
        <f>'[10]Мун- 2019-2020'!DE80</f>
        <v>0.42973949420041829</v>
      </c>
      <c r="G80" s="24" t="str">
        <f t="shared" si="23"/>
        <v>D</v>
      </c>
      <c r="H80" s="160">
        <f>'[10]Мун- 2019-2020'!DG80</f>
        <v>0.3</v>
      </c>
      <c r="I80" s="24" t="str">
        <f t="shared" si="24"/>
        <v>A</v>
      </c>
      <c r="J80" s="28">
        <f>'[10]Мун- 2019-2020'!DI80</f>
        <v>2.8530670470756064E-2</v>
      </c>
      <c r="K80" s="24" t="str">
        <f t="shared" si="25"/>
        <v>C</v>
      </c>
      <c r="L80" s="23">
        <f>'[10]Рег- 2019-2020'!AQ80</f>
        <v>0.14285714285714285</v>
      </c>
      <c r="M80" s="30" t="str">
        <f t="shared" si="26"/>
        <v>C</v>
      </c>
      <c r="N80" s="33">
        <f>'[10]Рег- 2019-2020'!AS80</f>
        <v>0.15167215191912259</v>
      </c>
      <c r="O80" s="34" t="str">
        <f t="shared" si="27"/>
        <v>D</v>
      </c>
      <c r="P80" s="23">
        <f>'[10]Рег- 2019-2020'!AU80</f>
        <v>0</v>
      </c>
      <c r="Q80" s="30" t="str">
        <f t="shared" si="28"/>
        <v>D</v>
      </c>
      <c r="R80" s="38">
        <f>'[10]Фед- 2019-2020'!BC80</f>
        <v>0</v>
      </c>
      <c r="S80" s="34" t="str">
        <f t="shared" si="29"/>
        <v>D</v>
      </c>
      <c r="T80" s="36">
        <f>'[10]Фед- 2019-2020'!BE80</f>
        <v>1.0152320748648308E-4</v>
      </c>
      <c r="U80" s="30" t="str">
        <f t="shared" si="30"/>
        <v>D</v>
      </c>
      <c r="V80" s="38">
        <f>'[10]Фед- 2019-2020'!BG80</f>
        <v>0</v>
      </c>
      <c r="W80" s="158" t="str">
        <f t="shared" si="31"/>
        <v>D</v>
      </c>
      <c r="X80" s="58" t="str">
        <f t="shared" si="32"/>
        <v>C</v>
      </c>
      <c r="Y80" s="130">
        <f t="shared" si="33"/>
        <v>2</v>
      </c>
      <c r="Z80" s="131">
        <f t="shared" si="34"/>
        <v>1</v>
      </c>
      <c r="AA80" s="131">
        <f t="shared" si="35"/>
        <v>4.2</v>
      </c>
      <c r="AB80" s="131">
        <f t="shared" si="36"/>
        <v>2</v>
      </c>
      <c r="AC80" s="131">
        <f t="shared" si="37"/>
        <v>2</v>
      </c>
      <c r="AD80" s="131">
        <f t="shared" si="38"/>
        <v>1</v>
      </c>
      <c r="AE80" s="131">
        <f t="shared" si="39"/>
        <v>1</v>
      </c>
      <c r="AF80" s="131">
        <f t="shared" si="40"/>
        <v>1</v>
      </c>
      <c r="AG80" s="131">
        <f t="shared" si="41"/>
        <v>1</v>
      </c>
      <c r="AH80" s="131">
        <f t="shared" si="42"/>
        <v>1</v>
      </c>
      <c r="AI80" s="132">
        <f t="shared" si="43"/>
        <v>1.6199999999999999</v>
      </c>
    </row>
    <row r="81" spans="1:35" x14ac:dyDescent="0.25">
      <c r="A81" s="175">
        <v>10</v>
      </c>
      <c r="B81" s="155">
        <f>'[10]Мун- 2019-2020'!B81</f>
        <v>50760</v>
      </c>
      <c r="C81" s="156" t="str">
        <f>'[10]Мун- 2019-2020'!C81</f>
        <v>МБОУ СШ № 76</v>
      </c>
      <c r="D81" s="157">
        <f>'[10]Мун- 2019-2020'!DC81</f>
        <v>0.52941176470588236</v>
      </c>
      <c r="E81" s="158" t="str">
        <f t="shared" si="22"/>
        <v>B</v>
      </c>
      <c r="F81" s="159">
        <f>'[10]Мун- 2019-2020'!DE81</f>
        <v>0.98840083666096212</v>
      </c>
      <c r="G81" s="24" t="str">
        <f t="shared" si="23"/>
        <v>C</v>
      </c>
      <c r="H81" s="160">
        <f>'[10]Мун- 2019-2020'!DG81</f>
        <v>0.30434782608695654</v>
      </c>
      <c r="I81" s="24" t="str">
        <f t="shared" si="24"/>
        <v>A</v>
      </c>
      <c r="J81" s="28">
        <f>'[10]Мун- 2019-2020'!DI81+0.006</f>
        <v>4.4142620232172469E-2</v>
      </c>
      <c r="K81" s="24" t="str">
        <f t="shared" si="25"/>
        <v>B</v>
      </c>
      <c r="L81" s="23">
        <f>'[10]Рег- 2019-2020'!AQ81</f>
        <v>0.5714285714285714</v>
      </c>
      <c r="M81" s="30" t="str">
        <f t="shared" si="26"/>
        <v>A</v>
      </c>
      <c r="N81" s="33">
        <f>'[10]Рег- 2019-2020'!AS81</f>
        <v>1.0617050634338581</v>
      </c>
      <c r="O81" s="34" t="str">
        <f t="shared" si="27"/>
        <v>B</v>
      </c>
      <c r="P81" s="23">
        <f>'[10]Рег- 2019-2020'!AU81</f>
        <v>0</v>
      </c>
      <c r="Q81" s="30" t="str">
        <f t="shared" si="28"/>
        <v>D</v>
      </c>
      <c r="R81" s="38">
        <f>'[10]Фед- 2019-2020'!BC81</f>
        <v>0.16666666666666666</v>
      </c>
      <c r="S81" s="34" t="str">
        <f t="shared" si="29"/>
        <v>C</v>
      </c>
      <c r="T81" s="36">
        <f>'[10]Фед- 2019-2020'!BE81</f>
        <v>0.60913924491889848</v>
      </c>
      <c r="U81" s="30" t="str">
        <f t="shared" si="30"/>
        <v>C</v>
      </c>
      <c r="V81" s="38">
        <f>'[10]Фед- 2019-2020'!BG81</f>
        <v>0</v>
      </c>
      <c r="W81" s="158" t="str">
        <f t="shared" si="31"/>
        <v>D</v>
      </c>
      <c r="X81" s="58" t="str">
        <f t="shared" si="32"/>
        <v>C</v>
      </c>
      <c r="Y81" s="130">
        <f t="shared" si="33"/>
        <v>2.5</v>
      </c>
      <c r="Z81" s="131">
        <f t="shared" si="34"/>
        <v>2</v>
      </c>
      <c r="AA81" s="131">
        <f t="shared" si="35"/>
        <v>4.2</v>
      </c>
      <c r="AB81" s="131">
        <f t="shared" si="36"/>
        <v>2.5</v>
      </c>
      <c r="AC81" s="131">
        <f t="shared" si="37"/>
        <v>4.2</v>
      </c>
      <c r="AD81" s="131">
        <f t="shared" si="38"/>
        <v>2.5</v>
      </c>
      <c r="AE81" s="131">
        <f t="shared" si="39"/>
        <v>1</v>
      </c>
      <c r="AF81" s="131">
        <f t="shared" si="40"/>
        <v>2</v>
      </c>
      <c r="AG81" s="131">
        <f t="shared" si="41"/>
        <v>2</v>
      </c>
      <c r="AH81" s="131">
        <f t="shared" si="42"/>
        <v>1</v>
      </c>
      <c r="AI81" s="132">
        <f t="shared" si="43"/>
        <v>2.3899999999999997</v>
      </c>
    </row>
    <row r="82" spans="1:35" x14ac:dyDescent="0.25">
      <c r="A82" s="175">
        <v>11</v>
      </c>
      <c r="B82" s="155">
        <f>'[10]Мун- 2019-2020'!B82</f>
        <v>50780</v>
      </c>
      <c r="C82" s="164" t="str">
        <f>'[10]Мун- 2019-2020'!C82</f>
        <v>МБОУ СШ № 78</v>
      </c>
      <c r="D82" s="157">
        <f>'[10]Мун- 2019-2020'!DC82</f>
        <v>0.29411764705882354</v>
      </c>
      <c r="E82" s="158" t="str">
        <f t="shared" si="22"/>
        <v>C</v>
      </c>
      <c r="F82" s="159">
        <f>'[10]Мун- 2019-2020'!DE82</f>
        <v>0.21486974710020915</v>
      </c>
      <c r="G82" s="24" t="str">
        <f t="shared" si="23"/>
        <v>D</v>
      </c>
      <c r="H82" s="160">
        <f>'[10]Мун- 2019-2020'!DG82</f>
        <v>0.1</v>
      </c>
      <c r="I82" s="24" t="str">
        <f t="shared" si="24"/>
        <v>C</v>
      </c>
      <c r="J82" s="28">
        <f>'[10]Мун- 2019-2020'!DI82</f>
        <v>7.9872204472843447E-3</v>
      </c>
      <c r="K82" s="24" t="str">
        <f t="shared" si="25"/>
        <v>D</v>
      </c>
      <c r="L82" s="23">
        <f>'[10]Рег- 2019-2020'!AQ82</f>
        <v>0</v>
      </c>
      <c r="M82" s="30" t="str">
        <f t="shared" si="26"/>
        <v>D</v>
      </c>
      <c r="N82" s="33">
        <f>'[10]Рег- 2019-2020'!AS82</f>
        <v>1.5167215191912259E-4</v>
      </c>
      <c r="O82" s="34" t="str">
        <f t="shared" si="27"/>
        <v>D</v>
      </c>
      <c r="P82" s="23">
        <f>'[10]Рег- 2019-2020'!AU82</f>
        <v>0</v>
      </c>
      <c r="Q82" s="30" t="str">
        <f t="shared" si="28"/>
        <v>D</v>
      </c>
      <c r="R82" s="38">
        <f>'[10]Фед- 2019-2020'!BC82</f>
        <v>0</v>
      </c>
      <c r="S82" s="34" t="str">
        <f t="shared" si="29"/>
        <v>D</v>
      </c>
      <c r="T82" s="36">
        <f>'[10]Фед- 2019-2020'!BE82</f>
        <v>1.0152320748648308E-4</v>
      </c>
      <c r="U82" s="30" t="str">
        <f t="shared" si="30"/>
        <v>D</v>
      </c>
      <c r="V82" s="38">
        <f>'[10]Фед- 2019-2020'!BG82</f>
        <v>0</v>
      </c>
      <c r="W82" s="158" t="str">
        <f t="shared" si="31"/>
        <v>D</v>
      </c>
      <c r="X82" s="58" t="str">
        <f t="shared" si="32"/>
        <v>D</v>
      </c>
      <c r="Y82" s="130">
        <f t="shared" si="33"/>
        <v>2</v>
      </c>
      <c r="Z82" s="131">
        <f t="shared" si="34"/>
        <v>1</v>
      </c>
      <c r="AA82" s="131">
        <f t="shared" si="35"/>
        <v>2</v>
      </c>
      <c r="AB82" s="131">
        <f t="shared" si="36"/>
        <v>1</v>
      </c>
      <c r="AC82" s="131">
        <f t="shared" si="37"/>
        <v>1</v>
      </c>
      <c r="AD82" s="131">
        <f t="shared" si="38"/>
        <v>1</v>
      </c>
      <c r="AE82" s="131">
        <f t="shared" si="39"/>
        <v>1</v>
      </c>
      <c r="AF82" s="131">
        <f t="shared" si="40"/>
        <v>1</v>
      </c>
      <c r="AG82" s="131">
        <f t="shared" si="41"/>
        <v>1</v>
      </c>
      <c r="AH82" s="131">
        <f t="shared" si="42"/>
        <v>1</v>
      </c>
      <c r="AI82" s="132">
        <f t="shared" si="43"/>
        <v>1.2</v>
      </c>
    </row>
    <row r="83" spans="1:35" x14ac:dyDescent="0.25">
      <c r="A83" s="175">
        <v>12</v>
      </c>
      <c r="B83" s="155">
        <f>'[10]Мун- 2019-2020'!B83</f>
        <v>50001</v>
      </c>
      <c r="C83" s="156" t="str">
        <f>'[10]Мун- 2019-2020'!C83</f>
        <v>МБОУ СШ № 92</v>
      </c>
      <c r="D83" s="157">
        <f>'[10]Мун- 2019-2020'!DC83</f>
        <v>0.35294117647058826</v>
      </c>
      <c r="E83" s="158" t="str">
        <f t="shared" si="22"/>
        <v>C</v>
      </c>
      <c r="F83" s="159">
        <f>'[10]Мун- 2019-2020'!DE83</f>
        <v>0.68758319072066931</v>
      </c>
      <c r="G83" s="24" t="str">
        <f t="shared" si="23"/>
        <v>C</v>
      </c>
      <c r="H83" s="160">
        <f>'[10]Мун- 2019-2020'!DG83</f>
        <v>3.125E-2</v>
      </c>
      <c r="I83" s="24" t="str">
        <f t="shared" si="24"/>
        <v>D</v>
      </c>
      <c r="J83" s="28">
        <f>'[10]Мун- 2019-2020'!DI83+0.006</f>
        <v>4.3959667852906288E-2</v>
      </c>
      <c r="K83" s="24" t="str">
        <f t="shared" si="25"/>
        <v>B</v>
      </c>
      <c r="L83" s="23">
        <f>'[10]Рег- 2019-2020'!AQ83</f>
        <v>0</v>
      </c>
      <c r="M83" s="30" t="str">
        <f t="shared" si="26"/>
        <v>D</v>
      </c>
      <c r="N83" s="33">
        <f>'[10]Рег- 2019-2020'!AS83</f>
        <v>1.5167215191912259E-4</v>
      </c>
      <c r="O83" s="34" t="str">
        <f t="shared" si="27"/>
        <v>D</v>
      </c>
      <c r="P83" s="23">
        <f>'[10]Рег- 2019-2020'!AU83</f>
        <v>0</v>
      </c>
      <c r="Q83" s="30" t="str">
        <f t="shared" si="28"/>
        <v>D</v>
      </c>
      <c r="R83" s="38">
        <f>'[10]Фед- 2019-2020'!BC83</f>
        <v>0</v>
      </c>
      <c r="S83" s="34" t="str">
        <f t="shared" si="29"/>
        <v>D</v>
      </c>
      <c r="T83" s="36">
        <f>'[10]Фед- 2019-2020'!BE83</f>
        <v>1.0152320748648308E-4</v>
      </c>
      <c r="U83" s="30" t="str">
        <f t="shared" si="30"/>
        <v>D</v>
      </c>
      <c r="V83" s="38">
        <f>'[10]Фед- 2019-2020'!BG83</f>
        <v>0</v>
      </c>
      <c r="W83" s="158" t="str">
        <f t="shared" si="31"/>
        <v>D</v>
      </c>
      <c r="X83" s="58" t="str">
        <f t="shared" si="32"/>
        <v>D</v>
      </c>
      <c r="Y83" s="130">
        <f t="shared" si="33"/>
        <v>2</v>
      </c>
      <c r="Z83" s="131">
        <f t="shared" si="34"/>
        <v>2</v>
      </c>
      <c r="AA83" s="131">
        <f t="shared" si="35"/>
        <v>1</v>
      </c>
      <c r="AB83" s="131">
        <f t="shared" si="36"/>
        <v>2.5</v>
      </c>
      <c r="AC83" s="131">
        <f t="shared" si="37"/>
        <v>1</v>
      </c>
      <c r="AD83" s="131">
        <f t="shared" si="38"/>
        <v>1</v>
      </c>
      <c r="AE83" s="131">
        <f t="shared" si="39"/>
        <v>1</v>
      </c>
      <c r="AF83" s="131">
        <f t="shared" si="40"/>
        <v>1</v>
      </c>
      <c r="AG83" s="131">
        <f t="shared" si="41"/>
        <v>1</v>
      </c>
      <c r="AH83" s="131">
        <f t="shared" si="42"/>
        <v>1</v>
      </c>
      <c r="AI83" s="132">
        <f t="shared" si="43"/>
        <v>1.35</v>
      </c>
    </row>
    <row r="84" spans="1:35" x14ac:dyDescent="0.25">
      <c r="A84" s="175">
        <v>13</v>
      </c>
      <c r="B84" s="155">
        <f>'[10]Мун- 2019-2020'!B84</f>
        <v>50930</v>
      </c>
      <c r="C84" s="156" t="str">
        <f>'[10]Мун- 2019-2020'!C84</f>
        <v>МБОУ СШ № 93</v>
      </c>
      <c r="D84" s="157">
        <f>'[10]Мун- 2019-2020'!DC84</f>
        <v>0.58823529411764708</v>
      </c>
      <c r="E84" s="158" t="str">
        <f t="shared" si="22"/>
        <v>B</v>
      </c>
      <c r="F84" s="159">
        <f>'[10]Мун- 2019-2020'!DE84</f>
        <v>0.51568739304050193</v>
      </c>
      <c r="G84" s="24" t="str">
        <f t="shared" si="23"/>
        <v>C</v>
      </c>
      <c r="H84" s="160">
        <f>'[10]Мун- 2019-2020'!DG84</f>
        <v>0.125</v>
      </c>
      <c r="I84" s="24" t="str">
        <f t="shared" si="24"/>
        <v>C</v>
      </c>
      <c r="J84" s="28">
        <f>'[10]Мун- 2019-2020'!DI84</f>
        <v>3.3519553072625698E-2</v>
      </c>
      <c r="K84" s="24" t="str">
        <f t="shared" si="25"/>
        <v>C</v>
      </c>
      <c r="L84" s="23">
        <f>'[10]Рег- 2019-2020'!AQ84</f>
        <v>0</v>
      </c>
      <c r="M84" s="30" t="str">
        <f t="shared" si="26"/>
        <v>D</v>
      </c>
      <c r="N84" s="33">
        <f>'[10]Рег- 2019-2020'!AS84</f>
        <v>1.5167215191912259E-4</v>
      </c>
      <c r="O84" s="34" t="str">
        <f t="shared" si="27"/>
        <v>D</v>
      </c>
      <c r="P84" s="23">
        <f>'[10]Рег- 2019-2020'!AU84</f>
        <v>0</v>
      </c>
      <c r="Q84" s="30" t="str">
        <f t="shared" si="28"/>
        <v>D</v>
      </c>
      <c r="R84" s="38">
        <f>'[10]Фед- 2019-2020'!BC84</f>
        <v>0.16666666666666666</v>
      </c>
      <c r="S84" s="34" t="str">
        <f t="shared" si="29"/>
        <v>C</v>
      </c>
      <c r="T84" s="36">
        <f>'[10]Фед- 2019-2020'!BE84</f>
        <v>0.20304641497296619</v>
      </c>
      <c r="U84" s="30" t="str">
        <f t="shared" si="30"/>
        <v>D</v>
      </c>
      <c r="V84" s="38">
        <f>'[10]Фед- 2019-2020'!BG84</f>
        <v>0</v>
      </c>
      <c r="W84" s="158" t="str">
        <f t="shared" si="31"/>
        <v>D</v>
      </c>
      <c r="X84" s="58" t="str">
        <f t="shared" si="32"/>
        <v>C</v>
      </c>
      <c r="Y84" s="130">
        <f t="shared" si="33"/>
        <v>2.5</v>
      </c>
      <c r="Z84" s="131">
        <f t="shared" si="34"/>
        <v>2</v>
      </c>
      <c r="AA84" s="131">
        <f t="shared" si="35"/>
        <v>2</v>
      </c>
      <c r="AB84" s="131">
        <f t="shared" si="36"/>
        <v>2</v>
      </c>
      <c r="AC84" s="131">
        <f t="shared" si="37"/>
        <v>1</v>
      </c>
      <c r="AD84" s="131">
        <f t="shared" si="38"/>
        <v>1</v>
      </c>
      <c r="AE84" s="131">
        <f t="shared" si="39"/>
        <v>1</v>
      </c>
      <c r="AF84" s="131">
        <f t="shared" si="40"/>
        <v>2</v>
      </c>
      <c r="AG84" s="131">
        <f t="shared" si="41"/>
        <v>1</v>
      </c>
      <c r="AH84" s="131">
        <f t="shared" si="42"/>
        <v>1</v>
      </c>
      <c r="AI84" s="132">
        <f t="shared" si="43"/>
        <v>1.55</v>
      </c>
    </row>
    <row r="85" spans="1:35" ht="15.75" thickBot="1" x14ac:dyDescent="0.3">
      <c r="A85" s="176">
        <v>14</v>
      </c>
      <c r="B85" s="166">
        <f>'[10]Мун- 2019-2020'!B85</f>
        <v>51370</v>
      </c>
      <c r="C85" s="177" t="str">
        <f>'[10]Мун- 2019-2020'!C85</f>
        <v>МАОУ СШ № 137</v>
      </c>
      <c r="D85" s="168">
        <f>'[10]Мун- 2019-2020'!DC85+0.001</f>
        <v>0.6480588235294118</v>
      </c>
      <c r="E85" s="169" t="str">
        <f t="shared" si="22"/>
        <v>A</v>
      </c>
      <c r="F85" s="170">
        <f>'[10]Мун- 2019-2020'!DE85</f>
        <v>0.66609621601064839</v>
      </c>
      <c r="G85" s="24" t="str">
        <f t="shared" si="23"/>
        <v>C</v>
      </c>
      <c r="H85" s="171">
        <f>'[10]Мун- 2019-2020'!DG85</f>
        <v>0.29032258064516131</v>
      </c>
      <c r="I85" s="24" t="str">
        <f t="shared" si="24"/>
        <v>A</v>
      </c>
      <c r="J85" s="28">
        <f>'[10]Мун- 2019-2020'!DI85</f>
        <v>2.4351924587588374E-2</v>
      </c>
      <c r="K85" s="24" t="str">
        <f t="shared" si="25"/>
        <v>C</v>
      </c>
      <c r="L85" s="25">
        <f>'[10]Рег- 2019-2020'!AQ85</f>
        <v>0.14285714285714285</v>
      </c>
      <c r="M85" s="35" t="str">
        <f t="shared" si="26"/>
        <v>C</v>
      </c>
      <c r="N85" s="28">
        <f>'[10]Рег- 2019-2020'!AS85</f>
        <v>0.30334430383824518</v>
      </c>
      <c r="O85" s="40" t="str">
        <f t="shared" si="27"/>
        <v>D</v>
      </c>
      <c r="P85" s="25">
        <f>'[10]Рег- 2019-2020'!AU85</f>
        <v>0.5</v>
      </c>
      <c r="Q85" s="35" t="str">
        <f t="shared" si="28"/>
        <v>A</v>
      </c>
      <c r="R85" s="26">
        <f>'[10]Фед- 2019-2020'!BC85</f>
        <v>0.16666666666666666</v>
      </c>
      <c r="S85" s="40" t="str">
        <f t="shared" si="29"/>
        <v>C</v>
      </c>
      <c r="T85" s="43">
        <f>'[10]Фед- 2019-2020'!BE85</f>
        <v>1.0152320748648309</v>
      </c>
      <c r="U85" s="35" t="str">
        <f t="shared" si="30"/>
        <v>B</v>
      </c>
      <c r="V85" s="26">
        <f>'[10]Фед- 2019-2020'!BG85</f>
        <v>0</v>
      </c>
      <c r="W85" s="169" t="str">
        <f t="shared" si="31"/>
        <v>D</v>
      </c>
      <c r="X85" s="57" t="str">
        <f t="shared" si="32"/>
        <v>B</v>
      </c>
      <c r="Y85" s="130">
        <f t="shared" si="33"/>
        <v>4.2</v>
      </c>
      <c r="Z85" s="131">
        <f t="shared" si="34"/>
        <v>2</v>
      </c>
      <c r="AA85" s="131">
        <f t="shared" si="35"/>
        <v>4.2</v>
      </c>
      <c r="AB85" s="131">
        <f t="shared" si="36"/>
        <v>2</v>
      </c>
      <c r="AC85" s="131">
        <f t="shared" si="37"/>
        <v>2</v>
      </c>
      <c r="AD85" s="131">
        <f t="shared" si="38"/>
        <v>1</v>
      </c>
      <c r="AE85" s="131">
        <f t="shared" si="39"/>
        <v>4.2</v>
      </c>
      <c r="AF85" s="131">
        <f t="shared" si="40"/>
        <v>2</v>
      </c>
      <c r="AG85" s="131">
        <f t="shared" si="41"/>
        <v>2.5</v>
      </c>
      <c r="AH85" s="131">
        <f t="shared" si="42"/>
        <v>1</v>
      </c>
      <c r="AI85" s="132">
        <f t="shared" si="43"/>
        <v>2.5100000000000002</v>
      </c>
    </row>
    <row r="86" spans="1:35" ht="16.5" thickBot="1" x14ac:dyDescent="0.3">
      <c r="A86" s="173"/>
      <c r="B86" s="147"/>
      <c r="C86" s="129" t="str">
        <f>'[10]Мун- 2019-2020'!C86</f>
        <v>Советский район</v>
      </c>
      <c r="D86" s="70">
        <f>'[10]Мун- 2019-2020'!DC86</f>
        <v>0.43529411764705883</v>
      </c>
      <c r="E86" s="71" t="str">
        <f t="shared" si="22"/>
        <v>B</v>
      </c>
      <c r="F86" s="72">
        <f>'[10]Мун- 2019-2020'!DE86</f>
        <v>0.90675033276288264</v>
      </c>
      <c r="G86" s="73" t="str">
        <f t="shared" si="23"/>
        <v>C</v>
      </c>
      <c r="H86" s="74">
        <f>'[10]Мун- 2019-2020'!DG86</f>
        <v>0.21879936808846762</v>
      </c>
      <c r="I86" s="73" t="str">
        <f t="shared" si="24"/>
        <v>B</v>
      </c>
      <c r="J86" s="75">
        <f>'[10]Мун- 2019-2020'!DI86</f>
        <v>3.2802176447726386E-2</v>
      </c>
      <c r="K86" s="73" t="str">
        <f t="shared" si="25"/>
        <v>C</v>
      </c>
      <c r="L86" s="76">
        <f>'[10]Рег- 2019-2020'!AQ86</f>
        <v>0.19047619047619049</v>
      </c>
      <c r="M86" s="77" t="str">
        <f t="shared" si="26"/>
        <v>C</v>
      </c>
      <c r="N86" s="75">
        <f>'[10]Рег- 2019-2020'!AS86</f>
        <v>0.94542308029586419</v>
      </c>
      <c r="O86" s="78" t="str">
        <f t="shared" si="27"/>
        <v>C</v>
      </c>
      <c r="P86" s="76">
        <f>'[10]Рег- 2019-2020'!AU86</f>
        <v>0.35828877005347592</v>
      </c>
      <c r="Q86" s="77" t="str">
        <f t="shared" si="28"/>
        <v>A</v>
      </c>
      <c r="R86" s="75">
        <f>'[10]Фед- 2019-2020'!BC86</f>
        <v>0.8125</v>
      </c>
      <c r="S86" s="78" t="str">
        <f t="shared" si="29"/>
        <v>A</v>
      </c>
      <c r="T86" s="76">
        <f>'[10]Фед- 2019-2020'!BE86</f>
        <v>2.1049145018864159</v>
      </c>
      <c r="U86" s="77" t="str">
        <f t="shared" si="30"/>
        <v>A</v>
      </c>
      <c r="V86" s="75">
        <f>'[10]Фед- 2019-2020'!BG86</f>
        <v>0.17041800643086816</v>
      </c>
      <c r="W86" s="71" t="str">
        <f t="shared" si="31"/>
        <v>A</v>
      </c>
      <c r="X86" s="79" t="str">
        <f t="shared" si="32"/>
        <v>B</v>
      </c>
      <c r="Y86" s="130">
        <f t="shared" si="33"/>
        <v>2.5</v>
      </c>
      <c r="Z86" s="131">
        <f t="shared" si="34"/>
        <v>2</v>
      </c>
      <c r="AA86" s="131">
        <f t="shared" si="35"/>
        <v>2.5</v>
      </c>
      <c r="AB86" s="131">
        <f t="shared" si="36"/>
        <v>2</v>
      </c>
      <c r="AC86" s="131">
        <f t="shared" si="37"/>
        <v>2</v>
      </c>
      <c r="AD86" s="131">
        <f t="shared" si="38"/>
        <v>2</v>
      </c>
      <c r="AE86" s="131">
        <f t="shared" si="39"/>
        <v>4.2</v>
      </c>
      <c r="AF86" s="131">
        <f t="shared" si="40"/>
        <v>4.2</v>
      </c>
      <c r="AG86" s="131">
        <f t="shared" si="41"/>
        <v>4.2</v>
      </c>
      <c r="AH86" s="131">
        <f t="shared" si="42"/>
        <v>4.2</v>
      </c>
      <c r="AI86" s="132">
        <f t="shared" si="43"/>
        <v>2.9799999999999995</v>
      </c>
    </row>
    <row r="87" spans="1:35" x14ac:dyDescent="0.25">
      <c r="A87" s="174">
        <v>1</v>
      </c>
      <c r="B87" s="149">
        <f>'[10]Мун- 2019-2020'!B87</f>
        <v>60010</v>
      </c>
      <c r="C87" s="162" t="str">
        <f>'[10]Мун- 2019-2020'!C87</f>
        <v>МБОУ СШ № 1</v>
      </c>
      <c r="D87" s="151">
        <f>'[10]Мун- 2019-2020'!DC87</f>
        <v>0.35294117647058826</v>
      </c>
      <c r="E87" s="152" t="str">
        <f t="shared" si="22"/>
        <v>C</v>
      </c>
      <c r="F87" s="153">
        <f>'[10]Мун- 2019-2020'!DE87</f>
        <v>0.75204411485073208</v>
      </c>
      <c r="G87" s="27" t="str">
        <f t="shared" si="23"/>
        <v>C</v>
      </c>
      <c r="H87" s="154">
        <f>'[10]Мун- 2019-2020'!DG87</f>
        <v>8.5714285714285715E-2</v>
      </c>
      <c r="I87" s="27" t="str">
        <f t="shared" si="24"/>
        <v>C</v>
      </c>
      <c r="J87" s="26">
        <f>'[10]Мун- 2019-2020'!DI87+0.005</f>
        <v>4.4237668161434977E-2</v>
      </c>
      <c r="K87" s="27" t="str">
        <f t="shared" si="25"/>
        <v>B</v>
      </c>
      <c r="L87" s="36">
        <f>'[10]Рег- 2019-2020'!AQ87</f>
        <v>0.2857142857142857</v>
      </c>
      <c r="M87" s="37" t="str">
        <f t="shared" si="26"/>
        <v>B</v>
      </c>
      <c r="N87" s="38">
        <f>'[10]Рег- 2019-2020'!AS87</f>
        <v>0.45501645575736777</v>
      </c>
      <c r="O87" s="39" t="str">
        <f t="shared" si="27"/>
        <v>D</v>
      </c>
      <c r="P87" s="36">
        <f>'[10]Рег- 2019-2020'!AU87</f>
        <v>1</v>
      </c>
      <c r="Q87" s="37" t="str">
        <f t="shared" si="28"/>
        <v>A</v>
      </c>
      <c r="R87" s="38">
        <f>'[10]Фед- 2019-2020'!BC87</f>
        <v>0.16666666666666666</v>
      </c>
      <c r="S87" s="39" t="str">
        <f t="shared" si="29"/>
        <v>C</v>
      </c>
      <c r="T87" s="36">
        <f>'[10]Фед- 2019-2020'!BE87</f>
        <v>0.60913924491889848</v>
      </c>
      <c r="U87" s="37" t="str">
        <f t="shared" si="30"/>
        <v>C</v>
      </c>
      <c r="V87" s="38">
        <f>'[10]Фед- 2019-2020'!BG87+0.001</f>
        <v>0.16766666666666666</v>
      </c>
      <c r="W87" s="152" t="str">
        <f t="shared" si="31"/>
        <v>A</v>
      </c>
      <c r="X87" s="56" t="str">
        <f t="shared" si="32"/>
        <v>C</v>
      </c>
      <c r="Y87" s="130">
        <f t="shared" si="33"/>
        <v>2</v>
      </c>
      <c r="Z87" s="131">
        <f t="shared" si="34"/>
        <v>2</v>
      </c>
      <c r="AA87" s="131">
        <f t="shared" si="35"/>
        <v>2</v>
      </c>
      <c r="AB87" s="131">
        <f t="shared" si="36"/>
        <v>2.5</v>
      </c>
      <c r="AC87" s="131">
        <f t="shared" si="37"/>
        <v>2.5</v>
      </c>
      <c r="AD87" s="131">
        <f t="shared" si="38"/>
        <v>1</v>
      </c>
      <c r="AE87" s="131">
        <f t="shared" si="39"/>
        <v>4.2</v>
      </c>
      <c r="AF87" s="131">
        <f t="shared" si="40"/>
        <v>2</v>
      </c>
      <c r="AG87" s="131">
        <f t="shared" si="41"/>
        <v>2</v>
      </c>
      <c r="AH87" s="131">
        <f t="shared" si="42"/>
        <v>4.2</v>
      </c>
      <c r="AI87" s="132">
        <f t="shared" si="43"/>
        <v>2.44</v>
      </c>
    </row>
    <row r="88" spans="1:35" x14ac:dyDescent="0.25">
      <c r="A88" s="175">
        <v>2</v>
      </c>
      <c r="B88" s="155">
        <f>'[10]Мун- 2019-2020'!B88</f>
        <v>60020</v>
      </c>
      <c r="C88" s="156" t="str">
        <f>'[10]Мун- 2019-2020'!C88</f>
        <v>МБОУ СШ № 2</v>
      </c>
      <c r="D88" s="157">
        <f>'[10]Мун- 2019-2020'!DC88</f>
        <v>0.23529411764705882</v>
      </c>
      <c r="E88" s="158" t="str">
        <f t="shared" si="22"/>
        <v>C</v>
      </c>
      <c r="F88" s="159">
        <f>'[10]Мун- 2019-2020'!DE88</f>
        <v>0.19338277239018825</v>
      </c>
      <c r="G88" s="24" t="str">
        <f t="shared" si="23"/>
        <v>D</v>
      </c>
      <c r="H88" s="160">
        <f>'[10]Мун- 2019-2020'!DG88</f>
        <v>0.1111111111111111</v>
      </c>
      <c r="I88" s="24" t="str">
        <f t="shared" si="24"/>
        <v>C</v>
      </c>
      <c r="J88" s="28">
        <f>'[10]Мун- 2019-2020'!DI88+0.006</f>
        <v>2.2071428571428568E-2</v>
      </c>
      <c r="K88" s="24" t="str">
        <f t="shared" si="25"/>
        <v>C</v>
      </c>
      <c r="L88" s="23">
        <f>'[10]Рег- 2019-2020'!AQ88</f>
        <v>0.2857142857142857</v>
      </c>
      <c r="M88" s="30" t="str">
        <f t="shared" si="26"/>
        <v>B</v>
      </c>
      <c r="N88" s="33">
        <f>'[10]Рег- 2019-2020'!AS88</f>
        <v>0.45501645575736777</v>
      </c>
      <c r="O88" s="34" t="str">
        <f t="shared" si="27"/>
        <v>D</v>
      </c>
      <c r="P88" s="23">
        <f>'[10]Рег- 2019-2020'!AU88</f>
        <v>0</v>
      </c>
      <c r="Q88" s="30" t="str">
        <f t="shared" si="28"/>
        <v>D</v>
      </c>
      <c r="R88" s="38">
        <f>'[10]Фед- 2019-2020'!BC88</f>
        <v>0.16666666666666666</v>
      </c>
      <c r="S88" s="34" t="str">
        <f t="shared" si="29"/>
        <v>C</v>
      </c>
      <c r="T88" s="36">
        <f>'[10]Фед- 2019-2020'!BE88</f>
        <v>0.30456962245944924</v>
      </c>
      <c r="U88" s="30" t="str">
        <f t="shared" si="30"/>
        <v>D</v>
      </c>
      <c r="V88" s="38">
        <f>'[10]Фед- 2019-2020'!BG88</f>
        <v>0</v>
      </c>
      <c r="W88" s="158" t="str">
        <f t="shared" si="31"/>
        <v>D</v>
      </c>
      <c r="X88" s="58" t="str">
        <f t="shared" si="32"/>
        <v>C</v>
      </c>
      <c r="Y88" s="130">
        <f t="shared" si="33"/>
        <v>2</v>
      </c>
      <c r="Z88" s="131">
        <f t="shared" si="34"/>
        <v>1</v>
      </c>
      <c r="AA88" s="131">
        <f t="shared" si="35"/>
        <v>2</v>
      </c>
      <c r="AB88" s="131">
        <f t="shared" si="36"/>
        <v>2</v>
      </c>
      <c r="AC88" s="131">
        <f t="shared" si="37"/>
        <v>2.5</v>
      </c>
      <c r="AD88" s="131">
        <f t="shared" si="38"/>
        <v>1</v>
      </c>
      <c r="AE88" s="131">
        <f t="shared" si="39"/>
        <v>1</v>
      </c>
      <c r="AF88" s="131">
        <f t="shared" si="40"/>
        <v>2</v>
      </c>
      <c r="AG88" s="131">
        <f t="shared" si="41"/>
        <v>1</v>
      </c>
      <c r="AH88" s="131">
        <f t="shared" si="42"/>
        <v>1</v>
      </c>
      <c r="AI88" s="132">
        <f t="shared" si="43"/>
        <v>1.55</v>
      </c>
    </row>
    <row r="89" spans="1:35" x14ac:dyDescent="0.25">
      <c r="A89" s="175">
        <v>3</v>
      </c>
      <c r="B89" s="155">
        <f>'[10]Мун- 2019-2020'!B89</f>
        <v>60050</v>
      </c>
      <c r="C89" s="156" t="str">
        <f>'[10]Мун- 2019-2020'!C89</f>
        <v>МБОУ СШ № 5</v>
      </c>
      <c r="D89" s="157">
        <f>'[10]Мун- 2019-2020'!DC89</f>
        <v>0.47058823529411764</v>
      </c>
      <c r="E89" s="158" t="str">
        <f t="shared" si="22"/>
        <v>B</v>
      </c>
      <c r="F89" s="159">
        <f>'[10]Мун- 2019-2020'!DE89</f>
        <v>0.64460924130062747</v>
      </c>
      <c r="G89" s="24" t="str">
        <f t="shared" si="23"/>
        <v>C</v>
      </c>
      <c r="H89" s="160">
        <f>'[10]Мун- 2019-2020'!DG89</f>
        <v>0.3</v>
      </c>
      <c r="I89" s="24" t="str">
        <f t="shared" si="24"/>
        <v>A</v>
      </c>
      <c r="J89" s="28">
        <f>'[10]Мун- 2019-2020'!DI89</f>
        <v>2.7372262773722629E-2</v>
      </c>
      <c r="K89" s="24" t="str">
        <f t="shared" si="25"/>
        <v>C</v>
      </c>
      <c r="L89" s="23">
        <f>'[10]Рег- 2019-2020'!AQ89</f>
        <v>0.42857142857142855</v>
      </c>
      <c r="M89" s="30" t="str">
        <f t="shared" si="26"/>
        <v>A</v>
      </c>
      <c r="N89" s="33">
        <f>'[10]Рег- 2019-2020'!AS89</f>
        <v>0.60668860767649035</v>
      </c>
      <c r="O89" s="34" t="str">
        <f t="shared" si="27"/>
        <v>C</v>
      </c>
      <c r="P89" s="23">
        <f>'[10]Рег- 2019-2020'!AU89</f>
        <v>0</v>
      </c>
      <c r="Q89" s="30" t="str">
        <f t="shared" si="28"/>
        <v>D</v>
      </c>
      <c r="R89" s="38">
        <f>'[10]Фед- 2019-2020'!BC89</f>
        <v>0</v>
      </c>
      <c r="S89" s="34" t="str">
        <f t="shared" si="29"/>
        <v>D</v>
      </c>
      <c r="T89" s="36">
        <f>'[10]Фед- 2019-2020'!BE89</f>
        <v>1.0152320748648308E-4</v>
      </c>
      <c r="U89" s="30" t="str">
        <f t="shared" si="30"/>
        <v>D</v>
      </c>
      <c r="V89" s="38">
        <f>'[10]Фед- 2019-2020'!BG89</f>
        <v>0</v>
      </c>
      <c r="W89" s="158" t="str">
        <f t="shared" si="31"/>
        <v>D</v>
      </c>
      <c r="X89" s="58" t="str">
        <f t="shared" si="32"/>
        <v>C</v>
      </c>
      <c r="Y89" s="130">
        <f t="shared" si="33"/>
        <v>2.5</v>
      </c>
      <c r="Z89" s="131">
        <f t="shared" si="34"/>
        <v>2</v>
      </c>
      <c r="AA89" s="131">
        <f t="shared" si="35"/>
        <v>4.2</v>
      </c>
      <c r="AB89" s="131">
        <f t="shared" si="36"/>
        <v>2</v>
      </c>
      <c r="AC89" s="131">
        <f t="shared" si="37"/>
        <v>4.2</v>
      </c>
      <c r="AD89" s="131">
        <f t="shared" si="38"/>
        <v>2</v>
      </c>
      <c r="AE89" s="131">
        <f t="shared" si="39"/>
        <v>1</v>
      </c>
      <c r="AF89" s="131">
        <f t="shared" si="40"/>
        <v>1</v>
      </c>
      <c r="AG89" s="131">
        <f t="shared" si="41"/>
        <v>1</v>
      </c>
      <c r="AH89" s="131">
        <f t="shared" si="42"/>
        <v>1</v>
      </c>
      <c r="AI89" s="132">
        <f t="shared" si="43"/>
        <v>2.09</v>
      </c>
    </row>
    <row r="90" spans="1:35" x14ac:dyDescent="0.25">
      <c r="A90" s="175">
        <v>4</v>
      </c>
      <c r="B90" s="155">
        <f>'[10]Мун- 2019-2020'!B90</f>
        <v>60070</v>
      </c>
      <c r="C90" s="156" t="str">
        <f>'[10]Мун- 2019-2020'!C90</f>
        <v>МБОУ СШ № 7</v>
      </c>
      <c r="D90" s="157">
        <f>'[10]Мун- 2019-2020'!DC90</f>
        <v>0.41176470588235292</v>
      </c>
      <c r="E90" s="158" t="str">
        <f t="shared" si="22"/>
        <v>C</v>
      </c>
      <c r="F90" s="159">
        <f>'[10]Мун- 2019-2020'!DE90</f>
        <v>1.8263928503517779</v>
      </c>
      <c r="G90" s="24" t="str">
        <f t="shared" si="23"/>
        <v>A</v>
      </c>
      <c r="H90" s="160">
        <f>'[10]Мун- 2019-2020'!DG90</f>
        <v>0.27058823529411763</v>
      </c>
      <c r="I90" s="24" t="str">
        <f t="shared" si="24"/>
        <v>A</v>
      </c>
      <c r="J90" s="28">
        <f>'[10]Мун- 2019-2020'!DI90</f>
        <v>7.0892410341951623E-2</v>
      </c>
      <c r="K90" s="24" t="str">
        <f t="shared" si="25"/>
        <v>A</v>
      </c>
      <c r="L90" s="23">
        <f>'[10]Рег- 2019-2020'!AQ90</f>
        <v>0.14285714285714285</v>
      </c>
      <c r="M90" s="30" t="str">
        <f t="shared" si="26"/>
        <v>C</v>
      </c>
      <c r="N90" s="33">
        <f>'[10]Рег- 2019-2020'!AS90</f>
        <v>1.516721519191226</v>
      </c>
      <c r="O90" s="34" t="str">
        <f t="shared" si="27"/>
        <v>A</v>
      </c>
      <c r="P90" s="23">
        <f>'[10]Рег- 2019-2020'!AU90</f>
        <v>0.6</v>
      </c>
      <c r="Q90" s="30" t="str">
        <f t="shared" si="28"/>
        <v>A</v>
      </c>
      <c r="R90" s="38">
        <f>'[10]Фед- 2019-2020'!BC90</f>
        <v>0.66666666666666663</v>
      </c>
      <c r="S90" s="34" t="str">
        <f t="shared" si="29"/>
        <v>A</v>
      </c>
      <c r="T90" s="36">
        <f>'[10]Фед- 2019-2020'!BE90</f>
        <v>2.335033772189111</v>
      </c>
      <c r="U90" s="30" t="str">
        <f t="shared" si="30"/>
        <v>A</v>
      </c>
      <c r="V90" s="38">
        <f>'[10]Фед- 2019-2020'!BG90</f>
        <v>0.30434782608695654</v>
      </c>
      <c r="W90" s="158" t="str">
        <f t="shared" si="31"/>
        <v>A</v>
      </c>
      <c r="X90" s="58" t="str">
        <f t="shared" si="32"/>
        <v>A</v>
      </c>
      <c r="Y90" s="130">
        <f t="shared" si="33"/>
        <v>2</v>
      </c>
      <c r="Z90" s="131">
        <f t="shared" si="34"/>
        <v>4.2</v>
      </c>
      <c r="AA90" s="131">
        <f t="shared" si="35"/>
        <v>4.2</v>
      </c>
      <c r="AB90" s="131">
        <f t="shared" si="36"/>
        <v>4.2</v>
      </c>
      <c r="AC90" s="131">
        <f t="shared" si="37"/>
        <v>2</v>
      </c>
      <c r="AD90" s="131">
        <f t="shared" si="38"/>
        <v>4.2</v>
      </c>
      <c r="AE90" s="131">
        <f t="shared" si="39"/>
        <v>4.2</v>
      </c>
      <c r="AF90" s="131">
        <f t="shared" si="40"/>
        <v>4.2</v>
      </c>
      <c r="AG90" s="131">
        <f t="shared" si="41"/>
        <v>4.2</v>
      </c>
      <c r="AH90" s="131">
        <f t="shared" si="42"/>
        <v>4.2</v>
      </c>
      <c r="AI90" s="132">
        <f t="shared" si="43"/>
        <v>3.7600000000000002</v>
      </c>
    </row>
    <row r="91" spans="1:35" x14ac:dyDescent="0.25">
      <c r="A91" s="175">
        <v>5</v>
      </c>
      <c r="B91" s="155">
        <f>'[10]Мун- 2019-2020'!B91</f>
        <v>60180</v>
      </c>
      <c r="C91" s="156" t="str">
        <f>'[10]Мун- 2019-2020'!C91</f>
        <v>МБОУ СШ № 18</v>
      </c>
      <c r="D91" s="157">
        <f>'[10]Мун- 2019-2020'!DC91</f>
        <v>0.47058823529411764</v>
      </c>
      <c r="E91" s="158" t="str">
        <f t="shared" si="22"/>
        <v>B</v>
      </c>
      <c r="F91" s="159">
        <f>'[10]Мун- 2019-2020'!DE91</f>
        <v>0.51568739304050193</v>
      </c>
      <c r="G91" s="24" t="str">
        <f t="shared" si="23"/>
        <v>C</v>
      </c>
      <c r="H91" s="160">
        <f>'[10]Мун- 2019-2020'!DG91</f>
        <v>0.33333333333333331</v>
      </c>
      <c r="I91" s="24" t="str">
        <f t="shared" si="24"/>
        <v>A</v>
      </c>
      <c r="J91" s="28">
        <f>'[10]Мун- 2019-2020'!DI91+0.005</f>
        <v>2.2021276595744682E-2</v>
      </c>
      <c r="K91" s="24" t="str">
        <f t="shared" si="25"/>
        <v>C</v>
      </c>
      <c r="L91" s="23">
        <f>'[10]Рег- 2019-2020'!AQ91</f>
        <v>0.2857142857142857</v>
      </c>
      <c r="M91" s="30" t="str">
        <f t="shared" si="26"/>
        <v>B</v>
      </c>
      <c r="N91" s="33">
        <f>'[10]Рег- 2019-2020'!AS91</f>
        <v>0.60668860767649035</v>
      </c>
      <c r="O91" s="34" t="str">
        <f t="shared" si="27"/>
        <v>C</v>
      </c>
      <c r="P91" s="23">
        <f>'[10]Рег- 2019-2020'!AU91</f>
        <v>0.5</v>
      </c>
      <c r="Q91" s="30" t="str">
        <f t="shared" si="28"/>
        <v>A</v>
      </c>
      <c r="R91" s="38">
        <f>'[10]Фед- 2019-2020'!BC91</f>
        <v>0.16666666666666666</v>
      </c>
      <c r="S91" s="34" t="str">
        <f t="shared" si="29"/>
        <v>C</v>
      </c>
      <c r="T91" s="36">
        <f>'[10]Фед- 2019-2020'!BE91</f>
        <v>1.5228481122972464</v>
      </c>
      <c r="U91" s="30" t="str">
        <f t="shared" si="30"/>
        <v>A</v>
      </c>
      <c r="V91" s="38">
        <f>'[10]Фед- 2019-2020'!BG91</f>
        <v>0.13333333333333333</v>
      </c>
      <c r="W91" s="158" t="str">
        <f t="shared" si="31"/>
        <v>B</v>
      </c>
      <c r="X91" s="58" t="str">
        <f t="shared" si="32"/>
        <v>B</v>
      </c>
      <c r="Y91" s="130">
        <f t="shared" si="33"/>
        <v>2.5</v>
      </c>
      <c r="Z91" s="131">
        <f t="shared" si="34"/>
        <v>2</v>
      </c>
      <c r="AA91" s="131">
        <f t="shared" si="35"/>
        <v>4.2</v>
      </c>
      <c r="AB91" s="131">
        <f t="shared" si="36"/>
        <v>2</v>
      </c>
      <c r="AC91" s="131">
        <f t="shared" si="37"/>
        <v>2.5</v>
      </c>
      <c r="AD91" s="131">
        <f t="shared" si="38"/>
        <v>2</v>
      </c>
      <c r="AE91" s="131">
        <f t="shared" si="39"/>
        <v>4.2</v>
      </c>
      <c r="AF91" s="131">
        <f t="shared" si="40"/>
        <v>2</v>
      </c>
      <c r="AG91" s="131">
        <f t="shared" si="41"/>
        <v>4.2</v>
      </c>
      <c r="AH91" s="131">
        <f t="shared" si="42"/>
        <v>2.5</v>
      </c>
      <c r="AI91" s="132">
        <f t="shared" si="43"/>
        <v>2.8099999999999996</v>
      </c>
    </row>
    <row r="92" spans="1:35" x14ac:dyDescent="0.25">
      <c r="A92" s="175">
        <v>6</v>
      </c>
      <c r="B92" s="155">
        <f>'[10]Мун- 2019-2020'!B92</f>
        <v>60240</v>
      </c>
      <c r="C92" s="156" t="str">
        <f>'[10]Мун- 2019-2020'!C92</f>
        <v>МБОУ СШ № 24</v>
      </c>
      <c r="D92" s="157">
        <f>'[10]Мун- 2019-2020'!DC92</f>
        <v>0.52941176470588236</v>
      </c>
      <c r="E92" s="158" t="str">
        <f t="shared" si="22"/>
        <v>B</v>
      </c>
      <c r="F92" s="159">
        <f>'[10]Мун- 2019-2020'!DE92</f>
        <v>2.0842365468720288</v>
      </c>
      <c r="G92" s="24" t="str">
        <f t="shared" si="23"/>
        <v>A</v>
      </c>
      <c r="H92" s="160">
        <f>'[10]Мун- 2019-2020'!DG92</f>
        <v>0.25773195876288657</v>
      </c>
      <c r="I92" s="24" t="str">
        <f t="shared" si="24"/>
        <v>A</v>
      </c>
      <c r="J92" s="28">
        <f>'[10]Мун- 2019-2020'!DI92</f>
        <v>5.1788574479444738E-2</v>
      </c>
      <c r="K92" s="24" t="str">
        <f t="shared" si="25"/>
        <v>B</v>
      </c>
      <c r="L92" s="23">
        <f>'[10]Рег- 2019-2020'!AQ92</f>
        <v>0.14285714285714285</v>
      </c>
      <c r="M92" s="30" t="str">
        <f t="shared" si="26"/>
        <v>C</v>
      </c>
      <c r="N92" s="33">
        <f>'[10]Рег- 2019-2020'!AS92</f>
        <v>1.516721519191226</v>
      </c>
      <c r="O92" s="34" t="str">
        <f t="shared" si="27"/>
        <v>A</v>
      </c>
      <c r="P92" s="23">
        <f>'[10]Рег- 2019-2020'!AU92</f>
        <v>0.5</v>
      </c>
      <c r="Q92" s="30" t="str">
        <f t="shared" si="28"/>
        <v>A</v>
      </c>
      <c r="R92" s="38">
        <f>'[10]Фед- 2019-2020'!BC92</f>
        <v>0.33333333333333331</v>
      </c>
      <c r="S92" s="34" t="str">
        <f t="shared" si="29"/>
        <v>A</v>
      </c>
      <c r="T92" s="36">
        <f>'[10]Фед- 2019-2020'!BE92</f>
        <v>0.81218565989186475</v>
      </c>
      <c r="U92" s="30" t="str">
        <f t="shared" si="30"/>
        <v>C</v>
      </c>
      <c r="V92" s="38">
        <f>'[10]Фед- 2019-2020'!BG92</f>
        <v>0.375</v>
      </c>
      <c r="W92" s="158" t="str">
        <f t="shared" si="31"/>
        <v>A</v>
      </c>
      <c r="X92" s="58" t="str">
        <f t="shared" si="32"/>
        <v>B</v>
      </c>
      <c r="Y92" s="130">
        <f t="shared" si="33"/>
        <v>2.5</v>
      </c>
      <c r="Z92" s="131">
        <f t="shared" si="34"/>
        <v>4.2</v>
      </c>
      <c r="AA92" s="131">
        <f t="shared" si="35"/>
        <v>4.2</v>
      </c>
      <c r="AB92" s="131">
        <f t="shared" si="36"/>
        <v>2.5</v>
      </c>
      <c r="AC92" s="131">
        <f t="shared" si="37"/>
        <v>2</v>
      </c>
      <c r="AD92" s="131">
        <f t="shared" si="38"/>
        <v>4.2</v>
      </c>
      <c r="AE92" s="131">
        <f t="shared" si="39"/>
        <v>4.2</v>
      </c>
      <c r="AF92" s="131">
        <f t="shared" si="40"/>
        <v>4.2</v>
      </c>
      <c r="AG92" s="131">
        <f t="shared" si="41"/>
        <v>2</v>
      </c>
      <c r="AH92" s="131">
        <f t="shared" si="42"/>
        <v>4.2</v>
      </c>
      <c r="AI92" s="132">
        <f t="shared" si="43"/>
        <v>3.4200000000000004</v>
      </c>
    </row>
    <row r="93" spans="1:35" x14ac:dyDescent="0.25">
      <c r="A93" s="175">
        <v>7</v>
      </c>
      <c r="B93" s="155">
        <f>'[10]Мун- 2019-2020'!B93</f>
        <v>60560</v>
      </c>
      <c r="C93" s="164" t="str">
        <f>'[10]Мун- 2019-2020'!C93</f>
        <v>МБОУ СШ № 56</v>
      </c>
      <c r="D93" s="157">
        <f>'[10]Мун- 2019-2020'!DC93</f>
        <v>0.29411764705882354</v>
      </c>
      <c r="E93" s="158" t="str">
        <f t="shared" si="22"/>
        <v>C</v>
      </c>
      <c r="F93" s="159">
        <f>'[10]Мун- 2019-2020'!DE93</f>
        <v>0.27933067123027189</v>
      </c>
      <c r="G93" s="24" t="str">
        <f t="shared" si="23"/>
        <v>D</v>
      </c>
      <c r="H93" s="160">
        <f>'[10]Мун- 2019-2020'!DG93</f>
        <v>0</v>
      </c>
      <c r="I93" s="24" t="str">
        <f t="shared" si="24"/>
        <v>D</v>
      </c>
      <c r="J93" s="28">
        <f>'[10]Мун- 2019-2020'!DI93</f>
        <v>2.5793650793650792E-2</v>
      </c>
      <c r="K93" s="24" t="str">
        <f t="shared" si="25"/>
        <v>C</v>
      </c>
      <c r="L93" s="23">
        <f>'[10]Рег- 2019-2020'!AQ93</f>
        <v>0</v>
      </c>
      <c r="M93" s="30" t="str">
        <f t="shared" si="26"/>
        <v>D</v>
      </c>
      <c r="N93" s="33">
        <f>'[10]Рег- 2019-2020'!AS93</f>
        <v>1.5167215191912259E-4</v>
      </c>
      <c r="O93" s="34" t="str">
        <f t="shared" si="27"/>
        <v>D</v>
      </c>
      <c r="P93" s="23">
        <f>'[10]Рег- 2019-2020'!AU93</f>
        <v>0</v>
      </c>
      <c r="Q93" s="30" t="str">
        <f t="shared" si="28"/>
        <v>D</v>
      </c>
      <c r="R93" s="38">
        <f>'[10]Фед- 2019-2020'!BC93</f>
        <v>0</v>
      </c>
      <c r="S93" s="34" t="str">
        <f t="shared" si="29"/>
        <v>D</v>
      </c>
      <c r="T93" s="36">
        <f>'[10]Фед- 2019-2020'!BE93</f>
        <v>1.0152320748648308E-4</v>
      </c>
      <c r="U93" s="30" t="str">
        <f t="shared" si="30"/>
        <v>D</v>
      </c>
      <c r="V93" s="38">
        <f>'[10]Фед- 2019-2020'!BG93</f>
        <v>0</v>
      </c>
      <c r="W93" s="158" t="str">
        <f t="shared" si="31"/>
        <v>D</v>
      </c>
      <c r="X93" s="58" t="str">
        <f t="shared" si="32"/>
        <v>D</v>
      </c>
      <c r="Y93" s="130">
        <f t="shared" si="33"/>
        <v>2</v>
      </c>
      <c r="Z93" s="131">
        <f t="shared" si="34"/>
        <v>1</v>
      </c>
      <c r="AA93" s="131">
        <f t="shared" si="35"/>
        <v>1</v>
      </c>
      <c r="AB93" s="131">
        <f t="shared" si="36"/>
        <v>2</v>
      </c>
      <c r="AC93" s="131">
        <f t="shared" si="37"/>
        <v>1</v>
      </c>
      <c r="AD93" s="131">
        <f t="shared" si="38"/>
        <v>1</v>
      </c>
      <c r="AE93" s="131">
        <f t="shared" si="39"/>
        <v>1</v>
      </c>
      <c r="AF93" s="131">
        <f t="shared" si="40"/>
        <v>1</v>
      </c>
      <c r="AG93" s="131">
        <f t="shared" si="41"/>
        <v>1</v>
      </c>
      <c r="AH93" s="131">
        <f t="shared" si="42"/>
        <v>1</v>
      </c>
      <c r="AI93" s="132">
        <f t="shared" si="43"/>
        <v>1.2</v>
      </c>
    </row>
    <row r="94" spans="1:35" x14ac:dyDescent="0.25">
      <c r="A94" s="175">
        <v>8</v>
      </c>
      <c r="B94" s="155">
        <f>'[10]Мун- 2019-2020'!B94</f>
        <v>60660</v>
      </c>
      <c r="C94" s="164" t="str">
        <f>'[10]Мун- 2019-2020'!C94</f>
        <v>МБОУ СШ № 66</v>
      </c>
      <c r="D94" s="157">
        <f>'[10]Мун- 2019-2020'!DC94</f>
        <v>0.11764705882352941</v>
      </c>
      <c r="E94" s="158" t="str">
        <f t="shared" si="22"/>
        <v>D</v>
      </c>
      <c r="F94" s="159">
        <f>'[10]Мун- 2019-2020'!DE94</f>
        <v>0.19338277239018825</v>
      </c>
      <c r="G94" s="24" t="str">
        <f t="shared" si="23"/>
        <v>D</v>
      </c>
      <c r="H94" s="160">
        <f>'[10]Мун- 2019-2020'!DG94</f>
        <v>0</v>
      </c>
      <c r="I94" s="24" t="str">
        <f t="shared" si="24"/>
        <v>D</v>
      </c>
      <c r="J94" s="28">
        <f>'[10]Мун- 2019-2020'!DI94+0.001</f>
        <v>2.2531100478468902E-2</v>
      </c>
      <c r="K94" s="24" t="str">
        <f t="shared" si="25"/>
        <v>C</v>
      </c>
      <c r="L94" s="23">
        <f>'[10]Рег- 2019-2020'!AQ94</f>
        <v>0</v>
      </c>
      <c r="M94" s="30" t="str">
        <f t="shared" si="26"/>
        <v>D</v>
      </c>
      <c r="N94" s="33">
        <f>'[10]Рег- 2019-2020'!AS94</f>
        <v>1.5167215191912259E-4</v>
      </c>
      <c r="O94" s="34" t="str">
        <f t="shared" si="27"/>
        <v>D</v>
      </c>
      <c r="P94" s="23">
        <f>'[10]Рег- 2019-2020'!AU94</f>
        <v>0</v>
      </c>
      <c r="Q94" s="30" t="str">
        <f t="shared" si="28"/>
        <v>D</v>
      </c>
      <c r="R94" s="38">
        <f>'[10]Фед- 2019-2020'!BC94</f>
        <v>0</v>
      </c>
      <c r="S94" s="34" t="str">
        <f t="shared" si="29"/>
        <v>D</v>
      </c>
      <c r="T94" s="36">
        <f>'[10]Фед- 2019-2020'!BE94</f>
        <v>1.0152320748648308E-4</v>
      </c>
      <c r="U94" s="30" t="str">
        <f t="shared" si="30"/>
        <v>D</v>
      </c>
      <c r="V94" s="38">
        <f>'[10]Фед- 2019-2020'!BG94</f>
        <v>0</v>
      </c>
      <c r="W94" s="158" t="str">
        <f t="shared" si="31"/>
        <v>D</v>
      </c>
      <c r="X94" s="58" t="str">
        <f t="shared" si="32"/>
        <v>D</v>
      </c>
      <c r="Y94" s="130">
        <f t="shared" si="33"/>
        <v>1</v>
      </c>
      <c r="Z94" s="131">
        <f t="shared" si="34"/>
        <v>1</v>
      </c>
      <c r="AA94" s="131">
        <f t="shared" si="35"/>
        <v>1</v>
      </c>
      <c r="AB94" s="131">
        <f t="shared" si="36"/>
        <v>2</v>
      </c>
      <c r="AC94" s="131">
        <f t="shared" si="37"/>
        <v>1</v>
      </c>
      <c r="AD94" s="131">
        <f t="shared" si="38"/>
        <v>1</v>
      </c>
      <c r="AE94" s="131">
        <f t="shared" si="39"/>
        <v>1</v>
      </c>
      <c r="AF94" s="131">
        <f t="shared" si="40"/>
        <v>1</v>
      </c>
      <c r="AG94" s="131">
        <f t="shared" si="41"/>
        <v>1</v>
      </c>
      <c r="AH94" s="131">
        <f t="shared" si="42"/>
        <v>1</v>
      </c>
      <c r="AI94" s="132">
        <f t="shared" si="43"/>
        <v>1.1000000000000001</v>
      </c>
    </row>
    <row r="95" spans="1:35" x14ac:dyDescent="0.25">
      <c r="A95" s="175">
        <v>9</v>
      </c>
      <c r="B95" s="155">
        <f>'[10]Мун- 2019-2020'!B95</f>
        <v>60001</v>
      </c>
      <c r="C95" s="156" t="str">
        <f>'[10]Мун- 2019-2020'!C95</f>
        <v>МБОУ СШ № 69</v>
      </c>
      <c r="D95" s="157">
        <f>'[10]Мун- 2019-2020'!DC95</f>
        <v>0.58823529411764708</v>
      </c>
      <c r="E95" s="158" t="str">
        <f t="shared" si="22"/>
        <v>B</v>
      </c>
      <c r="F95" s="159">
        <f>'[10]Мун- 2019-2020'!DE95</f>
        <v>0.88096596311085751</v>
      </c>
      <c r="G95" s="24" t="str">
        <f t="shared" si="23"/>
        <v>C</v>
      </c>
      <c r="H95" s="160">
        <f>'[10]Мун- 2019-2020'!DG95</f>
        <v>0.12195121951219512</v>
      </c>
      <c r="I95" s="24" t="str">
        <f t="shared" si="24"/>
        <v>C</v>
      </c>
      <c r="J95" s="28">
        <f>'[10]Мун- 2019-2020'!DI95</f>
        <v>4.4086021505376341E-2</v>
      </c>
      <c r="K95" s="24" t="str">
        <f t="shared" si="25"/>
        <v>B</v>
      </c>
      <c r="L95" s="23">
        <f>'[10]Рег- 2019-2020'!AQ95</f>
        <v>0</v>
      </c>
      <c r="M95" s="30" t="str">
        <f t="shared" si="26"/>
        <v>D</v>
      </c>
      <c r="N95" s="33">
        <f>'[10]Рег- 2019-2020'!AS95</f>
        <v>1.5167215191912259E-4</v>
      </c>
      <c r="O95" s="34" t="str">
        <f t="shared" si="27"/>
        <v>D</v>
      </c>
      <c r="P95" s="23">
        <f>'[10]Рег- 2019-2020'!AU95</f>
        <v>0</v>
      </c>
      <c r="Q95" s="30" t="str">
        <f t="shared" si="28"/>
        <v>D</v>
      </c>
      <c r="R95" s="38">
        <f>'[10]Фед- 2019-2020'!BC95</f>
        <v>0</v>
      </c>
      <c r="S95" s="34" t="str">
        <f t="shared" si="29"/>
        <v>D</v>
      </c>
      <c r="T95" s="36">
        <f>'[10]Фед- 2019-2020'!BE95</f>
        <v>1.0152320748648308E-4</v>
      </c>
      <c r="U95" s="30" t="str">
        <f t="shared" si="30"/>
        <v>D</v>
      </c>
      <c r="V95" s="38">
        <f>'[10]Фед- 2019-2020'!BG95</f>
        <v>0</v>
      </c>
      <c r="W95" s="158" t="str">
        <f t="shared" si="31"/>
        <v>D</v>
      </c>
      <c r="X95" s="58" t="str">
        <f t="shared" si="32"/>
        <v>C</v>
      </c>
      <c r="Y95" s="130">
        <f t="shared" si="33"/>
        <v>2.5</v>
      </c>
      <c r="Z95" s="131">
        <f t="shared" si="34"/>
        <v>2</v>
      </c>
      <c r="AA95" s="131">
        <f t="shared" si="35"/>
        <v>2</v>
      </c>
      <c r="AB95" s="131">
        <f t="shared" si="36"/>
        <v>2.5</v>
      </c>
      <c r="AC95" s="131">
        <f t="shared" si="37"/>
        <v>1</v>
      </c>
      <c r="AD95" s="131">
        <f t="shared" si="38"/>
        <v>1</v>
      </c>
      <c r="AE95" s="131">
        <f t="shared" si="39"/>
        <v>1</v>
      </c>
      <c r="AF95" s="131">
        <f t="shared" si="40"/>
        <v>1</v>
      </c>
      <c r="AG95" s="131">
        <f t="shared" si="41"/>
        <v>1</v>
      </c>
      <c r="AH95" s="131">
        <f t="shared" si="42"/>
        <v>1</v>
      </c>
      <c r="AI95" s="132">
        <f t="shared" si="43"/>
        <v>1.5</v>
      </c>
    </row>
    <row r="96" spans="1:35" x14ac:dyDescent="0.25">
      <c r="A96" s="175">
        <v>10</v>
      </c>
      <c r="B96" s="155">
        <f>'[10]Мун- 2019-2020'!B96</f>
        <v>60701</v>
      </c>
      <c r="C96" s="156" t="str">
        <f>'[10]Мун- 2019-2020'!C96</f>
        <v>МБОУ СШ № 70</v>
      </c>
      <c r="D96" s="157">
        <f>'[10]Мун- 2019-2020'!DC96</f>
        <v>0.35294117647058826</v>
      </c>
      <c r="E96" s="158" t="str">
        <f t="shared" si="22"/>
        <v>C</v>
      </c>
      <c r="F96" s="159">
        <f>'[10]Мун- 2019-2020'!DE96</f>
        <v>0.53717436775052285</v>
      </c>
      <c r="G96" s="24" t="str">
        <f t="shared" si="23"/>
        <v>C</v>
      </c>
      <c r="H96" s="160">
        <f>'[10]Мун- 2019-2020'!DG96</f>
        <v>0.28000000000000003</v>
      </c>
      <c r="I96" s="24" t="str">
        <f t="shared" si="24"/>
        <v>A</v>
      </c>
      <c r="J96" s="28">
        <f>'[10]Мун- 2019-2020'!DI96</f>
        <v>4.5871559633027525E-2</v>
      </c>
      <c r="K96" s="24" t="str">
        <f t="shared" si="25"/>
        <v>B</v>
      </c>
      <c r="L96" s="23">
        <f>'[10]Рег- 2019-2020'!AQ96</f>
        <v>0.2857142857142857</v>
      </c>
      <c r="M96" s="30" t="str">
        <f t="shared" si="26"/>
        <v>B</v>
      </c>
      <c r="N96" s="33">
        <f>'[10]Рег- 2019-2020'!AS96</f>
        <v>0.45501645575736777</v>
      </c>
      <c r="O96" s="34" t="str">
        <f t="shared" si="27"/>
        <v>D</v>
      </c>
      <c r="P96" s="23">
        <f>'[10]Рег- 2019-2020'!AU96</f>
        <v>0</v>
      </c>
      <c r="Q96" s="30" t="str">
        <f t="shared" si="28"/>
        <v>D</v>
      </c>
      <c r="R96" s="38">
        <f>'[10]Фед- 2019-2020'!BC96</f>
        <v>0.16666666666666666</v>
      </c>
      <c r="S96" s="34" t="str">
        <f t="shared" si="29"/>
        <v>C</v>
      </c>
      <c r="T96" s="36">
        <f>'[10]Фед- 2019-2020'!BE96</f>
        <v>0.10152320748648309</v>
      </c>
      <c r="U96" s="30" t="str">
        <f t="shared" si="30"/>
        <v>D</v>
      </c>
      <c r="V96" s="38">
        <f>'[10]Фед- 2019-2020'!BG96</f>
        <v>0</v>
      </c>
      <c r="W96" s="158" t="str">
        <f t="shared" si="31"/>
        <v>D</v>
      </c>
      <c r="X96" s="58" t="str">
        <f t="shared" si="32"/>
        <v>C</v>
      </c>
      <c r="Y96" s="130">
        <f t="shared" si="33"/>
        <v>2</v>
      </c>
      <c r="Z96" s="131">
        <f t="shared" si="34"/>
        <v>2</v>
      </c>
      <c r="AA96" s="131">
        <f t="shared" si="35"/>
        <v>4.2</v>
      </c>
      <c r="AB96" s="131">
        <f t="shared" si="36"/>
        <v>2.5</v>
      </c>
      <c r="AC96" s="131">
        <f t="shared" si="37"/>
        <v>2.5</v>
      </c>
      <c r="AD96" s="131">
        <f t="shared" si="38"/>
        <v>1</v>
      </c>
      <c r="AE96" s="131">
        <f t="shared" si="39"/>
        <v>1</v>
      </c>
      <c r="AF96" s="131">
        <f t="shared" si="40"/>
        <v>2</v>
      </c>
      <c r="AG96" s="131">
        <f t="shared" si="41"/>
        <v>1</v>
      </c>
      <c r="AH96" s="131">
        <f t="shared" si="42"/>
        <v>1</v>
      </c>
      <c r="AI96" s="132">
        <f t="shared" si="43"/>
        <v>1.92</v>
      </c>
    </row>
    <row r="97" spans="1:35" x14ac:dyDescent="0.25">
      <c r="A97" s="175">
        <v>11</v>
      </c>
      <c r="B97" s="155">
        <f>'[10]Мун- 2019-2020'!B97</f>
        <v>60850</v>
      </c>
      <c r="C97" s="156" t="str">
        <f>'[10]Мун- 2019-2020'!C97</f>
        <v>МБОУ СШ № 85</v>
      </c>
      <c r="D97" s="157">
        <f>'[10]Мун- 2019-2020'!DC97</f>
        <v>0.35294117647058826</v>
      </c>
      <c r="E97" s="158" t="str">
        <f t="shared" si="22"/>
        <v>C</v>
      </c>
      <c r="F97" s="159">
        <f>'[10]Мун- 2019-2020'!DE97</f>
        <v>0.60163529188058562</v>
      </c>
      <c r="G97" s="24" t="str">
        <f t="shared" si="23"/>
        <v>C</v>
      </c>
      <c r="H97" s="160">
        <f>'[10]Мун- 2019-2020'!DG97</f>
        <v>7.1428571428571425E-2</v>
      </c>
      <c r="I97" s="24" t="str">
        <f t="shared" si="24"/>
        <v>D</v>
      </c>
      <c r="J97" s="28">
        <f>'[10]Мун- 2019-2020'!DI97</f>
        <v>2.6641294005708849E-2</v>
      </c>
      <c r="K97" s="24" t="str">
        <f t="shared" si="25"/>
        <v>C</v>
      </c>
      <c r="L97" s="23">
        <f>'[10]Рег- 2019-2020'!AQ97</f>
        <v>0.14285714285714285</v>
      </c>
      <c r="M97" s="30" t="str">
        <f t="shared" si="26"/>
        <v>C</v>
      </c>
      <c r="N97" s="33">
        <f>'[10]Рег- 2019-2020'!AS97</f>
        <v>0.15167215191912259</v>
      </c>
      <c r="O97" s="34" t="str">
        <f t="shared" si="27"/>
        <v>D</v>
      </c>
      <c r="P97" s="23">
        <f>'[10]Рег- 2019-2020'!AU97</f>
        <v>0</v>
      </c>
      <c r="Q97" s="30" t="str">
        <f t="shared" si="28"/>
        <v>D</v>
      </c>
      <c r="R97" s="38">
        <f>'[10]Фед- 2019-2020'!BC97</f>
        <v>0</v>
      </c>
      <c r="S97" s="34" t="str">
        <f t="shared" si="29"/>
        <v>D</v>
      </c>
      <c r="T97" s="36">
        <f>'[10]Фед- 2019-2020'!BE97</f>
        <v>1.0152320748648308E-4</v>
      </c>
      <c r="U97" s="30" t="str">
        <f t="shared" si="30"/>
        <v>D</v>
      </c>
      <c r="V97" s="38">
        <f>'[10]Фед- 2019-2020'!BG97</f>
        <v>0</v>
      </c>
      <c r="W97" s="158" t="str">
        <f t="shared" si="31"/>
        <v>D</v>
      </c>
      <c r="X97" s="58" t="str">
        <f t="shared" si="32"/>
        <v>D</v>
      </c>
      <c r="Y97" s="130">
        <f t="shared" si="33"/>
        <v>2</v>
      </c>
      <c r="Z97" s="131">
        <f t="shared" si="34"/>
        <v>2</v>
      </c>
      <c r="AA97" s="131">
        <f t="shared" si="35"/>
        <v>1</v>
      </c>
      <c r="AB97" s="131">
        <f t="shared" si="36"/>
        <v>2</v>
      </c>
      <c r="AC97" s="131">
        <f t="shared" si="37"/>
        <v>2</v>
      </c>
      <c r="AD97" s="131">
        <f t="shared" si="38"/>
        <v>1</v>
      </c>
      <c r="AE97" s="131">
        <f t="shared" si="39"/>
        <v>1</v>
      </c>
      <c r="AF97" s="131">
        <f t="shared" si="40"/>
        <v>1</v>
      </c>
      <c r="AG97" s="131">
        <f t="shared" si="41"/>
        <v>1</v>
      </c>
      <c r="AH97" s="131">
        <f t="shared" si="42"/>
        <v>1</v>
      </c>
      <c r="AI97" s="132">
        <f t="shared" si="43"/>
        <v>1.4</v>
      </c>
    </row>
    <row r="98" spans="1:35" x14ac:dyDescent="0.25">
      <c r="A98" s="175">
        <v>12</v>
      </c>
      <c r="B98" s="155">
        <f>'[10]Мун- 2019-2020'!B98</f>
        <v>60910</v>
      </c>
      <c r="C98" s="156" t="str">
        <f>'[10]Мун- 2019-2020'!C98</f>
        <v>МБОУ СШ № 91</v>
      </c>
      <c r="D98" s="157">
        <f>'[10]Мун- 2019-2020'!DC98</f>
        <v>0.47058823529411764</v>
      </c>
      <c r="E98" s="158" t="str">
        <f t="shared" si="22"/>
        <v>B</v>
      </c>
      <c r="F98" s="159">
        <f>'[10]Мун- 2019-2020'!DE98</f>
        <v>0.73055714014071116</v>
      </c>
      <c r="G98" s="24" t="str">
        <f t="shared" si="23"/>
        <v>C</v>
      </c>
      <c r="H98" s="160">
        <f>'[10]Мун- 2019-2020'!DG98</f>
        <v>0.20588235294117646</v>
      </c>
      <c r="I98" s="24" t="str">
        <f t="shared" si="24"/>
        <v>B</v>
      </c>
      <c r="J98" s="28">
        <f>'[10]Мун- 2019-2020'!DI98+0.006</f>
        <v>4.4159371492704824E-2</v>
      </c>
      <c r="K98" s="24" t="str">
        <f t="shared" si="25"/>
        <v>B</v>
      </c>
      <c r="L98" s="23">
        <f>'[10]Рег- 2019-2020'!AQ98</f>
        <v>0.2857142857142857</v>
      </c>
      <c r="M98" s="30" t="str">
        <f t="shared" si="26"/>
        <v>B</v>
      </c>
      <c r="N98" s="33">
        <f>'[10]Рег- 2019-2020'!AS98</f>
        <v>0.45501645575736777</v>
      </c>
      <c r="O98" s="34" t="str">
        <f t="shared" si="27"/>
        <v>D</v>
      </c>
      <c r="P98" s="23">
        <f>'[10]Рег- 2019-2020'!AU98</f>
        <v>0</v>
      </c>
      <c r="Q98" s="30" t="str">
        <f t="shared" si="28"/>
        <v>D</v>
      </c>
      <c r="R98" s="38">
        <f>'[10]Фед- 2019-2020'!BC98</f>
        <v>0</v>
      </c>
      <c r="S98" s="34" t="str">
        <f t="shared" si="29"/>
        <v>D</v>
      </c>
      <c r="T98" s="36">
        <f>'[10]Фед- 2019-2020'!BE98</f>
        <v>1.0152320748648308E-4</v>
      </c>
      <c r="U98" s="30" t="str">
        <f t="shared" si="30"/>
        <v>D</v>
      </c>
      <c r="V98" s="38">
        <f>'[10]Фед- 2019-2020'!BG98</f>
        <v>0</v>
      </c>
      <c r="W98" s="158" t="str">
        <f t="shared" si="31"/>
        <v>D</v>
      </c>
      <c r="X98" s="58" t="str">
        <f t="shared" si="32"/>
        <v>C</v>
      </c>
      <c r="Y98" s="130">
        <f t="shared" si="33"/>
        <v>2.5</v>
      </c>
      <c r="Z98" s="131">
        <f t="shared" si="34"/>
        <v>2</v>
      </c>
      <c r="AA98" s="131">
        <f t="shared" si="35"/>
        <v>2.5</v>
      </c>
      <c r="AB98" s="131">
        <f t="shared" si="36"/>
        <v>2.5</v>
      </c>
      <c r="AC98" s="131">
        <f t="shared" si="37"/>
        <v>2.5</v>
      </c>
      <c r="AD98" s="131">
        <f t="shared" si="38"/>
        <v>1</v>
      </c>
      <c r="AE98" s="131">
        <f t="shared" si="39"/>
        <v>1</v>
      </c>
      <c r="AF98" s="131">
        <f t="shared" si="40"/>
        <v>1</v>
      </c>
      <c r="AG98" s="131">
        <f t="shared" si="41"/>
        <v>1</v>
      </c>
      <c r="AH98" s="131">
        <f t="shared" si="42"/>
        <v>1</v>
      </c>
      <c r="AI98" s="132">
        <f t="shared" si="43"/>
        <v>1.7</v>
      </c>
    </row>
    <row r="99" spans="1:35" x14ac:dyDescent="0.25">
      <c r="A99" s="175">
        <v>13</v>
      </c>
      <c r="B99" s="155">
        <f>'[10]Мун- 2019-2020'!B99</f>
        <v>60980</v>
      </c>
      <c r="C99" s="156" t="str">
        <f>'[10]Мун- 2019-2020'!C99</f>
        <v>МБОУ СШ № 98</v>
      </c>
      <c r="D99" s="157">
        <f>'[10]Мун- 2019-2020'!DC99</f>
        <v>0.58823529411764708</v>
      </c>
      <c r="E99" s="158" t="str">
        <f t="shared" si="22"/>
        <v>B</v>
      </c>
      <c r="F99" s="159">
        <f>'[10]Мун- 2019-2020'!DE99</f>
        <v>0.773531089560753</v>
      </c>
      <c r="G99" s="24" t="str">
        <f t="shared" si="23"/>
        <v>C</v>
      </c>
      <c r="H99" s="160">
        <f>'[10]Мун- 2019-2020'!DG99</f>
        <v>0.22222222222222221</v>
      </c>
      <c r="I99" s="24" t="str">
        <f t="shared" si="24"/>
        <v>B</v>
      </c>
      <c r="J99" s="28">
        <f>'[10]Мун- 2019-2020'!DI99</f>
        <v>4.3795620437956206E-2</v>
      </c>
      <c r="K99" s="24" t="str">
        <f t="shared" si="25"/>
        <v>B</v>
      </c>
      <c r="L99" s="23">
        <f>'[10]Рег- 2019-2020'!AQ99</f>
        <v>0.2857142857142857</v>
      </c>
      <c r="M99" s="30" t="str">
        <f t="shared" si="26"/>
        <v>B</v>
      </c>
      <c r="N99" s="33">
        <f>'[10]Рег- 2019-2020'!AS99</f>
        <v>0.30334430383824518</v>
      </c>
      <c r="O99" s="34" t="str">
        <f t="shared" si="27"/>
        <v>D</v>
      </c>
      <c r="P99" s="23">
        <f>'[10]Рег- 2019-2020'!AU99</f>
        <v>1</v>
      </c>
      <c r="Q99" s="30" t="str">
        <f t="shared" si="28"/>
        <v>A</v>
      </c>
      <c r="R99" s="38">
        <f>'[10]Фед- 2019-2020'!BC99</f>
        <v>0.33333333333333331</v>
      </c>
      <c r="S99" s="34" t="str">
        <f t="shared" si="29"/>
        <v>A</v>
      </c>
      <c r="T99" s="36">
        <f>'[10]Фед- 2019-2020'!BE99</f>
        <v>0.40609282994593238</v>
      </c>
      <c r="U99" s="30" t="str">
        <f t="shared" si="30"/>
        <v>D</v>
      </c>
      <c r="V99" s="38">
        <f>'[10]Фед- 2019-2020'!BG99</f>
        <v>0</v>
      </c>
      <c r="W99" s="158" t="str">
        <f t="shared" si="31"/>
        <v>D</v>
      </c>
      <c r="X99" s="58" t="str">
        <f t="shared" si="32"/>
        <v>C</v>
      </c>
      <c r="Y99" s="130">
        <f t="shared" si="33"/>
        <v>2.5</v>
      </c>
      <c r="Z99" s="131">
        <f t="shared" si="34"/>
        <v>2</v>
      </c>
      <c r="AA99" s="131">
        <f t="shared" si="35"/>
        <v>2.5</v>
      </c>
      <c r="AB99" s="131">
        <f t="shared" si="36"/>
        <v>2.5</v>
      </c>
      <c r="AC99" s="131">
        <f t="shared" si="37"/>
        <v>2.5</v>
      </c>
      <c r="AD99" s="131">
        <f t="shared" si="38"/>
        <v>1</v>
      </c>
      <c r="AE99" s="131">
        <f t="shared" si="39"/>
        <v>4.2</v>
      </c>
      <c r="AF99" s="131">
        <f t="shared" si="40"/>
        <v>4.2</v>
      </c>
      <c r="AG99" s="131">
        <f t="shared" si="41"/>
        <v>1</v>
      </c>
      <c r="AH99" s="131">
        <f t="shared" si="42"/>
        <v>1</v>
      </c>
      <c r="AI99" s="132">
        <f t="shared" si="43"/>
        <v>2.34</v>
      </c>
    </row>
    <row r="100" spans="1:35" x14ac:dyDescent="0.25">
      <c r="A100" s="175">
        <v>14</v>
      </c>
      <c r="B100" s="155">
        <f>'[10]Мун- 2019-2020'!B100</f>
        <v>61080</v>
      </c>
      <c r="C100" s="156" t="str">
        <f>'[10]Мун- 2019-2020'!C100</f>
        <v>МБОУ СШ № 108</v>
      </c>
      <c r="D100" s="157">
        <f>'[10]Мун- 2019-2020'!DC100</f>
        <v>0.76470588235294112</v>
      </c>
      <c r="E100" s="158" t="str">
        <f t="shared" si="22"/>
        <v>A</v>
      </c>
      <c r="F100" s="159">
        <f>'[10]Мун- 2019-2020'!DE100</f>
        <v>1.0528617607910249</v>
      </c>
      <c r="G100" s="24" t="str">
        <f t="shared" si="23"/>
        <v>B</v>
      </c>
      <c r="H100" s="160">
        <f>'[10]Мун- 2019-2020'!DG100</f>
        <v>0.16326530612244897</v>
      </c>
      <c r="I100" s="24" t="str">
        <f t="shared" si="24"/>
        <v>B</v>
      </c>
      <c r="J100" s="28">
        <f>'[10]Мун- 2019-2020'!DI100</f>
        <v>3.0837004405286344E-2</v>
      </c>
      <c r="K100" s="24" t="str">
        <f t="shared" si="25"/>
        <v>C</v>
      </c>
      <c r="L100" s="23">
        <f>'[10]Рег- 2019-2020'!AQ100</f>
        <v>0.14285714285714285</v>
      </c>
      <c r="M100" s="30" t="str">
        <f t="shared" si="26"/>
        <v>C</v>
      </c>
      <c r="N100" s="33">
        <f>'[10]Рег- 2019-2020'!AS100</f>
        <v>0.15167215191912259</v>
      </c>
      <c r="O100" s="34" t="str">
        <f t="shared" si="27"/>
        <v>D</v>
      </c>
      <c r="P100" s="23">
        <f>'[10]Рег- 2019-2020'!AU100</f>
        <v>0</v>
      </c>
      <c r="Q100" s="30" t="str">
        <f t="shared" si="28"/>
        <v>D</v>
      </c>
      <c r="R100" s="38">
        <f>'[10]Фед- 2019-2020'!BC100</f>
        <v>0</v>
      </c>
      <c r="S100" s="34" t="str">
        <f t="shared" si="29"/>
        <v>D</v>
      </c>
      <c r="T100" s="36">
        <f>'[10]Фед- 2019-2020'!BE100</f>
        <v>1.0152320748648308E-4</v>
      </c>
      <c r="U100" s="30" t="str">
        <f t="shared" si="30"/>
        <v>D</v>
      </c>
      <c r="V100" s="38">
        <f>'[10]Фед- 2019-2020'!BG100</f>
        <v>0</v>
      </c>
      <c r="W100" s="158" t="str">
        <f t="shared" si="31"/>
        <v>D</v>
      </c>
      <c r="X100" s="58" t="str">
        <f t="shared" si="32"/>
        <v>C</v>
      </c>
      <c r="Y100" s="130">
        <f t="shared" si="33"/>
        <v>4.2</v>
      </c>
      <c r="Z100" s="131">
        <f t="shared" si="34"/>
        <v>2.5</v>
      </c>
      <c r="AA100" s="131">
        <f t="shared" si="35"/>
        <v>2.5</v>
      </c>
      <c r="AB100" s="131">
        <f t="shared" si="36"/>
        <v>2</v>
      </c>
      <c r="AC100" s="131">
        <f t="shared" si="37"/>
        <v>2</v>
      </c>
      <c r="AD100" s="131">
        <f t="shared" si="38"/>
        <v>1</v>
      </c>
      <c r="AE100" s="131">
        <f t="shared" si="39"/>
        <v>1</v>
      </c>
      <c r="AF100" s="131">
        <f t="shared" si="40"/>
        <v>1</v>
      </c>
      <c r="AG100" s="131">
        <f t="shared" si="41"/>
        <v>1</v>
      </c>
      <c r="AH100" s="131">
        <f t="shared" si="42"/>
        <v>1</v>
      </c>
      <c r="AI100" s="132">
        <f t="shared" si="43"/>
        <v>1.8199999999999998</v>
      </c>
    </row>
    <row r="101" spans="1:35" x14ac:dyDescent="0.25">
      <c r="A101" s="175">
        <v>15</v>
      </c>
      <c r="B101" s="155">
        <f>'[10]Мун- 2019-2020'!B101</f>
        <v>61150</v>
      </c>
      <c r="C101" s="156" t="str">
        <f>'[10]Мун- 2019-2020'!C101</f>
        <v>МБОУ СШ № 115</v>
      </c>
      <c r="D101" s="157">
        <f>'[10]Мун- 2019-2020'!DC101</f>
        <v>0.35294117647058826</v>
      </c>
      <c r="E101" s="158" t="str">
        <f t="shared" si="22"/>
        <v>C</v>
      </c>
      <c r="F101" s="159">
        <f>'[10]Мун- 2019-2020'!DE101</f>
        <v>0.40825251949039737</v>
      </c>
      <c r="G101" s="24" t="str">
        <f t="shared" si="23"/>
        <v>D</v>
      </c>
      <c r="H101" s="160">
        <f>'[10]Мун- 2019-2020'!DG101</f>
        <v>0.15789473684210525</v>
      </c>
      <c r="I101" s="24" t="str">
        <f t="shared" si="24"/>
        <v>B</v>
      </c>
      <c r="J101" s="28">
        <f>'[10]Мун- 2019-2020'!DI101+0.002</f>
        <v>2.2234291799787011E-2</v>
      </c>
      <c r="K101" s="24" t="str">
        <f t="shared" si="25"/>
        <v>C</v>
      </c>
      <c r="L101" s="23">
        <f>'[10]Рег- 2019-2020'!AQ101</f>
        <v>0</v>
      </c>
      <c r="M101" s="30" t="str">
        <f t="shared" si="26"/>
        <v>D</v>
      </c>
      <c r="N101" s="33">
        <f>'[10]Рег- 2019-2020'!AS101</f>
        <v>1.5167215191912259E-4</v>
      </c>
      <c r="O101" s="34" t="str">
        <f t="shared" si="27"/>
        <v>D</v>
      </c>
      <c r="P101" s="23">
        <f>'[10]Рег- 2019-2020'!AU101</f>
        <v>0</v>
      </c>
      <c r="Q101" s="30" t="str">
        <f t="shared" si="28"/>
        <v>D</v>
      </c>
      <c r="R101" s="38">
        <f>'[10]Фед- 2019-2020'!BC101</f>
        <v>0</v>
      </c>
      <c r="S101" s="34" t="str">
        <f t="shared" si="29"/>
        <v>D</v>
      </c>
      <c r="T101" s="36">
        <f>'[10]Фед- 2019-2020'!BE101</f>
        <v>1.0152320748648308E-4</v>
      </c>
      <c r="U101" s="30" t="str">
        <f t="shared" si="30"/>
        <v>D</v>
      </c>
      <c r="V101" s="38">
        <f>'[10]Фед- 2019-2020'!BG101</f>
        <v>0</v>
      </c>
      <c r="W101" s="158" t="str">
        <f t="shared" si="31"/>
        <v>D</v>
      </c>
      <c r="X101" s="58" t="str">
        <f t="shared" si="32"/>
        <v>D</v>
      </c>
      <c r="Y101" s="130">
        <f t="shared" si="33"/>
        <v>2</v>
      </c>
      <c r="Z101" s="131">
        <f t="shared" si="34"/>
        <v>1</v>
      </c>
      <c r="AA101" s="131">
        <f t="shared" si="35"/>
        <v>2.5</v>
      </c>
      <c r="AB101" s="131">
        <f t="shared" si="36"/>
        <v>2</v>
      </c>
      <c r="AC101" s="131">
        <f t="shared" si="37"/>
        <v>1</v>
      </c>
      <c r="AD101" s="131">
        <f t="shared" si="38"/>
        <v>1</v>
      </c>
      <c r="AE101" s="131">
        <f t="shared" si="39"/>
        <v>1</v>
      </c>
      <c r="AF101" s="131">
        <f t="shared" si="40"/>
        <v>1</v>
      </c>
      <c r="AG101" s="131">
        <f t="shared" si="41"/>
        <v>1</v>
      </c>
      <c r="AH101" s="131">
        <f t="shared" si="42"/>
        <v>1</v>
      </c>
      <c r="AI101" s="132">
        <f t="shared" si="43"/>
        <v>1.35</v>
      </c>
    </row>
    <row r="102" spans="1:35" x14ac:dyDescent="0.25">
      <c r="A102" s="175">
        <v>16</v>
      </c>
      <c r="B102" s="155">
        <f>'[10]Мун- 2019-2020'!B102</f>
        <v>61210</v>
      </c>
      <c r="C102" s="164" t="str">
        <f>'[10]Мун- 2019-2020'!C102</f>
        <v>МБОУ СШ № 121</v>
      </c>
      <c r="D102" s="157">
        <f>'[10]Мун- 2019-2020'!DC102</f>
        <v>0.17647058823529413</v>
      </c>
      <c r="E102" s="158" t="str">
        <f t="shared" si="22"/>
        <v>D</v>
      </c>
      <c r="F102" s="159">
        <f>'[10]Мун- 2019-2020'!DE102</f>
        <v>0.23635672181023007</v>
      </c>
      <c r="G102" s="24" t="str">
        <f t="shared" si="23"/>
        <v>D</v>
      </c>
      <c r="H102" s="160">
        <f>'[10]Мун- 2019-2020'!DG102</f>
        <v>0</v>
      </c>
      <c r="I102" s="24" t="str">
        <f t="shared" si="24"/>
        <v>D</v>
      </c>
      <c r="J102" s="28">
        <f>'[10]Мун- 2019-2020'!DI102+0.007</f>
        <v>2.2047879616963063E-2</v>
      </c>
      <c r="K102" s="24" t="str">
        <f t="shared" si="25"/>
        <v>C</v>
      </c>
      <c r="L102" s="23">
        <f>'[10]Рег- 2019-2020'!AQ102</f>
        <v>0</v>
      </c>
      <c r="M102" s="30" t="str">
        <f t="shared" si="26"/>
        <v>D</v>
      </c>
      <c r="N102" s="33">
        <f>'[10]Рег- 2019-2020'!AS102</f>
        <v>1.5167215191912259E-4</v>
      </c>
      <c r="O102" s="34" t="str">
        <f t="shared" si="27"/>
        <v>D</v>
      </c>
      <c r="P102" s="23">
        <f>'[10]Рег- 2019-2020'!AU102</f>
        <v>0</v>
      </c>
      <c r="Q102" s="30" t="str">
        <f t="shared" si="28"/>
        <v>D</v>
      </c>
      <c r="R102" s="38">
        <f>'[10]Фед- 2019-2020'!BC102</f>
        <v>0.16666666666666666</v>
      </c>
      <c r="S102" s="34" t="str">
        <f t="shared" si="29"/>
        <v>C</v>
      </c>
      <c r="T102" s="36">
        <f>'[10]Фед- 2019-2020'!BE102</f>
        <v>0.10152320748648309</v>
      </c>
      <c r="U102" s="30" t="str">
        <f t="shared" si="30"/>
        <v>D</v>
      </c>
      <c r="V102" s="38">
        <f>'[10]Фед- 2019-2020'!BG102</f>
        <v>0</v>
      </c>
      <c r="W102" s="158" t="str">
        <f t="shared" si="31"/>
        <v>D</v>
      </c>
      <c r="X102" s="58" t="str">
        <f t="shared" si="32"/>
        <v>D</v>
      </c>
      <c r="Y102" s="130">
        <f t="shared" si="33"/>
        <v>1</v>
      </c>
      <c r="Z102" s="131">
        <f t="shared" si="34"/>
        <v>1</v>
      </c>
      <c r="AA102" s="131">
        <f t="shared" si="35"/>
        <v>1</v>
      </c>
      <c r="AB102" s="131">
        <f t="shared" si="36"/>
        <v>2</v>
      </c>
      <c r="AC102" s="131">
        <f t="shared" si="37"/>
        <v>1</v>
      </c>
      <c r="AD102" s="131">
        <f t="shared" si="38"/>
        <v>1</v>
      </c>
      <c r="AE102" s="131">
        <f t="shared" si="39"/>
        <v>1</v>
      </c>
      <c r="AF102" s="131">
        <f t="shared" si="40"/>
        <v>2</v>
      </c>
      <c r="AG102" s="131">
        <f t="shared" si="41"/>
        <v>1</v>
      </c>
      <c r="AH102" s="131">
        <f t="shared" si="42"/>
        <v>1</v>
      </c>
      <c r="AI102" s="132">
        <f t="shared" si="43"/>
        <v>1.2</v>
      </c>
    </row>
    <row r="103" spans="1:35" x14ac:dyDescent="0.25">
      <c r="A103" s="175">
        <v>17</v>
      </c>
      <c r="B103" s="155">
        <f>'[10]Мун- 2019-2020'!B103</f>
        <v>61290</v>
      </c>
      <c r="C103" s="164" t="str">
        <f>'[10]Мун- 2019-2020'!C103</f>
        <v>МБОУ СШ № 129</v>
      </c>
      <c r="D103" s="157">
        <f>'[10]Мун- 2019-2020'!DC103</f>
        <v>0.17647058823529413</v>
      </c>
      <c r="E103" s="158" t="str">
        <f t="shared" si="22"/>
        <v>D</v>
      </c>
      <c r="F103" s="159">
        <f>'[10]Мун- 2019-2020'!DE103</f>
        <v>0.12892184826012548</v>
      </c>
      <c r="G103" s="24" t="str">
        <f t="shared" si="23"/>
        <v>D</v>
      </c>
      <c r="H103" s="160">
        <f>'[10]Мун- 2019-2020'!DG103</f>
        <v>0</v>
      </c>
      <c r="I103" s="24" t="str">
        <f t="shared" si="24"/>
        <v>D</v>
      </c>
      <c r="J103" s="28">
        <f>'[10]Мун- 2019-2020'!DI103</f>
        <v>7.9155672823219003E-3</v>
      </c>
      <c r="K103" s="24" t="str">
        <f t="shared" si="25"/>
        <v>D</v>
      </c>
      <c r="L103" s="23">
        <f>'[10]Рег- 2019-2020'!AQ103</f>
        <v>0</v>
      </c>
      <c r="M103" s="30" t="str">
        <f t="shared" si="26"/>
        <v>D</v>
      </c>
      <c r="N103" s="33">
        <f>'[10]Рег- 2019-2020'!AS103</f>
        <v>1.5167215191912259E-4</v>
      </c>
      <c r="O103" s="34" t="str">
        <f t="shared" si="27"/>
        <v>D</v>
      </c>
      <c r="P103" s="23">
        <f>'[10]Рег- 2019-2020'!AU103</f>
        <v>0</v>
      </c>
      <c r="Q103" s="30" t="str">
        <f t="shared" si="28"/>
        <v>D</v>
      </c>
      <c r="R103" s="38">
        <f>'[10]Фед- 2019-2020'!BC103</f>
        <v>0</v>
      </c>
      <c r="S103" s="34" t="str">
        <f t="shared" si="29"/>
        <v>D</v>
      </c>
      <c r="T103" s="36">
        <f>'[10]Фед- 2019-2020'!BE103</f>
        <v>1.0152320748648308E-4</v>
      </c>
      <c r="U103" s="30" t="str">
        <f t="shared" si="30"/>
        <v>D</v>
      </c>
      <c r="V103" s="38">
        <f>'[10]Фед- 2019-2020'!BG103</f>
        <v>0</v>
      </c>
      <c r="W103" s="158" t="str">
        <f t="shared" si="31"/>
        <v>D</v>
      </c>
      <c r="X103" s="58" t="str">
        <f t="shared" si="32"/>
        <v>D</v>
      </c>
      <c r="Y103" s="130">
        <f t="shared" si="33"/>
        <v>1</v>
      </c>
      <c r="Z103" s="131">
        <f t="shared" si="34"/>
        <v>1</v>
      </c>
      <c r="AA103" s="131">
        <f t="shared" si="35"/>
        <v>1</v>
      </c>
      <c r="AB103" s="131">
        <f t="shared" si="36"/>
        <v>1</v>
      </c>
      <c r="AC103" s="131">
        <f t="shared" si="37"/>
        <v>1</v>
      </c>
      <c r="AD103" s="131">
        <f t="shared" si="38"/>
        <v>1</v>
      </c>
      <c r="AE103" s="131">
        <f t="shared" si="39"/>
        <v>1</v>
      </c>
      <c r="AF103" s="131">
        <f t="shared" si="40"/>
        <v>1</v>
      </c>
      <c r="AG103" s="131">
        <f t="shared" si="41"/>
        <v>1</v>
      </c>
      <c r="AH103" s="131">
        <f t="shared" si="42"/>
        <v>1</v>
      </c>
      <c r="AI103" s="132">
        <f t="shared" si="43"/>
        <v>1</v>
      </c>
    </row>
    <row r="104" spans="1:35" x14ac:dyDescent="0.25">
      <c r="A104" s="175">
        <v>18</v>
      </c>
      <c r="B104" s="155">
        <f>'[10]Мун- 2019-2020'!B104</f>
        <v>61340</v>
      </c>
      <c r="C104" s="164" t="str">
        <f>'[10]Мун- 2019-2020'!C104</f>
        <v>МБОУ СШ № 134</v>
      </c>
      <c r="D104" s="157">
        <f>'[10]Мун- 2019-2020'!DC104</f>
        <v>0.35294117647058826</v>
      </c>
      <c r="E104" s="158" t="str">
        <f t="shared" si="22"/>
        <v>C</v>
      </c>
      <c r="F104" s="159">
        <f>'[10]Мун- 2019-2020'!DE104</f>
        <v>0.42973949420041829</v>
      </c>
      <c r="G104" s="24" t="str">
        <f t="shared" si="23"/>
        <v>D</v>
      </c>
      <c r="H104" s="160">
        <f>'[10]Мун- 2019-2020'!DG104</f>
        <v>0.1</v>
      </c>
      <c r="I104" s="24" t="str">
        <f t="shared" si="24"/>
        <v>C</v>
      </c>
      <c r="J104" s="28">
        <f>'[10]Мун- 2019-2020'!DI104+0.007</f>
        <v>2.2698587127158554E-2</v>
      </c>
      <c r="K104" s="24" t="str">
        <f t="shared" si="25"/>
        <v>C</v>
      </c>
      <c r="L104" s="23">
        <f>'[10]Рег- 2019-2020'!AQ104</f>
        <v>0.2857142857142857</v>
      </c>
      <c r="M104" s="30" t="str">
        <f t="shared" si="26"/>
        <v>B</v>
      </c>
      <c r="N104" s="33">
        <f>'[10]Рег- 2019-2020'!AS104</f>
        <v>0.30334430383824518</v>
      </c>
      <c r="O104" s="34" t="str">
        <f t="shared" si="27"/>
        <v>D</v>
      </c>
      <c r="P104" s="23">
        <f>'[10]Рег- 2019-2020'!AU104</f>
        <v>0</v>
      </c>
      <c r="Q104" s="30" t="str">
        <f t="shared" si="28"/>
        <v>D</v>
      </c>
      <c r="R104" s="38">
        <f>'[10]Фед- 2019-2020'!BC104</f>
        <v>0</v>
      </c>
      <c r="S104" s="34" t="str">
        <f t="shared" si="29"/>
        <v>D</v>
      </c>
      <c r="T104" s="36">
        <f>'[10]Фед- 2019-2020'!BE104</f>
        <v>1.0152320748648308E-4</v>
      </c>
      <c r="U104" s="30" t="str">
        <f t="shared" si="30"/>
        <v>D</v>
      </c>
      <c r="V104" s="38">
        <f>'[10]Фед- 2019-2020'!BG104</f>
        <v>0</v>
      </c>
      <c r="W104" s="158" t="str">
        <f t="shared" si="31"/>
        <v>D</v>
      </c>
      <c r="X104" s="58" t="str">
        <f t="shared" si="32"/>
        <v>D</v>
      </c>
      <c r="Y104" s="130">
        <f t="shared" si="33"/>
        <v>2</v>
      </c>
      <c r="Z104" s="131">
        <f t="shared" si="34"/>
        <v>1</v>
      </c>
      <c r="AA104" s="131">
        <f t="shared" si="35"/>
        <v>2</v>
      </c>
      <c r="AB104" s="131">
        <f t="shared" si="36"/>
        <v>2</v>
      </c>
      <c r="AC104" s="131">
        <f t="shared" si="37"/>
        <v>2.5</v>
      </c>
      <c r="AD104" s="131">
        <f t="shared" si="38"/>
        <v>1</v>
      </c>
      <c r="AE104" s="131">
        <f t="shared" si="39"/>
        <v>1</v>
      </c>
      <c r="AF104" s="131">
        <f t="shared" si="40"/>
        <v>1</v>
      </c>
      <c r="AG104" s="131">
        <f t="shared" si="41"/>
        <v>1</v>
      </c>
      <c r="AH104" s="131">
        <f t="shared" si="42"/>
        <v>1</v>
      </c>
      <c r="AI104" s="132">
        <f t="shared" si="43"/>
        <v>1.45</v>
      </c>
    </row>
    <row r="105" spans="1:35" x14ac:dyDescent="0.25">
      <c r="A105" s="175">
        <v>19</v>
      </c>
      <c r="B105" s="155">
        <f>'[10]Мун- 2019-2020'!B105</f>
        <v>61390</v>
      </c>
      <c r="C105" s="156" t="str">
        <f>'[10]Мун- 2019-2020'!C105</f>
        <v>МБОУ СШ № 139</v>
      </c>
      <c r="D105" s="157">
        <f>'[10]Мун- 2019-2020'!DC105</f>
        <v>0.17647058823529413</v>
      </c>
      <c r="E105" s="158" t="str">
        <f t="shared" si="22"/>
        <v>D</v>
      </c>
      <c r="F105" s="159">
        <f>'[10]Мун- 2019-2020'!DE105</f>
        <v>0.27933067123027189</v>
      </c>
      <c r="G105" s="24" t="str">
        <f t="shared" si="23"/>
        <v>D</v>
      </c>
      <c r="H105" s="160">
        <f>'[10]Мун- 2019-2020'!DG105</f>
        <v>0.15384615384615385</v>
      </c>
      <c r="I105" s="24" t="str">
        <f t="shared" si="24"/>
        <v>B</v>
      </c>
      <c r="J105" s="28">
        <f>'[10]Мун- 2019-2020'!DI105</f>
        <v>1.4084507042253521E-2</v>
      </c>
      <c r="K105" s="24" t="str">
        <f t="shared" si="25"/>
        <v>D</v>
      </c>
      <c r="L105" s="23">
        <f>'[10]Рег- 2019-2020'!AQ105</f>
        <v>0</v>
      </c>
      <c r="M105" s="30" t="str">
        <f t="shared" si="26"/>
        <v>D</v>
      </c>
      <c r="N105" s="33">
        <f>'[10]Рег- 2019-2020'!AS105</f>
        <v>1.5167215191912259E-4</v>
      </c>
      <c r="O105" s="34" t="str">
        <f t="shared" si="27"/>
        <v>D</v>
      </c>
      <c r="P105" s="23">
        <f>'[10]Рег- 2019-2020'!AU105</f>
        <v>0</v>
      </c>
      <c r="Q105" s="30" t="str">
        <f t="shared" si="28"/>
        <v>D</v>
      </c>
      <c r="R105" s="38">
        <f>'[10]Фед- 2019-2020'!BC105</f>
        <v>0.16666666666666666</v>
      </c>
      <c r="S105" s="34" t="str">
        <f t="shared" si="29"/>
        <v>C</v>
      </c>
      <c r="T105" s="36">
        <f>'[10]Фед- 2019-2020'!BE105</f>
        <v>0.10152320748648309</v>
      </c>
      <c r="U105" s="30" t="str">
        <f t="shared" si="30"/>
        <v>D</v>
      </c>
      <c r="V105" s="38">
        <f>'[10]Фед- 2019-2020'!BG105</f>
        <v>0</v>
      </c>
      <c r="W105" s="158" t="str">
        <f t="shared" si="31"/>
        <v>D</v>
      </c>
      <c r="X105" s="58" t="str">
        <f t="shared" si="32"/>
        <v>D</v>
      </c>
      <c r="Y105" s="130">
        <f t="shared" si="33"/>
        <v>1</v>
      </c>
      <c r="Z105" s="131">
        <f t="shared" si="34"/>
        <v>1</v>
      </c>
      <c r="AA105" s="131">
        <f t="shared" si="35"/>
        <v>2.5</v>
      </c>
      <c r="AB105" s="131">
        <f t="shared" si="36"/>
        <v>1</v>
      </c>
      <c r="AC105" s="131">
        <f t="shared" si="37"/>
        <v>1</v>
      </c>
      <c r="AD105" s="131">
        <f t="shared" si="38"/>
        <v>1</v>
      </c>
      <c r="AE105" s="131">
        <f t="shared" si="39"/>
        <v>1</v>
      </c>
      <c r="AF105" s="131">
        <f t="shared" si="40"/>
        <v>2</v>
      </c>
      <c r="AG105" s="131">
        <f t="shared" si="41"/>
        <v>1</v>
      </c>
      <c r="AH105" s="131">
        <f t="shared" si="42"/>
        <v>1</v>
      </c>
      <c r="AI105" s="132">
        <f t="shared" si="43"/>
        <v>1.25</v>
      </c>
    </row>
    <row r="106" spans="1:35" x14ac:dyDescent="0.25">
      <c r="A106" s="175">
        <v>20</v>
      </c>
      <c r="B106" s="155">
        <f>'[10]Мун- 2019-2020'!B106</f>
        <v>61410</v>
      </c>
      <c r="C106" s="156" t="str">
        <f>'[10]Мун- 2019-2020'!C106</f>
        <v>МБОУ СШ № 141</v>
      </c>
      <c r="D106" s="157">
        <f>'[10]Мун- 2019-2020'!DC106</f>
        <v>0.52941176470588236</v>
      </c>
      <c r="E106" s="158" t="str">
        <f t="shared" si="22"/>
        <v>B</v>
      </c>
      <c r="F106" s="159">
        <f>'[10]Мун- 2019-2020'!DE106</f>
        <v>0.62312226659060654</v>
      </c>
      <c r="G106" s="24" t="str">
        <f t="shared" si="23"/>
        <v>C</v>
      </c>
      <c r="H106" s="160">
        <f>'[10]Мун- 2019-2020'!DG106</f>
        <v>0.20689655172413793</v>
      </c>
      <c r="I106" s="24" t="str">
        <f t="shared" si="24"/>
        <v>B</v>
      </c>
      <c r="J106" s="28">
        <f>'[10]Мун- 2019-2020'!DI106</f>
        <v>2.9774127310061602E-2</v>
      </c>
      <c r="K106" s="24" t="str">
        <f t="shared" si="25"/>
        <v>C</v>
      </c>
      <c r="L106" s="23">
        <f>'[10]Рег- 2019-2020'!AQ106</f>
        <v>0.14285714285714285</v>
      </c>
      <c r="M106" s="30" t="str">
        <f t="shared" si="26"/>
        <v>C</v>
      </c>
      <c r="N106" s="33">
        <f>'[10]Рег- 2019-2020'!AS106</f>
        <v>0.30334430383824518</v>
      </c>
      <c r="O106" s="34" t="str">
        <f t="shared" si="27"/>
        <v>D</v>
      </c>
      <c r="P106" s="23">
        <f>'[10]Рег- 2019-2020'!AU106</f>
        <v>0.5</v>
      </c>
      <c r="Q106" s="30" t="str">
        <f t="shared" si="28"/>
        <v>A</v>
      </c>
      <c r="R106" s="38">
        <f>'[10]Фед- 2019-2020'!BC106</f>
        <v>0.16666666666666666</v>
      </c>
      <c r="S106" s="34" t="str">
        <f t="shared" si="29"/>
        <v>C</v>
      </c>
      <c r="T106" s="36">
        <f>'[10]Фед- 2019-2020'!BE106</f>
        <v>0.10152320748648309</v>
      </c>
      <c r="U106" s="30" t="str">
        <f t="shared" si="30"/>
        <v>D</v>
      </c>
      <c r="V106" s="38">
        <f>'[10]Фед- 2019-2020'!BG106</f>
        <v>0</v>
      </c>
      <c r="W106" s="158" t="str">
        <f t="shared" si="31"/>
        <v>D</v>
      </c>
      <c r="X106" s="58" t="str">
        <f t="shared" si="32"/>
        <v>C</v>
      </c>
      <c r="Y106" s="130">
        <f t="shared" si="33"/>
        <v>2.5</v>
      </c>
      <c r="Z106" s="131">
        <f t="shared" si="34"/>
        <v>2</v>
      </c>
      <c r="AA106" s="131">
        <f t="shared" si="35"/>
        <v>2.5</v>
      </c>
      <c r="AB106" s="131">
        <f t="shared" si="36"/>
        <v>2</v>
      </c>
      <c r="AC106" s="131">
        <f t="shared" si="37"/>
        <v>2</v>
      </c>
      <c r="AD106" s="131">
        <f t="shared" si="38"/>
        <v>1</v>
      </c>
      <c r="AE106" s="131">
        <f t="shared" si="39"/>
        <v>4.2</v>
      </c>
      <c r="AF106" s="131">
        <f t="shared" si="40"/>
        <v>2</v>
      </c>
      <c r="AG106" s="131">
        <f t="shared" si="41"/>
        <v>1</v>
      </c>
      <c r="AH106" s="131">
        <f t="shared" si="42"/>
        <v>1</v>
      </c>
      <c r="AI106" s="132">
        <f t="shared" si="43"/>
        <v>2.02</v>
      </c>
    </row>
    <row r="107" spans="1:35" x14ac:dyDescent="0.25">
      <c r="A107" s="175">
        <v>21</v>
      </c>
      <c r="B107" s="155">
        <f>'[10]Мун- 2019-2020'!B107</f>
        <v>61430</v>
      </c>
      <c r="C107" s="156" t="str">
        <f>'[10]Мун- 2019-2020'!C107</f>
        <v>МАОУ СШ № 143</v>
      </c>
      <c r="D107" s="157">
        <f>'[10]Мун- 2019-2020'!DC107+0.001</f>
        <v>0.6480588235294118</v>
      </c>
      <c r="E107" s="158" t="str">
        <f t="shared" si="22"/>
        <v>A</v>
      </c>
      <c r="F107" s="159">
        <f>'[10]Мун- 2019-2020'!DE107</f>
        <v>1.4396273055714013</v>
      </c>
      <c r="G107" s="24" t="str">
        <f t="shared" si="23"/>
        <v>B</v>
      </c>
      <c r="H107" s="160">
        <f>'[10]Мун- 2019-2020'!DG107</f>
        <v>0.28358208955223879</v>
      </c>
      <c r="I107" s="24" t="str">
        <f t="shared" si="24"/>
        <v>A</v>
      </c>
      <c r="J107" s="28">
        <f>'[10]Мун- 2019-2020'!DI107</f>
        <v>2.7697395618023975E-2</v>
      </c>
      <c r="K107" s="24" t="str">
        <f t="shared" si="25"/>
        <v>C</v>
      </c>
      <c r="L107" s="23">
        <f>'[10]Рег- 2019-2020'!AQ107</f>
        <v>0.2857142857142857</v>
      </c>
      <c r="M107" s="30" t="str">
        <f t="shared" si="26"/>
        <v>B</v>
      </c>
      <c r="N107" s="33">
        <f>'[10]Рег- 2019-2020'!AS107</f>
        <v>1.9717379749485937</v>
      </c>
      <c r="O107" s="34" t="str">
        <f t="shared" si="27"/>
        <v>A</v>
      </c>
      <c r="P107" s="23">
        <f>'[10]Рег- 2019-2020'!AU107</f>
        <v>0.30769230769230771</v>
      </c>
      <c r="Q107" s="30" t="str">
        <f t="shared" si="28"/>
        <v>A</v>
      </c>
      <c r="R107" s="38">
        <f>'[10]Фед- 2019-2020'!BC107</f>
        <v>0.66666666666666663</v>
      </c>
      <c r="S107" s="34" t="str">
        <f t="shared" si="29"/>
        <v>A</v>
      </c>
      <c r="T107" s="36">
        <f>'[10]Фед- 2019-2020'!BE107</f>
        <v>0.40609282994593238</v>
      </c>
      <c r="U107" s="30" t="str">
        <f t="shared" si="30"/>
        <v>D</v>
      </c>
      <c r="V107" s="38">
        <f>'[10]Фед- 2019-2020'!BG107</f>
        <v>0.75</v>
      </c>
      <c r="W107" s="158" t="str">
        <f t="shared" si="31"/>
        <v>A</v>
      </c>
      <c r="X107" s="58" t="str">
        <f t="shared" si="32"/>
        <v>B</v>
      </c>
      <c r="Y107" s="130">
        <f t="shared" si="33"/>
        <v>4.2</v>
      </c>
      <c r="Z107" s="131">
        <f t="shared" si="34"/>
        <v>2.5</v>
      </c>
      <c r="AA107" s="131">
        <f t="shared" si="35"/>
        <v>4.2</v>
      </c>
      <c r="AB107" s="131">
        <f t="shared" si="36"/>
        <v>2</v>
      </c>
      <c r="AC107" s="131">
        <f t="shared" si="37"/>
        <v>2.5</v>
      </c>
      <c r="AD107" s="131">
        <f t="shared" si="38"/>
        <v>4.2</v>
      </c>
      <c r="AE107" s="131">
        <f t="shared" si="39"/>
        <v>4.2</v>
      </c>
      <c r="AF107" s="131">
        <f t="shared" si="40"/>
        <v>4.2</v>
      </c>
      <c r="AG107" s="131">
        <f t="shared" si="41"/>
        <v>1</v>
      </c>
      <c r="AH107" s="131">
        <f t="shared" si="42"/>
        <v>4.2</v>
      </c>
      <c r="AI107" s="132">
        <f t="shared" si="43"/>
        <v>3.3200000000000003</v>
      </c>
    </row>
    <row r="108" spans="1:35" x14ac:dyDescent="0.25">
      <c r="A108" s="175">
        <v>22</v>
      </c>
      <c r="B108" s="155">
        <f>'[10]Мун- 2019-2020'!B108</f>
        <v>61440</v>
      </c>
      <c r="C108" s="156" t="str">
        <f>'[10]Мун- 2019-2020'!C108</f>
        <v>МБОУ СШ № 144</v>
      </c>
      <c r="D108" s="157">
        <f>'[10]Мун- 2019-2020'!DC108</f>
        <v>0.41176470588235292</v>
      </c>
      <c r="E108" s="158" t="str">
        <f t="shared" si="22"/>
        <v>C</v>
      </c>
      <c r="F108" s="159">
        <f>'[10]Мун- 2019-2020'!DE108</f>
        <v>2.0842365468720288</v>
      </c>
      <c r="G108" s="24" t="str">
        <f t="shared" si="23"/>
        <v>A</v>
      </c>
      <c r="H108" s="160">
        <f>'[10]Мун- 2019-2020'!DG108</f>
        <v>0.16494845360824742</v>
      </c>
      <c r="I108" s="24" t="str">
        <f t="shared" si="24"/>
        <v>B</v>
      </c>
      <c r="J108" s="28">
        <f>'[10]Мун- 2019-2020'!DI108+0.003</f>
        <v>4.3997464074387156E-2</v>
      </c>
      <c r="K108" s="24" t="str">
        <f t="shared" si="25"/>
        <v>B</v>
      </c>
      <c r="L108" s="23">
        <f>'[10]Рег- 2019-2020'!AQ108</f>
        <v>0.2857142857142857</v>
      </c>
      <c r="M108" s="30" t="str">
        <f t="shared" si="26"/>
        <v>B</v>
      </c>
      <c r="N108" s="33">
        <f>'[10]Рег- 2019-2020'!AS108</f>
        <v>5.4601974690884134</v>
      </c>
      <c r="O108" s="34" t="str">
        <f t="shared" si="27"/>
        <v>A</v>
      </c>
      <c r="P108" s="23">
        <f>'[10]Рег- 2019-2020'!AU108</f>
        <v>0.16666666666666666</v>
      </c>
      <c r="Q108" s="30" t="str">
        <f t="shared" si="28"/>
        <v>C</v>
      </c>
      <c r="R108" s="38">
        <f>'[10]Фед- 2019-2020'!BC108</f>
        <v>0.66666666666666663</v>
      </c>
      <c r="S108" s="34" t="str">
        <f t="shared" si="29"/>
        <v>A</v>
      </c>
      <c r="T108" s="36">
        <f>'[10]Фед- 2019-2020'!BE108</f>
        <v>43.451932804214763</v>
      </c>
      <c r="U108" s="30" t="str">
        <f t="shared" si="30"/>
        <v>A</v>
      </c>
      <c r="V108" s="38">
        <f>'[10]Фед- 2019-2020'!BG108</f>
        <v>0.13785046728971961</v>
      </c>
      <c r="W108" s="158" t="str">
        <f t="shared" si="31"/>
        <v>B</v>
      </c>
      <c r="X108" s="58" t="str">
        <f t="shared" si="32"/>
        <v>B</v>
      </c>
      <c r="Y108" s="130">
        <f t="shared" si="33"/>
        <v>2</v>
      </c>
      <c r="Z108" s="131">
        <f t="shared" si="34"/>
        <v>4.2</v>
      </c>
      <c r="AA108" s="131">
        <f t="shared" si="35"/>
        <v>2.5</v>
      </c>
      <c r="AB108" s="131">
        <f t="shared" si="36"/>
        <v>2.5</v>
      </c>
      <c r="AC108" s="131">
        <f t="shared" si="37"/>
        <v>2.5</v>
      </c>
      <c r="AD108" s="131">
        <f t="shared" si="38"/>
        <v>4.2</v>
      </c>
      <c r="AE108" s="131">
        <f t="shared" si="39"/>
        <v>2</v>
      </c>
      <c r="AF108" s="131">
        <f t="shared" si="40"/>
        <v>4.2</v>
      </c>
      <c r="AG108" s="131">
        <f t="shared" si="41"/>
        <v>4.2</v>
      </c>
      <c r="AH108" s="131">
        <f t="shared" si="42"/>
        <v>2.5</v>
      </c>
      <c r="AI108" s="132">
        <f t="shared" si="43"/>
        <v>3.0799999999999996</v>
      </c>
    </row>
    <row r="109" spans="1:35" x14ac:dyDescent="0.25">
      <c r="A109" s="175">
        <v>23</v>
      </c>
      <c r="B109" s="155">
        <f>'[10]Мун- 2019-2020'!B109</f>
        <v>61450</v>
      </c>
      <c r="C109" s="156" t="str">
        <f>'[10]Мун- 2019-2020'!C109</f>
        <v>МАОУ СШ № 145</v>
      </c>
      <c r="D109" s="157">
        <f>'[10]Мун- 2019-2020'!DC109+0.001</f>
        <v>0.6480588235294118</v>
      </c>
      <c r="E109" s="158" t="str">
        <f t="shared" si="22"/>
        <v>A</v>
      </c>
      <c r="F109" s="159">
        <f>'[10]Мун- 2019-2020'!DE109</f>
        <v>2.5354630157824682</v>
      </c>
      <c r="G109" s="24" t="str">
        <f t="shared" si="23"/>
        <v>A</v>
      </c>
      <c r="H109" s="160">
        <f>'[10]Мун- 2019-2020'!DG109</f>
        <v>0.22033898305084745</v>
      </c>
      <c r="I109" s="24" t="str">
        <f t="shared" si="24"/>
        <v>B</v>
      </c>
      <c r="J109" s="28">
        <f>'[10]Мун- 2019-2020'!DI109</f>
        <v>7.7939233817701459E-2</v>
      </c>
      <c r="K109" s="24" t="str">
        <f t="shared" si="25"/>
        <v>A</v>
      </c>
      <c r="L109" s="23">
        <f>'[10]Рег- 2019-2020'!AQ109</f>
        <v>0.2857142857142857</v>
      </c>
      <c r="M109" s="30" t="str">
        <f t="shared" si="26"/>
        <v>B</v>
      </c>
      <c r="N109" s="33">
        <f>'[10]Рег- 2019-2020'!AS109</f>
        <v>3.1851151903015746</v>
      </c>
      <c r="O109" s="34" t="str">
        <f t="shared" si="27"/>
        <v>A</v>
      </c>
      <c r="P109" s="23">
        <f>'[10]Рег- 2019-2020'!AU109</f>
        <v>0.23809523809523808</v>
      </c>
      <c r="Q109" s="30" t="str">
        <f t="shared" si="28"/>
        <v>B</v>
      </c>
      <c r="R109" s="38">
        <f>'[10]Фед- 2019-2020'!BC109</f>
        <v>0.33333333333333331</v>
      </c>
      <c r="S109" s="34" t="str">
        <f t="shared" si="29"/>
        <v>A</v>
      </c>
      <c r="T109" s="36">
        <f>'[10]Фед- 2019-2020'!BE109</f>
        <v>1.0152320748648309</v>
      </c>
      <c r="U109" s="30" t="str">
        <f t="shared" si="30"/>
        <v>B</v>
      </c>
      <c r="V109" s="38">
        <f>'[10]Фед- 2019-2020'!BG109</f>
        <v>0.2</v>
      </c>
      <c r="W109" s="158" t="str">
        <f t="shared" si="31"/>
        <v>A</v>
      </c>
      <c r="X109" s="58" t="str">
        <f t="shared" si="32"/>
        <v>A</v>
      </c>
      <c r="Y109" s="130">
        <f t="shared" si="33"/>
        <v>4.2</v>
      </c>
      <c r="Z109" s="131">
        <f t="shared" si="34"/>
        <v>4.2</v>
      </c>
      <c r="AA109" s="131">
        <f t="shared" si="35"/>
        <v>2.5</v>
      </c>
      <c r="AB109" s="131">
        <f t="shared" si="36"/>
        <v>4.2</v>
      </c>
      <c r="AC109" s="131">
        <f t="shared" si="37"/>
        <v>2.5</v>
      </c>
      <c r="AD109" s="131">
        <f t="shared" si="38"/>
        <v>4.2</v>
      </c>
      <c r="AE109" s="131">
        <f t="shared" si="39"/>
        <v>2.5</v>
      </c>
      <c r="AF109" s="131">
        <f t="shared" si="40"/>
        <v>4.2</v>
      </c>
      <c r="AG109" s="131">
        <f t="shared" si="41"/>
        <v>2.5</v>
      </c>
      <c r="AH109" s="131">
        <f t="shared" si="42"/>
        <v>4.2</v>
      </c>
      <c r="AI109" s="132">
        <f t="shared" si="43"/>
        <v>3.5200000000000005</v>
      </c>
    </row>
    <row r="110" spans="1:35" x14ac:dyDescent="0.25">
      <c r="A110" s="175">
        <v>24</v>
      </c>
      <c r="B110" s="155">
        <f>'[10]Мун- 2019-2020'!B110</f>
        <v>61470</v>
      </c>
      <c r="C110" s="156" t="str">
        <f>'[10]Мун- 2019-2020'!C110</f>
        <v>МБОУ СШ № 147</v>
      </c>
      <c r="D110" s="157">
        <f>'[10]Мун- 2019-2020'!DC110</f>
        <v>0.47058823529411764</v>
      </c>
      <c r="E110" s="158" t="str">
        <f t="shared" si="22"/>
        <v>B</v>
      </c>
      <c r="F110" s="159">
        <f>'[10]Мун- 2019-2020'!DE110</f>
        <v>0.75204411485073208</v>
      </c>
      <c r="G110" s="24" t="str">
        <f t="shared" si="23"/>
        <v>C</v>
      </c>
      <c r="H110" s="160">
        <f>'[10]Мун- 2019-2020'!DG110</f>
        <v>0.2857142857142857</v>
      </c>
      <c r="I110" s="24" t="str">
        <f t="shared" si="24"/>
        <v>A</v>
      </c>
      <c r="J110" s="28">
        <f>'[10]Мун- 2019-2020'!DI110</f>
        <v>2.9118136439267885E-2</v>
      </c>
      <c r="K110" s="24" t="str">
        <f t="shared" si="25"/>
        <v>C</v>
      </c>
      <c r="L110" s="23">
        <f>'[10]Рег- 2019-2020'!AQ110</f>
        <v>0.14285714285714285</v>
      </c>
      <c r="M110" s="30" t="str">
        <f t="shared" si="26"/>
        <v>C</v>
      </c>
      <c r="N110" s="33">
        <f>'[10]Рег- 2019-2020'!AS110</f>
        <v>0.60668860767649035</v>
      </c>
      <c r="O110" s="34" t="str">
        <f t="shared" si="27"/>
        <v>C</v>
      </c>
      <c r="P110" s="23">
        <f>'[10]Рег- 2019-2020'!AU110</f>
        <v>0.5</v>
      </c>
      <c r="Q110" s="30" t="str">
        <f t="shared" si="28"/>
        <v>A</v>
      </c>
      <c r="R110" s="38">
        <f>'[10]Фед- 2019-2020'!BC110</f>
        <v>0</v>
      </c>
      <c r="S110" s="34" t="str">
        <f t="shared" si="29"/>
        <v>D</v>
      </c>
      <c r="T110" s="36">
        <f>'[10]Фед- 2019-2020'!BE110</f>
        <v>1.0152320748648308E-4</v>
      </c>
      <c r="U110" s="30" t="str">
        <f t="shared" si="30"/>
        <v>D</v>
      </c>
      <c r="V110" s="38">
        <f>'[10]Фед- 2019-2020'!BG110</f>
        <v>0</v>
      </c>
      <c r="W110" s="158" t="str">
        <f t="shared" si="31"/>
        <v>D</v>
      </c>
      <c r="X110" s="58" t="str">
        <f t="shared" si="32"/>
        <v>C</v>
      </c>
      <c r="Y110" s="130">
        <f t="shared" si="33"/>
        <v>2.5</v>
      </c>
      <c r="Z110" s="131">
        <f t="shared" si="34"/>
        <v>2</v>
      </c>
      <c r="AA110" s="131">
        <f t="shared" si="35"/>
        <v>4.2</v>
      </c>
      <c r="AB110" s="131">
        <f t="shared" si="36"/>
        <v>2</v>
      </c>
      <c r="AC110" s="131">
        <f t="shared" si="37"/>
        <v>2</v>
      </c>
      <c r="AD110" s="131">
        <f t="shared" si="38"/>
        <v>2</v>
      </c>
      <c r="AE110" s="131">
        <f t="shared" si="39"/>
        <v>4.2</v>
      </c>
      <c r="AF110" s="131">
        <f t="shared" si="40"/>
        <v>1</v>
      </c>
      <c r="AG110" s="131">
        <f t="shared" si="41"/>
        <v>1</v>
      </c>
      <c r="AH110" s="131">
        <f t="shared" si="42"/>
        <v>1</v>
      </c>
      <c r="AI110" s="132">
        <f t="shared" si="43"/>
        <v>2.19</v>
      </c>
    </row>
    <row r="111" spans="1:35" x14ac:dyDescent="0.25">
      <c r="A111" s="175">
        <v>25</v>
      </c>
      <c r="B111" s="155">
        <f>'[10]Мун- 2019-2020'!B111</f>
        <v>61490</v>
      </c>
      <c r="C111" s="156" t="str">
        <f>'[10]Мун- 2019-2020'!C111</f>
        <v>МАОУ СШ № 149</v>
      </c>
      <c r="D111" s="157">
        <f>'[10]Мун- 2019-2020'!DC111</f>
        <v>0.52941176470588236</v>
      </c>
      <c r="E111" s="158" t="str">
        <f t="shared" si="22"/>
        <v>B</v>
      </c>
      <c r="F111" s="159">
        <f>'[10]Мун- 2019-2020'!DE111</f>
        <v>1.2462445331812131</v>
      </c>
      <c r="G111" s="24" t="str">
        <f t="shared" si="23"/>
        <v>B</v>
      </c>
      <c r="H111" s="160">
        <f>'[10]Мун- 2019-2020'!DG111</f>
        <v>0.5</v>
      </c>
      <c r="I111" s="24" t="str">
        <f t="shared" si="24"/>
        <v>A</v>
      </c>
      <c r="J111" s="28">
        <f>'[10]Мун- 2019-2020'!DI111</f>
        <v>2.3500810372771474E-2</v>
      </c>
      <c r="K111" s="24" t="str">
        <f t="shared" si="25"/>
        <v>C</v>
      </c>
      <c r="L111" s="23">
        <f>'[10]Рег- 2019-2020'!AQ111</f>
        <v>0.2857142857142857</v>
      </c>
      <c r="M111" s="30" t="str">
        <f t="shared" si="26"/>
        <v>B</v>
      </c>
      <c r="N111" s="33">
        <f>'[10]Рег- 2019-2020'!AS111</f>
        <v>1.8200658230294711</v>
      </c>
      <c r="O111" s="34" t="str">
        <f t="shared" si="27"/>
        <v>A</v>
      </c>
      <c r="P111" s="23">
        <f>'[10]Рег- 2019-2020'!AU111</f>
        <v>0.66666666666666663</v>
      </c>
      <c r="Q111" s="30" t="str">
        <f t="shared" si="28"/>
        <v>A</v>
      </c>
      <c r="R111" s="38">
        <f>'[10]Фед- 2019-2020'!BC111</f>
        <v>0.66666666666666663</v>
      </c>
      <c r="S111" s="34" t="str">
        <f t="shared" si="29"/>
        <v>A</v>
      </c>
      <c r="T111" s="36">
        <f>'[10]Фед- 2019-2020'!BE111</f>
        <v>2.335033772189111</v>
      </c>
      <c r="U111" s="30" t="str">
        <f t="shared" si="30"/>
        <v>A</v>
      </c>
      <c r="V111" s="38">
        <f>'[10]Фед- 2019-2020'!BG111</f>
        <v>0.47826086956521741</v>
      </c>
      <c r="W111" s="158" t="str">
        <f t="shared" si="31"/>
        <v>A</v>
      </c>
      <c r="X111" s="58" t="str">
        <f t="shared" si="32"/>
        <v>B</v>
      </c>
      <c r="Y111" s="130">
        <f t="shared" si="33"/>
        <v>2.5</v>
      </c>
      <c r="Z111" s="131">
        <f t="shared" si="34"/>
        <v>2.5</v>
      </c>
      <c r="AA111" s="131">
        <f t="shared" si="35"/>
        <v>4.2</v>
      </c>
      <c r="AB111" s="131">
        <f t="shared" si="36"/>
        <v>2</v>
      </c>
      <c r="AC111" s="131">
        <f t="shared" si="37"/>
        <v>2.5</v>
      </c>
      <c r="AD111" s="131">
        <f t="shared" si="38"/>
        <v>4.2</v>
      </c>
      <c r="AE111" s="131">
        <f t="shared" si="39"/>
        <v>4.2</v>
      </c>
      <c r="AF111" s="131">
        <f t="shared" si="40"/>
        <v>4.2</v>
      </c>
      <c r="AG111" s="131">
        <f t="shared" si="41"/>
        <v>4.2</v>
      </c>
      <c r="AH111" s="131">
        <f t="shared" si="42"/>
        <v>4.2</v>
      </c>
      <c r="AI111" s="132">
        <f t="shared" si="43"/>
        <v>3.4699999999999998</v>
      </c>
    </row>
    <row r="112" spans="1:35" x14ac:dyDescent="0.25">
      <c r="A112" s="175">
        <v>26</v>
      </c>
      <c r="B112" s="155">
        <f>'[10]Мун- 2019-2020'!B112</f>
        <v>61500</v>
      </c>
      <c r="C112" s="156" t="str">
        <f>'[10]Мун- 2019-2020'!C112</f>
        <v>МАОУ СШ № 150</v>
      </c>
      <c r="D112" s="157">
        <f>'[10]Мун- 2019-2020'!DC112</f>
        <v>0.76470588235294112</v>
      </c>
      <c r="E112" s="158" t="str">
        <f t="shared" si="22"/>
        <v>A</v>
      </c>
      <c r="F112" s="159">
        <f>'[10]Мун- 2019-2020'!DE112</f>
        <v>1.5040882297014642</v>
      </c>
      <c r="G112" s="24" t="str">
        <f t="shared" si="23"/>
        <v>A</v>
      </c>
      <c r="H112" s="160">
        <f>'[10]Мун- 2019-2020'!DG112</f>
        <v>0.25714285714285712</v>
      </c>
      <c r="I112" s="24" t="str">
        <f t="shared" si="24"/>
        <v>A</v>
      </c>
      <c r="J112" s="28">
        <f>'[10]Мун- 2019-2020'!DI112</f>
        <v>2.6455026455026454E-2</v>
      </c>
      <c r="K112" s="24" t="str">
        <f t="shared" si="25"/>
        <v>C</v>
      </c>
      <c r="L112" s="23">
        <f>'[10]Рег- 2019-2020'!AQ112</f>
        <v>0.5714285714285714</v>
      </c>
      <c r="M112" s="30" t="str">
        <f t="shared" si="26"/>
        <v>A</v>
      </c>
      <c r="N112" s="33">
        <f>'[10]Рег- 2019-2020'!AS112</f>
        <v>2.4267544307059614</v>
      </c>
      <c r="O112" s="34" t="str">
        <f t="shared" si="27"/>
        <v>A</v>
      </c>
      <c r="P112" s="23">
        <f>'[10]Рег- 2019-2020'!AU112</f>
        <v>0.375</v>
      </c>
      <c r="Q112" s="30" t="str">
        <f t="shared" si="28"/>
        <v>A</v>
      </c>
      <c r="R112" s="38">
        <f>'[10]Фед- 2019-2020'!BC112</f>
        <v>0.33333333333333331</v>
      </c>
      <c r="S112" s="34" t="str">
        <f t="shared" si="29"/>
        <v>A</v>
      </c>
      <c r="T112" s="36">
        <f>'[10]Фед- 2019-2020'!BE112</f>
        <v>2.0304641497296618</v>
      </c>
      <c r="U112" s="30" t="str">
        <f t="shared" si="30"/>
        <v>A</v>
      </c>
      <c r="V112" s="38">
        <f>'[10]Фед- 2019-2020'!BG112</f>
        <v>0.15</v>
      </c>
      <c r="W112" s="158" t="str">
        <f t="shared" si="31"/>
        <v>B</v>
      </c>
      <c r="X112" s="58" t="str">
        <f t="shared" si="32"/>
        <v>A</v>
      </c>
      <c r="Y112" s="130">
        <f t="shared" si="33"/>
        <v>4.2</v>
      </c>
      <c r="Z112" s="131">
        <f t="shared" si="34"/>
        <v>4.2</v>
      </c>
      <c r="AA112" s="131">
        <f t="shared" si="35"/>
        <v>4.2</v>
      </c>
      <c r="AB112" s="131">
        <f t="shared" si="36"/>
        <v>2</v>
      </c>
      <c r="AC112" s="131">
        <f t="shared" si="37"/>
        <v>4.2</v>
      </c>
      <c r="AD112" s="131">
        <f t="shared" si="38"/>
        <v>4.2</v>
      </c>
      <c r="AE112" s="131">
        <f t="shared" si="39"/>
        <v>4.2</v>
      </c>
      <c r="AF112" s="131">
        <f t="shared" si="40"/>
        <v>4.2</v>
      </c>
      <c r="AG112" s="131">
        <f t="shared" si="41"/>
        <v>4.2</v>
      </c>
      <c r="AH112" s="131">
        <f t="shared" si="42"/>
        <v>2.5</v>
      </c>
      <c r="AI112" s="132">
        <f t="shared" si="43"/>
        <v>3.81</v>
      </c>
    </row>
    <row r="113" spans="1:35" x14ac:dyDescent="0.25">
      <c r="A113" s="175">
        <v>27</v>
      </c>
      <c r="B113" s="155">
        <f>'[10]Мун- 2019-2020'!B113</f>
        <v>61510</v>
      </c>
      <c r="C113" s="156" t="str">
        <f>'[10]Мун- 2019-2020'!C113</f>
        <v>МАОУ СШ № 151</v>
      </c>
      <c r="D113" s="157">
        <f>'[10]Мун- 2019-2020'!DC113</f>
        <v>0.76470588235294112</v>
      </c>
      <c r="E113" s="158" t="str">
        <f t="shared" si="22"/>
        <v>A</v>
      </c>
      <c r="F113" s="159">
        <f>'[10]Мун- 2019-2020'!DE113</f>
        <v>1.1173226849210875</v>
      </c>
      <c r="G113" s="24" t="str">
        <f t="shared" si="23"/>
        <v>B</v>
      </c>
      <c r="H113" s="160">
        <f>'[10]Мун- 2019-2020'!DG113</f>
        <v>0.21153846153846154</v>
      </c>
      <c r="I113" s="24" t="str">
        <f t="shared" si="24"/>
        <v>B</v>
      </c>
      <c r="J113" s="28">
        <f>'[10]Мун- 2019-2020'!DI113</f>
        <v>3.1649421789409618E-2</v>
      </c>
      <c r="K113" s="24" t="str">
        <f t="shared" si="25"/>
        <v>C</v>
      </c>
      <c r="L113" s="23">
        <f>'[10]Рег- 2019-2020'!AQ113</f>
        <v>0.42857142857142855</v>
      </c>
      <c r="M113" s="30" t="str">
        <f t="shared" si="26"/>
        <v>A</v>
      </c>
      <c r="N113" s="33">
        <f>'[10]Рег- 2019-2020'!AS113</f>
        <v>1.3650493672721034</v>
      </c>
      <c r="O113" s="34" t="str">
        <f t="shared" si="27"/>
        <v>B</v>
      </c>
      <c r="P113" s="23">
        <f>'[10]Рег- 2019-2020'!AU113</f>
        <v>0.55555555555555558</v>
      </c>
      <c r="Q113" s="30" t="str">
        <f t="shared" si="28"/>
        <v>A</v>
      </c>
      <c r="R113" s="38">
        <f>'[10]Фед- 2019-2020'!BC113</f>
        <v>0.66666666666666663</v>
      </c>
      <c r="S113" s="34" t="str">
        <f t="shared" si="29"/>
        <v>A</v>
      </c>
      <c r="T113" s="36">
        <f>'[10]Фед- 2019-2020'!BE113</f>
        <v>2.2335105647026281</v>
      </c>
      <c r="U113" s="30" t="str">
        <f t="shared" si="30"/>
        <v>A</v>
      </c>
      <c r="V113" s="38">
        <v>0.26666666666666666</v>
      </c>
      <c r="W113" s="158" t="str">
        <f t="shared" si="31"/>
        <v>A</v>
      </c>
      <c r="X113" s="58" t="str">
        <f t="shared" si="32"/>
        <v>B</v>
      </c>
      <c r="Y113" s="130">
        <f t="shared" si="33"/>
        <v>4.2</v>
      </c>
      <c r="Z113" s="131">
        <f t="shared" si="34"/>
        <v>2.5</v>
      </c>
      <c r="AA113" s="131">
        <f t="shared" si="35"/>
        <v>2.5</v>
      </c>
      <c r="AB113" s="131">
        <f t="shared" si="36"/>
        <v>2</v>
      </c>
      <c r="AC113" s="131">
        <f t="shared" si="37"/>
        <v>4.2</v>
      </c>
      <c r="AD113" s="131">
        <f t="shared" si="38"/>
        <v>2.5</v>
      </c>
      <c r="AE113" s="131">
        <f t="shared" si="39"/>
        <v>4.2</v>
      </c>
      <c r="AF113" s="131">
        <f t="shared" si="40"/>
        <v>4.2</v>
      </c>
      <c r="AG113" s="131">
        <f t="shared" si="41"/>
        <v>4.2</v>
      </c>
      <c r="AH113" s="131">
        <f t="shared" si="42"/>
        <v>4.2</v>
      </c>
      <c r="AI113" s="132">
        <f t="shared" si="43"/>
        <v>3.4699999999999998</v>
      </c>
    </row>
    <row r="114" spans="1:35" x14ac:dyDescent="0.25">
      <c r="A114" s="175">
        <v>28</v>
      </c>
      <c r="B114" s="155">
        <f>'[10]Мун- 2019-2020'!B114</f>
        <v>61520</v>
      </c>
      <c r="C114" s="156" t="str">
        <f>'[10]Мун- 2019-2020'!C114</f>
        <v>МАОУ СШ № 152</v>
      </c>
      <c r="D114" s="157">
        <f>'[10]Мун- 2019-2020'!DC114</f>
        <v>0.41176470588235292</v>
      </c>
      <c r="E114" s="158" t="str">
        <f t="shared" si="22"/>
        <v>C</v>
      </c>
      <c r="F114" s="159">
        <f>'[10]Мун- 2019-2020'!DE114</f>
        <v>2.2346453698421751</v>
      </c>
      <c r="G114" s="61" t="str">
        <f t="shared" si="23"/>
        <v>A</v>
      </c>
      <c r="H114" s="160">
        <f>'[10]Мун- 2019-2020'!DG114</f>
        <v>0.23076923076923078</v>
      </c>
      <c r="I114" s="61" t="str">
        <f t="shared" si="24"/>
        <v>A</v>
      </c>
      <c r="J114" s="33">
        <f>'[10]Мун- 2019-2020'!DI114</f>
        <v>4.9359278595158991E-2</v>
      </c>
      <c r="K114" s="61" t="str">
        <f t="shared" si="25"/>
        <v>B</v>
      </c>
      <c r="L114" s="23">
        <f>'[10]Рег- 2019-2020'!AQ114</f>
        <v>0.14285714285714285</v>
      </c>
      <c r="M114" s="30" t="str">
        <f t="shared" si="26"/>
        <v>C</v>
      </c>
      <c r="N114" s="33">
        <f>'[10]Рег- 2019-2020'!AS114</f>
        <v>3.7918037979780648</v>
      </c>
      <c r="O114" s="34" t="str">
        <f t="shared" si="27"/>
        <v>A</v>
      </c>
      <c r="P114" s="23">
        <f>'[10]Рег- 2019-2020'!AU114</f>
        <v>0.44</v>
      </c>
      <c r="Q114" s="30" t="str">
        <f t="shared" si="28"/>
        <v>A</v>
      </c>
      <c r="R114" s="33">
        <f>'[10]Фед- 2019-2020'!BC114</f>
        <v>0.66666666666666663</v>
      </c>
      <c r="S114" s="34" t="str">
        <f t="shared" si="29"/>
        <v>A</v>
      </c>
      <c r="T114" s="23">
        <f>'[10]Фед- 2019-2020'!BE114</f>
        <v>4.5685443368917387</v>
      </c>
      <c r="U114" s="30" t="str">
        <f t="shared" si="30"/>
        <v>A</v>
      </c>
      <c r="V114" s="33">
        <v>0.89473684210526316</v>
      </c>
      <c r="W114" s="158" t="str">
        <f t="shared" si="31"/>
        <v>A</v>
      </c>
      <c r="X114" s="58" t="str">
        <f t="shared" si="32"/>
        <v>A</v>
      </c>
      <c r="Y114" s="130">
        <f t="shared" si="33"/>
        <v>2</v>
      </c>
      <c r="Z114" s="131">
        <f t="shared" si="34"/>
        <v>4.2</v>
      </c>
      <c r="AA114" s="131">
        <f t="shared" si="35"/>
        <v>4.2</v>
      </c>
      <c r="AB114" s="131">
        <f t="shared" si="36"/>
        <v>2.5</v>
      </c>
      <c r="AC114" s="131">
        <f t="shared" si="37"/>
        <v>2</v>
      </c>
      <c r="AD114" s="131">
        <f t="shared" si="38"/>
        <v>4.2</v>
      </c>
      <c r="AE114" s="131">
        <f t="shared" si="39"/>
        <v>4.2</v>
      </c>
      <c r="AF114" s="131">
        <f>IF(S114="A",4.2,IF(S114="B",2.5,IF(S114="C",2,1)))</f>
        <v>4.2</v>
      </c>
      <c r="AG114" s="131">
        <f>IF(U114="A",4.2,IF(U114="B",2.5,IF(U114="C",2,1)))</f>
        <v>4.2</v>
      </c>
      <c r="AH114" s="131">
        <f>IF(W114="A",4.2,IF(W114="B",2.5,IF(W114="C",2,1)))</f>
        <v>4.2</v>
      </c>
      <c r="AI114" s="132">
        <f t="shared" si="43"/>
        <v>3.59</v>
      </c>
    </row>
    <row r="115" spans="1:35" x14ac:dyDescent="0.25">
      <c r="A115" s="175">
        <v>29</v>
      </c>
      <c r="B115" s="155">
        <v>61540</v>
      </c>
      <c r="C115" s="156" t="s">
        <v>139</v>
      </c>
      <c r="D115" s="157">
        <f>'[10]Мун- 2019-2020'!DC115</f>
        <v>0.29411764705882354</v>
      </c>
      <c r="E115" s="158" t="str">
        <f t="shared" si="22"/>
        <v>C</v>
      </c>
      <c r="F115" s="159">
        <f>'[10]Мун- 2019-2020'!DE115</f>
        <v>0.55866134246054377</v>
      </c>
      <c r="G115" s="61" t="str">
        <f t="shared" si="23"/>
        <v>C</v>
      </c>
      <c r="H115" s="160">
        <f>'[10]Мун- 2019-2020'!DG115</f>
        <v>0.15384615384615385</v>
      </c>
      <c r="I115" s="61" t="str">
        <f t="shared" si="24"/>
        <v>B</v>
      </c>
      <c r="J115" s="33">
        <f>'[10]Мун- 2019-2020'!DI115+0.006</f>
        <v>2.1921616656460502E-2</v>
      </c>
      <c r="K115" s="61" t="str">
        <f t="shared" si="25"/>
        <v>C</v>
      </c>
      <c r="L115" s="23">
        <f>'[10]Рег- 2019-2020'!AQ115</f>
        <v>0</v>
      </c>
      <c r="M115" s="30" t="str">
        <f t="shared" si="26"/>
        <v>D</v>
      </c>
      <c r="N115" s="33">
        <f>'[10]Рег- 2019-2020'!AS115</f>
        <v>1.5167215191912259E-4</v>
      </c>
      <c r="O115" s="34" t="str">
        <f t="shared" si="27"/>
        <v>D</v>
      </c>
      <c r="P115" s="23">
        <f>'[10]Рег- 2019-2020'!AU115</f>
        <v>0</v>
      </c>
      <c r="Q115" s="30" t="str">
        <f t="shared" si="28"/>
        <v>D</v>
      </c>
      <c r="R115" s="33">
        <f>'[10]Фед- 2019-2020'!BC115</f>
        <v>0</v>
      </c>
      <c r="S115" s="34" t="str">
        <f t="shared" si="29"/>
        <v>D</v>
      </c>
      <c r="T115" s="23">
        <f>'[10]Фед- 2019-2020'!BE115</f>
        <v>0.71066245240538162</v>
      </c>
      <c r="U115" s="30" t="str">
        <f t="shared" si="30"/>
        <v>C</v>
      </c>
      <c r="V115" s="33">
        <f>'[10]Фед- 2019-2020'!BG115</f>
        <v>0</v>
      </c>
      <c r="W115" s="158" t="str">
        <f t="shared" si="31"/>
        <v>D</v>
      </c>
      <c r="X115" s="58" t="str">
        <f t="shared" si="32"/>
        <v>C</v>
      </c>
      <c r="Y115" s="130">
        <f t="shared" si="33"/>
        <v>2</v>
      </c>
      <c r="Z115" s="131">
        <f t="shared" si="34"/>
        <v>2</v>
      </c>
      <c r="AA115" s="131">
        <f t="shared" si="35"/>
        <v>2.5</v>
      </c>
      <c r="AB115" s="131">
        <f t="shared" si="36"/>
        <v>2</v>
      </c>
      <c r="AC115" s="131">
        <f t="shared" si="37"/>
        <v>1</v>
      </c>
      <c r="AD115" s="131">
        <f t="shared" si="38"/>
        <v>1</v>
      </c>
      <c r="AE115" s="131">
        <f t="shared" si="39"/>
        <v>1</v>
      </c>
      <c r="AF115" s="131">
        <f>IF(S115="A",4.2,IF(S115="B",2.5,IF(S115="C",2,1)))</f>
        <v>1</v>
      </c>
      <c r="AG115" s="131">
        <f>IF(U115="A",4.2,IF(U115="B",2.5,IF(U115="C",2,1)))</f>
        <v>2</v>
      </c>
      <c r="AH115" s="131">
        <f>IF(W115="A",4.2,IF(W115="B",2.5,IF(W115="C",2,1)))</f>
        <v>1</v>
      </c>
      <c r="AI115" s="132">
        <f t="shared" si="43"/>
        <v>1.55</v>
      </c>
    </row>
    <row r="116" spans="1:35" ht="15.75" thickBot="1" x14ac:dyDescent="0.3">
      <c r="A116" s="175">
        <v>30</v>
      </c>
      <c r="B116" s="140">
        <v>61560</v>
      </c>
      <c r="C116" s="141" t="s">
        <v>162</v>
      </c>
      <c r="D116" s="142">
        <f>'[10]Мун- 2019-2020'!DC116</f>
        <v>0.35294117647058826</v>
      </c>
      <c r="E116" s="143" t="str">
        <f t="shared" si="22"/>
        <v>C</v>
      </c>
      <c r="F116" s="144">
        <f>'[10]Мун- 2019-2020'!DE116</f>
        <v>0.55866134246054377</v>
      </c>
      <c r="G116" s="27" t="str">
        <f t="shared" si="23"/>
        <v>C</v>
      </c>
      <c r="H116" s="145">
        <f>'[10]Мун- 2019-2020'!DG116</f>
        <v>3.8461538461538464E-2</v>
      </c>
      <c r="I116" s="27" t="str">
        <f t="shared" si="24"/>
        <v>D</v>
      </c>
      <c r="J116" s="26">
        <f>'[10]Мун- 2019-2020'!DI116+0.001</f>
        <v>2.2346469622331694E-2</v>
      </c>
      <c r="K116" s="27" t="str">
        <f t="shared" si="25"/>
        <v>C</v>
      </c>
      <c r="L116" s="43">
        <f>'[10]Рег- 2019-2020'!AQ116</f>
        <v>0.14285714285714285</v>
      </c>
      <c r="M116" s="44" t="str">
        <f t="shared" si="26"/>
        <v>C</v>
      </c>
      <c r="N116" s="26">
        <f>'[10]Рег- 2019-2020'!AS116</f>
        <v>0.45501645575736777</v>
      </c>
      <c r="O116" s="45" t="str">
        <f t="shared" si="27"/>
        <v>D</v>
      </c>
      <c r="P116" s="43">
        <f>'[10]Рег- 2019-2020'!AU116</f>
        <v>0.33333333333333331</v>
      </c>
      <c r="Q116" s="44" t="str">
        <f t="shared" si="28"/>
        <v>A</v>
      </c>
      <c r="R116" s="26">
        <f>'[10]Фед- 2019-2020'!BC116</f>
        <v>0</v>
      </c>
      <c r="S116" s="45" t="str">
        <f t="shared" si="29"/>
        <v>D</v>
      </c>
      <c r="T116" s="43">
        <f>'[10]Фед- 2019-2020'!BE116</f>
        <v>1.0152320748648308E-4</v>
      </c>
      <c r="U116" s="44" t="str">
        <f t="shared" si="30"/>
        <v>D</v>
      </c>
      <c r="V116" s="26">
        <f>'[10]Фед- 2019-2020'!BG116</f>
        <v>0</v>
      </c>
      <c r="W116" s="143" t="str">
        <f t="shared" si="31"/>
        <v>D</v>
      </c>
      <c r="X116" s="69" t="str">
        <f t="shared" si="32"/>
        <v>C</v>
      </c>
      <c r="Y116" s="126">
        <f t="shared" si="33"/>
        <v>2</v>
      </c>
      <c r="Z116" s="127">
        <f t="shared" si="34"/>
        <v>2</v>
      </c>
      <c r="AA116" s="127">
        <f t="shared" si="35"/>
        <v>1</v>
      </c>
      <c r="AB116" s="127">
        <f t="shared" si="36"/>
        <v>2</v>
      </c>
      <c r="AC116" s="127">
        <f t="shared" si="37"/>
        <v>2</v>
      </c>
      <c r="AD116" s="127">
        <f t="shared" si="38"/>
        <v>1</v>
      </c>
      <c r="AE116" s="127">
        <f t="shared" si="39"/>
        <v>4.2</v>
      </c>
      <c r="AF116" s="127">
        <f>IF(S116="A",4.2,IF(S116="B",2.5,IF(S116="C",2,1)))</f>
        <v>1</v>
      </c>
      <c r="AG116" s="127">
        <f>IF(U116="A",4.2,IF(U116="B",2.5,IF(U116="C",2,1)))</f>
        <v>1</v>
      </c>
      <c r="AH116" s="127">
        <f>IF(W116="A",4.2,IF(W116="B",2.5,IF(W116="C",2,1)))</f>
        <v>1</v>
      </c>
      <c r="AI116" s="128">
        <f t="shared" si="43"/>
        <v>1.72</v>
      </c>
    </row>
    <row r="117" spans="1:35" ht="16.5" thickBot="1" x14ac:dyDescent="0.3">
      <c r="A117" s="146"/>
      <c r="B117" s="147"/>
      <c r="C117" s="129" t="str">
        <f>'[10]Мун- 2019-2020'!C117</f>
        <v>Центральный район</v>
      </c>
      <c r="D117" s="70">
        <f>'[10]Мун- 2019-2020'!DC117</f>
        <v>0.50980392156862742</v>
      </c>
      <c r="E117" s="71" t="str">
        <f t="shared" si="22"/>
        <v>B</v>
      </c>
      <c r="F117" s="72">
        <f>'[10]Мун- 2019-2020'!DE117</f>
        <v>1.4324649806680609</v>
      </c>
      <c r="G117" s="73" t="str">
        <f t="shared" si="23"/>
        <v>B</v>
      </c>
      <c r="H117" s="74">
        <f>'[10]Мун- 2019-2020'!DG117</f>
        <v>0.23333333333333334</v>
      </c>
      <c r="I117" s="73" t="str">
        <f t="shared" si="24"/>
        <v>A</v>
      </c>
      <c r="J117" s="75">
        <f>'[10]Мун- 2019-2020'!DI117</f>
        <v>5.9844404548174746E-2</v>
      </c>
      <c r="K117" s="73" t="str">
        <f t="shared" si="25"/>
        <v>B</v>
      </c>
      <c r="L117" s="80">
        <f>'[10]Рег- 2019-2020'!AQ117</f>
        <v>0.19047619047619047</v>
      </c>
      <c r="M117" s="81" t="str">
        <f t="shared" si="26"/>
        <v>C</v>
      </c>
      <c r="N117" s="82">
        <f>'[10]Рег- 2019-2020'!AS117</f>
        <v>1.4156067512451442</v>
      </c>
      <c r="O117" s="83" t="str">
        <f t="shared" si="27"/>
        <v>B</v>
      </c>
      <c r="P117" s="80">
        <f>'[10]Рег- 2019-2020'!AU117</f>
        <v>0.39285714285714285</v>
      </c>
      <c r="Q117" s="81" t="str">
        <f t="shared" si="28"/>
        <v>A</v>
      </c>
      <c r="R117" s="75">
        <f>'[10]Фед- 2019-2020'!BC117</f>
        <v>1.9174041297935103E-2</v>
      </c>
      <c r="S117" s="78" t="str">
        <f t="shared" si="29"/>
        <v>D</v>
      </c>
      <c r="T117" s="76">
        <f>'[10]Фед- 2019-2020'!BE117</f>
        <v>7.0077966229607797E-2</v>
      </c>
      <c r="U117" s="77" t="str">
        <f t="shared" si="30"/>
        <v>D</v>
      </c>
      <c r="V117" s="75">
        <f>'[10]Фед- 2019-2020'!BG117</f>
        <v>0.32051282051282054</v>
      </c>
      <c r="W117" s="71" t="str">
        <f t="shared" si="31"/>
        <v>A</v>
      </c>
      <c r="X117" s="79" t="str">
        <f t="shared" si="32"/>
        <v>B</v>
      </c>
      <c r="Y117" s="130">
        <f t="shared" si="33"/>
        <v>2.5</v>
      </c>
      <c r="Z117" s="131">
        <f t="shared" si="34"/>
        <v>2.5</v>
      </c>
      <c r="AA117" s="131">
        <f t="shared" si="35"/>
        <v>4.2</v>
      </c>
      <c r="AB117" s="131">
        <f t="shared" si="36"/>
        <v>2.5</v>
      </c>
      <c r="AC117" s="131">
        <f t="shared" si="37"/>
        <v>2</v>
      </c>
      <c r="AD117" s="131">
        <f t="shared" si="38"/>
        <v>2.5</v>
      </c>
      <c r="AE117" s="131">
        <f t="shared" si="39"/>
        <v>4.2</v>
      </c>
      <c r="AF117" s="131">
        <f t="shared" si="40"/>
        <v>1</v>
      </c>
      <c r="AG117" s="131">
        <f t="shared" si="41"/>
        <v>1</v>
      </c>
      <c r="AH117" s="131">
        <f t="shared" si="42"/>
        <v>4.2</v>
      </c>
      <c r="AI117" s="132">
        <f t="shared" si="43"/>
        <v>2.6599999999999997</v>
      </c>
    </row>
    <row r="118" spans="1:35" x14ac:dyDescent="0.25">
      <c r="A118" s="178">
        <v>1</v>
      </c>
      <c r="B118" s="179">
        <f>'[10]Мун- 2019-2020'!B118</f>
        <v>70020</v>
      </c>
      <c r="C118" s="180" t="str">
        <f>'[10]Мун- 2019-2020'!C118</f>
        <v>МАОУ Гимназия № 2</v>
      </c>
      <c r="D118" s="181">
        <f>'[10]Мун- 2019-2020'!DC118</f>
        <v>0.70588235294117652</v>
      </c>
      <c r="E118" s="182" t="str">
        <f t="shared" si="22"/>
        <v>A</v>
      </c>
      <c r="F118" s="183">
        <f>'[10]Мун- 2019-2020'!DE118</f>
        <v>3.05115040882297</v>
      </c>
      <c r="G118" s="62" t="str">
        <f t="shared" si="23"/>
        <v>A</v>
      </c>
      <c r="H118" s="184">
        <f>'[10]Мун- 2019-2020'!DG118</f>
        <v>0.23943661971830985</v>
      </c>
      <c r="I118" s="62" t="str">
        <f t="shared" si="24"/>
        <v>A</v>
      </c>
      <c r="J118" s="63">
        <f>'[10]Мун- 2019-2020'!DI118</f>
        <v>0.13087557603686636</v>
      </c>
      <c r="K118" s="62" t="str">
        <f t="shared" si="25"/>
        <v>A</v>
      </c>
      <c r="L118" s="31">
        <f>'[10]Рег- 2019-2020'!AQ118</f>
        <v>0.2857142857142857</v>
      </c>
      <c r="M118" s="41" t="str">
        <f t="shared" si="26"/>
        <v>B</v>
      </c>
      <c r="N118" s="31">
        <f>'[10]Рег- 2019-2020'!AS118</f>
        <v>4.5501645575736775</v>
      </c>
      <c r="O118" s="32" t="str">
        <f t="shared" si="27"/>
        <v>A</v>
      </c>
      <c r="P118" s="42">
        <f>'[10]Рег- 2019-2020'!AU118</f>
        <v>0.33333333333333331</v>
      </c>
      <c r="Q118" s="41" t="str">
        <f t="shared" si="28"/>
        <v>A</v>
      </c>
      <c r="R118" s="31">
        <f>'[10]Фед- 2019-2020'!BC118</f>
        <v>0.5</v>
      </c>
      <c r="S118" s="32" t="str">
        <f t="shared" si="29"/>
        <v>A</v>
      </c>
      <c r="T118" s="42">
        <f>'[10]Фед- 2019-2020'!BE118</f>
        <v>2.5380801871620773</v>
      </c>
      <c r="U118" s="41" t="str">
        <f t="shared" si="30"/>
        <v>A</v>
      </c>
      <c r="V118" s="31">
        <f>'[10]Фед- 2019-2020'!BG118</f>
        <v>0.2</v>
      </c>
      <c r="W118" s="182" t="str">
        <f t="shared" si="31"/>
        <v>A</v>
      </c>
      <c r="X118" s="64" t="str">
        <f t="shared" si="32"/>
        <v>A</v>
      </c>
      <c r="Y118" s="130">
        <f t="shared" si="33"/>
        <v>4.2</v>
      </c>
      <c r="Z118" s="131">
        <f t="shared" si="34"/>
        <v>4.2</v>
      </c>
      <c r="AA118" s="131">
        <f t="shared" si="35"/>
        <v>4.2</v>
      </c>
      <c r="AB118" s="131">
        <f t="shared" si="36"/>
        <v>4.2</v>
      </c>
      <c r="AC118" s="131">
        <f t="shared" si="37"/>
        <v>2.5</v>
      </c>
      <c r="AD118" s="131">
        <f t="shared" si="38"/>
        <v>4.2</v>
      </c>
      <c r="AE118" s="131">
        <f t="shared" si="39"/>
        <v>4.2</v>
      </c>
      <c r="AF118" s="131">
        <f t="shared" si="40"/>
        <v>4.2</v>
      </c>
      <c r="AG118" s="131">
        <f t="shared" si="41"/>
        <v>4.2</v>
      </c>
      <c r="AH118" s="131">
        <f t="shared" si="42"/>
        <v>4.2</v>
      </c>
      <c r="AI118" s="132">
        <f t="shared" si="43"/>
        <v>4.03</v>
      </c>
    </row>
    <row r="119" spans="1:35" x14ac:dyDescent="0.25">
      <c r="A119" s="163">
        <v>2</v>
      </c>
      <c r="B119" s="155">
        <f>'[10]Мун- 2019-2020'!B119</f>
        <v>70110</v>
      </c>
      <c r="C119" s="156" t="str">
        <f>'[10]Мун- 2019-2020'!C119</f>
        <v>МБОУ  Гимназия № 16</v>
      </c>
      <c r="D119" s="157">
        <f>'[10]Мун- 2019-2020'!DC119</f>
        <v>0.52941176470588236</v>
      </c>
      <c r="E119" s="158" t="str">
        <f t="shared" si="22"/>
        <v>B</v>
      </c>
      <c r="F119" s="159">
        <f>'[10]Мун- 2019-2020'!DE119</f>
        <v>1.9768016733219242</v>
      </c>
      <c r="G119" s="24" t="str">
        <f t="shared" si="23"/>
        <v>A</v>
      </c>
      <c r="H119" s="160">
        <f>'[10]Мун- 2019-2020'!DG119</f>
        <v>0.30434782608695654</v>
      </c>
      <c r="I119" s="24" t="str">
        <f t="shared" si="24"/>
        <v>A</v>
      </c>
      <c r="J119" s="28">
        <f>'[10]Мун- 2019-2020'!DI119</f>
        <v>9.79765708200213E-2</v>
      </c>
      <c r="K119" s="24" t="str">
        <f t="shared" si="25"/>
        <v>A</v>
      </c>
      <c r="L119" s="33">
        <f>'[10]Рег- 2019-2020'!AQ119</f>
        <v>0.2857142857142857</v>
      </c>
      <c r="M119" s="30" t="str">
        <f t="shared" si="26"/>
        <v>B</v>
      </c>
      <c r="N119" s="33">
        <f>'[10]Рег- 2019-2020'!AS119</f>
        <v>2.1234101268677161</v>
      </c>
      <c r="O119" s="34" t="str">
        <f t="shared" si="27"/>
        <v>A</v>
      </c>
      <c r="P119" s="23">
        <f>'[10]Рег- 2019-2020'!AU119</f>
        <v>0.5</v>
      </c>
      <c r="Q119" s="30" t="str">
        <f t="shared" si="28"/>
        <v>A</v>
      </c>
      <c r="R119" s="38">
        <f>'[10]Фед- 2019-2020'!BC119</f>
        <v>0.33333333333333331</v>
      </c>
      <c r="S119" s="34" t="str">
        <f t="shared" si="29"/>
        <v>A</v>
      </c>
      <c r="T119" s="36">
        <f>'[10]Фед- 2019-2020'!BE119</f>
        <v>0.50761603743241546</v>
      </c>
      <c r="U119" s="30" t="str">
        <f t="shared" si="30"/>
        <v>C</v>
      </c>
      <c r="V119" s="38">
        <f>'[10]Фед- 2019-2020'!BG119</f>
        <v>0.6</v>
      </c>
      <c r="W119" s="158" t="str">
        <f t="shared" si="31"/>
        <v>A</v>
      </c>
      <c r="X119" s="58" t="str">
        <f t="shared" si="32"/>
        <v>A</v>
      </c>
      <c r="Y119" s="130">
        <f t="shared" si="33"/>
        <v>2.5</v>
      </c>
      <c r="Z119" s="131">
        <f t="shared" si="34"/>
        <v>4.2</v>
      </c>
      <c r="AA119" s="131">
        <f t="shared" si="35"/>
        <v>4.2</v>
      </c>
      <c r="AB119" s="131">
        <f t="shared" si="36"/>
        <v>4.2</v>
      </c>
      <c r="AC119" s="131">
        <f t="shared" si="37"/>
        <v>2.5</v>
      </c>
      <c r="AD119" s="131">
        <f t="shared" si="38"/>
        <v>4.2</v>
      </c>
      <c r="AE119" s="131">
        <f t="shared" si="39"/>
        <v>4.2</v>
      </c>
      <c r="AF119" s="131">
        <f t="shared" si="40"/>
        <v>4.2</v>
      </c>
      <c r="AG119" s="131">
        <f t="shared" si="41"/>
        <v>2</v>
      </c>
      <c r="AH119" s="131">
        <f t="shared" si="42"/>
        <v>4.2</v>
      </c>
      <c r="AI119" s="132">
        <f t="shared" si="43"/>
        <v>3.6400000000000006</v>
      </c>
    </row>
    <row r="120" spans="1:35" x14ac:dyDescent="0.25">
      <c r="A120" s="163">
        <v>3</v>
      </c>
      <c r="B120" s="155">
        <f>'[10]Мун- 2019-2020'!B120</f>
        <v>70021</v>
      </c>
      <c r="C120" s="156" t="str">
        <f>'[10]Мун- 2019-2020'!C120</f>
        <v>МБОУ Лицей № 2</v>
      </c>
      <c r="D120" s="157">
        <f>'[10]Мун- 2019-2020'!DC120</f>
        <v>0.52941176470588236</v>
      </c>
      <c r="E120" s="158" t="str">
        <f t="shared" si="22"/>
        <v>B</v>
      </c>
      <c r="F120" s="159">
        <f>'[10]Мун- 2019-2020'!DE120</f>
        <v>1.9338277239018824</v>
      </c>
      <c r="G120" s="24" t="str">
        <f t="shared" si="23"/>
        <v>A</v>
      </c>
      <c r="H120" s="160">
        <f>'[10]Мун- 2019-2020'!DG120</f>
        <v>0.1</v>
      </c>
      <c r="I120" s="24" t="str">
        <f t="shared" si="24"/>
        <v>C</v>
      </c>
      <c r="J120" s="28">
        <f>'[10]Мун- 2019-2020'!DI120</f>
        <v>0.10440835266821345</v>
      </c>
      <c r="K120" s="24" t="str">
        <f t="shared" si="25"/>
        <v>A</v>
      </c>
      <c r="L120" s="33">
        <f>'[10]Рег- 2019-2020'!AQ120</f>
        <v>0.14285714285714285</v>
      </c>
      <c r="M120" s="30" t="str">
        <f t="shared" si="26"/>
        <v>C</v>
      </c>
      <c r="N120" s="33">
        <f>'[10]Рег- 2019-2020'!AS120</f>
        <v>1.0617050634338581</v>
      </c>
      <c r="O120" s="34" t="str">
        <f t="shared" si="27"/>
        <v>B</v>
      </c>
      <c r="P120" s="23">
        <f>'[10]Рег- 2019-2020'!AU120</f>
        <v>0</v>
      </c>
      <c r="Q120" s="30" t="str">
        <f t="shared" si="28"/>
        <v>D</v>
      </c>
      <c r="R120" s="38">
        <f>'[10]Фед- 2019-2020'!BC120</f>
        <v>0.33333333333333331</v>
      </c>
      <c r="S120" s="34" t="str">
        <f t="shared" si="29"/>
        <v>A</v>
      </c>
      <c r="T120" s="36">
        <f>'[10]Фед- 2019-2020'!BE120</f>
        <v>0.60913924491889848</v>
      </c>
      <c r="U120" s="30" t="str">
        <f t="shared" si="30"/>
        <v>C</v>
      </c>
      <c r="V120" s="38">
        <f>'[10]Фед- 2019-2020'!BG120</f>
        <v>0</v>
      </c>
      <c r="W120" s="158" t="str">
        <f t="shared" si="31"/>
        <v>D</v>
      </c>
      <c r="X120" s="58" t="str">
        <f t="shared" si="32"/>
        <v>B</v>
      </c>
      <c r="Y120" s="130">
        <f t="shared" si="33"/>
        <v>2.5</v>
      </c>
      <c r="Z120" s="131">
        <f t="shared" si="34"/>
        <v>4.2</v>
      </c>
      <c r="AA120" s="131">
        <f t="shared" si="35"/>
        <v>2</v>
      </c>
      <c r="AB120" s="131">
        <f t="shared" si="36"/>
        <v>4.2</v>
      </c>
      <c r="AC120" s="131">
        <f t="shared" si="37"/>
        <v>2</v>
      </c>
      <c r="AD120" s="131">
        <f t="shared" si="38"/>
        <v>2.5</v>
      </c>
      <c r="AE120" s="131">
        <f t="shared" si="39"/>
        <v>1</v>
      </c>
      <c r="AF120" s="131">
        <f t="shared" si="40"/>
        <v>4.2</v>
      </c>
      <c r="AG120" s="131">
        <f t="shared" si="41"/>
        <v>2</v>
      </c>
      <c r="AH120" s="131">
        <f t="shared" si="42"/>
        <v>1</v>
      </c>
      <c r="AI120" s="132">
        <f t="shared" si="43"/>
        <v>2.5599999999999996</v>
      </c>
    </row>
    <row r="121" spans="1:35" x14ac:dyDescent="0.25">
      <c r="A121" s="163">
        <v>4</v>
      </c>
      <c r="B121" s="155">
        <f>'[10]Мун- 2019-2020'!B121</f>
        <v>70040</v>
      </c>
      <c r="C121" s="156" t="str">
        <f>'[10]Мун- 2019-2020'!C121</f>
        <v>МБОУ СШ № 4</v>
      </c>
      <c r="D121" s="157">
        <f>'[10]Мун- 2019-2020'!DC121</f>
        <v>0.35294117647058826</v>
      </c>
      <c r="E121" s="158" t="str">
        <f t="shared" si="22"/>
        <v>C</v>
      </c>
      <c r="F121" s="159">
        <f>'[10]Мун- 2019-2020'!DE121</f>
        <v>0.60163529188058562</v>
      </c>
      <c r="G121" s="24" t="str">
        <f t="shared" si="23"/>
        <v>C</v>
      </c>
      <c r="H121" s="160">
        <f>'[10]Мун- 2019-2020'!DG121</f>
        <v>0.17857142857142858</v>
      </c>
      <c r="I121" s="24" t="str">
        <f t="shared" si="24"/>
        <v>B</v>
      </c>
      <c r="J121" s="28">
        <f>'[10]Мун- 2019-2020'!DI121</f>
        <v>4.878048780487805E-2</v>
      </c>
      <c r="K121" s="24" t="str">
        <f t="shared" si="25"/>
        <v>B</v>
      </c>
      <c r="L121" s="33">
        <f>'[10]Рег- 2019-2020'!AQ121</f>
        <v>0.2857142857142857</v>
      </c>
      <c r="M121" s="30" t="str">
        <f t="shared" si="26"/>
        <v>B</v>
      </c>
      <c r="N121" s="33">
        <f>'[10]Рег- 2019-2020'!AS121</f>
        <v>0.30334430383824518</v>
      </c>
      <c r="O121" s="34" t="str">
        <f t="shared" si="27"/>
        <v>D</v>
      </c>
      <c r="P121" s="23">
        <f>'[10]Рег- 2019-2020'!AU121</f>
        <v>0</v>
      </c>
      <c r="Q121" s="30" t="str">
        <f t="shared" si="28"/>
        <v>D</v>
      </c>
      <c r="R121" s="38">
        <f>'[10]Фед- 2019-2020'!BC121</f>
        <v>0</v>
      </c>
      <c r="S121" s="34" t="str">
        <f t="shared" si="29"/>
        <v>D</v>
      </c>
      <c r="T121" s="36">
        <f>'[10]Фед- 2019-2020'!BE121</f>
        <v>1.0152320748648308E-4</v>
      </c>
      <c r="U121" s="30" t="str">
        <f t="shared" si="30"/>
        <v>D</v>
      </c>
      <c r="V121" s="38">
        <f>'[10]Фед- 2019-2020'!BG121</f>
        <v>0</v>
      </c>
      <c r="W121" s="158" t="str">
        <f t="shared" si="31"/>
        <v>D</v>
      </c>
      <c r="X121" s="58" t="str">
        <f t="shared" si="32"/>
        <v>C</v>
      </c>
      <c r="Y121" s="130">
        <f t="shared" si="33"/>
        <v>2</v>
      </c>
      <c r="Z121" s="131">
        <f t="shared" si="34"/>
        <v>2</v>
      </c>
      <c r="AA121" s="131">
        <f t="shared" si="35"/>
        <v>2.5</v>
      </c>
      <c r="AB121" s="131">
        <f t="shared" si="36"/>
        <v>2.5</v>
      </c>
      <c r="AC121" s="131">
        <f t="shared" si="37"/>
        <v>2.5</v>
      </c>
      <c r="AD121" s="131">
        <f t="shared" si="38"/>
        <v>1</v>
      </c>
      <c r="AE121" s="131">
        <f t="shared" si="39"/>
        <v>1</v>
      </c>
      <c r="AF121" s="131">
        <f t="shared" si="40"/>
        <v>1</v>
      </c>
      <c r="AG121" s="131">
        <f t="shared" si="41"/>
        <v>1</v>
      </c>
      <c r="AH121" s="131">
        <f t="shared" si="42"/>
        <v>1</v>
      </c>
      <c r="AI121" s="132">
        <f t="shared" si="43"/>
        <v>1.65</v>
      </c>
    </row>
    <row r="122" spans="1:35" x14ac:dyDescent="0.25">
      <c r="A122" s="163">
        <v>5</v>
      </c>
      <c r="B122" s="155">
        <f>'[10]Мун- 2019-2020'!B122</f>
        <v>70100</v>
      </c>
      <c r="C122" s="156" t="str">
        <f>'[10]Мун- 2019-2020'!C122</f>
        <v>МБОУ СШ № 10</v>
      </c>
      <c r="D122" s="157">
        <f>'[10]Мун- 2019-2020'!DC122</f>
        <v>0.82352941176470584</v>
      </c>
      <c r="E122" s="158" t="str">
        <f t="shared" si="22"/>
        <v>A</v>
      </c>
      <c r="F122" s="159">
        <f>'[10]Мун- 2019-2020'!DE122</f>
        <v>2.6858718387526146</v>
      </c>
      <c r="G122" s="24" t="str">
        <f t="shared" si="23"/>
        <v>A</v>
      </c>
      <c r="H122" s="160">
        <f>'[10]Мун- 2019-2020'!DG122</f>
        <v>0.32800000000000001</v>
      </c>
      <c r="I122" s="24" t="str">
        <f t="shared" si="24"/>
        <v>A</v>
      </c>
      <c r="J122" s="28">
        <f>'[10]Мун- 2019-2020'!DI122</f>
        <v>0.12626262626262627</v>
      </c>
      <c r="K122" s="24" t="str">
        <f t="shared" si="25"/>
        <v>A</v>
      </c>
      <c r="L122" s="33">
        <f>'[10]Рег- 2019-2020'!AQ122</f>
        <v>0.42857142857142855</v>
      </c>
      <c r="M122" s="30" t="str">
        <f t="shared" si="26"/>
        <v>A</v>
      </c>
      <c r="N122" s="33">
        <f>'[10]Рег- 2019-2020'!AS122</f>
        <v>3.7918037979780648</v>
      </c>
      <c r="O122" s="34" t="str">
        <f t="shared" si="27"/>
        <v>A</v>
      </c>
      <c r="P122" s="23">
        <f>'[10]Рег- 2019-2020'!AU122</f>
        <v>0.48</v>
      </c>
      <c r="Q122" s="30" t="str">
        <f t="shared" si="28"/>
        <v>A</v>
      </c>
      <c r="R122" s="38">
        <f>'[10]Фед- 2019-2020'!BC122</f>
        <v>0.66666666666666663</v>
      </c>
      <c r="S122" s="34" t="str">
        <f t="shared" si="29"/>
        <v>A</v>
      </c>
      <c r="T122" s="36">
        <f>'[10]Фед- 2019-2020'!BE122</f>
        <v>3.8578818844863574</v>
      </c>
      <c r="U122" s="30" t="str">
        <f t="shared" si="30"/>
        <v>A</v>
      </c>
      <c r="V122" s="38">
        <f>'[10]Фед- 2019-2020'!BG122</f>
        <v>0.39473684210526316</v>
      </c>
      <c r="W122" s="158" t="str">
        <f t="shared" si="31"/>
        <v>A</v>
      </c>
      <c r="X122" s="58" t="str">
        <f t="shared" si="32"/>
        <v>A</v>
      </c>
      <c r="Y122" s="130">
        <f t="shared" si="33"/>
        <v>4.2</v>
      </c>
      <c r="Z122" s="131">
        <f t="shared" si="34"/>
        <v>4.2</v>
      </c>
      <c r="AA122" s="131">
        <f t="shared" si="35"/>
        <v>4.2</v>
      </c>
      <c r="AB122" s="131">
        <f t="shared" si="36"/>
        <v>4.2</v>
      </c>
      <c r="AC122" s="131">
        <f t="shared" si="37"/>
        <v>4.2</v>
      </c>
      <c r="AD122" s="131">
        <f t="shared" si="38"/>
        <v>4.2</v>
      </c>
      <c r="AE122" s="131">
        <f t="shared" si="39"/>
        <v>4.2</v>
      </c>
      <c r="AF122" s="131">
        <f t="shared" si="40"/>
        <v>4.2</v>
      </c>
      <c r="AG122" s="131">
        <f t="shared" si="41"/>
        <v>4.2</v>
      </c>
      <c r="AH122" s="131">
        <f t="shared" si="42"/>
        <v>4.2</v>
      </c>
      <c r="AI122" s="132">
        <f t="shared" si="43"/>
        <v>4.2000000000000011</v>
      </c>
    </row>
    <row r="123" spans="1:35" x14ac:dyDescent="0.25">
      <c r="A123" s="163">
        <v>6</v>
      </c>
      <c r="B123" s="155">
        <f>'[10]Мун- 2019-2020'!B123</f>
        <v>70270</v>
      </c>
      <c r="C123" s="156" t="str">
        <f>'[10]Мун- 2019-2020'!C123</f>
        <v>МБОУ СШ № 27</v>
      </c>
      <c r="D123" s="157">
        <f>'[10]Мун- 2019-2020'!DC123</f>
        <v>0.41176470588235292</v>
      </c>
      <c r="E123" s="158" t="str">
        <f t="shared" si="22"/>
        <v>C</v>
      </c>
      <c r="F123" s="159">
        <f>'[10]Мун- 2019-2020'!DE123</f>
        <v>0.62312226659060654</v>
      </c>
      <c r="G123" s="24" t="str">
        <f t="shared" si="23"/>
        <v>C</v>
      </c>
      <c r="H123" s="160">
        <f>'[10]Мун- 2019-2020'!DG123</f>
        <v>0.20689655172413793</v>
      </c>
      <c r="I123" s="24" t="str">
        <f t="shared" si="24"/>
        <v>B</v>
      </c>
      <c r="J123" s="28">
        <f>'[10]Мун- 2019-2020'!DI123+0.001</f>
        <v>4.4413173652694614E-2</v>
      </c>
      <c r="K123" s="24" t="str">
        <f t="shared" si="25"/>
        <v>B</v>
      </c>
      <c r="L123" s="33">
        <f>'[10]Рег- 2019-2020'!AQ123</f>
        <v>0</v>
      </c>
      <c r="M123" s="30" t="str">
        <f t="shared" si="26"/>
        <v>D</v>
      </c>
      <c r="N123" s="33">
        <f>'[10]Рег- 2019-2020'!AS123</f>
        <v>1.5167215191912259E-4</v>
      </c>
      <c r="O123" s="34" t="str">
        <f t="shared" si="27"/>
        <v>D</v>
      </c>
      <c r="P123" s="23">
        <f>'[10]Рег- 2019-2020'!AU123</f>
        <v>0</v>
      </c>
      <c r="Q123" s="30" t="str">
        <f t="shared" si="28"/>
        <v>D</v>
      </c>
      <c r="R123" s="38">
        <f>'[10]Фед- 2019-2020'!BC123</f>
        <v>0.16666666666666666</v>
      </c>
      <c r="S123" s="34" t="str">
        <f t="shared" si="29"/>
        <v>C</v>
      </c>
      <c r="T123" s="36">
        <f>'[10]Фед- 2019-2020'!BE123</f>
        <v>0.10152320748648309</v>
      </c>
      <c r="U123" s="30" t="str">
        <f t="shared" si="30"/>
        <v>D</v>
      </c>
      <c r="V123" s="38">
        <f>'[10]Фед- 2019-2020'!BG123</f>
        <v>0</v>
      </c>
      <c r="W123" s="158" t="str">
        <f t="shared" si="31"/>
        <v>D</v>
      </c>
      <c r="X123" s="58" t="str">
        <f t="shared" si="32"/>
        <v>C</v>
      </c>
      <c r="Y123" s="130">
        <f t="shared" si="33"/>
        <v>2</v>
      </c>
      <c r="Z123" s="131">
        <f t="shared" si="34"/>
        <v>2</v>
      </c>
      <c r="AA123" s="131">
        <f t="shared" si="35"/>
        <v>2.5</v>
      </c>
      <c r="AB123" s="131">
        <f t="shared" si="36"/>
        <v>2.5</v>
      </c>
      <c r="AC123" s="131">
        <f t="shared" si="37"/>
        <v>1</v>
      </c>
      <c r="AD123" s="131">
        <f t="shared" si="38"/>
        <v>1</v>
      </c>
      <c r="AE123" s="131">
        <f t="shared" si="39"/>
        <v>1</v>
      </c>
      <c r="AF123" s="131">
        <f t="shared" si="40"/>
        <v>2</v>
      </c>
      <c r="AG123" s="131">
        <f t="shared" si="41"/>
        <v>1</v>
      </c>
      <c r="AH123" s="131">
        <f t="shared" si="42"/>
        <v>1</v>
      </c>
      <c r="AI123" s="132">
        <f t="shared" si="43"/>
        <v>1.6</v>
      </c>
    </row>
    <row r="124" spans="1:35" x14ac:dyDescent="0.25">
      <c r="A124" s="185">
        <v>7</v>
      </c>
      <c r="B124" s="155">
        <f>'[10]Мун- 2019-2020'!B124</f>
        <v>70510</v>
      </c>
      <c r="C124" s="156" t="str">
        <f>'[10]Мун- 2019-2020'!C124</f>
        <v>МБОУ СШ № 51</v>
      </c>
      <c r="D124" s="157">
        <f>'[10]Мун- 2019-2020'!DC124</f>
        <v>0.29411764705882354</v>
      </c>
      <c r="E124" s="158" t="str">
        <f t="shared" si="22"/>
        <v>C</v>
      </c>
      <c r="F124" s="159">
        <f>'[10]Мун- 2019-2020'!DE124</f>
        <v>0.25784369652025096</v>
      </c>
      <c r="G124" s="61" t="str">
        <f t="shared" si="23"/>
        <v>D</v>
      </c>
      <c r="H124" s="160">
        <f>'[10]Мун- 2019-2020'!DG124</f>
        <v>8.3333333333333329E-2</v>
      </c>
      <c r="I124" s="61" t="str">
        <f t="shared" si="24"/>
        <v>C</v>
      </c>
      <c r="J124" s="33">
        <f>'[10]Мун- 2019-2020'!DI124</f>
        <v>2.7210884353741496E-2</v>
      </c>
      <c r="K124" s="61" t="str">
        <f t="shared" si="25"/>
        <v>C</v>
      </c>
      <c r="L124" s="33">
        <f>'[10]Рег- 2019-2020'!AQ124</f>
        <v>0</v>
      </c>
      <c r="M124" s="30" t="str">
        <f t="shared" si="26"/>
        <v>D</v>
      </c>
      <c r="N124" s="33">
        <f>'[10]Рег- 2019-2020'!AS124</f>
        <v>1.5167215191912259E-4</v>
      </c>
      <c r="O124" s="34" t="str">
        <f t="shared" si="27"/>
        <v>D</v>
      </c>
      <c r="P124" s="23">
        <f>'[10]Рег- 2019-2020'!AU124</f>
        <v>0</v>
      </c>
      <c r="Q124" s="30" t="str">
        <f t="shared" si="28"/>
        <v>D</v>
      </c>
      <c r="R124" s="33">
        <f>'[10]Фед- 2019-2020'!BC124</f>
        <v>0</v>
      </c>
      <c r="S124" s="34" t="str">
        <f t="shared" si="29"/>
        <v>D</v>
      </c>
      <c r="T124" s="23">
        <f>'[10]Фед- 2019-2020'!BE124</f>
        <v>1.0152320748648308E-4</v>
      </c>
      <c r="U124" s="30" t="str">
        <f t="shared" si="30"/>
        <v>D</v>
      </c>
      <c r="V124" s="33">
        <f>'[10]Фед- 2019-2020'!BG124</f>
        <v>0</v>
      </c>
      <c r="W124" s="158" t="str">
        <f t="shared" si="31"/>
        <v>D</v>
      </c>
      <c r="X124" s="58" t="str">
        <f t="shared" si="32"/>
        <v>D</v>
      </c>
      <c r="Y124" s="130">
        <f t="shared" si="33"/>
        <v>2</v>
      </c>
      <c r="Z124" s="131">
        <f t="shared" si="34"/>
        <v>1</v>
      </c>
      <c r="AA124" s="131">
        <f t="shared" si="35"/>
        <v>2</v>
      </c>
      <c r="AB124" s="131">
        <f t="shared" si="36"/>
        <v>2</v>
      </c>
      <c r="AC124" s="131">
        <f t="shared" si="37"/>
        <v>1</v>
      </c>
      <c r="AD124" s="131">
        <f t="shared" si="38"/>
        <v>1</v>
      </c>
      <c r="AE124" s="131">
        <f t="shared" si="39"/>
        <v>1</v>
      </c>
      <c r="AF124" s="131">
        <f t="shared" si="40"/>
        <v>1</v>
      </c>
      <c r="AG124" s="131">
        <f t="shared" si="41"/>
        <v>1</v>
      </c>
      <c r="AH124" s="131">
        <f t="shared" si="42"/>
        <v>1</v>
      </c>
      <c r="AI124" s="132">
        <f t="shared" si="43"/>
        <v>1.3</v>
      </c>
    </row>
    <row r="125" spans="1:35" ht="16.5" customHeight="1" x14ac:dyDescent="0.25">
      <c r="A125" s="163">
        <v>8</v>
      </c>
      <c r="B125" s="186">
        <v>10880</v>
      </c>
      <c r="C125" s="187" t="s">
        <v>163</v>
      </c>
      <c r="D125" s="157">
        <f>'[10]Мун- 2019-2020'!DC125</f>
        <v>0.58823529411764708</v>
      </c>
      <c r="E125" s="158" t="str">
        <f t="shared" si="22"/>
        <v>B</v>
      </c>
      <c r="F125" s="159">
        <f>'[10]Мун- 2019-2020'!DE125</f>
        <v>1.4826012549914431</v>
      </c>
      <c r="G125" s="61" t="str">
        <f t="shared" si="23"/>
        <v>B</v>
      </c>
      <c r="H125" s="160">
        <f>'[10]Мун- 2019-2020'!DG125</f>
        <v>0.21739130434782608</v>
      </c>
      <c r="I125" s="61" t="str">
        <f t="shared" si="24"/>
        <v>B</v>
      </c>
      <c r="J125" s="33">
        <f>'[10]Мун- 2019-2020'!DI125+0.002</f>
        <v>2.2708283313325327E-2</v>
      </c>
      <c r="K125" s="61" t="str">
        <f t="shared" si="25"/>
        <v>C</v>
      </c>
      <c r="L125" s="23">
        <f>'[10]Рег- 2019-2020'!AQ125</f>
        <v>0.2857142857142857</v>
      </c>
      <c r="M125" s="30" t="str">
        <f t="shared" si="26"/>
        <v>B</v>
      </c>
      <c r="N125" s="33">
        <f>'[10]Рег- 2019-2020'!AS125</f>
        <v>0.91003291151473553</v>
      </c>
      <c r="O125" s="34" t="str">
        <f t="shared" si="27"/>
        <v>C</v>
      </c>
      <c r="P125" s="23">
        <f>'[10]Рег- 2019-2020'!AU125</f>
        <v>0.66666666666666663</v>
      </c>
      <c r="Q125" s="30" t="str">
        <f t="shared" si="28"/>
        <v>A</v>
      </c>
      <c r="R125" s="33">
        <f>'[10]Фед- 2019-2020'!BC125</f>
        <v>0.16666666666666666</v>
      </c>
      <c r="S125" s="34" t="str">
        <f t="shared" si="29"/>
        <v>C</v>
      </c>
      <c r="T125" s="23">
        <f>'[10]Фед- 2019-2020'!BE125</f>
        <v>0.30456962245944924</v>
      </c>
      <c r="U125" s="30" t="str">
        <f t="shared" si="30"/>
        <v>D</v>
      </c>
      <c r="V125" s="33">
        <f>'[10]Фед- 2019-2020'!BG125</f>
        <v>0.66666666666666663</v>
      </c>
      <c r="W125" s="158" t="str">
        <f t="shared" si="31"/>
        <v>A</v>
      </c>
      <c r="X125" s="58" t="str">
        <f t="shared" si="32"/>
        <v>B</v>
      </c>
      <c r="Y125" s="130">
        <f t="shared" si="33"/>
        <v>2.5</v>
      </c>
      <c r="Z125" s="131">
        <f t="shared" si="34"/>
        <v>2.5</v>
      </c>
      <c r="AA125" s="131">
        <f t="shared" si="35"/>
        <v>2.5</v>
      </c>
      <c r="AB125" s="131">
        <f t="shared" si="36"/>
        <v>2</v>
      </c>
      <c r="AC125" s="131">
        <f t="shared" si="37"/>
        <v>2.5</v>
      </c>
      <c r="AD125" s="131">
        <f t="shared" si="38"/>
        <v>2</v>
      </c>
      <c r="AE125" s="131">
        <f t="shared" si="39"/>
        <v>4.2</v>
      </c>
      <c r="AF125" s="131">
        <f t="shared" si="40"/>
        <v>2</v>
      </c>
      <c r="AG125" s="131">
        <f t="shared" si="41"/>
        <v>1</v>
      </c>
      <c r="AH125" s="131">
        <f t="shared" si="42"/>
        <v>4.2</v>
      </c>
      <c r="AI125" s="132">
        <f t="shared" si="43"/>
        <v>2.54</v>
      </c>
    </row>
    <row r="126" spans="1:35" ht="15.75" thickBot="1" x14ac:dyDescent="0.3">
      <c r="A126" s="188">
        <v>9</v>
      </c>
      <c r="B126" s="189">
        <f>'[10]Мун- 2019-2020'!B126</f>
        <v>10890</v>
      </c>
      <c r="C126" s="190" t="str">
        <f>'[10]Мун- 2019-2020'!C126</f>
        <v>МАОУ СШ № 155</v>
      </c>
      <c r="D126" s="191">
        <f>'[10]Мун- 2019-2020'!DC126</f>
        <v>0.35294117647058826</v>
      </c>
      <c r="E126" s="192" t="str">
        <f t="shared" si="22"/>
        <v>C</v>
      </c>
      <c r="F126" s="193">
        <f>'[10]Мун- 2019-2020'!DE126</f>
        <v>0.27933067123027189</v>
      </c>
      <c r="G126" s="65" t="str">
        <f t="shared" si="23"/>
        <v>D</v>
      </c>
      <c r="H126" s="194">
        <f>'[10]Мун- 2019-2020'!DG126</f>
        <v>7.6923076923076927E-2</v>
      </c>
      <c r="I126" s="65" t="str">
        <f t="shared" si="24"/>
        <v>C</v>
      </c>
      <c r="J126" s="51">
        <f>'[10]Мун- 2019-2020'!DI126</f>
        <v>1.145374449339207E-2</v>
      </c>
      <c r="K126" s="65" t="str">
        <f t="shared" si="25"/>
        <v>D</v>
      </c>
      <c r="L126" s="52">
        <f>'[10]Рег- 2019-2020'!AQ126</f>
        <v>0</v>
      </c>
      <c r="M126" s="66" t="str">
        <f t="shared" si="26"/>
        <v>D</v>
      </c>
      <c r="N126" s="51">
        <f>'[10]Рег- 2019-2020'!AS126</f>
        <v>1.5167215191912259E-4</v>
      </c>
      <c r="O126" s="67" t="str">
        <f t="shared" si="27"/>
        <v>D</v>
      </c>
      <c r="P126" s="52">
        <f>'[10]Рег- 2019-2020'!AU126</f>
        <v>0</v>
      </c>
      <c r="Q126" s="66" t="str">
        <f t="shared" si="28"/>
        <v>D</v>
      </c>
      <c r="R126" s="51">
        <f>'[10]Фед- 2019-2020'!BC126</f>
        <v>0</v>
      </c>
      <c r="S126" s="67" t="str">
        <f t="shared" si="29"/>
        <v>D</v>
      </c>
      <c r="T126" s="52">
        <f>'[10]Фед- 2019-2020'!BE126</f>
        <v>1.0152320748648308E-4</v>
      </c>
      <c r="U126" s="66" t="str">
        <f t="shared" si="30"/>
        <v>D</v>
      </c>
      <c r="V126" s="51">
        <f>'[10]Фед- 2019-2020'!BG126</f>
        <v>0</v>
      </c>
      <c r="W126" s="192" t="str">
        <f t="shared" si="31"/>
        <v>D</v>
      </c>
      <c r="X126" s="68" t="str">
        <f>IF(AI126&gt;=3.5,"A",IF(AI126&gt;=2.5,"B",IF(AI126&gt;=1.5,"C","D")))</f>
        <v>D</v>
      </c>
      <c r="Y126" s="126">
        <f>IF(E126="A",4.2,IF(E126="B",2.5,IF(E126="C",2,1)))</f>
        <v>2</v>
      </c>
      <c r="Z126" s="127">
        <f>IF(G126="A",4.2,IF(G126="B",2.5,IF(G126="C",2,1)))</f>
        <v>1</v>
      </c>
      <c r="AA126" s="127">
        <f>IF(I126="A",4.2,IF(I126="B",2.5,IF(I126="C",2,1)))</f>
        <v>2</v>
      </c>
      <c r="AB126" s="127">
        <f>IF(K126="A",4.2,IF(K126="B",2.5,IF(K126="C",2,1)))</f>
        <v>1</v>
      </c>
      <c r="AC126" s="127">
        <f>IF(M126="A",4.2,IF(M126="B",2.5,IF(M126="C",2,1)))</f>
        <v>1</v>
      </c>
      <c r="AD126" s="127">
        <f>IF(O126="A",4.2,IF(O126="B",2.5,IF(O126="C",2,1)))</f>
        <v>1</v>
      </c>
      <c r="AE126" s="127">
        <f>IF(Q126="A",4.2,IF(Q126="B",2.5,IF(Q126="C",2,1)))</f>
        <v>1</v>
      </c>
      <c r="AF126" s="127">
        <f>IF(S126="A",4.2,IF(S126="B",2.5,IF(S126="C",2,1)))</f>
        <v>1</v>
      </c>
      <c r="AG126" s="127">
        <f>IF(U126="A",4.2,IF(U126="B",2.5,IF(U126="C",2,1)))</f>
        <v>1</v>
      </c>
      <c r="AH126" s="127">
        <f>IF(W126="A",4.2,IF(W126="B",2.5,IF(W126="C",2,1)))</f>
        <v>1</v>
      </c>
      <c r="AI126" s="128">
        <f>AVERAGE(Y126:AH126)</f>
        <v>1.2</v>
      </c>
    </row>
    <row r="127" spans="1:35" ht="16.5" thickBot="1" x14ac:dyDescent="0.3">
      <c r="A127" s="10">
        <f>A7+A17+A31+A50+A70+A85+A116+A126</f>
        <v>113</v>
      </c>
      <c r="B127" s="11"/>
      <c r="C127" s="94" t="s">
        <v>90</v>
      </c>
      <c r="D127" s="95">
        <f>'[10]Мун- 2019-2020'!DC127</f>
        <v>0.43154606975533583</v>
      </c>
      <c r="E127" s="96"/>
      <c r="F127" s="95">
        <f>'[10]Мун- 2019-2020'!DE127</f>
        <v>1.0000000000000004</v>
      </c>
      <c r="G127" s="96"/>
      <c r="H127" s="95">
        <f>'[10]Мун- 2019-2020'!DG127</f>
        <v>0.15282246845271741</v>
      </c>
      <c r="I127" s="97"/>
      <c r="J127" s="98">
        <f>'[10]Мун- 2019-2020'!DI127</f>
        <v>4.3748021410053427E-2</v>
      </c>
      <c r="K127" s="97"/>
      <c r="L127" s="95">
        <f>'[10]Рег- 2019-2020'!AQ127</f>
        <v>0.2060682680151705</v>
      </c>
      <c r="M127" s="97"/>
      <c r="N127" s="95">
        <f>'[10]Рег- 2019-2020'!AS127</f>
        <v>1.0000000000000002</v>
      </c>
      <c r="O127" s="97"/>
      <c r="P127" s="95">
        <f>'[10]Рег- 2019-2020'!AU127</f>
        <v>0.18427100584397052</v>
      </c>
      <c r="Q127" s="97"/>
      <c r="R127" s="95">
        <f>'[10]Фед- 2019-2020'!BC127</f>
        <v>0.1814159292035398</v>
      </c>
      <c r="S127" s="97"/>
      <c r="T127" s="95">
        <f>'[10]Фед- 2019-2020'!BE127</f>
        <v>1.0000000000000002</v>
      </c>
      <c r="U127" s="97"/>
      <c r="V127" s="95">
        <f>'[10]Фед- 2019-2020'!BG127</f>
        <v>0.11147462238090178</v>
      </c>
      <c r="W127" s="2"/>
      <c r="X127" s="14"/>
      <c r="Z127" s="17"/>
      <c r="AA127" s="17"/>
      <c r="AB127" s="17"/>
      <c r="AC127" s="17"/>
      <c r="AD127" s="18">
        <f>AVERAGE(AD7:AD123)</f>
        <v>1.9641025641025629</v>
      </c>
    </row>
    <row r="128" spans="1:35" x14ac:dyDescent="0.25">
      <c r="A128" s="7"/>
      <c r="B128" s="7"/>
      <c r="C128" s="15" t="s">
        <v>135</v>
      </c>
      <c r="D128" s="195">
        <f>(D127+D127/2)</f>
        <v>0.64731910463300379</v>
      </c>
      <c r="E128" s="195"/>
      <c r="F128" s="195">
        <f t="shared" ref="F128:V128" si="44">F127+F127/2</f>
        <v>1.5000000000000007</v>
      </c>
      <c r="G128" s="195"/>
      <c r="H128" s="195">
        <f t="shared" si="44"/>
        <v>0.22923370267907611</v>
      </c>
      <c r="I128" s="195"/>
      <c r="J128" s="195">
        <f t="shared" si="44"/>
        <v>6.5622032115080137E-2</v>
      </c>
      <c r="K128" s="195"/>
      <c r="L128" s="195">
        <f t="shared" si="44"/>
        <v>0.30910240202275574</v>
      </c>
      <c r="M128" s="195"/>
      <c r="N128" s="195">
        <f t="shared" si="44"/>
        <v>1.5000000000000004</v>
      </c>
      <c r="O128" s="195"/>
      <c r="P128" s="195">
        <f t="shared" si="44"/>
        <v>0.27640650876595579</v>
      </c>
      <c r="Q128" s="195"/>
      <c r="R128" s="195">
        <f t="shared" si="44"/>
        <v>0.27212389380530971</v>
      </c>
      <c r="S128" s="195"/>
      <c r="T128" s="195">
        <f t="shared" si="44"/>
        <v>1.5000000000000004</v>
      </c>
      <c r="U128" s="195"/>
      <c r="V128" s="195">
        <f t="shared" si="44"/>
        <v>0.16721193357135267</v>
      </c>
      <c r="W128" s="2"/>
      <c r="X128" s="14"/>
      <c r="Z128" s="17"/>
      <c r="AA128" s="17"/>
      <c r="AB128" s="17"/>
      <c r="AC128" s="17"/>
      <c r="AD128" s="19">
        <v>0.45</v>
      </c>
    </row>
    <row r="129" spans="1:30" x14ac:dyDescent="0.25">
      <c r="A129" s="7"/>
      <c r="B129" s="7"/>
      <c r="C129" s="20" t="s">
        <v>136</v>
      </c>
      <c r="D129" s="196">
        <f>D127</f>
        <v>0.43154606975533583</v>
      </c>
      <c r="E129" s="196"/>
      <c r="F129" s="196">
        <f t="shared" ref="F129:V129" si="45">F127</f>
        <v>1.0000000000000004</v>
      </c>
      <c r="G129" s="196"/>
      <c r="H129" s="196">
        <f t="shared" si="45"/>
        <v>0.15282246845271741</v>
      </c>
      <c r="I129" s="196"/>
      <c r="J129" s="196">
        <f t="shared" si="45"/>
        <v>4.3748021410053427E-2</v>
      </c>
      <c r="K129" s="196"/>
      <c r="L129" s="196">
        <f t="shared" si="45"/>
        <v>0.2060682680151705</v>
      </c>
      <c r="M129" s="196"/>
      <c r="N129" s="196">
        <f t="shared" si="45"/>
        <v>1.0000000000000002</v>
      </c>
      <c r="O129" s="196"/>
      <c r="P129" s="196">
        <f t="shared" si="45"/>
        <v>0.18427100584397052</v>
      </c>
      <c r="Q129" s="196"/>
      <c r="R129" s="196">
        <f t="shared" si="45"/>
        <v>0.1814159292035398</v>
      </c>
      <c r="S129" s="196"/>
      <c r="T129" s="196">
        <f t="shared" si="45"/>
        <v>1.0000000000000002</v>
      </c>
      <c r="U129" s="196"/>
      <c r="V129" s="196">
        <f t="shared" si="45"/>
        <v>0.11147462238090178</v>
      </c>
      <c r="W129" s="2"/>
      <c r="X129" s="14"/>
      <c r="Z129" s="17"/>
      <c r="AA129" s="17"/>
      <c r="AB129" s="17"/>
      <c r="AC129" s="17"/>
      <c r="AD129" s="19">
        <v>0.33</v>
      </c>
    </row>
    <row r="130" spans="1:30" x14ac:dyDescent="0.25">
      <c r="A130" s="7"/>
      <c r="B130" s="7"/>
      <c r="C130" s="15" t="s">
        <v>137</v>
      </c>
      <c r="D130" s="196">
        <f>D127-D127/2</f>
        <v>0.21577303487766791</v>
      </c>
      <c r="E130" s="196"/>
      <c r="F130" s="196">
        <f t="shared" ref="F130:V130" si="46">F127-F127/2</f>
        <v>0.50000000000000022</v>
      </c>
      <c r="G130" s="196"/>
      <c r="H130" s="196">
        <f t="shared" si="46"/>
        <v>7.6411234226358704E-2</v>
      </c>
      <c r="I130" s="196"/>
      <c r="J130" s="196">
        <f t="shared" si="46"/>
        <v>2.1874010705026713E-2</v>
      </c>
      <c r="K130" s="196"/>
      <c r="L130" s="196">
        <f t="shared" si="46"/>
        <v>0.10303413400758525</v>
      </c>
      <c r="M130" s="196"/>
      <c r="N130" s="196">
        <f t="shared" si="46"/>
        <v>0.50000000000000011</v>
      </c>
      <c r="O130" s="196"/>
      <c r="P130" s="196">
        <f t="shared" si="46"/>
        <v>9.213550292198526E-2</v>
      </c>
      <c r="Q130" s="196"/>
      <c r="R130" s="196">
        <f t="shared" si="46"/>
        <v>9.07079646017699E-2</v>
      </c>
      <c r="S130" s="196"/>
      <c r="T130" s="196">
        <f t="shared" si="46"/>
        <v>0.50000000000000011</v>
      </c>
      <c r="U130" s="196"/>
      <c r="V130" s="196">
        <f t="shared" si="46"/>
        <v>5.5737311190450889E-2</v>
      </c>
      <c r="W130" s="2"/>
      <c r="X130" s="2"/>
      <c r="Z130" s="17"/>
      <c r="AA130" s="17"/>
      <c r="AB130" s="17"/>
      <c r="AC130" s="17"/>
      <c r="AD130" s="19">
        <v>0.15</v>
      </c>
    </row>
    <row r="131" spans="1:30" x14ac:dyDescent="0.25">
      <c r="T131" s="16"/>
    </row>
    <row r="132" spans="1:30" x14ac:dyDescent="0.25">
      <c r="D132" s="1" t="s">
        <v>81</v>
      </c>
      <c r="E132" s="3" t="s">
        <v>134</v>
      </c>
      <c r="F132" s="21"/>
      <c r="G132" s="22"/>
      <c r="H132" s="21"/>
      <c r="I132" s="22"/>
      <c r="J132" s="22"/>
      <c r="K132" s="22"/>
      <c r="L132" s="21"/>
      <c r="M132" s="53"/>
      <c r="N132" s="21"/>
      <c r="O132" s="53"/>
      <c r="P132" s="21"/>
      <c r="Q132" s="54"/>
      <c r="R132" s="21"/>
      <c r="S132" s="53"/>
      <c r="T132" s="21"/>
      <c r="U132" s="53"/>
      <c r="V132" s="21"/>
      <c r="W132" s="12"/>
      <c r="X132" s="3"/>
    </row>
    <row r="133" spans="1:30" x14ac:dyDescent="0.25">
      <c r="B133" s="9"/>
      <c r="D133" s="4" t="s">
        <v>83</v>
      </c>
      <c r="E133" s="3" t="s">
        <v>131</v>
      </c>
      <c r="F133" s="21"/>
      <c r="G133" s="22"/>
      <c r="H133" s="21"/>
      <c r="I133" s="22"/>
      <c r="J133" s="22"/>
      <c r="K133" s="22"/>
      <c r="L133" s="21"/>
      <c r="M133" s="53"/>
      <c r="N133" s="21"/>
      <c r="O133" s="53"/>
      <c r="P133" s="21"/>
      <c r="Q133" s="54"/>
      <c r="R133" s="21"/>
      <c r="S133" s="53"/>
      <c r="T133" s="21"/>
      <c r="U133" s="53"/>
      <c r="V133" s="21"/>
      <c r="W133" s="12"/>
      <c r="X133" s="3"/>
    </row>
    <row r="134" spans="1:30" x14ac:dyDescent="0.25">
      <c r="D134" s="5" t="s">
        <v>82</v>
      </c>
      <c r="E134" s="3" t="s">
        <v>132</v>
      </c>
      <c r="F134" s="21"/>
      <c r="G134" s="22"/>
      <c r="H134" s="21"/>
      <c r="I134" s="22"/>
      <c r="J134" s="22"/>
      <c r="K134" s="22"/>
      <c r="L134" s="21"/>
      <c r="M134" s="53"/>
      <c r="N134" s="21"/>
      <c r="O134" s="53"/>
      <c r="P134" s="21"/>
      <c r="Q134" s="54"/>
      <c r="R134" s="21"/>
      <c r="S134" s="53"/>
      <c r="T134" s="21"/>
      <c r="U134" s="53"/>
      <c r="V134" s="21"/>
      <c r="W134" s="12"/>
      <c r="X134" s="3"/>
    </row>
    <row r="135" spans="1:30" x14ac:dyDescent="0.25">
      <c r="D135" s="6" t="s">
        <v>84</v>
      </c>
      <c r="E135" s="3" t="s">
        <v>133</v>
      </c>
      <c r="F135" s="21"/>
      <c r="G135" s="22"/>
      <c r="H135" s="21"/>
      <c r="I135" s="22"/>
      <c r="J135" s="22"/>
      <c r="K135" s="22"/>
      <c r="L135" s="21"/>
      <c r="M135" s="55"/>
      <c r="N135" s="21"/>
      <c r="O135" s="55"/>
      <c r="P135" s="21"/>
      <c r="Q135" s="54"/>
      <c r="R135" s="21"/>
      <c r="S135" s="55"/>
      <c r="T135" s="21"/>
      <c r="U135" s="55"/>
      <c r="V135" s="21"/>
      <c r="W135" s="12"/>
      <c r="X135" s="3"/>
    </row>
  </sheetData>
  <mergeCells count="8">
    <mergeCell ref="X4:X5"/>
    <mergeCell ref="Y4:AI4"/>
    <mergeCell ref="A4:A5"/>
    <mergeCell ref="B4:B5"/>
    <mergeCell ref="C4:C5"/>
    <mergeCell ref="D4:K4"/>
    <mergeCell ref="L4:Q4"/>
    <mergeCell ref="R4:W4"/>
  </mergeCells>
  <conditionalFormatting sqref="G6:G126 O6:O126 M6:M126 S6:S126 U6:U126 W6:X126 I6:I126 K6:K126 Q6:Q126 E6:E126">
    <cfRule type="cellIs" dxfId="263" priority="12" operator="equal">
      <formula>"D"</formula>
    </cfRule>
    <cfRule type="cellIs" dxfId="262" priority="13" operator="equal">
      <formula>"C"</formula>
    </cfRule>
    <cfRule type="cellIs" dxfId="261" priority="14" operator="equal">
      <formula>"B"</formula>
    </cfRule>
    <cfRule type="cellIs" dxfId="260" priority="15" operator="equal">
      <formula>"A"</formula>
    </cfRule>
  </conditionalFormatting>
  <conditionalFormatting sqref="J6:J7 J9:J126">
    <cfRule type="cellIs" dxfId="259" priority="8" operator="lessThan">
      <formula>$J$130</formula>
    </cfRule>
    <cfRule type="cellIs" dxfId="258" priority="9" operator="between">
      <formula>$J$130</formula>
      <formula>$J$129</formula>
    </cfRule>
    <cfRule type="cellIs" dxfId="257" priority="10" operator="between">
      <formula>$J$129</formula>
      <formula>$J$128</formula>
    </cfRule>
    <cfRule type="cellIs" dxfId="256" priority="11" operator="greaterThanOrEqual">
      <formula>$J$128</formula>
    </cfRule>
  </conditionalFormatting>
  <conditionalFormatting sqref="J8">
    <cfRule type="cellIs" dxfId="255" priority="4" operator="lessThan">
      <formula>$J$130</formula>
    </cfRule>
    <cfRule type="cellIs" dxfId="254" priority="5" operator="between">
      <formula>$J$130</formula>
      <formula>$J$129</formula>
    </cfRule>
    <cfRule type="cellIs" dxfId="253" priority="6" operator="between">
      <formula>$J$129</formula>
      <formula>$J$128</formula>
    </cfRule>
    <cfRule type="cellIs" dxfId="252" priority="7" operator="greaterThanOrEqual">
      <formula>$J$128</formula>
    </cfRule>
  </conditionalFormatting>
  <conditionalFormatting sqref="H6:H126">
    <cfRule type="cellIs" dxfId="251" priority="16" stopIfTrue="1" operator="lessThan">
      <formula>$H$130</formula>
    </cfRule>
    <cfRule type="cellIs" dxfId="250" priority="17" stopIfTrue="1" operator="between">
      <formula>$H$130</formula>
      <formula>$H$129</formula>
    </cfRule>
    <cfRule type="cellIs" dxfId="249" priority="18" stopIfTrue="1" operator="between">
      <formula>$H$129</formula>
      <formula>$H$128</formula>
    </cfRule>
    <cfRule type="cellIs" dxfId="248" priority="19" stopIfTrue="1" operator="greaterThanOrEqual">
      <formula>$H$128</formula>
    </cfRule>
  </conditionalFormatting>
  <conditionalFormatting sqref="F6:F126">
    <cfRule type="cellIs" dxfId="247" priority="20" stopIfTrue="1" operator="lessThan">
      <formula>$F$130</formula>
    </cfRule>
    <cfRule type="cellIs" dxfId="246" priority="21" stopIfTrue="1" operator="between">
      <formula>$F$130</formula>
      <formula>$F$129</formula>
    </cfRule>
    <cfRule type="cellIs" dxfId="245" priority="22" stopIfTrue="1" operator="between">
      <formula>$F$129</formula>
      <formula>$F$128</formula>
    </cfRule>
    <cfRule type="cellIs" dxfId="244" priority="23" stopIfTrue="1" operator="greaterThanOrEqual">
      <formula>$F$128</formula>
    </cfRule>
  </conditionalFormatting>
  <conditionalFormatting sqref="D6:D126">
    <cfRule type="cellIs" dxfId="243" priority="2" stopIfTrue="1" operator="between">
      <formula>0.645</formula>
      <formula>0.65</formula>
    </cfRule>
    <cfRule type="cellIs" dxfId="242" priority="24" stopIfTrue="1" operator="greaterThanOrEqual">
      <formula>$D$128</formula>
    </cfRule>
    <cfRule type="cellIs" dxfId="241" priority="25" stopIfTrue="1" operator="between">
      <formula>$D$129</formula>
      <formula>$D$128</formula>
    </cfRule>
    <cfRule type="cellIs" dxfId="240" priority="26" stopIfTrue="1" operator="between">
      <formula>$D$130</formula>
      <formula>$D$129</formula>
    </cfRule>
    <cfRule type="cellIs" dxfId="239" priority="27" stopIfTrue="1" operator="lessThan">
      <formula>$D$130</formula>
    </cfRule>
  </conditionalFormatting>
  <conditionalFormatting sqref="L6:L126">
    <cfRule type="cellIs" dxfId="238" priority="28" stopIfTrue="1" operator="lessThan">
      <formula>$L$130</formula>
    </cfRule>
    <cfRule type="cellIs" dxfId="237" priority="29" stopIfTrue="1" operator="between">
      <formula>$L$130</formula>
      <formula>$L$129</formula>
    </cfRule>
    <cfRule type="cellIs" dxfId="236" priority="30" stopIfTrue="1" operator="between">
      <formula>$L$129</formula>
      <formula>$L$128</formula>
    </cfRule>
    <cfRule type="cellIs" dxfId="235" priority="31" stopIfTrue="1" operator="greaterThanOrEqual">
      <formula>$L$128</formula>
    </cfRule>
  </conditionalFormatting>
  <conditionalFormatting sqref="N6:N126">
    <cfRule type="cellIs" dxfId="234" priority="32" stopIfTrue="1" operator="lessThan">
      <formula>$N$130</formula>
    </cfRule>
    <cfRule type="cellIs" dxfId="233" priority="33" stopIfTrue="1" operator="between">
      <formula>$N$130</formula>
      <formula>$N$129</formula>
    </cfRule>
    <cfRule type="cellIs" dxfId="232" priority="34" stopIfTrue="1" operator="between">
      <formula>$N$129</formula>
      <formula>$N$128</formula>
    </cfRule>
    <cfRule type="cellIs" dxfId="231" priority="35" stopIfTrue="1" operator="greaterThanOrEqual">
      <formula>$N$128</formula>
    </cfRule>
  </conditionalFormatting>
  <conditionalFormatting sqref="P6:P126">
    <cfRule type="cellIs" dxfId="230" priority="36" stopIfTrue="1" operator="lessThan">
      <formula>$P$130</formula>
    </cfRule>
    <cfRule type="cellIs" dxfId="229" priority="37" stopIfTrue="1" operator="between">
      <formula>$P$130</formula>
      <formula>$P$129</formula>
    </cfRule>
    <cfRule type="cellIs" dxfId="228" priority="38" stopIfTrue="1" operator="between">
      <formula>$P$129</formula>
      <formula>$P$128</formula>
    </cfRule>
    <cfRule type="cellIs" dxfId="227" priority="39" stopIfTrue="1" operator="greaterThanOrEqual">
      <formula>$P$128</formula>
    </cfRule>
  </conditionalFormatting>
  <conditionalFormatting sqref="R6:R126">
    <cfRule type="cellIs" dxfId="226" priority="1" stopIfTrue="1" operator="equal">
      <formula>$R$127</formula>
    </cfRule>
    <cfRule type="cellIs" dxfId="225" priority="40" stopIfTrue="1" operator="lessThan">
      <formula>$R$130</formula>
    </cfRule>
    <cfRule type="cellIs" dxfId="224" priority="41" stopIfTrue="1" operator="between">
      <formula>$R$130</formula>
      <formula>$R$129</formula>
    </cfRule>
    <cfRule type="cellIs" dxfId="223" priority="42" stopIfTrue="1" operator="between">
      <formula>$R$129</formula>
      <formula>$R$128</formula>
    </cfRule>
    <cfRule type="cellIs" dxfId="222" priority="43" stopIfTrue="1" operator="greaterThanOrEqual">
      <formula>$R$128</formula>
    </cfRule>
  </conditionalFormatting>
  <conditionalFormatting sqref="T6:T126">
    <cfRule type="cellIs" dxfId="221" priority="44" operator="lessThan">
      <formula>$T$130</formula>
    </cfRule>
    <cfRule type="cellIs" dxfId="220" priority="45" operator="between">
      <formula>$T$130</formula>
      <formula>$T$129</formula>
    </cfRule>
    <cfRule type="cellIs" dxfId="219" priority="46" operator="between">
      <formula>$T$129</formula>
      <formula>$T$128</formula>
    </cfRule>
    <cfRule type="cellIs" dxfId="218" priority="47" operator="greaterThanOrEqual">
      <formula>$T$130</formula>
    </cfRule>
  </conditionalFormatting>
  <conditionalFormatting sqref="V6:V126">
    <cfRule type="cellIs" dxfId="217" priority="48" operator="lessThan">
      <formula>$V$130</formula>
    </cfRule>
    <cfRule type="cellIs" dxfId="216" priority="49" stopIfTrue="1" operator="between">
      <formula>$V$130</formula>
      <formula>$V$129</formula>
    </cfRule>
    <cfRule type="cellIs" dxfId="215" priority="50" stopIfTrue="1" operator="between">
      <formula>$V$129</formula>
      <formula>$V$128</formula>
    </cfRule>
    <cfRule type="cellIs" dxfId="214" priority="51" operator="greaterThanOrEqual">
      <formula>$V$128</formula>
    </cfRule>
  </conditionalFormatting>
  <conditionalFormatting sqref="D109">
    <cfRule type="cellIs" dxfId="213" priority="3" stopIfTrue="1" operator="equal">
      <formula>$D$128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8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8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3">
      <c r="A1" s="134" t="s">
        <v>140</v>
      </c>
      <c r="B1" s="13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5" ht="15" customHeight="1" x14ac:dyDescent="0.3">
      <c r="A2" s="136" t="s">
        <v>164</v>
      </c>
      <c r="B2" s="137"/>
      <c r="D2" s="1" t="s">
        <v>81</v>
      </c>
      <c r="E2" s="197" t="s">
        <v>91</v>
      </c>
      <c r="F2" s="197"/>
      <c r="G2" s="5" t="s">
        <v>82</v>
      </c>
      <c r="H2" s="197" t="s">
        <v>108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35" ht="15" customHeight="1" thickBot="1" x14ac:dyDescent="0.3">
      <c r="A3" s="8"/>
      <c r="D3" s="4" t="s">
        <v>83</v>
      </c>
      <c r="E3" s="197" t="s">
        <v>92</v>
      </c>
      <c r="F3" s="197"/>
      <c r="G3" s="6" t="s">
        <v>84</v>
      </c>
      <c r="H3" s="197" t="s">
        <v>93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5" ht="18" customHeight="1" thickBot="1" x14ac:dyDescent="0.3">
      <c r="A4" s="428" t="s">
        <v>47</v>
      </c>
      <c r="B4" s="430" t="s">
        <v>49</v>
      </c>
      <c r="C4" s="432" t="s">
        <v>48</v>
      </c>
      <c r="D4" s="434" t="s">
        <v>94</v>
      </c>
      <c r="E4" s="435"/>
      <c r="F4" s="435"/>
      <c r="G4" s="435"/>
      <c r="H4" s="435"/>
      <c r="I4" s="435"/>
      <c r="J4" s="435"/>
      <c r="K4" s="436"/>
      <c r="L4" s="434" t="s">
        <v>95</v>
      </c>
      <c r="M4" s="435"/>
      <c r="N4" s="435"/>
      <c r="O4" s="435"/>
      <c r="P4" s="435"/>
      <c r="Q4" s="436"/>
      <c r="R4" s="434" t="s">
        <v>96</v>
      </c>
      <c r="S4" s="435"/>
      <c r="T4" s="435"/>
      <c r="U4" s="435"/>
      <c r="V4" s="435"/>
      <c r="W4" s="436"/>
      <c r="X4" s="424" t="s">
        <v>85</v>
      </c>
      <c r="Y4" s="426" t="s">
        <v>124</v>
      </c>
      <c r="Z4" s="426"/>
      <c r="AA4" s="426"/>
      <c r="AB4" s="426"/>
      <c r="AC4" s="426"/>
      <c r="AD4" s="426"/>
      <c r="AE4" s="426"/>
      <c r="AF4" s="426"/>
      <c r="AG4" s="426"/>
      <c r="AH4" s="426"/>
      <c r="AI4" s="427"/>
    </row>
    <row r="5" spans="1:35" ht="49.5" customHeight="1" thickBot="1" x14ac:dyDescent="0.3">
      <c r="A5" s="429"/>
      <c r="B5" s="431"/>
      <c r="C5" s="433"/>
      <c r="D5" s="102" t="s">
        <v>142</v>
      </c>
      <c r="E5" s="103" t="s">
        <v>143</v>
      </c>
      <c r="F5" s="104" t="s">
        <v>144</v>
      </c>
      <c r="G5" s="103" t="s">
        <v>145</v>
      </c>
      <c r="H5" s="105" t="s">
        <v>146</v>
      </c>
      <c r="I5" s="106" t="s">
        <v>147</v>
      </c>
      <c r="J5" s="105" t="s">
        <v>148</v>
      </c>
      <c r="K5" s="106" t="s">
        <v>149</v>
      </c>
      <c r="L5" s="105" t="s">
        <v>150</v>
      </c>
      <c r="M5" s="103" t="s">
        <v>151</v>
      </c>
      <c r="N5" s="104" t="s">
        <v>152</v>
      </c>
      <c r="O5" s="103" t="s">
        <v>153</v>
      </c>
      <c r="P5" s="105" t="s">
        <v>154</v>
      </c>
      <c r="Q5" s="106" t="s">
        <v>155</v>
      </c>
      <c r="R5" s="102" t="s">
        <v>156</v>
      </c>
      <c r="S5" s="103" t="s">
        <v>157</v>
      </c>
      <c r="T5" s="104" t="s">
        <v>158</v>
      </c>
      <c r="U5" s="106" t="s">
        <v>159</v>
      </c>
      <c r="V5" s="105" t="s">
        <v>160</v>
      </c>
      <c r="W5" s="103" t="s">
        <v>161</v>
      </c>
      <c r="X5" s="425"/>
      <c r="Y5" s="110" t="s">
        <v>119</v>
      </c>
      <c r="Z5" s="111" t="s">
        <v>120</v>
      </c>
      <c r="AA5" s="111" t="s">
        <v>121</v>
      </c>
      <c r="AB5" s="111" t="s">
        <v>122</v>
      </c>
      <c r="AC5" s="111" t="s">
        <v>125</v>
      </c>
      <c r="AD5" s="111" t="s">
        <v>126</v>
      </c>
      <c r="AE5" s="111" t="s">
        <v>127</v>
      </c>
      <c r="AF5" s="111" t="s">
        <v>128</v>
      </c>
      <c r="AG5" s="111" t="s">
        <v>129</v>
      </c>
      <c r="AH5" s="111" t="s">
        <v>130</v>
      </c>
      <c r="AI5" s="112" t="s">
        <v>123</v>
      </c>
    </row>
    <row r="6" spans="1:35" ht="18" customHeight="1" thickBot="1" x14ac:dyDescent="0.3">
      <c r="A6" s="107"/>
      <c r="B6" s="108"/>
      <c r="C6" s="109" t="s">
        <v>138</v>
      </c>
      <c r="D6" s="113">
        <f>'[11]Мун- 2020-2021'!DC6</f>
        <v>0.37950450450450451</v>
      </c>
      <c r="E6" s="114" t="str">
        <f t="shared" ref="E6:E69" si="0">IF(D6&gt;=$D$126,"A",IF(D6&gt;=$D$127,"B",IF(D6&gt;=$D$128,"C","D")))</f>
        <v>B</v>
      </c>
      <c r="F6" s="115">
        <f>'[11]Мун- 2020-2021'!DE6</f>
        <v>1</v>
      </c>
      <c r="G6" s="116" t="str">
        <f t="shared" ref="G6:G69" si="1">IF(F6&gt;=$F$126,"A",IF(F6&gt;=$F$127,"B",IF(F6&gt;=$F$128,"C","D")))</f>
        <v>B</v>
      </c>
      <c r="H6" s="117">
        <f>'[11]Мун- 2020-2021'!DG6</f>
        <v>3.876875121761153E-2</v>
      </c>
      <c r="I6" s="116" t="str">
        <f t="shared" ref="I6:I69" si="2">IF(H6&gt;=$H$126,"A",IF(H6&gt;=$H$127,"B",IF(H6&gt;=$H$128,"C","D")))</f>
        <v>D</v>
      </c>
      <c r="J6" s="118">
        <f>'[11]Мун- 2020-2021'!DI6</f>
        <v>0.18211330193448816</v>
      </c>
      <c r="K6" s="116" t="str">
        <f t="shared" ref="K6:K69" si="3">IF(J6&gt;=$J$126,"A",IF(J6&gt;=$J$127,"B",IF(J6&gt;=$J$128,"C","D")))</f>
        <v>B</v>
      </c>
      <c r="L6" s="119">
        <f>'[11]Рег- 2020-2021'!AQ6</f>
        <v>0.20900900900900901</v>
      </c>
      <c r="M6" s="120" t="str">
        <f t="shared" ref="M6:M69" si="4">IF(L6&gt;=$L$126,"A",IF(L6&gt;=$L$127,"B",IF(L6&gt;=$L$128,"C","D")))</f>
        <v>B</v>
      </c>
      <c r="N6" s="118">
        <f>'[11]Рег- 2020-2021'!AS6</f>
        <v>0.99996172395315053</v>
      </c>
      <c r="O6" s="121" t="str">
        <f t="shared" ref="O6:O69" si="5">IF(N6&gt;=$N$126,"A",IF(N6&gt;=$N$127,"B",IF(N6&gt;=$N$128,"C","D")))</f>
        <v>C</v>
      </c>
      <c r="P6" s="119">
        <f>'[11]Рег- 2020-2021'!AU6</f>
        <v>0.26674641148325356</v>
      </c>
      <c r="Q6" s="120" t="str">
        <f t="shared" ref="Q6:Q69" si="6">IF(P6&gt;=$P$126,"A",IF(P6&gt;=$P$127,"B",IF(P6&gt;=$P$128,"C","D")))</f>
        <v>B</v>
      </c>
      <c r="R6" s="118">
        <f>'[11]Фед- 2020-2021'!BC6</f>
        <v>0.14714714714714713</v>
      </c>
      <c r="S6" s="121" t="str">
        <f t="shared" ref="S6:S69" si="7">IF(R6&gt;=$R$126,"A",IF(R6&gt;=$R$127,"B",IF(R6&gt;=$R$128,"C","D")))</f>
        <v>B</v>
      </c>
      <c r="T6" s="119">
        <f>'[11]Фед- 2020-2021'!BE6</f>
        <v>0.99991546289349376</v>
      </c>
      <c r="U6" s="120" t="str">
        <f t="shared" ref="U6:U69" si="8">IF(T6&gt;=$T$126,"A",IF(T6&gt;=$T$127,"B",IF(T6&gt;=$T$128,"C","D")))</f>
        <v>C</v>
      </c>
      <c r="V6" s="118">
        <f>'[11]Фед- 2020-2021'!BG6</f>
        <v>0.44914134742404227</v>
      </c>
      <c r="W6" s="114" t="str">
        <f t="shared" ref="W6:W69" si="9">IF(V6&gt;=$V$126,"A",IF(V6&gt;=$V$127,"B",IF(V6&gt;=$V$128,"C","D")))</f>
        <v>A</v>
      </c>
      <c r="X6" s="122" t="str">
        <f>IF(AI6&gt;=3.5,"A",IF(AI6&gt;=2.5,"B",IF(AI6&gt;=1.5,"C","D")))</f>
        <v>C</v>
      </c>
      <c r="Y6" s="123">
        <f>IF(E6="A",4.2,IF(E6="B",2.5,IF(E6="C",2,1)))</f>
        <v>2.5</v>
      </c>
      <c r="Z6" s="124">
        <f>IF(G6="A",4.2,IF(G6="B",2.5,IF(G6="C",2,1)))</f>
        <v>2.5</v>
      </c>
      <c r="AA6" s="124">
        <f>IF(I6="A",4.2,IF(I6="B",2.5,IF(I6="C",2,1)))</f>
        <v>1</v>
      </c>
      <c r="AB6" s="124">
        <f>IF(K6="A",4.2,IF(K6="B",2.5,IF(K6="C",2,1)))</f>
        <v>2.5</v>
      </c>
      <c r="AC6" s="124">
        <f>IF(M6="A",4.2,IF(M6="B",2.5,IF(M6="C",2,1)))</f>
        <v>2.5</v>
      </c>
      <c r="AD6" s="124">
        <f>IF(O6="A",4.2,IF(O6="B",2.5,IF(O6="C",2,1)))</f>
        <v>2</v>
      </c>
      <c r="AE6" s="124">
        <f>IF(Q6="A",4.2,IF(Q6="B",2.5,IF(Q6="C",2,1)))</f>
        <v>2.5</v>
      </c>
      <c r="AF6" s="124">
        <f>IF(S6="A",4.2,IF(S6="B",2.5,IF(S6="C",2,1)))</f>
        <v>2.5</v>
      </c>
      <c r="AG6" s="124">
        <f>IF(U6="A",4.2,IF(U6="B",2.5,IF(U6="C",2,1)))</f>
        <v>2</v>
      </c>
      <c r="AH6" s="124">
        <f>IF(W6="A",4.2,IF(W6="B",2.5,IF(W6="C",2,1)))</f>
        <v>4.2</v>
      </c>
      <c r="AI6" s="125">
        <f>AVERAGE(Y6:AH6)</f>
        <v>2.42</v>
      </c>
    </row>
    <row r="7" spans="1:35" ht="15.75" thickBot="1" x14ac:dyDescent="0.3">
      <c r="A7" s="198">
        <v>1</v>
      </c>
      <c r="B7" s="199">
        <f>'[11]Мун- 2020-2021'!B7</f>
        <v>50050</v>
      </c>
      <c r="C7" s="200" t="str">
        <f>'[11]Мун- 2020-2021'!C7</f>
        <v>МАОУ Гимназия № 5</v>
      </c>
      <c r="D7" s="201">
        <f>'[11]Мун- 2020-2021'!DC7+0.005</f>
        <v>0.38</v>
      </c>
      <c r="E7" s="202" t="str">
        <f t="shared" si="0"/>
        <v>B</v>
      </c>
      <c r="F7" s="203">
        <f>'[11]Мун- 2020-2021'!DE7</f>
        <v>0.72983635300993577</v>
      </c>
      <c r="G7" s="27" t="str">
        <f t="shared" si="1"/>
        <v>C</v>
      </c>
      <c r="H7" s="204">
        <f>'[11]Мун- 2020-2021'!DG7</f>
        <v>5.185185185185185E-2</v>
      </c>
      <c r="I7" s="27" t="str">
        <f t="shared" si="2"/>
        <v>D</v>
      </c>
      <c r="J7" s="26">
        <f>'[11]Мун- 2020-2021'!DI7</f>
        <v>0.14516129032258066</v>
      </c>
      <c r="K7" s="27" t="str">
        <f t="shared" si="3"/>
        <v>C</v>
      </c>
      <c r="L7" s="43">
        <f>'[11]Рег- 2020-2021'!AQ7</f>
        <v>0.6</v>
      </c>
      <c r="M7" s="44" t="str">
        <f t="shared" si="4"/>
        <v>A</v>
      </c>
      <c r="N7" s="26">
        <f>'[11]Рег- 2020-2021'!AS7</f>
        <v>0.53108015004210385</v>
      </c>
      <c r="O7" s="45" t="str">
        <f t="shared" si="5"/>
        <v>C</v>
      </c>
      <c r="P7" s="43">
        <f>'[11]Рег- 2020-2021'!AU7</f>
        <v>0.75</v>
      </c>
      <c r="Q7" s="44" t="str">
        <f t="shared" si="6"/>
        <v>A</v>
      </c>
      <c r="R7" s="26">
        <f>'[11]Фед- 2020-2021'!BC7</f>
        <v>0</v>
      </c>
      <c r="S7" s="45" t="str">
        <f t="shared" si="7"/>
        <v>D</v>
      </c>
      <c r="T7" s="43">
        <f>'[11]Фед- 2020-2021'!BE7</f>
        <v>1.4661904409666817E-4</v>
      </c>
      <c r="U7" s="44" t="str">
        <f t="shared" si="8"/>
        <v>D</v>
      </c>
      <c r="V7" s="26">
        <f>'[11]Фед- 2020-2021'!BG7</f>
        <v>0</v>
      </c>
      <c r="W7" s="202" t="str">
        <f t="shared" si="9"/>
        <v>D</v>
      </c>
      <c r="X7" s="69" t="str">
        <f>IF(AI7&gt;=3.5,"A",IF(AI7&gt;=2.5,"B",IF(AI7&gt;=1.5,"C","D")))</f>
        <v>C</v>
      </c>
      <c r="Y7" s="126">
        <f>IF(E7="A",4.2,IF(E7="B",2.5,IF(E7="C",2,1)))</f>
        <v>2.5</v>
      </c>
      <c r="Z7" s="127">
        <f>IF(G7="A",4.2,IF(G7="B",2.5,IF(G7="C",2,1)))</f>
        <v>2</v>
      </c>
      <c r="AA7" s="127">
        <f>IF(I7="A",4.2,IF(I7="B",2.5,IF(I7="C",2,1)))</f>
        <v>1</v>
      </c>
      <c r="AB7" s="127">
        <f>IF(K7="A",4.2,IF(K7="B",2.5,IF(K7="C",2,1)))</f>
        <v>2</v>
      </c>
      <c r="AC7" s="127">
        <f>IF(M7="A",4.2,IF(M7="B",2.5,IF(M7="C",2,1)))</f>
        <v>4.2</v>
      </c>
      <c r="AD7" s="127">
        <f>IF(O7="A",4.2,IF(O7="B",2.5,IF(O7="C",2,1)))</f>
        <v>2</v>
      </c>
      <c r="AE7" s="127">
        <f>IF(Q7="A",4.2,IF(Q7="B",2.5,IF(Q7="C",2,1)))</f>
        <v>4.2</v>
      </c>
      <c r="AF7" s="127">
        <f>IF(S7="A",4.2,IF(S7="B",2.5,IF(S7="C",2,1)))</f>
        <v>1</v>
      </c>
      <c r="AG7" s="127">
        <f>IF(U7="A",4.2,IF(U7="B",2.5,IF(U7="C",2,1)))</f>
        <v>1</v>
      </c>
      <c r="AH7" s="127">
        <f>IF(W7="A",4.2,IF(W7="B",2.5,IF(W7="C",2,1)))</f>
        <v>1</v>
      </c>
      <c r="AI7" s="128">
        <f>AVERAGE(Y7:AH7)</f>
        <v>2.09</v>
      </c>
    </row>
    <row r="8" spans="1:35" ht="16.5" thickBot="1" x14ac:dyDescent="0.3">
      <c r="A8" s="205"/>
      <c r="B8" s="206"/>
      <c r="C8" s="129" t="str">
        <f>'[11]Мун- 2020-2021'!C8</f>
        <v>Железнодорожный район</v>
      </c>
      <c r="D8" s="70">
        <f>'[11]Мун- 2020-2021'!DC8</f>
        <v>0.41666666666666669</v>
      </c>
      <c r="E8" s="71" t="str">
        <f t="shared" si="0"/>
        <v>B</v>
      </c>
      <c r="F8" s="72">
        <f>'[11]Мун- 2020-2021'!DE8</f>
        <v>2.7601629975972468</v>
      </c>
      <c r="G8" s="73" t="str">
        <f t="shared" si="1"/>
        <v>A</v>
      </c>
      <c r="H8" s="74">
        <f>'[11]Мун- 2020-2021'!DG8</f>
        <v>2.0239390642002177E-2</v>
      </c>
      <c r="I8" s="73" t="str">
        <f t="shared" si="2"/>
        <v>D</v>
      </c>
      <c r="J8" s="75">
        <f>'[11]Мун- 2020-2021'!DI8</f>
        <v>0.54014341130833432</v>
      </c>
      <c r="K8" s="73" t="str">
        <f t="shared" si="3"/>
        <v>A</v>
      </c>
      <c r="L8" s="76">
        <f>'[11]Рег- 2020-2021'!AQ8</f>
        <v>0.17777777777777778</v>
      </c>
      <c r="M8" s="77" t="str">
        <f t="shared" si="4"/>
        <v>C</v>
      </c>
      <c r="N8" s="75">
        <f>'[11]Рег- 2020-2021'!AS8</f>
        <v>0.9441424889637402</v>
      </c>
      <c r="O8" s="78" t="str">
        <f t="shared" si="5"/>
        <v>C</v>
      </c>
      <c r="P8" s="76">
        <f>'[11]Рег- 2020-2021'!AU8</f>
        <v>0.46875</v>
      </c>
      <c r="Q8" s="77" t="str">
        <f t="shared" si="6"/>
        <v>A</v>
      </c>
      <c r="R8" s="75">
        <f>'[11]Фед- 2020-2021'!BC8</f>
        <v>0.12962962962962965</v>
      </c>
      <c r="S8" s="78" t="str">
        <f t="shared" si="7"/>
        <v>C</v>
      </c>
      <c r="T8" s="76">
        <f>'[11]Фед- 2020-2021'!BE8</f>
        <v>0.63534919108556198</v>
      </c>
      <c r="U8" s="77" t="str">
        <f t="shared" si="8"/>
        <v>C</v>
      </c>
      <c r="V8" s="75">
        <f>'[11]Фед- 2020-2021'!BG8</f>
        <v>0.69230769230769229</v>
      </c>
      <c r="W8" s="71" t="str">
        <f t="shared" si="9"/>
        <v>A</v>
      </c>
      <c r="X8" s="79" t="str">
        <f t="shared" ref="X8:X71" si="10">IF(AI8&gt;=3.5,"A",IF(AI8&gt;=2.5,"B",IF(AI8&gt;=1.5,"C","D")))</f>
        <v>B</v>
      </c>
      <c r="Y8" s="130">
        <f t="shared" ref="Y8:Y71" si="11">IF(E8="A",4.2,IF(E8="B",2.5,IF(E8="C",2,1)))</f>
        <v>2.5</v>
      </c>
      <c r="Z8" s="131">
        <f t="shared" ref="Z8:Z71" si="12">IF(G8="A",4.2,IF(G8="B",2.5,IF(G8="C",2,1)))</f>
        <v>4.2</v>
      </c>
      <c r="AA8" s="131">
        <f t="shared" ref="AA8:AA71" si="13">IF(I8="A",4.2,IF(I8="B",2.5,IF(I8="C",2,1)))</f>
        <v>1</v>
      </c>
      <c r="AB8" s="131">
        <f t="shared" ref="AB8:AB71" si="14">IF(K8="A",4.2,IF(K8="B",2.5,IF(K8="C",2,1)))</f>
        <v>4.2</v>
      </c>
      <c r="AC8" s="131">
        <f t="shared" ref="AC8:AC71" si="15">IF(M8="A",4.2,IF(M8="B",2.5,IF(M8="C",2,1)))</f>
        <v>2</v>
      </c>
      <c r="AD8" s="131">
        <f t="shared" ref="AD8:AD71" si="16">IF(O8="A",4.2,IF(O8="B",2.5,IF(O8="C",2,1)))</f>
        <v>2</v>
      </c>
      <c r="AE8" s="131">
        <f t="shared" ref="AE8:AE71" si="17">IF(Q8="A",4.2,IF(Q8="B",2.5,IF(Q8="C",2,1)))</f>
        <v>4.2</v>
      </c>
      <c r="AF8" s="131">
        <f t="shared" ref="AF8:AF71" si="18">IF(S8="A",4.2,IF(S8="B",2.5,IF(S8="C",2,1)))</f>
        <v>2</v>
      </c>
      <c r="AG8" s="131">
        <f t="shared" ref="AG8:AG71" si="19">IF(U8="A",4.2,IF(U8="B",2.5,IF(U8="C",2,1)))</f>
        <v>2</v>
      </c>
      <c r="AH8" s="131">
        <f t="shared" ref="AH8:AH71" si="20">IF(W8="A",4.2,IF(W8="B",2.5,IF(W8="C",2,1)))</f>
        <v>4.2</v>
      </c>
      <c r="AI8" s="132">
        <f t="shared" ref="AI8:AI71" si="21">AVERAGE(Y8:AH8)</f>
        <v>2.83</v>
      </c>
    </row>
    <row r="9" spans="1:35" x14ac:dyDescent="0.25">
      <c r="A9" s="207">
        <v>1</v>
      </c>
      <c r="B9" s="208">
        <f>'[11]Мун- 2020-2021'!B9</f>
        <v>10003</v>
      </c>
      <c r="C9" s="209" t="s">
        <v>166</v>
      </c>
      <c r="D9" s="210">
        <f>'[11]Мун- 2020-2021'!DC9</f>
        <v>0.125</v>
      </c>
      <c r="E9" s="211" t="str">
        <f t="shared" si="0"/>
        <v>D</v>
      </c>
      <c r="F9" s="212">
        <f>'[11]Мун- 2020-2021'!DE9</f>
        <v>3.2437171244886036E-2</v>
      </c>
      <c r="G9" s="27" t="str">
        <f t="shared" si="1"/>
        <v>D</v>
      </c>
      <c r="H9" s="213">
        <f>'[11]Мун- 2020-2021'!DG9</f>
        <v>0.16666666666666666</v>
      </c>
      <c r="I9" s="27" t="str">
        <f t="shared" si="2"/>
        <v>A</v>
      </c>
      <c r="J9" s="26">
        <f>'[11]Мун- 2020-2021'!DI9</f>
        <v>2.5862068965517241E-2</v>
      </c>
      <c r="K9" s="27" t="str">
        <f t="shared" si="3"/>
        <v>D</v>
      </c>
      <c r="L9" s="36">
        <f>'[11]Рег- 2020-2021'!AQ9</f>
        <v>0</v>
      </c>
      <c r="M9" s="37" t="str">
        <f t="shared" si="4"/>
        <v>D</v>
      </c>
      <c r="N9" s="38">
        <f>'[11]Рег- 2020-2021'!AS9</f>
        <v>1.3277003751052595E-4</v>
      </c>
      <c r="O9" s="39" t="str">
        <f t="shared" si="5"/>
        <v>D</v>
      </c>
      <c r="P9" s="36">
        <f>'[11]Рег- 2020-2021'!AU9</f>
        <v>0</v>
      </c>
      <c r="Q9" s="37" t="str">
        <f t="shared" si="6"/>
        <v>D</v>
      </c>
      <c r="R9" s="38">
        <f>'[11]Фед- 2020-2021'!BC9</f>
        <v>0</v>
      </c>
      <c r="S9" s="39" t="str">
        <f t="shared" si="7"/>
        <v>D</v>
      </c>
      <c r="T9" s="36">
        <f>'[11]Фед- 2020-2021'!BE9</f>
        <v>1.4661904409666817E-4</v>
      </c>
      <c r="U9" s="37" t="str">
        <f t="shared" si="8"/>
        <v>D</v>
      </c>
      <c r="V9" s="38">
        <f>'[11]Фед- 2020-2021'!BG9</f>
        <v>0</v>
      </c>
      <c r="W9" s="211" t="str">
        <f t="shared" si="9"/>
        <v>D</v>
      </c>
      <c r="X9" s="56" t="str">
        <f t="shared" si="10"/>
        <v>D</v>
      </c>
      <c r="Y9" s="130">
        <f t="shared" si="11"/>
        <v>1</v>
      </c>
      <c r="Z9" s="131">
        <f t="shared" si="12"/>
        <v>1</v>
      </c>
      <c r="AA9" s="131">
        <f t="shared" si="13"/>
        <v>4.2</v>
      </c>
      <c r="AB9" s="131">
        <f t="shared" si="14"/>
        <v>1</v>
      </c>
      <c r="AC9" s="131">
        <f t="shared" si="15"/>
        <v>1</v>
      </c>
      <c r="AD9" s="131">
        <f t="shared" si="16"/>
        <v>1</v>
      </c>
      <c r="AE9" s="131">
        <f t="shared" si="17"/>
        <v>1</v>
      </c>
      <c r="AF9" s="131">
        <f t="shared" si="18"/>
        <v>1</v>
      </c>
      <c r="AG9" s="131">
        <f t="shared" si="19"/>
        <v>1</v>
      </c>
      <c r="AH9" s="131">
        <f t="shared" si="20"/>
        <v>1</v>
      </c>
      <c r="AI9" s="132">
        <f t="shared" si="21"/>
        <v>1.3199999999999998</v>
      </c>
    </row>
    <row r="10" spans="1:35" x14ac:dyDescent="0.25">
      <c r="A10" s="207">
        <v>2</v>
      </c>
      <c r="B10" s="214">
        <f>'[11]Мун- 2020-2021'!B10</f>
        <v>10002</v>
      </c>
      <c r="C10" s="215" t="s">
        <v>167</v>
      </c>
      <c r="D10" s="216">
        <f>'[11]Мун- 2020-2021'!DC10</f>
        <v>0.1875</v>
      </c>
      <c r="E10" s="217" t="str">
        <f t="shared" si="0"/>
        <v>D</v>
      </c>
      <c r="F10" s="218">
        <f>'[11]Мун- 2020-2021'!DE10</f>
        <v>0.1946230274693162</v>
      </c>
      <c r="G10" s="24" t="str">
        <f t="shared" si="1"/>
        <v>D</v>
      </c>
      <c r="H10" s="219">
        <f>'[11]Мун- 2020-2021'!DG10</f>
        <v>0.16666666666666666</v>
      </c>
      <c r="I10" s="24" t="str">
        <f t="shared" si="2"/>
        <v>A</v>
      </c>
      <c r="J10" s="28">
        <f>'[11]Мун- 2020-2021'!DI10+0.001</f>
        <v>3.1201342281879197E-2</v>
      </c>
      <c r="K10" s="24" t="str">
        <f t="shared" si="3"/>
        <v>D</v>
      </c>
      <c r="L10" s="23">
        <f>'[11]Рег- 2020-2021'!AQ10</f>
        <v>0.2</v>
      </c>
      <c r="M10" s="30" t="str">
        <f t="shared" si="4"/>
        <v>C</v>
      </c>
      <c r="N10" s="33">
        <f>'[11]Рег- 2020-2021'!AS10</f>
        <v>0.79662022506315577</v>
      </c>
      <c r="O10" s="34" t="str">
        <f t="shared" si="5"/>
        <v>C</v>
      </c>
      <c r="P10" s="23">
        <f>'[11]Рег- 2020-2021'!AU10</f>
        <v>0.16666666666666666</v>
      </c>
      <c r="Q10" s="30" t="str">
        <f t="shared" si="6"/>
        <v>C</v>
      </c>
      <c r="R10" s="38">
        <f>'[11]Фед- 2020-2021'!BC10</f>
        <v>0</v>
      </c>
      <c r="S10" s="34" t="str">
        <f t="shared" si="7"/>
        <v>D</v>
      </c>
      <c r="T10" s="36">
        <f>'[11]Фед- 2020-2021'!BE10</f>
        <v>1.4661904409666817E-4</v>
      </c>
      <c r="U10" s="30" t="str">
        <f t="shared" si="8"/>
        <v>D</v>
      </c>
      <c r="V10" s="38">
        <f>'[11]Фед- 2020-2021'!BG10</f>
        <v>0</v>
      </c>
      <c r="W10" s="217" t="str">
        <f t="shared" si="9"/>
        <v>D</v>
      </c>
      <c r="X10" s="58" t="str">
        <f t="shared" si="10"/>
        <v>C</v>
      </c>
      <c r="Y10" s="130">
        <f t="shared" si="11"/>
        <v>1</v>
      </c>
      <c r="Z10" s="131">
        <f t="shared" si="12"/>
        <v>1</v>
      </c>
      <c r="AA10" s="131">
        <f t="shared" si="13"/>
        <v>4.2</v>
      </c>
      <c r="AB10" s="131">
        <f t="shared" si="14"/>
        <v>1</v>
      </c>
      <c r="AC10" s="131">
        <f t="shared" si="15"/>
        <v>2</v>
      </c>
      <c r="AD10" s="131">
        <f t="shared" si="16"/>
        <v>2</v>
      </c>
      <c r="AE10" s="131">
        <f t="shared" si="17"/>
        <v>2</v>
      </c>
      <c r="AF10" s="131">
        <f t="shared" si="18"/>
        <v>1</v>
      </c>
      <c r="AG10" s="131">
        <f t="shared" si="19"/>
        <v>1</v>
      </c>
      <c r="AH10" s="131">
        <f t="shared" si="20"/>
        <v>1</v>
      </c>
      <c r="AI10" s="132">
        <f t="shared" si="21"/>
        <v>1.6199999999999999</v>
      </c>
    </row>
    <row r="11" spans="1:35" x14ac:dyDescent="0.25">
      <c r="A11" s="207">
        <v>3</v>
      </c>
      <c r="B11" s="214">
        <f>'[11]Мун- 2020-2021'!B11</f>
        <v>10090</v>
      </c>
      <c r="C11" s="215" t="s">
        <v>53</v>
      </c>
      <c r="D11" s="216">
        <f>'[11]Мун- 2020-2021'!DC11</f>
        <v>0.4375</v>
      </c>
      <c r="E11" s="217" t="str">
        <f t="shared" si="0"/>
        <v>B</v>
      </c>
      <c r="F11" s="218">
        <f>'[11]Мун- 2020-2021'!DE11</f>
        <v>0.20002922267679721</v>
      </c>
      <c r="G11" s="24" t="str">
        <f t="shared" si="1"/>
        <v>D</v>
      </c>
      <c r="H11" s="219">
        <f>'[11]Мун- 2020-2021'!DG11</f>
        <v>0.10810810810810811</v>
      </c>
      <c r="I11" s="24" t="str">
        <f t="shared" si="2"/>
        <v>C</v>
      </c>
      <c r="J11" s="28">
        <f>'[11]Мун- 2020-2021'!DI11</f>
        <v>2.2036926742108397E-2</v>
      </c>
      <c r="K11" s="24" t="str">
        <f t="shared" si="3"/>
        <v>D</v>
      </c>
      <c r="L11" s="23">
        <f>'[11]Рег- 2020-2021'!AQ11</f>
        <v>0.2</v>
      </c>
      <c r="M11" s="30" t="str">
        <f t="shared" si="4"/>
        <v>C</v>
      </c>
      <c r="N11" s="33">
        <f>'[11]Рег- 2020-2021'!AS11</f>
        <v>0.26554007502105192</v>
      </c>
      <c r="O11" s="34" t="str">
        <f t="shared" si="5"/>
        <v>D</v>
      </c>
      <c r="P11" s="23">
        <f>'[11]Рег- 2020-2021'!AU11</f>
        <v>0.5</v>
      </c>
      <c r="Q11" s="30" t="str">
        <f t="shared" si="6"/>
        <v>A</v>
      </c>
      <c r="R11" s="38">
        <f>'[11]Фед- 2020-2021'!BC11</f>
        <v>0.16666666666666666</v>
      </c>
      <c r="S11" s="34" t="str">
        <f t="shared" si="7"/>
        <v>B</v>
      </c>
      <c r="T11" s="36">
        <f>'[11]Фед- 2020-2021'!BE11</f>
        <v>0.14661904409666818</v>
      </c>
      <c r="U11" s="30" t="str">
        <f t="shared" si="8"/>
        <v>D</v>
      </c>
      <c r="V11" s="38">
        <f>'[11]Фед- 2020-2021'!BG11</f>
        <v>0</v>
      </c>
      <c r="W11" s="217" t="str">
        <f t="shared" si="9"/>
        <v>D</v>
      </c>
      <c r="X11" s="58" t="str">
        <f t="shared" si="10"/>
        <v>C</v>
      </c>
      <c r="Y11" s="130">
        <f t="shared" si="11"/>
        <v>2.5</v>
      </c>
      <c r="Z11" s="131">
        <f t="shared" si="12"/>
        <v>1</v>
      </c>
      <c r="AA11" s="131">
        <f t="shared" si="13"/>
        <v>2</v>
      </c>
      <c r="AB11" s="131">
        <f t="shared" si="14"/>
        <v>1</v>
      </c>
      <c r="AC11" s="131">
        <f t="shared" si="15"/>
        <v>2</v>
      </c>
      <c r="AD11" s="131">
        <f t="shared" si="16"/>
        <v>1</v>
      </c>
      <c r="AE11" s="131">
        <f t="shared" si="17"/>
        <v>4.2</v>
      </c>
      <c r="AF11" s="131">
        <f t="shared" si="18"/>
        <v>2.5</v>
      </c>
      <c r="AG11" s="131">
        <f t="shared" si="19"/>
        <v>1</v>
      </c>
      <c r="AH11" s="131">
        <f t="shared" si="20"/>
        <v>1</v>
      </c>
      <c r="AI11" s="132">
        <f t="shared" si="21"/>
        <v>1.8199999999999998</v>
      </c>
    </row>
    <row r="12" spans="1:35" x14ac:dyDescent="0.25">
      <c r="A12" s="207">
        <v>4</v>
      </c>
      <c r="B12" s="214">
        <f>'[11]Мун- 2020-2021'!B12</f>
        <v>10004</v>
      </c>
      <c r="C12" s="215" t="s">
        <v>52</v>
      </c>
      <c r="D12" s="216">
        <f>'[11]Мун- 2020-2021'!DC12</f>
        <v>0.6875</v>
      </c>
      <c r="E12" s="217" t="str">
        <f t="shared" si="0"/>
        <v>A</v>
      </c>
      <c r="F12" s="218">
        <f>'[11]Мун- 2020-2021'!DE12</f>
        <v>11.693600233781416</v>
      </c>
      <c r="G12" s="24" t="str">
        <f t="shared" si="1"/>
        <v>A</v>
      </c>
      <c r="H12" s="219">
        <f>'[11]Мун- 2020-2021'!DG12</f>
        <v>2.5427646786870088E-2</v>
      </c>
      <c r="I12" s="24" t="str">
        <f t="shared" si="2"/>
        <v>D</v>
      </c>
      <c r="J12" s="28">
        <f>'[11]Мун- 2020-2021'!DI12</f>
        <v>1.5811403508771931</v>
      </c>
      <c r="K12" s="24" t="str">
        <f t="shared" si="3"/>
        <v>A</v>
      </c>
      <c r="L12" s="23">
        <f>'[11]Рег- 2020-2021'!AQ12</f>
        <v>0.4</v>
      </c>
      <c r="M12" s="30" t="str">
        <f t="shared" si="4"/>
        <v>A</v>
      </c>
      <c r="N12" s="33">
        <f>'[11]Рег- 2020-2021'!AS12</f>
        <v>6.7712719130368244</v>
      </c>
      <c r="O12" s="34" t="str">
        <f t="shared" si="5"/>
        <v>A</v>
      </c>
      <c r="P12" s="23">
        <f>'[11]Рег- 2020-2021'!AU12</f>
        <v>0.50980392156862742</v>
      </c>
      <c r="Q12" s="30" t="str">
        <f t="shared" si="6"/>
        <v>A</v>
      </c>
      <c r="R12" s="38">
        <f>'[11]Фед- 2020-2021'!BC12</f>
        <v>0.83333333333333337</v>
      </c>
      <c r="S12" s="34" t="str">
        <f t="shared" si="7"/>
        <v>A</v>
      </c>
      <c r="T12" s="36">
        <f>'[11]Фед- 2020-2021'!BE12</f>
        <v>5.1316665433833855</v>
      </c>
      <c r="U12" s="30" t="str">
        <f t="shared" si="8"/>
        <v>A</v>
      </c>
      <c r="V12" s="38">
        <f>'[11]Фед- 2020-2021'!BG12</f>
        <v>0.77142857142857146</v>
      </c>
      <c r="W12" s="217" t="str">
        <f t="shared" si="9"/>
        <v>A</v>
      </c>
      <c r="X12" s="58" t="str">
        <f t="shared" si="10"/>
        <v>A</v>
      </c>
      <c r="Y12" s="130">
        <f>IF(E12="A",4.2,IF(E12="B",2.5,IF(E12="C",2,1)))</f>
        <v>4.2</v>
      </c>
      <c r="Z12" s="131">
        <f t="shared" si="12"/>
        <v>4.2</v>
      </c>
      <c r="AA12" s="131">
        <f t="shared" si="13"/>
        <v>1</v>
      </c>
      <c r="AB12" s="131">
        <f t="shared" si="14"/>
        <v>4.2</v>
      </c>
      <c r="AC12" s="131">
        <f t="shared" si="15"/>
        <v>4.2</v>
      </c>
      <c r="AD12" s="131">
        <f t="shared" si="16"/>
        <v>4.2</v>
      </c>
      <c r="AE12" s="131">
        <f t="shared" si="17"/>
        <v>4.2</v>
      </c>
      <c r="AF12" s="131">
        <f t="shared" si="18"/>
        <v>4.2</v>
      </c>
      <c r="AG12" s="131">
        <f t="shared" si="19"/>
        <v>4.2</v>
      </c>
      <c r="AH12" s="131">
        <f t="shared" si="20"/>
        <v>4.2</v>
      </c>
      <c r="AI12" s="132">
        <f t="shared" si="21"/>
        <v>3.8800000000000003</v>
      </c>
    </row>
    <row r="13" spans="1:35" x14ac:dyDescent="0.25">
      <c r="A13" s="207">
        <v>5</v>
      </c>
      <c r="B13" s="214">
        <f>'[11]Мун- 2020-2021'!B13</f>
        <v>10001</v>
      </c>
      <c r="C13" s="215" t="s">
        <v>50</v>
      </c>
      <c r="D13" s="216">
        <f>'[11]Мун- 2020-2021'!DC13</f>
        <v>0.625</v>
      </c>
      <c r="E13" s="217" t="str">
        <f t="shared" si="0"/>
        <v>A</v>
      </c>
      <c r="F13" s="218">
        <f>'[11]Мун- 2020-2021'!DE13</f>
        <v>4.3249561659848039</v>
      </c>
      <c r="G13" s="24" t="str">
        <f t="shared" si="1"/>
        <v>A</v>
      </c>
      <c r="H13" s="219">
        <f>'[11]Мун- 2020-2021'!DG13</f>
        <v>1.4999999999999999E-2</v>
      </c>
      <c r="I13" s="24" t="str">
        <f t="shared" si="2"/>
        <v>D</v>
      </c>
      <c r="J13" s="28">
        <f>'[11]Мун- 2020-2021'!DI13</f>
        <v>1.0191082802547771</v>
      </c>
      <c r="K13" s="24" t="str">
        <f t="shared" si="3"/>
        <v>A</v>
      </c>
      <c r="L13" s="23">
        <f>'[11]Рег- 2020-2021'!AQ13</f>
        <v>0.4</v>
      </c>
      <c r="M13" s="30" t="str">
        <f t="shared" si="4"/>
        <v>A</v>
      </c>
      <c r="N13" s="33">
        <f>'[11]Рег- 2020-2021'!AS13</f>
        <v>0.39831011253157789</v>
      </c>
      <c r="O13" s="34" t="str">
        <f t="shared" si="5"/>
        <v>D</v>
      </c>
      <c r="P13" s="23">
        <f>'[11]Рег- 2020-2021'!AU13</f>
        <v>0.33333333333333331</v>
      </c>
      <c r="Q13" s="30" t="str">
        <f t="shared" si="6"/>
        <v>B</v>
      </c>
      <c r="R13" s="38">
        <f>'[11]Фед- 2020-2021'!BC13</f>
        <v>0.16666666666666666</v>
      </c>
      <c r="S13" s="34" t="str">
        <f t="shared" si="7"/>
        <v>B</v>
      </c>
      <c r="T13" s="36">
        <f>'[11]Фед- 2020-2021'!BE13</f>
        <v>0.4398571322900045</v>
      </c>
      <c r="U13" s="30" t="str">
        <f t="shared" si="8"/>
        <v>D</v>
      </c>
      <c r="V13" s="38">
        <f>'[11]Фед- 2020-2021'!BG13</f>
        <v>0</v>
      </c>
      <c r="W13" s="217" t="str">
        <f t="shared" si="9"/>
        <v>D</v>
      </c>
      <c r="X13" s="58" t="str">
        <f t="shared" si="10"/>
        <v>B</v>
      </c>
      <c r="Y13" s="130">
        <f t="shared" si="11"/>
        <v>4.2</v>
      </c>
      <c r="Z13" s="131">
        <f t="shared" si="12"/>
        <v>4.2</v>
      </c>
      <c r="AA13" s="131">
        <f t="shared" si="13"/>
        <v>1</v>
      </c>
      <c r="AB13" s="131">
        <f t="shared" si="14"/>
        <v>4.2</v>
      </c>
      <c r="AC13" s="131">
        <f t="shared" si="15"/>
        <v>4.2</v>
      </c>
      <c r="AD13" s="131">
        <f t="shared" si="16"/>
        <v>1</v>
      </c>
      <c r="AE13" s="131">
        <f t="shared" si="17"/>
        <v>2.5</v>
      </c>
      <c r="AF13" s="131">
        <f t="shared" si="18"/>
        <v>2.5</v>
      </c>
      <c r="AG13" s="131">
        <f t="shared" si="19"/>
        <v>1</v>
      </c>
      <c r="AH13" s="131">
        <f t="shared" si="20"/>
        <v>1</v>
      </c>
      <c r="AI13" s="132">
        <f t="shared" si="21"/>
        <v>2.58</v>
      </c>
    </row>
    <row r="14" spans="1:35" x14ac:dyDescent="0.25">
      <c r="A14" s="207">
        <v>6</v>
      </c>
      <c r="B14" s="214">
        <f>'[11]Мун- 2020-2021'!B14</f>
        <v>10120</v>
      </c>
      <c r="C14" s="215" t="s">
        <v>168</v>
      </c>
      <c r="D14" s="216">
        <f>'[11]Мун- 2020-2021'!DC14</f>
        <v>0.6875</v>
      </c>
      <c r="E14" s="217" t="str">
        <f t="shared" si="0"/>
        <v>A</v>
      </c>
      <c r="F14" s="218">
        <f>'[11]Мун- 2020-2021'!DE14</f>
        <v>1.897574517825833</v>
      </c>
      <c r="G14" s="24" t="str">
        <f t="shared" si="1"/>
        <v>A</v>
      </c>
      <c r="H14" s="219">
        <f>'[11]Мун- 2020-2021'!DG14</f>
        <v>2.8490028490028491E-2</v>
      </c>
      <c r="I14" s="24" t="str">
        <f t="shared" si="2"/>
        <v>D</v>
      </c>
      <c r="J14" s="28">
        <f>'[11]Мун- 2020-2021'!DI14</f>
        <v>0.42391304347826086</v>
      </c>
      <c r="K14" s="24" t="str">
        <f t="shared" si="3"/>
        <v>A</v>
      </c>
      <c r="L14" s="23">
        <f>'[11]Рег- 2020-2021'!AQ14</f>
        <v>0.4</v>
      </c>
      <c r="M14" s="30" t="str">
        <f t="shared" si="4"/>
        <v>A</v>
      </c>
      <c r="N14" s="33">
        <f>'[11]Рег- 2020-2021'!AS14</f>
        <v>0.26554007502105192</v>
      </c>
      <c r="O14" s="34" t="str">
        <f t="shared" si="5"/>
        <v>D</v>
      </c>
      <c r="P14" s="23">
        <f>'[11]Рег- 2020-2021'!AU14</f>
        <v>0.5</v>
      </c>
      <c r="Q14" s="30" t="str">
        <f t="shared" si="6"/>
        <v>A</v>
      </c>
      <c r="R14" s="38">
        <f>'[11]Фед- 2020-2021'!BC14</f>
        <v>0</v>
      </c>
      <c r="S14" s="34" t="str">
        <f t="shared" si="7"/>
        <v>D</v>
      </c>
      <c r="T14" s="36">
        <f>'[11]Фед- 2020-2021'!BE14</f>
        <v>1.4661904409666817E-4</v>
      </c>
      <c r="U14" s="30" t="str">
        <f t="shared" si="8"/>
        <v>D</v>
      </c>
      <c r="V14" s="38">
        <f>'[11]Фед- 2020-2021'!BG14</f>
        <v>0</v>
      </c>
      <c r="W14" s="217" t="str">
        <f t="shared" si="9"/>
        <v>D</v>
      </c>
      <c r="X14" s="58" t="str">
        <f t="shared" si="10"/>
        <v>B</v>
      </c>
      <c r="Y14" s="130">
        <f t="shared" si="11"/>
        <v>4.2</v>
      </c>
      <c r="Z14" s="131">
        <f t="shared" si="12"/>
        <v>4.2</v>
      </c>
      <c r="AA14" s="131">
        <f t="shared" si="13"/>
        <v>1</v>
      </c>
      <c r="AB14" s="131">
        <f t="shared" si="14"/>
        <v>4.2</v>
      </c>
      <c r="AC14" s="131">
        <f t="shared" si="15"/>
        <v>4.2</v>
      </c>
      <c r="AD14" s="131">
        <f t="shared" si="16"/>
        <v>1</v>
      </c>
      <c r="AE14" s="131">
        <f t="shared" si="17"/>
        <v>4.2</v>
      </c>
      <c r="AF14" s="131">
        <f t="shared" si="18"/>
        <v>1</v>
      </c>
      <c r="AG14" s="131">
        <f t="shared" si="19"/>
        <v>1</v>
      </c>
      <c r="AH14" s="131">
        <f t="shared" si="20"/>
        <v>1</v>
      </c>
      <c r="AI14" s="132">
        <f t="shared" si="21"/>
        <v>2.6</v>
      </c>
    </row>
    <row r="15" spans="1:35" x14ac:dyDescent="0.25">
      <c r="A15" s="207">
        <v>7</v>
      </c>
      <c r="B15" s="214">
        <f>'[11]Мун- 2020-2021'!B15</f>
        <v>10190</v>
      </c>
      <c r="C15" s="215" t="s">
        <v>169</v>
      </c>
      <c r="D15" s="216">
        <f>'[11]Мун- 2020-2021'!DC15+0.005</f>
        <v>0.38</v>
      </c>
      <c r="E15" s="217" t="str">
        <f t="shared" si="0"/>
        <v>B</v>
      </c>
      <c r="F15" s="218">
        <f>'[11]Мун- 2020-2021'!DE15</f>
        <v>2.832846288720047</v>
      </c>
      <c r="G15" s="24" t="str">
        <f t="shared" si="1"/>
        <v>A</v>
      </c>
      <c r="H15" s="219">
        <f>'[11]Мун- 2020-2021'!DG15</f>
        <v>7.6335877862595417E-3</v>
      </c>
      <c r="I15" s="24" t="str">
        <f t="shared" si="2"/>
        <v>D</v>
      </c>
      <c r="J15" s="28">
        <f>'[11]Мун- 2020-2021'!DI15</f>
        <v>0.44444444444444442</v>
      </c>
      <c r="K15" s="24" t="str">
        <f t="shared" si="3"/>
        <v>A</v>
      </c>
      <c r="L15" s="23">
        <f>'[11]Рег- 2020-2021'!AQ15</f>
        <v>0</v>
      </c>
      <c r="M15" s="30" t="str">
        <f t="shared" si="4"/>
        <v>D</v>
      </c>
      <c r="N15" s="33">
        <f>'[11]Рег- 2020-2021'!AS15</f>
        <v>1.3277003751052595E-4</v>
      </c>
      <c r="O15" s="34" t="str">
        <f t="shared" si="5"/>
        <v>D</v>
      </c>
      <c r="P15" s="23">
        <f>'[11]Рег- 2020-2021'!AU15</f>
        <v>0</v>
      </c>
      <c r="Q15" s="30" t="str">
        <f t="shared" si="6"/>
        <v>D</v>
      </c>
      <c r="R15" s="38">
        <f>'[11]Фед- 2020-2021'!BC15</f>
        <v>0</v>
      </c>
      <c r="S15" s="34" t="str">
        <f t="shared" si="7"/>
        <v>D</v>
      </c>
      <c r="T15" s="36">
        <f>'[11]Фед- 2020-2021'!BE15</f>
        <v>1.4661904409666817E-4</v>
      </c>
      <c r="U15" s="30" t="str">
        <f t="shared" si="8"/>
        <v>D</v>
      </c>
      <c r="V15" s="38">
        <f>'[11]Фед- 2020-2021'!BG15</f>
        <v>0</v>
      </c>
      <c r="W15" s="217" t="str">
        <f t="shared" si="9"/>
        <v>D</v>
      </c>
      <c r="X15" s="58" t="str">
        <f t="shared" si="10"/>
        <v>C</v>
      </c>
      <c r="Y15" s="130">
        <f t="shared" si="11"/>
        <v>2.5</v>
      </c>
      <c r="Z15" s="131">
        <f t="shared" si="12"/>
        <v>4.2</v>
      </c>
      <c r="AA15" s="131">
        <f t="shared" si="13"/>
        <v>1</v>
      </c>
      <c r="AB15" s="131">
        <f t="shared" si="14"/>
        <v>4.2</v>
      </c>
      <c r="AC15" s="131">
        <f t="shared" si="15"/>
        <v>1</v>
      </c>
      <c r="AD15" s="131">
        <f t="shared" si="16"/>
        <v>1</v>
      </c>
      <c r="AE15" s="131">
        <f t="shared" si="17"/>
        <v>1</v>
      </c>
      <c r="AF15" s="131">
        <f t="shared" si="18"/>
        <v>1</v>
      </c>
      <c r="AG15" s="131">
        <f t="shared" si="19"/>
        <v>1</v>
      </c>
      <c r="AH15" s="131">
        <f t="shared" si="20"/>
        <v>1</v>
      </c>
      <c r="AI15" s="132">
        <f t="shared" si="21"/>
        <v>1.7899999999999998</v>
      </c>
    </row>
    <row r="16" spans="1:35" x14ac:dyDescent="0.25">
      <c r="A16" s="207">
        <v>8</v>
      </c>
      <c r="B16" s="214">
        <f>'[11]Мун- 2020-2021'!B16</f>
        <v>10320</v>
      </c>
      <c r="C16" s="215" t="s">
        <v>51</v>
      </c>
      <c r="D16" s="216">
        <f>'[11]Мун- 2020-2021'!DC16</f>
        <v>0.4375</v>
      </c>
      <c r="E16" s="217" t="str">
        <f t="shared" si="0"/>
        <v>B</v>
      </c>
      <c r="F16" s="218">
        <f>'[11]Мун- 2020-2021'!DE16</f>
        <v>3.6491817650496787</v>
      </c>
      <c r="G16" s="24" t="str">
        <f t="shared" si="1"/>
        <v>A</v>
      </c>
      <c r="H16" s="219">
        <f>'[11]Мун- 2020-2021'!DG16</f>
        <v>1.4814814814814814E-3</v>
      </c>
      <c r="I16" s="24" t="str">
        <f t="shared" si="2"/>
        <v>D</v>
      </c>
      <c r="J16" s="28">
        <f>'[11]Мун- 2020-2021'!DI16</f>
        <v>0.73529411764705888</v>
      </c>
      <c r="K16" s="24" t="str">
        <f t="shared" si="3"/>
        <v>A</v>
      </c>
      <c r="L16" s="23">
        <f>'[11]Рег- 2020-2021'!AQ16</f>
        <v>0</v>
      </c>
      <c r="M16" s="30" t="str">
        <f t="shared" si="4"/>
        <v>D</v>
      </c>
      <c r="N16" s="33">
        <f>'[11]Рег- 2020-2021'!AS16</f>
        <v>1.3277003751052595E-4</v>
      </c>
      <c r="O16" s="34" t="str">
        <f t="shared" si="5"/>
        <v>D</v>
      </c>
      <c r="P16" s="23">
        <f>'[11]Рег- 2020-2021'!AU16</f>
        <v>0</v>
      </c>
      <c r="Q16" s="30" t="str">
        <f t="shared" si="6"/>
        <v>D</v>
      </c>
      <c r="R16" s="38">
        <f>'[11]Фед- 2020-2021'!BC16</f>
        <v>0</v>
      </c>
      <c r="S16" s="34" t="str">
        <f t="shared" si="7"/>
        <v>D</v>
      </c>
      <c r="T16" s="36">
        <f>'[11]Фед- 2020-2021'!BE16</f>
        <v>1.4661904409666817E-4</v>
      </c>
      <c r="U16" s="30" t="str">
        <f t="shared" si="8"/>
        <v>D</v>
      </c>
      <c r="V16" s="38">
        <f>'[11]Фед- 2020-2021'!BG16</f>
        <v>0</v>
      </c>
      <c r="W16" s="217" t="str">
        <f t="shared" si="9"/>
        <v>D</v>
      </c>
      <c r="X16" s="58" t="str">
        <f t="shared" si="10"/>
        <v>C</v>
      </c>
      <c r="Y16" s="130">
        <f t="shared" si="11"/>
        <v>2.5</v>
      </c>
      <c r="Z16" s="131">
        <f t="shared" si="12"/>
        <v>4.2</v>
      </c>
      <c r="AA16" s="131">
        <f t="shared" si="13"/>
        <v>1</v>
      </c>
      <c r="AB16" s="131">
        <f t="shared" si="14"/>
        <v>4.2</v>
      </c>
      <c r="AC16" s="131">
        <f t="shared" si="15"/>
        <v>1</v>
      </c>
      <c r="AD16" s="131">
        <f t="shared" si="16"/>
        <v>1</v>
      </c>
      <c r="AE16" s="131">
        <f t="shared" si="17"/>
        <v>1</v>
      </c>
      <c r="AF16" s="131">
        <f t="shared" si="18"/>
        <v>1</v>
      </c>
      <c r="AG16" s="131">
        <f t="shared" si="19"/>
        <v>1</v>
      </c>
      <c r="AH16" s="131">
        <f t="shared" si="20"/>
        <v>1</v>
      </c>
      <c r="AI16" s="132">
        <f t="shared" si="21"/>
        <v>1.7899999999999998</v>
      </c>
    </row>
    <row r="17" spans="1:35" ht="15.75" thickBot="1" x14ac:dyDescent="0.3">
      <c r="A17" s="207">
        <v>9</v>
      </c>
      <c r="B17" s="214">
        <f>'[11]Мун- 2020-2021'!B17</f>
        <v>10860</v>
      </c>
      <c r="C17" s="220" t="s">
        <v>86</v>
      </c>
      <c r="D17" s="216">
        <f>'[11]Мун- 2020-2021'!DC17</f>
        <v>0.1875</v>
      </c>
      <c r="E17" s="217" t="str">
        <f t="shared" si="0"/>
        <v>D</v>
      </c>
      <c r="F17" s="218">
        <f>'[11]Мун- 2020-2021'!DE17</f>
        <v>1.6218585622443018E-2</v>
      </c>
      <c r="G17" s="24" t="str">
        <f t="shared" si="1"/>
        <v>D</v>
      </c>
      <c r="H17" s="219">
        <f>'[11]Мун- 2020-2021'!DG17</f>
        <v>0</v>
      </c>
      <c r="I17" s="24" t="str">
        <f t="shared" si="2"/>
        <v>D</v>
      </c>
      <c r="J17" s="28">
        <f>'[11]Мун- 2020-2021'!DI17+0.006</f>
        <v>9.2930845225027443E-3</v>
      </c>
      <c r="K17" s="24" t="str">
        <f t="shared" si="3"/>
        <v>D</v>
      </c>
      <c r="L17" s="23">
        <f>'[11]Рег- 2020-2021'!AQ17</f>
        <v>0</v>
      </c>
      <c r="M17" s="30" t="str">
        <f t="shared" si="4"/>
        <v>D</v>
      </c>
      <c r="N17" s="33">
        <f>'[11]Рег- 2020-2021'!AS17</f>
        <v>1.3277003751052595E-4</v>
      </c>
      <c r="O17" s="34" t="str">
        <f t="shared" si="5"/>
        <v>D</v>
      </c>
      <c r="P17" s="23">
        <f>'[11]Рег- 2020-2021'!AU17</f>
        <v>0</v>
      </c>
      <c r="Q17" s="30" t="str">
        <f t="shared" si="6"/>
        <v>D</v>
      </c>
      <c r="R17" s="38">
        <f>'[11]Фед- 2020-2021'!BC17</f>
        <v>0</v>
      </c>
      <c r="S17" s="34" t="str">
        <f t="shared" si="7"/>
        <v>D</v>
      </c>
      <c r="T17" s="36">
        <f>'[11]Фед- 2020-2021'!BE17</f>
        <v>1.4661904409666817E-4</v>
      </c>
      <c r="U17" s="30" t="str">
        <f t="shared" si="8"/>
        <v>D</v>
      </c>
      <c r="V17" s="38">
        <f>'[11]Фед- 2020-2021'!BG17</f>
        <v>0</v>
      </c>
      <c r="W17" s="217" t="str">
        <f t="shared" si="9"/>
        <v>D</v>
      </c>
      <c r="X17" s="58" t="str">
        <f t="shared" si="10"/>
        <v>D</v>
      </c>
      <c r="Y17" s="130">
        <f t="shared" si="11"/>
        <v>1</v>
      </c>
      <c r="Z17" s="131">
        <f t="shared" si="12"/>
        <v>1</v>
      </c>
      <c r="AA17" s="131">
        <f t="shared" si="13"/>
        <v>1</v>
      </c>
      <c r="AB17" s="131">
        <f t="shared" si="14"/>
        <v>1</v>
      </c>
      <c r="AC17" s="131">
        <f t="shared" si="15"/>
        <v>1</v>
      </c>
      <c r="AD17" s="131">
        <f t="shared" si="16"/>
        <v>1</v>
      </c>
      <c r="AE17" s="131">
        <f t="shared" si="17"/>
        <v>1</v>
      </c>
      <c r="AF17" s="131">
        <f t="shared" si="18"/>
        <v>1</v>
      </c>
      <c r="AG17" s="131">
        <f t="shared" si="19"/>
        <v>1</v>
      </c>
      <c r="AH17" s="131">
        <f t="shared" si="20"/>
        <v>1</v>
      </c>
      <c r="AI17" s="132">
        <f t="shared" si="21"/>
        <v>1</v>
      </c>
    </row>
    <row r="18" spans="1:35" ht="16.5" thickBot="1" x14ac:dyDescent="0.3">
      <c r="A18" s="205"/>
      <c r="B18" s="206"/>
      <c r="C18" s="129" t="str">
        <f>'[11]Мун- 2020-2021'!C18</f>
        <v>Кировский район</v>
      </c>
      <c r="D18" s="70">
        <f>'[11]Мун- 2020-2021'!DC18</f>
        <v>0.34375</v>
      </c>
      <c r="E18" s="71" t="str">
        <f t="shared" si="0"/>
        <v>C</v>
      </c>
      <c r="F18" s="72">
        <f>'[11]Мун- 2020-2021'!DE18</f>
        <v>0.46898743424897721</v>
      </c>
      <c r="G18" s="73" t="str">
        <f t="shared" si="1"/>
        <v>D</v>
      </c>
      <c r="H18" s="74">
        <f>'[11]Мун- 2020-2021'!DG18</f>
        <v>7.0124879923150821E-2</v>
      </c>
      <c r="I18" s="73" t="str">
        <f t="shared" si="2"/>
        <v>C</v>
      </c>
      <c r="J18" s="75">
        <f>'[11]Мун- 2020-2021'!DI18</f>
        <v>8.6967418546365916E-2</v>
      </c>
      <c r="K18" s="73" t="str">
        <f t="shared" si="3"/>
        <v>C</v>
      </c>
      <c r="L18" s="76">
        <f>'[11]Рег- 2020-2021'!AQ18</f>
        <v>0.21666666666666667</v>
      </c>
      <c r="M18" s="77" t="str">
        <f t="shared" si="4"/>
        <v>B</v>
      </c>
      <c r="N18" s="75">
        <f>'[11]Рег- 2020-2021'!AS18</f>
        <v>1.4494062428232419</v>
      </c>
      <c r="O18" s="78" t="str">
        <f t="shared" si="5"/>
        <v>B</v>
      </c>
      <c r="P18" s="76">
        <f>'[11]Рег- 2020-2021'!AU18</f>
        <v>0.14503816793893129</v>
      </c>
      <c r="Q18" s="77" t="str">
        <f t="shared" si="6"/>
        <v>C</v>
      </c>
      <c r="R18" s="75">
        <f>'[11]Фед- 2020-2021'!BC18</f>
        <v>0.16666666666666666</v>
      </c>
      <c r="S18" s="78" t="str">
        <f t="shared" si="7"/>
        <v>B</v>
      </c>
      <c r="T18" s="76">
        <f>'[11]Фед- 2020-2021'!BE18</f>
        <v>0.25658332716916926</v>
      </c>
      <c r="U18" s="77" t="str">
        <f t="shared" si="8"/>
        <v>D</v>
      </c>
      <c r="V18" s="75">
        <f>'[11]Фед- 2020-2021'!BG18</f>
        <v>0.23809523809523808</v>
      </c>
      <c r="W18" s="71" t="str">
        <f t="shared" si="9"/>
        <v>B</v>
      </c>
      <c r="X18" s="79" t="str">
        <f t="shared" si="10"/>
        <v>C</v>
      </c>
      <c r="Y18" s="130">
        <f t="shared" si="11"/>
        <v>2</v>
      </c>
      <c r="Z18" s="131">
        <f t="shared" si="12"/>
        <v>1</v>
      </c>
      <c r="AA18" s="131">
        <f t="shared" si="13"/>
        <v>2</v>
      </c>
      <c r="AB18" s="131">
        <f t="shared" si="14"/>
        <v>2</v>
      </c>
      <c r="AC18" s="131">
        <f t="shared" si="15"/>
        <v>2.5</v>
      </c>
      <c r="AD18" s="131">
        <f t="shared" si="16"/>
        <v>2.5</v>
      </c>
      <c r="AE18" s="131">
        <f t="shared" si="17"/>
        <v>2</v>
      </c>
      <c r="AF18" s="131">
        <f t="shared" si="18"/>
        <v>2.5</v>
      </c>
      <c r="AG18" s="131">
        <f t="shared" si="19"/>
        <v>1</v>
      </c>
      <c r="AH18" s="131">
        <f t="shared" si="20"/>
        <v>2.5</v>
      </c>
      <c r="AI18" s="132">
        <f t="shared" si="21"/>
        <v>2</v>
      </c>
    </row>
    <row r="19" spans="1:35" x14ac:dyDescent="0.25">
      <c r="A19" s="207">
        <v>1</v>
      </c>
      <c r="B19" s="208">
        <f>'[11]Мун- 2020-2021'!B19</f>
        <v>20040</v>
      </c>
      <c r="C19" s="221" t="s">
        <v>54</v>
      </c>
      <c r="D19" s="210">
        <f>'[11]Мун- 2020-2021'!DC19</f>
        <v>0.4375</v>
      </c>
      <c r="E19" s="211" t="str">
        <f t="shared" si="0"/>
        <v>B</v>
      </c>
      <c r="F19" s="212">
        <f>'[11]Мун- 2020-2021'!DE19</f>
        <v>0.22165400350672121</v>
      </c>
      <c r="G19" s="27" t="str">
        <f t="shared" si="1"/>
        <v>D</v>
      </c>
      <c r="H19" s="213">
        <f>'[11]Мун- 2020-2021'!DG19</f>
        <v>0.14634146341463414</v>
      </c>
      <c r="I19" s="27" t="str">
        <f t="shared" si="2"/>
        <v>B</v>
      </c>
      <c r="J19" s="26">
        <f>'[11]Мун- 2020-2021'!DI19</f>
        <v>3.8533834586466163E-2</v>
      </c>
      <c r="K19" s="27" t="str">
        <f t="shared" si="3"/>
        <v>D</v>
      </c>
      <c r="L19" s="36">
        <f>'[11]Рег- 2020-2021'!AQ19</f>
        <v>0.2</v>
      </c>
      <c r="M19" s="37" t="str">
        <f t="shared" si="4"/>
        <v>C</v>
      </c>
      <c r="N19" s="38">
        <f>'[11]Рег- 2020-2021'!AS19</f>
        <v>0.39831011253157789</v>
      </c>
      <c r="O19" s="39" t="str">
        <f t="shared" si="5"/>
        <v>D</v>
      </c>
      <c r="P19" s="36">
        <f>'[11]Рег- 2020-2021'!AU19</f>
        <v>0</v>
      </c>
      <c r="Q19" s="37" t="str">
        <f t="shared" si="6"/>
        <v>D</v>
      </c>
      <c r="R19" s="38">
        <f>'[11]Фед- 2020-2021'!BC19</f>
        <v>0.16666666666666666</v>
      </c>
      <c r="S19" s="39" t="str">
        <f t="shared" si="7"/>
        <v>B</v>
      </c>
      <c r="T19" s="36">
        <f>'[11]Фед- 2020-2021'!BE19</f>
        <v>0.14661904409666818</v>
      </c>
      <c r="U19" s="37" t="str">
        <f t="shared" si="8"/>
        <v>D</v>
      </c>
      <c r="V19" s="38">
        <f>'[11]Фед- 2020-2021'!BG19</f>
        <v>1</v>
      </c>
      <c r="W19" s="211" t="str">
        <f t="shared" si="9"/>
        <v>A</v>
      </c>
      <c r="X19" s="56" t="str">
        <f t="shared" si="10"/>
        <v>C</v>
      </c>
      <c r="Y19" s="130">
        <f t="shared" si="11"/>
        <v>2.5</v>
      </c>
      <c r="Z19" s="131">
        <f t="shared" si="12"/>
        <v>1</v>
      </c>
      <c r="AA19" s="131">
        <f t="shared" si="13"/>
        <v>2.5</v>
      </c>
      <c r="AB19" s="131">
        <f t="shared" si="14"/>
        <v>1</v>
      </c>
      <c r="AC19" s="131">
        <f t="shared" si="15"/>
        <v>2</v>
      </c>
      <c r="AD19" s="131">
        <f t="shared" si="16"/>
        <v>1</v>
      </c>
      <c r="AE19" s="131">
        <f t="shared" si="17"/>
        <v>1</v>
      </c>
      <c r="AF19" s="131">
        <f t="shared" si="18"/>
        <v>2.5</v>
      </c>
      <c r="AG19" s="131">
        <f t="shared" si="19"/>
        <v>1</v>
      </c>
      <c r="AH19" s="131">
        <f t="shared" si="20"/>
        <v>4.2</v>
      </c>
      <c r="AI19" s="132">
        <f t="shared" si="21"/>
        <v>1.8699999999999999</v>
      </c>
    </row>
    <row r="20" spans="1:35" x14ac:dyDescent="0.25">
      <c r="A20" s="222">
        <v>2</v>
      </c>
      <c r="B20" s="214">
        <f>'[11]Мун- 2020-2021'!B20</f>
        <v>20061</v>
      </c>
      <c r="C20" s="215" t="s">
        <v>55</v>
      </c>
      <c r="D20" s="216">
        <f>'[11]Мун- 2020-2021'!DC20</f>
        <v>0.3125</v>
      </c>
      <c r="E20" s="217" t="str">
        <f t="shared" si="0"/>
        <v>C</v>
      </c>
      <c r="F20" s="218">
        <f>'[11]Мун- 2020-2021'!DE20</f>
        <v>0.27571595558153128</v>
      </c>
      <c r="G20" s="24" t="str">
        <f t="shared" si="1"/>
        <v>D</v>
      </c>
      <c r="H20" s="219">
        <f>'[11]Мун- 2020-2021'!DG20</f>
        <v>0.31372549019607843</v>
      </c>
      <c r="I20" s="24" t="str">
        <f t="shared" si="2"/>
        <v>A</v>
      </c>
      <c r="J20" s="28">
        <f>'[11]Мун- 2020-2021'!DI20</f>
        <v>7.1129707112970716E-2</v>
      </c>
      <c r="K20" s="24" t="str">
        <f t="shared" si="3"/>
        <v>D</v>
      </c>
      <c r="L20" s="23">
        <f>'[11]Рег- 2020-2021'!AQ20</f>
        <v>0.4</v>
      </c>
      <c r="M20" s="30" t="str">
        <f t="shared" si="4"/>
        <v>A</v>
      </c>
      <c r="N20" s="33">
        <f>'[11]Рег- 2020-2021'!AS20</f>
        <v>1.5932404501263115</v>
      </c>
      <c r="O20" s="34" t="str">
        <f t="shared" si="5"/>
        <v>A</v>
      </c>
      <c r="P20" s="23">
        <f>'[11]Рег- 2020-2021'!AU20</f>
        <v>0.41666666666666669</v>
      </c>
      <c r="Q20" s="30" t="str">
        <f t="shared" si="6"/>
        <v>A</v>
      </c>
      <c r="R20" s="38">
        <f>'[11]Фед- 2020-2021'!BC20</f>
        <v>0.16666666666666666</v>
      </c>
      <c r="S20" s="34" t="str">
        <f t="shared" si="7"/>
        <v>B</v>
      </c>
      <c r="T20" s="36">
        <f>'[11]Фед- 2020-2021'!BE20</f>
        <v>0.4398571322900045</v>
      </c>
      <c r="U20" s="30" t="str">
        <f t="shared" si="8"/>
        <v>D</v>
      </c>
      <c r="V20" s="38">
        <f>'[11]Фед- 2020-2021'!BG20</f>
        <v>0.33333333333333331</v>
      </c>
      <c r="W20" s="217" t="str">
        <f t="shared" si="9"/>
        <v>B</v>
      </c>
      <c r="X20" s="58" t="str">
        <f t="shared" si="10"/>
        <v>B</v>
      </c>
      <c r="Y20" s="130">
        <f t="shared" si="11"/>
        <v>2</v>
      </c>
      <c r="Z20" s="131">
        <f t="shared" si="12"/>
        <v>1</v>
      </c>
      <c r="AA20" s="131">
        <f t="shared" si="13"/>
        <v>4.2</v>
      </c>
      <c r="AB20" s="131">
        <f t="shared" si="14"/>
        <v>1</v>
      </c>
      <c r="AC20" s="131">
        <f t="shared" si="15"/>
        <v>4.2</v>
      </c>
      <c r="AD20" s="131">
        <f t="shared" si="16"/>
        <v>4.2</v>
      </c>
      <c r="AE20" s="131">
        <f t="shared" si="17"/>
        <v>4.2</v>
      </c>
      <c r="AF20" s="131">
        <f t="shared" si="18"/>
        <v>2.5</v>
      </c>
      <c r="AG20" s="131">
        <f t="shared" si="19"/>
        <v>1</v>
      </c>
      <c r="AH20" s="131">
        <f t="shared" si="20"/>
        <v>2.5</v>
      </c>
      <c r="AI20" s="132">
        <f t="shared" si="21"/>
        <v>2.6799999999999997</v>
      </c>
    </row>
    <row r="21" spans="1:35" x14ac:dyDescent="0.25">
      <c r="A21" s="222">
        <v>3</v>
      </c>
      <c r="B21" s="214">
        <f>'[11]Мун- 2020-2021'!B21</f>
        <v>21020</v>
      </c>
      <c r="C21" s="215" t="s">
        <v>58</v>
      </c>
      <c r="D21" s="216">
        <f>'[11]Мун- 2020-2021'!DC21</f>
        <v>0.5</v>
      </c>
      <c r="E21" s="217" t="str">
        <f t="shared" si="0"/>
        <v>B</v>
      </c>
      <c r="F21" s="218">
        <f>'[11]Мун- 2020-2021'!DE21</f>
        <v>0.52440093512565755</v>
      </c>
      <c r="G21" s="24" t="str">
        <f t="shared" si="1"/>
        <v>C</v>
      </c>
      <c r="H21" s="219">
        <f>'[11]Мун- 2020-2021'!DG21</f>
        <v>2.0618556701030927E-2</v>
      </c>
      <c r="I21" s="24" t="str">
        <f t="shared" si="2"/>
        <v>D</v>
      </c>
      <c r="J21" s="28">
        <f>'[11]Мун- 2020-2021'!DI21+0.006</f>
        <v>0.10309709709709711</v>
      </c>
      <c r="K21" s="24" t="str">
        <f t="shared" si="3"/>
        <v>C</v>
      </c>
      <c r="L21" s="23">
        <f>'[11]Рег- 2020-2021'!AQ21</f>
        <v>0.4</v>
      </c>
      <c r="M21" s="30" t="str">
        <f t="shared" si="4"/>
        <v>A</v>
      </c>
      <c r="N21" s="33">
        <f>'[11]Рег- 2020-2021'!AS21</f>
        <v>0.53108015004210385</v>
      </c>
      <c r="O21" s="34" t="str">
        <f t="shared" si="5"/>
        <v>C</v>
      </c>
      <c r="P21" s="23">
        <f>'[11]Рег- 2020-2021'!AU21</f>
        <v>0.25</v>
      </c>
      <c r="Q21" s="30" t="str">
        <f t="shared" si="6"/>
        <v>C</v>
      </c>
      <c r="R21" s="38">
        <f>'[11]Фед- 2020-2021'!BC21</f>
        <v>0.16666666666666666</v>
      </c>
      <c r="S21" s="34" t="str">
        <f t="shared" si="7"/>
        <v>B</v>
      </c>
      <c r="T21" s="36">
        <f>'[11]Фед- 2020-2021'!BE21</f>
        <v>0.14661904409666818</v>
      </c>
      <c r="U21" s="30" t="str">
        <f t="shared" si="8"/>
        <v>D</v>
      </c>
      <c r="V21" s="38">
        <f>'[11]Фед- 2020-2021'!BG21</f>
        <v>1</v>
      </c>
      <c r="W21" s="217" t="str">
        <f t="shared" si="9"/>
        <v>A</v>
      </c>
      <c r="X21" s="58" t="str">
        <f t="shared" si="10"/>
        <v>C</v>
      </c>
      <c r="Y21" s="130">
        <f t="shared" si="11"/>
        <v>2.5</v>
      </c>
      <c r="Z21" s="131">
        <f t="shared" si="12"/>
        <v>2</v>
      </c>
      <c r="AA21" s="131">
        <f t="shared" si="13"/>
        <v>1</v>
      </c>
      <c r="AB21" s="131">
        <f t="shared" si="14"/>
        <v>2</v>
      </c>
      <c r="AC21" s="131">
        <f t="shared" si="15"/>
        <v>4.2</v>
      </c>
      <c r="AD21" s="131">
        <f t="shared" si="16"/>
        <v>2</v>
      </c>
      <c r="AE21" s="131">
        <f t="shared" si="17"/>
        <v>2</v>
      </c>
      <c r="AF21" s="131">
        <f t="shared" si="18"/>
        <v>2.5</v>
      </c>
      <c r="AG21" s="131">
        <f t="shared" si="19"/>
        <v>1</v>
      </c>
      <c r="AH21" s="131">
        <f t="shared" si="20"/>
        <v>4.2</v>
      </c>
      <c r="AI21" s="132">
        <f t="shared" si="21"/>
        <v>2.34</v>
      </c>
    </row>
    <row r="22" spans="1:35" x14ac:dyDescent="0.25">
      <c r="A22" s="222">
        <v>4</v>
      </c>
      <c r="B22" s="214">
        <f>'[11]Мун- 2020-2021'!B22</f>
        <v>20060</v>
      </c>
      <c r="C22" s="215" t="s">
        <v>63</v>
      </c>
      <c r="D22" s="216">
        <f>'[11]Мун- 2020-2021'!DC22</f>
        <v>0.5</v>
      </c>
      <c r="E22" s="217" t="str">
        <f t="shared" si="0"/>
        <v>B</v>
      </c>
      <c r="F22" s="218">
        <f>'[11]Мун- 2020-2021'!DE22</f>
        <v>0.90283459964932788</v>
      </c>
      <c r="G22" s="24" t="str">
        <f t="shared" si="1"/>
        <v>C</v>
      </c>
      <c r="H22" s="219">
        <f>'[11]Мун- 2020-2021'!DG22</f>
        <v>0.21556886227544911</v>
      </c>
      <c r="I22" s="24" t="str">
        <f t="shared" si="2"/>
        <v>A</v>
      </c>
      <c r="J22" s="28">
        <f>'[11]Мун- 2020-2021'!DI22+0.001</f>
        <v>0.10052324195470799</v>
      </c>
      <c r="K22" s="24" t="str">
        <f t="shared" si="3"/>
        <v>C</v>
      </c>
      <c r="L22" s="23">
        <f>'[11]Рег- 2020-2021'!AQ22</f>
        <v>0.2</v>
      </c>
      <c r="M22" s="30" t="str">
        <f t="shared" si="4"/>
        <v>C</v>
      </c>
      <c r="N22" s="33">
        <f>'[11]Рег- 2020-2021'!AS22</f>
        <v>3.1864809002526231</v>
      </c>
      <c r="O22" s="34" t="str">
        <f t="shared" si="5"/>
        <v>A</v>
      </c>
      <c r="P22" s="23">
        <f>'[11]Рег- 2020-2021'!AU22</f>
        <v>0.33333333333333331</v>
      </c>
      <c r="Q22" s="30" t="str">
        <f t="shared" si="6"/>
        <v>B</v>
      </c>
      <c r="R22" s="38">
        <f>'[11]Фед- 2020-2021'!BC22</f>
        <v>0.5</v>
      </c>
      <c r="S22" s="34" t="str">
        <f t="shared" si="7"/>
        <v>A</v>
      </c>
      <c r="T22" s="36">
        <f>'[11]Фед- 2020-2021'!BE22</f>
        <v>2.0526666173533541</v>
      </c>
      <c r="U22" s="30" t="str">
        <f t="shared" si="8"/>
        <v>A</v>
      </c>
      <c r="V22" s="38">
        <f>'[11]Фед- 2020-2021'!BG22</f>
        <v>7.1428571428571425E-2</v>
      </c>
      <c r="W22" s="217" t="str">
        <f t="shared" si="9"/>
        <v>D</v>
      </c>
      <c r="X22" s="58" t="str">
        <f t="shared" si="10"/>
        <v>B</v>
      </c>
      <c r="Y22" s="130">
        <f t="shared" si="11"/>
        <v>2.5</v>
      </c>
      <c r="Z22" s="131">
        <f t="shared" si="12"/>
        <v>2</v>
      </c>
      <c r="AA22" s="131">
        <f t="shared" si="13"/>
        <v>4.2</v>
      </c>
      <c r="AB22" s="131">
        <f t="shared" si="14"/>
        <v>2</v>
      </c>
      <c r="AC22" s="131">
        <f t="shared" si="15"/>
        <v>2</v>
      </c>
      <c r="AD22" s="131">
        <f t="shared" si="16"/>
        <v>4.2</v>
      </c>
      <c r="AE22" s="131">
        <f t="shared" si="17"/>
        <v>2.5</v>
      </c>
      <c r="AF22" s="131">
        <f t="shared" si="18"/>
        <v>4.2</v>
      </c>
      <c r="AG22" s="131">
        <f t="shared" si="19"/>
        <v>4.2</v>
      </c>
      <c r="AH22" s="131">
        <f t="shared" si="20"/>
        <v>1</v>
      </c>
      <c r="AI22" s="132">
        <f t="shared" si="21"/>
        <v>2.88</v>
      </c>
    </row>
    <row r="23" spans="1:35" x14ac:dyDescent="0.25">
      <c r="A23" s="222">
        <v>5</v>
      </c>
      <c r="B23" s="214">
        <f>'[11]Мун- 2020-2021'!B23</f>
        <v>20400</v>
      </c>
      <c r="C23" s="215" t="s">
        <v>56</v>
      </c>
      <c r="D23" s="216">
        <f>'[11]Мун- 2020-2021'!DC23</f>
        <v>0.5</v>
      </c>
      <c r="E23" s="217" t="str">
        <f t="shared" si="0"/>
        <v>B</v>
      </c>
      <c r="F23" s="218">
        <f>'[11]Мун- 2020-2021'!DE23</f>
        <v>1.4650789012273524</v>
      </c>
      <c r="G23" s="24" t="str">
        <f t="shared" si="1"/>
        <v>B</v>
      </c>
      <c r="H23" s="219">
        <f>'[11]Мун- 2020-2021'!DG23</f>
        <v>2.2140221402214021E-2</v>
      </c>
      <c r="I23" s="24" t="str">
        <f t="shared" si="2"/>
        <v>D</v>
      </c>
      <c r="J23" s="28">
        <f>'[11]Мун- 2020-2021'!DI23</f>
        <v>0.18175720992622402</v>
      </c>
      <c r="K23" s="24" t="str">
        <f t="shared" si="3"/>
        <v>B</v>
      </c>
      <c r="L23" s="23">
        <f>'[11]Рег- 2020-2021'!AQ23</f>
        <v>0.4</v>
      </c>
      <c r="M23" s="30" t="str">
        <f t="shared" si="4"/>
        <v>A</v>
      </c>
      <c r="N23" s="33">
        <f>'[11]Рег- 2020-2021'!AS23</f>
        <v>0.66385018755262981</v>
      </c>
      <c r="O23" s="34" t="str">
        <f t="shared" si="5"/>
        <v>C</v>
      </c>
      <c r="P23" s="23">
        <f>'[11]Рег- 2020-2021'!AU23</f>
        <v>0.2</v>
      </c>
      <c r="Q23" s="30" t="str">
        <f t="shared" si="6"/>
        <v>C</v>
      </c>
      <c r="R23" s="38">
        <f>'[11]Фед- 2020-2021'!BC23</f>
        <v>0.16666666666666666</v>
      </c>
      <c r="S23" s="34" t="str">
        <f t="shared" si="7"/>
        <v>B</v>
      </c>
      <c r="T23" s="36">
        <f>'[11]Фед- 2020-2021'!BE23</f>
        <v>0.14661904409666818</v>
      </c>
      <c r="U23" s="30" t="str">
        <f t="shared" si="8"/>
        <v>D</v>
      </c>
      <c r="V23" s="38">
        <f>'[11]Фед- 2020-2021'!BG23</f>
        <v>0</v>
      </c>
      <c r="W23" s="217" t="str">
        <f t="shared" si="9"/>
        <v>D</v>
      </c>
      <c r="X23" s="58" t="str">
        <f t="shared" si="10"/>
        <v>C</v>
      </c>
      <c r="Y23" s="130">
        <f t="shared" si="11"/>
        <v>2.5</v>
      </c>
      <c r="Z23" s="131">
        <f t="shared" si="12"/>
        <v>2.5</v>
      </c>
      <c r="AA23" s="131">
        <f t="shared" si="13"/>
        <v>1</v>
      </c>
      <c r="AB23" s="131">
        <f t="shared" si="14"/>
        <v>2.5</v>
      </c>
      <c r="AC23" s="131">
        <f t="shared" si="15"/>
        <v>4.2</v>
      </c>
      <c r="AD23" s="131">
        <f t="shared" si="16"/>
        <v>2</v>
      </c>
      <c r="AE23" s="131">
        <f t="shared" si="17"/>
        <v>2</v>
      </c>
      <c r="AF23" s="131">
        <f t="shared" si="18"/>
        <v>2.5</v>
      </c>
      <c r="AG23" s="131">
        <f t="shared" si="19"/>
        <v>1</v>
      </c>
      <c r="AH23" s="131">
        <f t="shared" si="20"/>
        <v>1</v>
      </c>
      <c r="AI23" s="132">
        <f t="shared" si="21"/>
        <v>2.12</v>
      </c>
    </row>
    <row r="24" spans="1:35" x14ac:dyDescent="0.25">
      <c r="A24" s="222">
        <v>6</v>
      </c>
      <c r="B24" s="214">
        <f>'[11]Мун- 2020-2021'!B24</f>
        <v>20080</v>
      </c>
      <c r="C24" s="258" t="s">
        <v>191</v>
      </c>
      <c r="D24" s="216">
        <f>'[11]Мун- 2020-2021'!DC24+0.005</f>
        <v>0.38</v>
      </c>
      <c r="E24" s="217" t="str">
        <f t="shared" si="0"/>
        <v>B</v>
      </c>
      <c r="F24" s="218">
        <f>'[11]Мун- 2020-2021'!DE24</f>
        <v>0.10812390414962011</v>
      </c>
      <c r="G24" s="24" t="str">
        <f t="shared" si="1"/>
        <v>D</v>
      </c>
      <c r="H24" s="219">
        <f>'[11]Мун- 2020-2021'!DG24</f>
        <v>0.15</v>
      </c>
      <c r="I24" s="24" t="str">
        <f t="shared" si="2"/>
        <v>B</v>
      </c>
      <c r="J24" s="28">
        <f>'[11]Мун- 2020-2021'!DI24+0.002</f>
        <v>2.3231422505307853E-2</v>
      </c>
      <c r="K24" s="24" t="str">
        <f t="shared" si="3"/>
        <v>D</v>
      </c>
      <c r="L24" s="23">
        <f>'[11]Рег- 2020-2021'!AQ24</f>
        <v>0.4</v>
      </c>
      <c r="M24" s="30" t="str">
        <f t="shared" si="4"/>
        <v>A</v>
      </c>
      <c r="N24" s="33">
        <f>'[11]Рег- 2020-2021'!AS24</f>
        <v>8.2317423256526094</v>
      </c>
      <c r="O24" s="34" t="str">
        <f t="shared" si="5"/>
        <v>A</v>
      </c>
      <c r="P24" s="23">
        <f>'[11]Рег- 2020-2021'!AU24</f>
        <v>3.2258064516129031E-2</v>
      </c>
      <c r="Q24" s="30" t="str">
        <f t="shared" si="6"/>
        <v>D</v>
      </c>
      <c r="R24" s="38">
        <f>'[11]Фед- 2020-2021'!BC24</f>
        <v>0</v>
      </c>
      <c r="S24" s="34" t="str">
        <f t="shared" si="7"/>
        <v>D</v>
      </c>
      <c r="T24" s="36">
        <f>'[11]Фед- 2020-2021'!BE24</f>
        <v>1.4661904409666817E-4</v>
      </c>
      <c r="U24" s="30" t="str">
        <f t="shared" si="8"/>
        <v>D</v>
      </c>
      <c r="V24" s="38">
        <f>'[11]Фед- 2020-2021'!BG24</f>
        <v>0</v>
      </c>
      <c r="W24" s="217" t="str">
        <f t="shared" si="9"/>
        <v>D</v>
      </c>
      <c r="X24" s="58" t="str">
        <f t="shared" si="10"/>
        <v>C</v>
      </c>
      <c r="Y24" s="130">
        <f t="shared" si="11"/>
        <v>2.5</v>
      </c>
      <c r="Z24" s="131">
        <f t="shared" si="12"/>
        <v>1</v>
      </c>
      <c r="AA24" s="131">
        <f t="shared" si="13"/>
        <v>2.5</v>
      </c>
      <c r="AB24" s="131">
        <f t="shared" si="14"/>
        <v>1</v>
      </c>
      <c r="AC24" s="131">
        <f t="shared" si="15"/>
        <v>4.2</v>
      </c>
      <c r="AD24" s="131">
        <f t="shared" si="16"/>
        <v>4.2</v>
      </c>
      <c r="AE24" s="131">
        <f t="shared" si="17"/>
        <v>1</v>
      </c>
      <c r="AF24" s="131">
        <f t="shared" si="18"/>
        <v>1</v>
      </c>
      <c r="AG24" s="131">
        <f t="shared" si="19"/>
        <v>1</v>
      </c>
      <c r="AH24" s="131">
        <f t="shared" si="20"/>
        <v>1</v>
      </c>
      <c r="AI24" s="132">
        <f t="shared" si="21"/>
        <v>1.94</v>
      </c>
    </row>
    <row r="25" spans="1:35" x14ac:dyDescent="0.25">
      <c r="A25" s="222">
        <v>7</v>
      </c>
      <c r="B25" s="214">
        <f>'[11]Мун- 2020-2021'!B25</f>
        <v>20460</v>
      </c>
      <c r="C25" s="215" t="s">
        <v>8</v>
      </c>
      <c r="D25" s="216">
        <f>'[11]Мун- 2020-2021'!DC25+0.005</f>
        <v>0.38</v>
      </c>
      <c r="E25" s="217" t="str">
        <f t="shared" si="0"/>
        <v>B</v>
      </c>
      <c r="F25" s="218">
        <f>'[11]Мун- 2020-2021'!DE25</f>
        <v>9.7311513734658101E-2</v>
      </c>
      <c r="G25" s="24" t="str">
        <f t="shared" si="1"/>
        <v>D</v>
      </c>
      <c r="H25" s="219">
        <f>'[11]Мун- 2020-2021'!DG25</f>
        <v>0.1111111111111111</v>
      </c>
      <c r="I25" s="24" t="str">
        <f t="shared" si="2"/>
        <v>B</v>
      </c>
      <c r="J25" s="28">
        <f>'[11]Мун- 2020-2021'!DI25</f>
        <v>1.7647058823529412E-2</v>
      </c>
      <c r="K25" s="24" t="str">
        <f t="shared" si="3"/>
        <v>D</v>
      </c>
      <c r="L25" s="23">
        <f>'[11]Рег- 2020-2021'!AQ25</f>
        <v>0</v>
      </c>
      <c r="M25" s="30" t="str">
        <f t="shared" si="4"/>
        <v>D</v>
      </c>
      <c r="N25" s="33">
        <f>'[11]Рег- 2020-2021'!AS25</f>
        <v>1.3277003751052595E-4</v>
      </c>
      <c r="O25" s="34" t="str">
        <f t="shared" si="5"/>
        <v>D</v>
      </c>
      <c r="P25" s="23">
        <f>'[11]Рег- 2020-2021'!AU25</f>
        <v>0</v>
      </c>
      <c r="Q25" s="30" t="str">
        <f t="shared" si="6"/>
        <v>D</v>
      </c>
      <c r="R25" s="38">
        <f>'[11]Фед- 2020-2021'!BC25</f>
        <v>0</v>
      </c>
      <c r="S25" s="34" t="str">
        <f t="shared" si="7"/>
        <v>D</v>
      </c>
      <c r="T25" s="36">
        <f>'[11]Фед- 2020-2021'!BE25</f>
        <v>1.4661904409666817E-4</v>
      </c>
      <c r="U25" s="30" t="str">
        <f t="shared" si="8"/>
        <v>D</v>
      </c>
      <c r="V25" s="38">
        <f>'[11]Фед- 2020-2021'!BG25</f>
        <v>0</v>
      </c>
      <c r="W25" s="217" t="str">
        <f t="shared" si="9"/>
        <v>D</v>
      </c>
      <c r="X25" s="58" t="str">
        <f t="shared" si="10"/>
        <v>D</v>
      </c>
      <c r="Y25" s="130">
        <f t="shared" si="11"/>
        <v>2.5</v>
      </c>
      <c r="Z25" s="131">
        <f t="shared" si="12"/>
        <v>1</v>
      </c>
      <c r="AA25" s="131">
        <f t="shared" si="13"/>
        <v>2.5</v>
      </c>
      <c r="AB25" s="131">
        <f t="shared" si="14"/>
        <v>1</v>
      </c>
      <c r="AC25" s="131">
        <f t="shared" si="15"/>
        <v>1</v>
      </c>
      <c r="AD25" s="131">
        <f t="shared" si="16"/>
        <v>1</v>
      </c>
      <c r="AE25" s="131">
        <f t="shared" si="17"/>
        <v>1</v>
      </c>
      <c r="AF25" s="131">
        <f t="shared" si="18"/>
        <v>1</v>
      </c>
      <c r="AG25" s="131">
        <f t="shared" si="19"/>
        <v>1</v>
      </c>
      <c r="AH25" s="131">
        <f t="shared" si="20"/>
        <v>1</v>
      </c>
      <c r="AI25" s="132">
        <f t="shared" si="21"/>
        <v>1.3</v>
      </c>
    </row>
    <row r="26" spans="1:35" x14ac:dyDescent="0.25">
      <c r="A26" s="222">
        <v>8</v>
      </c>
      <c r="B26" s="214">
        <f>'[11]Мун- 2020-2021'!B26</f>
        <v>20550</v>
      </c>
      <c r="C26" s="215" t="s">
        <v>57</v>
      </c>
      <c r="D26" s="216">
        <f>'[11]Мун- 2020-2021'!DC26</f>
        <v>0.25</v>
      </c>
      <c r="E26" s="217" t="str">
        <f t="shared" si="0"/>
        <v>C</v>
      </c>
      <c r="F26" s="218">
        <f>'[11]Мун- 2020-2021'!DE26</f>
        <v>7.0280537697253065E-2</v>
      </c>
      <c r="G26" s="24" t="str">
        <f t="shared" si="1"/>
        <v>D</v>
      </c>
      <c r="H26" s="219">
        <f>'[11]Мун- 2020-2021'!DG26</f>
        <v>0</v>
      </c>
      <c r="I26" s="24" t="str">
        <f t="shared" si="2"/>
        <v>D</v>
      </c>
      <c r="J26" s="28">
        <f>'[11]Мун- 2020-2021'!DI26</f>
        <v>1.9578313253012049E-2</v>
      </c>
      <c r="K26" s="24" t="str">
        <f t="shared" si="3"/>
        <v>D</v>
      </c>
      <c r="L26" s="23">
        <f>'[11]Рег- 2020-2021'!AQ26</f>
        <v>0.2</v>
      </c>
      <c r="M26" s="30" t="str">
        <f t="shared" si="4"/>
        <v>C</v>
      </c>
      <c r="N26" s="33">
        <f>'[11]Рег- 2020-2021'!AS26</f>
        <v>2.5226307126999932</v>
      </c>
      <c r="O26" s="34" t="str">
        <f t="shared" si="5"/>
        <v>A</v>
      </c>
      <c r="P26" s="23">
        <f>'[11]Рег- 2020-2021'!AU26</f>
        <v>0</v>
      </c>
      <c r="Q26" s="30" t="str">
        <f t="shared" si="6"/>
        <v>D</v>
      </c>
      <c r="R26" s="38">
        <f>'[11]Фед- 2020-2021'!BC26</f>
        <v>0</v>
      </c>
      <c r="S26" s="34" t="str">
        <f t="shared" si="7"/>
        <v>D</v>
      </c>
      <c r="T26" s="36">
        <f>'[11]Фед- 2020-2021'!BE26</f>
        <v>1.4661904409666817E-4</v>
      </c>
      <c r="U26" s="30" t="str">
        <f t="shared" si="8"/>
        <v>D</v>
      </c>
      <c r="V26" s="38">
        <f>'[11]Фед- 2020-2021'!BG26</f>
        <v>0</v>
      </c>
      <c r="W26" s="217" t="str">
        <f t="shared" si="9"/>
        <v>D</v>
      </c>
      <c r="X26" s="58" t="str">
        <f t="shared" si="10"/>
        <v>C</v>
      </c>
      <c r="Y26" s="130">
        <f t="shared" si="11"/>
        <v>2</v>
      </c>
      <c r="Z26" s="131">
        <f t="shared" si="12"/>
        <v>1</v>
      </c>
      <c r="AA26" s="131">
        <f t="shared" si="13"/>
        <v>1</v>
      </c>
      <c r="AB26" s="131">
        <f t="shared" si="14"/>
        <v>1</v>
      </c>
      <c r="AC26" s="131">
        <f t="shared" si="15"/>
        <v>2</v>
      </c>
      <c r="AD26" s="131">
        <f t="shared" si="16"/>
        <v>4.2</v>
      </c>
      <c r="AE26" s="131">
        <f t="shared" si="17"/>
        <v>1</v>
      </c>
      <c r="AF26" s="131">
        <f t="shared" si="18"/>
        <v>1</v>
      </c>
      <c r="AG26" s="131">
        <f t="shared" si="19"/>
        <v>1</v>
      </c>
      <c r="AH26" s="131">
        <f t="shared" si="20"/>
        <v>1</v>
      </c>
      <c r="AI26" s="132">
        <f t="shared" si="21"/>
        <v>1.52</v>
      </c>
    </row>
    <row r="27" spans="1:35" x14ac:dyDescent="0.25">
      <c r="A27" s="222">
        <v>9</v>
      </c>
      <c r="B27" s="214">
        <f>'[11]Мун- 2020-2021'!B27</f>
        <v>20630</v>
      </c>
      <c r="C27" s="215" t="s">
        <v>9</v>
      </c>
      <c r="D27" s="216">
        <f>'[11]Мун- 2020-2021'!DC27</f>
        <v>0.1875</v>
      </c>
      <c r="E27" s="217" t="str">
        <f t="shared" si="0"/>
        <v>D</v>
      </c>
      <c r="F27" s="218">
        <f>'[11]Мун- 2020-2021'!DE27</f>
        <v>4.865575686732905E-2</v>
      </c>
      <c r="G27" s="24" t="str">
        <f t="shared" si="1"/>
        <v>D</v>
      </c>
      <c r="H27" s="219">
        <f>'[11]Мун- 2020-2021'!DG27</f>
        <v>0</v>
      </c>
      <c r="I27" s="24" t="str">
        <f t="shared" si="2"/>
        <v>D</v>
      </c>
      <c r="J27" s="28">
        <f>'[11]Мун- 2020-2021'!DI27+0.005</f>
        <v>1.6152416356877322E-2</v>
      </c>
      <c r="K27" s="24" t="str">
        <f t="shared" si="3"/>
        <v>D</v>
      </c>
      <c r="L27" s="23">
        <f>'[11]Рег- 2020-2021'!AQ27</f>
        <v>0</v>
      </c>
      <c r="M27" s="30" t="str">
        <f t="shared" si="4"/>
        <v>D</v>
      </c>
      <c r="N27" s="33">
        <f>'[11]Рег- 2020-2021'!AS27</f>
        <v>1.3277003751052595E-4</v>
      </c>
      <c r="O27" s="34" t="str">
        <f t="shared" si="5"/>
        <v>D</v>
      </c>
      <c r="P27" s="23">
        <f>'[11]Рег- 2020-2021'!AU27</f>
        <v>0</v>
      </c>
      <c r="Q27" s="30" t="str">
        <f t="shared" si="6"/>
        <v>D</v>
      </c>
      <c r="R27" s="38">
        <f>'[11]Фед- 2020-2021'!BC27</f>
        <v>0</v>
      </c>
      <c r="S27" s="34" t="str">
        <f t="shared" si="7"/>
        <v>D</v>
      </c>
      <c r="T27" s="36">
        <f>'[11]Фед- 2020-2021'!BE27</f>
        <v>1.4661904409666817E-4</v>
      </c>
      <c r="U27" s="30" t="str">
        <f t="shared" si="8"/>
        <v>D</v>
      </c>
      <c r="V27" s="38">
        <f>'[11]Фед- 2020-2021'!BG27</f>
        <v>0</v>
      </c>
      <c r="W27" s="217" t="str">
        <f t="shared" si="9"/>
        <v>D</v>
      </c>
      <c r="X27" s="58" t="str">
        <f t="shared" si="10"/>
        <v>D</v>
      </c>
      <c r="Y27" s="130">
        <f t="shared" si="11"/>
        <v>1</v>
      </c>
      <c r="Z27" s="131">
        <f t="shared" si="12"/>
        <v>1</v>
      </c>
      <c r="AA27" s="131">
        <f t="shared" si="13"/>
        <v>1</v>
      </c>
      <c r="AB27" s="131">
        <f t="shared" si="14"/>
        <v>1</v>
      </c>
      <c r="AC27" s="131">
        <f t="shared" si="15"/>
        <v>1</v>
      </c>
      <c r="AD27" s="131">
        <f t="shared" si="16"/>
        <v>1</v>
      </c>
      <c r="AE27" s="131">
        <f t="shared" si="17"/>
        <v>1</v>
      </c>
      <c r="AF27" s="131">
        <f t="shared" si="18"/>
        <v>1</v>
      </c>
      <c r="AG27" s="131">
        <f t="shared" si="19"/>
        <v>1</v>
      </c>
      <c r="AH27" s="131">
        <f t="shared" si="20"/>
        <v>1</v>
      </c>
      <c r="AI27" s="132">
        <f t="shared" si="21"/>
        <v>1</v>
      </c>
    </row>
    <row r="28" spans="1:35" x14ac:dyDescent="0.25">
      <c r="A28" s="222">
        <v>10</v>
      </c>
      <c r="B28" s="214">
        <f>'[11]Мун- 2020-2021'!B28</f>
        <v>20810</v>
      </c>
      <c r="C28" s="215" t="s">
        <v>10</v>
      </c>
      <c r="D28" s="216">
        <f>'[11]Мун- 2020-2021'!DC28</f>
        <v>0.25</v>
      </c>
      <c r="E28" s="217" t="str">
        <f t="shared" si="0"/>
        <v>C</v>
      </c>
      <c r="F28" s="218">
        <f>'[11]Мун- 2020-2021'!DE28</f>
        <v>5.9468147282291058E-2</v>
      </c>
      <c r="G28" s="24" t="str">
        <f t="shared" si="1"/>
        <v>D</v>
      </c>
      <c r="H28" s="219">
        <f>'[11]Мун- 2020-2021'!DG28</f>
        <v>0</v>
      </c>
      <c r="I28" s="24" t="str">
        <f t="shared" si="2"/>
        <v>D</v>
      </c>
      <c r="J28" s="28">
        <f>'[11]Мун- 2020-2021'!DI28+0.005</f>
        <v>1.6815252416756177E-2</v>
      </c>
      <c r="K28" s="24" t="str">
        <f t="shared" si="3"/>
        <v>D</v>
      </c>
      <c r="L28" s="23">
        <f>'[11]Рег- 2020-2021'!AQ28</f>
        <v>0</v>
      </c>
      <c r="M28" s="30" t="str">
        <f t="shared" si="4"/>
        <v>D</v>
      </c>
      <c r="N28" s="33">
        <f>'[11]Рег- 2020-2021'!AS28</f>
        <v>1.3277003751052595E-4</v>
      </c>
      <c r="O28" s="34" t="str">
        <f t="shared" si="5"/>
        <v>D</v>
      </c>
      <c r="P28" s="23">
        <f>'[11]Рег- 2020-2021'!AU28</f>
        <v>0</v>
      </c>
      <c r="Q28" s="30" t="str">
        <f t="shared" si="6"/>
        <v>D</v>
      </c>
      <c r="R28" s="38">
        <f>'[11]Фед- 2020-2021'!BC28</f>
        <v>0</v>
      </c>
      <c r="S28" s="34" t="str">
        <f t="shared" si="7"/>
        <v>D</v>
      </c>
      <c r="T28" s="36">
        <f>'[11]Фед- 2020-2021'!BE28</f>
        <v>1.4661904409666817E-4</v>
      </c>
      <c r="U28" s="30" t="str">
        <f t="shared" si="8"/>
        <v>D</v>
      </c>
      <c r="V28" s="38">
        <f>'[11]Фед- 2020-2021'!BG28</f>
        <v>0</v>
      </c>
      <c r="W28" s="217" t="str">
        <f t="shared" si="9"/>
        <v>D</v>
      </c>
      <c r="X28" s="58" t="str">
        <f t="shared" si="10"/>
        <v>D</v>
      </c>
      <c r="Y28" s="130">
        <f t="shared" si="11"/>
        <v>2</v>
      </c>
      <c r="Z28" s="131">
        <f t="shared" si="12"/>
        <v>1</v>
      </c>
      <c r="AA28" s="131">
        <f t="shared" si="13"/>
        <v>1</v>
      </c>
      <c r="AB28" s="131">
        <f t="shared" si="14"/>
        <v>1</v>
      </c>
      <c r="AC28" s="131">
        <f t="shared" si="15"/>
        <v>1</v>
      </c>
      <c r="AD28" s="131">
        <f t="shared" si="16"/>
        <v>1</v>
      </c>
      <c r="AE28" s="131">
        <f t="shared" si="17"/>
        <v>1</v>
      </c>
      <c r="AF28" s="131">
        <f t="shared" si="18"/>
        <v>1</v>
      </c>
      <c r="AG28" s="131">
        <f t="shared" si="19"/>
        <v>1</v>
      </c>
      <c r="AH28" s="131">
        <f t="shared" si="20"/>
        <v>1</v>
      </c>
      <c r="AI28" s="132">
        <f t="shared" si="21"/>
        <v>1.1000000000000001</v>
      </c>
    </row>
    <row r="29" spans="1:35" x14ac:dyDescent="0.25">
      <c r="A29" s="222">
        <v>11</v>
      </c>
      <c r="B29" s="214">
        <f>'[11]Мун- 2020-2021'!B29</f>
        <v>20900</v>
      </c>
      <c r="C29" s="215" t="s">
        <v>4</v>
      </c>
      <c r="D29" s="216">
        <f>'[11]Мун- 2020-2021'!DC29</f>
        <v>0.25</v>
      </c>
      <c r="E29" s="217" t="str">
        <f t="shared" si="0"/>
        <v>C</v>
      </c>
      <c r="F29" s="218">
        <f>'[11]Мун- 2020-2021'!DE29</f>
        <v>1.8056691992986558</v>
      </c>
      <c r="G29" s="24" t="str">
        <f t="shared" si="1"/>
        <v>A</v>
      </c>
      <c r="H29" s="219">
        <f>'[11]Мун- 2020-2021'!DG29</f>
        <v>2.9940119760479044E-3</v>
      </c>
      <c r="I29" s="24" t="str">
        <f t="shared" si="2"/>
        <v>D</v>
      </c>
      <c r="J29" s="28">
        <f>'[11]Мун- 2020-2021'!DI29</f>
        <v>0.2661354581673307</v>
      </c>
      <c r="K29" s="24" t="str">
        <f t="shared" si="3"/>
        <v>A</v>
      </c>
      <c r="L29" s="23">
        <f>'[11]Рег- 2020-2021'!AQ29</f>
        <v>0.2</v>
      </c>
      <c r="M29" s="30" t="str">
        <f t="shared" si="4"/>
        <v>C</v>
      </c>
      <c r="N29" s="33">
        <f>'[11]Рег- 2020-2021'!AS29</f>
        <v>0.13277003751052596</v>
      </c>
      <c r="O29" s="34" t="str">
        <f t="shared" si="5"/>
        <v>D</v>
      </c>
      <c r="P29" s="23">
        <f>'[11]Рег- 2020-2021'!AU29</f>
        <v>1</v>
      </c>
      <c r="Q29" s="30" t="str">
        <f t="shared" si="6"/>
        <v>A</v>
      </c>
      <c r="R29" s="38">
        <f>'[11]Фед- 2020-2021'!BC29</f>
        <v>0.16666666666666666</v>
      </c>
      <c r="S29" s="34" t="str">
        <f t="shared" si="7"/>
        <v>B</v>
      </c>
      <c r="T29" s="36">
        <f>'[11]Фед- 2020-2021'!BE29</f>
        <v>0.14661904409666818</v>
      </c>
      <c r="U29" s="30" t="str">
        <f t="shared" si="8"/>
        <v>D</v>
      </c>
      <c r="V29" s="38">
        <f>'[11]Фед- 2020-2021'!BG29</f>
        <v>1</v>
      </c>
      <c r="W29" s="217" t="str">
        <f t="shared" si="9"/>
        <v>A</v>
      </c>
      <c r="X29" s="58" t="str">
        <f t="shared" si="10"/>
        <v>B</v>
      </c>
      <c r="Y29" s="130">
        <f t="shared" si="11"/>
        <v>2</v>
      </c>
      <c r="Z29" s="131">
        <f t="shared" si="12"/>
        <v>4.2</v>
      </c>
      <c r="AA29" s="131">
        <f t="shared" si="13"/>
        <v>1</v>
      </c>
      <c r="AB29" s="131">
        <f t="shared" si="14"/>
        <v>4.2</v>
      </c>
      <c r="AC29" s="131">
        <f t="shared" si="15"/>
        <v>2</v>
      </c>
      <c r="AD29" s="131">
        <f t="shared" si="16"/>
        <v>1</v>
      </c>
      <c r="AE29" s="131">
        <f t="shared" si="17"/>
        <v>4.2</v>
      </c>
      <c r="AF29" s="131">
        <f t="shared" si="18"/>
        <v>2.5</v>
      </c>
      <c r="AG29" s="131">
        <f t="shared" si="19"/>
        <v>1</v>
      </c>
      <c r="AH29" s="131">
        <f t="shared" si="20"/>
        <v>4.2</v>
      </c>
      <c r="AI29" s="132">
        <f t="shared" si="21"/>
        <v>2.63</v>
      </c>
    </row>
    <row r="30" spans="1:35" ht="15.75" thickBot="1" x14ac:dyDescent="0.3">
      <c r="A30" s="222">
        <v>12</v>
      </c>
      <c r="B30" s="223">
        <f>'[11]Мун- 2020-2021'!B30</f>
        <v>21350</v>
      </c>
      <c r="C30" s="224" t="s">
        <v>11</v>
      </c>
      <c r="D30" s="225">
        <f>'[11]Мун- 2020-2021'!DC30</f>
        <v>0.1875</v>
      </c>
      <c r="E30" s="226" t="str">
        <f t="shared" si="0"/>
        <v>D</v>
      </c>
      <c r="F30" s="227">
        <f>'[11]Мун- 2020-2021'!DE30</f>
        <v>4.865575686732905E-2</v>
      </c>
      <c r="G30" s="24" t="str">
        <f t="shared" si="1"/>
        <v>D</v>
      </c>
      <c r="H30" s="228">
        <f>'[11]Мун- 2020-2021'!DG30</f>
        <v>0.1111111111111111</v>
      </c>
      <c r="I30" s="24" t="str">
        <f t="shared" si="2"/>
        <v>B</v>
      </c>
      <c r="J30" s="28">
        <f>'[11]Мун- 2020-2021'!DI30</f>
        <v>1.1920529801324504E-2</v>
      </c>
      <c r="K30" s="24" t="str">
        <f t="shared" si="3"/>
        <v>D</v>
      </c>
      <c r="L30" s="25">
        <f>'[11]Рег- 2020-2021'!AQ30</f>
        <v>0.2</v>
      </c>
      <c r="M30" s="35" t="str">
        <f t="shared" si="4"/>
        <v>C</v>
      </c>
      <c r="N30" s="28">
        <f>'[11]Рег- 2020-2021'!AS30</f>
        <v>0.13277003751052596</v>
      </c>
      <c r="O30" s="40" t="str">
        <f t="shared" si="5"/>
        <v>D</v>
      </c>
      <c r="P30" s="25">
        <f>'[11]Рег- 2020-2021'!AU30</f>
        <v>1</v>
      </c>
      <c r="Q30" s="35" t="str">
        <f t="shared" si="6"/>
        <v>A</v>
      </c>
      <c r="R30" s="26">
        <f>'[11]Фед- 2020-2021'!BC30</f>
        <v>0</v>
      </c>
      <c r="S30" s="40" t="str">
        <f t="shared" si="7"/>
        <v>D</v>
      </c>
      <c r="T30" s="43">
        <f>'[11]Фед- 2020-2021'!BE30</f>
        <v>1.4661904409666817E-4</v>
      </c>
      <c r="U30" s="35" t="str">
        <f t="shared" si="8"/>
        <v>D</v>
      </c>
      <c r="V30" s="26">
        <f>'[11]Фед- 2020-2021'!BG30</f>
        <v>0</v>
      </c>
      <c r="W30" s="226" t="str">
        <f t="shared" si="9"/>
        <v>D</v>
      </c>
      <c r="X30" s="57" t="str">
        <f t="shared" si="10"/>
        <v>C</v>
      </c>
      <c r="Y30" s="130">
        <f t="shared" si="11"/>
        <v>1</v>
      </c>
      <c r="Z30" s="131">
        <f t="shared" si="12"/>
        <v>1</v>
      </c>
      <c r="AA30" s="131">
        <f t="shared" si="13"/>
        <v>2.5</v>
      </c>
      <c r="AB30" s="131">
        <f t="shared" si="14"/>
        <v>1</v>
      </c>
      <c r="AC30" s="131">
        <f t="shared" si="15"/>
        <v>2</v>
      </c>
      <c r="AD30" s="131">
        <f t="shared" si="16"/>
        <v>1</v>
      </c>
      <c r="AE30" s="131">
        <f t="shared" si="17"/>
        <v>4.2</v>
      </c>
      <c r="AF30" s="131">
        <f t="shared" si="18"/>
        <v>1</v>
      </c>
      <c r="AG30" s="131">
        <f t="shared" si="19"/>
        <v>1</v>
      </c>
      <c r="AH30" s="131">
        <f t="shared" si="20"/>
        <v>1</v>
      </c>
      <c r="AI30" s="132">
        <f t="shared" si="21"/>
        <v>1.5699999999999998</v>
      </c>
    </row>
    <row r="31" spans="1:35" ht="16.5" thickBot="1" x14ac:dyDescent="0.3">
      <c r="A31" s="205"/>
      <c r="B31" s="206"/>
      <c r="C31" s="129" t="str">
        <f>'[11]Мун- 2020-2021'!C31</f>
        <v>Ленинский район</v>
      </c>
      <c r="D31" s="70">
        <f>'[11]Мун- 2020-2021'!DC31</f>
        <v>0.33823529411764708</v>
      </c>
      <c r="E31" s="71" t="str">
        <f t="shared" si="0"/>
        <v>C</v>
      </c>
      <c r="F31" s="72">
        <f>'[11]Мун- 2020-2021'!DE31</f>
        <v>0.65987382679547568</v>
      </c>
      <c r="G31" s="73" t="str">
        <f t="shared" si="1"/>
        <v>C</v>
      </c>
      <c r="H31" s="74">
        <f>'[11]Мун- 2020-2021'!DG31</f>
        <v>2.0240963855421686E-2</v>
      </c>
      <c r="I31" s="73" t="str">
        <f t="shared" si="2"/>
        <v>D</v>
      </c>
      <c r="J31" s="75">
        <f>'[11]Мун- 2020-2021'!DI31</f>
        <v>0.12784178424003451</v>
      </c>
      <c r="K31" s="73" t="str">
        <f t="shared" si="3"/>
        <v>C</v>
      </c>
      <c r="L31" s="76">
        <f>'[11]Рег- 2020-2021'!AQ31</f>
        <v>0.14117647058823529</v>
      </c>
      <c r="M31" s="77" t="str">
        <f t="shared" si="4"/>
        <v>C</v>
      </c>
      <c r="N31" s="75">
        <f>'[11]Рег- 2020-2021'!AS31</f>
        <v>0.21087005957554122</v>
      </c>
      <c r="O31" s="78" t="str">
        <f t="shared" si="5"/>
        <v>D</v>
      </c>
      <c r="P31" s="76">
        <f>'[11]Рег- 2020-2021'!AU31</f>
        <v>0.48148148148148145</v>
      </c>
      <c r="Q31" s="77" t="str">
        <f t="shared" si="6"/>
        <v>A</v>
      </c>
      <c r="R31" s="75">
        <f>'[11]Фед- 2020-2021'!BC31</f>
        <v>0.16666666666666666</v>
      </c>
      <c r="S31" s="78" t="str">
        <f t="shared" si="7"/>
        <v>B</v>
      </c>
      <c r="T31" s="76">
        <f>'[11]Фед- 2020-2021'!BE31</f>
        <v>0.15524369374941335</v>
      </c>
      <c r="U31" s="77" t="str">
        <f t="shared" si="8"/>
        <v>D</v>
      </c>
      <c r="V31" s="75">
        <v>0.45454545454545453</v>
      </c>
      <c r="W31" s="71" t="str">
        <f t="shared" si="9"/>
        <v>A</v>
      </c>
      <c r="X31" s="79" t="str">
        <f t="shared" si="10"/>
        <v>C</v>
      </c>
      <c r="Y31" s="130">
        <f t="shared" si="11"/>
        <v>2</v>
      </c>
      <c r="Z31" s="131">
        <f t="shared" si="12"/>
        <v>2</v>
      </c>
      <c r="AA31" s="131">
        <f t="shared" si="13"/>
        <v>1</v>
      </c>
      <c r="AB31" s="131">
        <f t="shared" si="14"/>
        <v>2</v>
      </c>
      <c r="AC31" s="131">
        <f t="shared" si="15"/>
        <v>2</v>
      </c>
      <c r="AD31" s="131">
        <f t="shared" si="16"/>
        <v>1</v>
      </c>
      <c r="AE31" s="131">
        <f t="shared" si="17"/>
        <v>4.2</v>
      </c>
      <c r="AF31" s="131">
        <f t="shared" si="18"/>
        <v>2.5</v>
      </c>
      <c r="AG31" s="131">
        <f t="shared" si="19"/>
        <v>1</v>
      </c>
      <c r="AH31" s="131">
        <f t="shared" si="20"/>
        <v>4.2</v>
      </c>
      <c r="AI31" s="132">
        <f t="shared" si="21"/>
        <v>2.19</v>
      </c>
    </row>
    <row r="32" spans="1:35" x14ac:dyDescent="0.25">
      <c r="A32" s="207">
        <v>1</v>
      </c>
      <c r="B32" s="208">
        <f>'[11]Мун- 2020-2021'!B32</f>
        <v>30070</v>
      </c>
      <c r="C32" s="221" t="s">
        <v>59</v>
      </c>
      <c r="D32" s="210">
        <f>'[11]Мун- 2020-2021'!DC32</f>
        <v>0.5625</v>
      </c>
      <c r="E32" s="211" t="str">
        <f t="shared" si="0"/>
        <v>B</v>
      </c>
      <c r="F32" s="212">
        <f>'[11]Мун- 2020-2021'!DE32</f>
        <v>0.58927527761542964</v>
      </c>
      <c r="G32" s="27" t="str">
        <f t="shared" si="1"/>
        <v>C</v>
      </c>
      <c r="H32" s="213">
        <f>'[11]Мун- 2020-2021'!DG32</f>
        <v>7.3394495412844041E-2</v>
      </c>
      <c r="I32" s="27" t="str">
        <f t="shared" si="2"/>
        <v>C</v>
      </c>
      <c r="J32" s="26">
        <f>'[11]Мун- 2020-2021'!DI32</f>
        <v>7.5694444444444439E-2</v>
      </c>
      <c r="K32" s="27" t="str">
        <f t="shared" si="3"/>
        <v>D</v>
      </c>
      <c r="L32" s="36">
        <f>'[11]Рег- 2020-2021'!AQ32</f>
        <v>0.4</v>
      </c>
      <c r="M32" s="37" t="str">
        <f t="shared" si="4"/>
        <v>A</v>
      </c>
      <c r="N32" s="38">
        <f>'[11]Рег- 2020-2021'!AS32</f>
        <v>1.1949303375947338</v>
      </c>
      <c r="O32" s="39" t="str">
        <f t="shared" si="5"/>
        <v>B</v>
      </c>
      <c r="P32" s="36">
        <f>'[11]Рег- 2020-2021'!AU32</f>
        <v>0.44444444444444442</v>
      </c>
      <c r="Q32" s="37" t="str">
        <f t="shared" si="6"/>
        <v>A</v>
      </c>
      <c r="R32" s="38">
        <f>'[11]Фед- 2020-2021'!BC32</f>
        <v>0.33333333333333331</v>
      </c>
      <c r="S32" s="39" t="str">
        <f t="shared" si="7"/>
        <v>A</v>
      </c>
      <c r="T32" s="36">
        <f>'[11]Фед- 2020-2021'!BE32</f>
        <v>0.29323808819333635</v>
      </c>
      <c r="U32" s="37" t="str">
        <f t="shared" si="8"/>
        <v>D</v>
      </c>
      <c r="V32" s="38">
        <f>'[11]Фед- 2020-2021'!BG32</f>
        <v>0</v>
      </c>
      <c r="W32" s="211" t="str">
        <f t="shared" si="9"/>
        <v>D</v>
      </c>
      <c r="X32" s="56" t="str">
        <f t="shared" si="10"/>
        <v>C</v>
      </c>
      <c r="Y32" s="130">
        <f t="shared" si="11"/>
        <v>2.5</v>
      </c>
      <c r="Z32" s="131">
        <f t="shared" si="12"/>
        <v>2</v>
      </c>
      <c r="AA32" s="131">
        <f t="shared" si="13"/>
        <v>2</v>
      </c>
      <c r="AB32" s="131">
        <f t="shared" si="14"/>
        <v>1</v>
      </c>
      <c r="AC32" s="131">
        <f t="shared" si="15"/>
        <v>4.2</v>
      </c>
      <c r="AD32" s="131">
        <f t="shared" si="16"/>
        <v>2.5</v>
      </c>
      <c r="AE32" s="131">
        <f t="shared" si="17"/>
        <v>4.2</v>
      </c>
      <c r="AF32" s="131">
        <f t="shared" si="18"/>
        <v>4.2</v>
      </c>
      <c r="AG32" s="131">
        <f t="shared" si="19"/>
        <v>1</v>
      </c>
      <c r="AH32" s="131">
        <f t="shared" si="20"/>
        <v>1</v>
      </c>
      <c r="AI32" s="132">
        <f t="shared" si="21"/>
        <v>2.46</v>
      </c>
    </row>
    <row r="33" spans="1:35" x14ac:dyDescent="0.25">
      <c r="A33" s="222">
        <v>2</v>
      </c>
      <c r="B33" s="214">
        <f>'[11]Мун- 2020-2021'!B33</f>
        <v>30480</v>
      </c>
      <c r="C33" s="215" t="s">
        <v>87</v>
      </c>
      <c r="D33" s="216">
        <f>'[11]Мун- 2020-2021'!DC33</f>
        <v>0.4375</v>
      </c>
      <c r="E33" s="217" t="str">
        <f t="shared" si="0"/>
        <v>B</v>
      </c>
      <c r="F33" s="218">
        <f>'[11]Мун- 2020-2021'!DE33</f>
        <v>0.16218585622443016</v>
      </c>
      <c r="G33" s="24" t="str">
        <f t="shared" si="1"/>
        <v>D</v>
      </c>
      <c r="H33" s="219">
        <f>'[11]Мун- 2020-2021'!DG33</f>
        <v>0.26666666666666666</v>
      </c>
      <c r="I33" s="24" t="str">
        <f t="shared" si="2"/>
        <v>A</v>
      </c>
      <c r="J33" s="28">
        <f>'[11]Мун- 2020-2021'!DI33</f>
        <v>2.4855012427506214E-2</v>
      </c>
      <c r="K33" s="24" t="str">
        <f t="shared" si="3"/>
        <v>D</v>
      </c>
      <c r="L33" s="23">
        <f>'[11]Рег- 2020-2021'!AQ33</f>
        <v>0.2</v>
      </c>
      <c r="M33" s="30" t="str">
        <f t="shared" si="4"/>
        <v>C</v>
      </c>
      <c r="N33" s="33">
        <f>'[11]Рег- 2020-2021'!AS33</f>
        <v>0.26554007502105192</v>
      </c>
      <c r="O33" s="34" t="str">
        <f t="shared" si="5"/>
        <v>D</v>
      </c>
      <c r="P33" s="23">
        <f>'[11]Рег- 2020-2021'!AU33</f>
        <v>0</v>
      </c>
      <c r="Q33" s="30" t="str">
        <f t="shared" si="6"/>
        <v>D</v>
      </c>
      <c r="R33" s="38">
        <f>'[11]Фед- 2020-2021'!BC33</f>
        <v>0.16666666666666666</v>
      </c>
      <c r="S33" s="34" t="str">
        <f t="shared" si="7"/>
        <v>B</v>
      </c>
      <c r="T33" s="36">
        <f>'[11]Фед- 2020-2021'!BE33</f>
        <v>0.87971426458000901</v>
      </c>
      <c r="U33" s="30" t="str">
        <f t="shared" si="8"/>
        <v>C</v>
      </c>
      <c r="V33" s="38">
        <f>'[11]Фед- 2020-2021'!BG33</f>
        <v>0.16666666666666666</v>
      </c>
      <c r="W33" s="217" t="str">
        <f t="shared" si="9"/>
        <v>C</v>
      </c>
      <c r="X33" s="58" t="str">
        <f t="shared" si="10"/>
        <v>C</v>
      </c>
      <c r="Y33" s="130">
        <f t="shared" si="11"/>
        <v>2.5</v>
      </c>
      <c r="Z33" s="131">
        <f t="shared" si="12"/>
        <v>1</v>
      </c>
      <c r="AA33" s="131">
        <f t="shared" si="13"/>
        <v>4.2</v>
      </c>
      <c r="AB33" s="131">
        <f t="shared" si="14"/>
        <v>1</v>
      </c>
      <c r="AC33" s="131">
        <f t="shared" si="15"/>
        <v>2</v>
      </c>
      <c r="AD33" s="131">
        <f t="shared" si="16"/>
        <v>1</v>
      </c>
      <c r="AE33" s="131">
        <f t="shared" si="17"/>
        <v>1</v>
      </c>
      <c r="AF33" s="131">
        <f t="shared" si="18"/>
        <v>2.5</v>
      </c>
      <c r="AG33" s="131">
        <f t="shared" si="19"/>
        <v>2</v>
      </c>
      <c r="AH33" s="131">
        <f t="shared" si="20"/>
        <v>2</v>
      </c>
      <c r="AI33" s="132">
        <f t="shared" si="21"/>
        <v>1.92</v>
      </c>
    </row>
    <row r="34" spans="1:35" x14ac:dyDescent="0.25">
      <c r="A34" s="222">
        <v>3</v>
      </c>
      <c r="B34" s="214">
        <f>'[11]Мун- 2020-2021'!B34</f>
        <v>30460</v>
      </c>
      <c r="C34" s="215" t="s">
        <v>60</v>
      </c>
      <c r="D34" s="216">
        <f>'[11]Мун- 2020-2021'!DC34</f>
        <v>0.25</v>
      </c>
      <c r="E34" s="217" t="str">
        <f t="shared" si="0"/>
        <v>C</v>
      </c>
      <c r="F34" s="218">
        <f>'[11]Мун- 2020-2021'!DE34</f>
        <v>8.1092928112215079E-2</v>
      </c>
      <c r="G34" s="24" t="str">
        <f t="shared" si="1"/>
        <v>D</v>
      </c>
      <c r="H34" s="219">
        <f>'[11]Мун- 2020-2021'!DG34</f>
        <v>6.6666666666666666E-2</v>
      </c>
      <c r="I34" s="24" t="str">
        <f t="shared" si="2"/>
        <v>C</v>
      </c>
      <c r="J34" s="28">
        <f>'[11]Мун- 2020-2021'!DI34+0.006</f>
        <v>1.7773940345368916E-2</v>
      </c>
      <c r="K34" s="24" t="str">
        <f t="shared" si="3"/>
        <v>D</v>
      </c>
      <c r="L34" s="23">
        <f>'[11]Рег- 2020-2021'!AQ34</f>
        <v>0.2</v>
      </c>
      <c r="M34" s="30" t="str">
        <f t="shared" si="4"/>
        <v>C</v>
      </c>
      <c r="N34" s="33">
        <f>'[11]Рег- 2020-2021'!AS34</f>
        <v>0.13277003751052596</v>
      </c>
      <c r="O34" s="34" t="str">
        <f t="shared" si="5"/>
        <v>D</v>
      </c>
      <c r="P34" s="23">
        <f>'[11]Рег- 2020-2021'!AU34</f>
        <v>0</v>
      </c>
      <c r="Q34" s="30" t="str">
        <f t="shared" si="6"/>
        <v>D</v>
      </c>
      <c r="R34" s="38">
        <f>'[11]Фед- 2020-2021'!BC34</f>
        <v>0</v>
      </c>
      <c r="S34" s="34" t="str">
        <f t="shared" si="7"/>
        <v>D</v>
      </c>
      <c r="T34" s="36">
        <f>'[11]Фед- 2020-2021'!BE34</f>
        <v>1.4661904409666817E-4</v>
      </c>
      <c r="U34" s="30" t="str">
        <f t="shared" si="8"/>
        <v>D</v>
      </c>
      <c r="V34" s="38">
        <f>'[11]Фед- 2020-2021'!BG34</f>
        <v>0</v>
      </c>
      <c r="W34" s="217" t="str">
        <f t="shared" si="9"/>
        <v>D</v>
      </c>
      <c r="X34" s="58" t="str">
        <f t="shared" si="10"/>
        <v>D</v>
      </c>
      <c r="Y34" s="130">
        <f t="shared" si="11"/>
        <v>2</v>
      </c>
      <c r="Z34" s="131">
        <f t="shared" si="12"/>
        <v>1</v>
      </c>
      <c r="AA34" s="131">
        <f t="shared" si="13"/>
        <v>2</v>
      </c>
      <c r="AB34" s="131">
        <f t="shared" si="14"/>
        <v>1</v>
      </c>
      <c r="AC34" s="131">
        <f t="shared" si="15"/>
        <v>2</v>
      </c>
      <c r="AD34" s="131">
        <f t="shared" si="16"/>
        <v>1</v>
      </c>
      <c r="AE34" s="131">
        <f t="shared" si="17"/>
        <v>1</v>
      </c>
      <c r="AF34" s="131">
        <f t="shared" si="18"/>
        <v>1</v>
      </c>
      <c r="AG34" s="131">
        <f t="shared" si="19"/>
        <v>1</v>
      </c>
      <c r="AH34" s="131">
        <f t="shared" si="20"/>
        <v>1</v>
      </c>
      <c r="AI34" s="132">
        <f t="shared" si="21"/>
        <v>1.3</v>
      </c>
    </row>
    <row r="35" spans="1:35" x14ac:dyDescent="0.25">
      <c r="A35" s="222">
        <v>4</v>
      </c>
      <c r="B35" s="214">
        <f>'[11]Мун- 2020-2021'!B35</f>
        <v>30030</v>
      </c>
      <c r="C35" s="257" t="s">
        <v>172</v>
      </c>
      <c r="D35" s="216">
        <f>'[11]Мун- 2020-2021'!DC35+0.005</f>
        <v>0.38</v>
      </c>
      <c r="E35" s="217" t="str">
        <f t="shared" si="0"/>
        <v>B</v>
      </c>
      <c r="F35" s="218">
        <f>'[11]Мун- 2020-2021'!DE35</f>
        <v>0.14596727060198714</v>
      </c>
      <c r="G35" s="24" t="str">
        <f t="shared" si="1"/>
        <v>D</v>
      </c>
      <c r="H35" s="219">
        <f>'[11]Мун- 2020-2021'!DG35</f>
        <v>0.22222222222222221</v>
      </c>
      <c r="I35" s="24" t="str">
        <f t="shared" si="2"/>
        <v>A</v>
      </c>
      <c r="J35" s="28">
        <f>'[11]Мун- 2020-2021'!DI35+0.001</f>
        <v>2.9125000000000002E-2</v>
      </c>
      <c r="K35" s="24" t="str">
        <f t="shared" si="3"/>
        <v>D</v>
      </c>
      <c r="L35" s="23">
        <f>'[11]Рег- 2020-2021'!AQ35</f>
        <v>0</v>
      </c>
      <c r="M35" s="30" t="str">
        <f t="shared" si="4"/>
        <v>D</v>
      </c>
      <c r="N35" s="33">
        <f>'[11]Рег- 2020-2021'!AS35</f>
        <v>1.3277003751052595E-4</v>
      </c>
      <c r="O35" s="34" t="str">
        <f t="shared" si="5"/>
        <v>D</v>
      </c>
      <c r="P35" s="23">
        <f>'[11]Рег- 2020-2021'!AU35</f>
        <v>0</v>
      </c>
      <c r="Q35" s="30" t="str">
        <f t="shared" si="6"/>
        <v>D</v>
      </c>
      <c r="R35" s="38">
        <f>'[11]Фед- 2020-2021'!BC35</f>
        <v>0.33333333333333331</v>
      </c>
      <c r="S35" s="34" t="str">
        <f t="shared" si="7"/>
        <v>A</v>
      </c>
      <c r="T35" s="36">
        <f>'[11]Фед- 2020-2021'!BE35</f>
        <v>0.4398571322900045</v>
      </c>
      <c r="U35" s="30" t="str">
        <f t="shared" si="8"/>
        <v>D</v>
      </c>
      <c r="V35" s="38">
        <f>'[11]Фед- 2020-2021'!BG35</f>
        <v>0.33333333333333331</v>
      </c>
      <c r="W35" s="217" t="str">
        <f t="shared" si="9"/>
        <v>B</v>
      </c>
      <c r="X35" s="58" t="str">
        <f t="shared" si="10"/>
        <v>C</v>
      </c>
      <c r="Y35" s="130">
        <f t="shared" si="11"/>
        <v>2.5</v>
      </c>
      <c r="Z35" s="131">
        <f t="shared" si="12"/>
        <v>1</v>
      </c>
      <c r="AA35" s="131">
        <f t="shared" si="13"/>
        <v>4.2</v>
      </c>
      <c r="AB35" s="131">
        <f t="shared" si="14"/>
        <v>1</v>
      </c>
      <c r="AC35" s="131">
        <f t="shared" si="15"/>
        <v>1</v>
      </c>
      <c r="AD35" s="131">
        <f t="shared" si="16"/>
        <v>1</v>
      </c>
      <c r="AE35" s="131">
        <f t="shared" si="17"/>
        <v>1</v>
      </c>
      <c r="AF35" s="131">
        <f t="shared" si="18"/>
        <v>4.2</v>
      </c>
      <c r="AG35" s="131">
        <f t="shared" si="19"/>
        <v>1</v>
      </c>
      <c r="AH35" s="131">
        <f t="shared" si="20"/>
        <v>2.5</v>
      </c>
      <c r="AI35" s="132">
        <f t="shared" si="21"/>
        <v>1.94</v>
      </c>
    </row>
    <row r="36" spans="1:35" x14ac:dyDescent="0.25">
      <c r="A36" s="222">
        <v>5</v>
      </c>
      <c r="B36" s="214">
        <f>'[11]Мун- 2020-2021'!B36</f>
        <v>31000</v>
      </c>
      <c r="C36" s="215" t="s">
        <v>61</v>
      </c>
      <c r="D36" s="216">
        <f>'[11]Мун- 2020-2021'!DC36+0.005</f>
        <v>0.38</v>
      </c>
      <c r="E36" s="217" t="str">
        <f t="shared" si="0"/>
        <v>B</v>
      </c>
      <c r="F36" s="218">
        <f>'[11]Мун- 2020-2021'!DE36</f>
        <v>0.77308591466978382</v>
      </c>
      <c r="G36" s="24" t="str">
        <f t="shared" si="1"/>
        <v>C</v>
      </c>
      <c r="H36" s="219">
        <f>'[11]Мун- 2020-2021'!DG36</f>
        <v>1.3986013986013986E-2</v>
      </c>
      <c r="I36" s="24" t="str">
        <f t="shared" si="2"/>
        <v>D</v>
      </c>
      <c r="J36" s="28">
        <f>'[11]Мун- 2020-2021'!DI36</f>
        <v>0.1396484375</v>
      </c>
      <c r="K36" s="24" t="str">
        <f t="shared" si="3"/>
        <v>C</v>
      </c>
      <c r="L36" s="23">
        <f>'[11]Рег- 2020-2021'!AQ36</f>
        <v>0.2</v>
      </c>
      <c r="M36" s="30" t="str">
        <f t="shared" si="4"/>
        <v>C</v>
      </c>
      <c r="N36" s="33">
        <f>'[11]Рег- 2020-2021'!AS36</f>
        <v>0.26554007502105192</v>
      </c>
      <c r="O36" s="34" t="str">
        <f t="shared" si="5"/>
        <v>D</v>
      </c>
      <c r="P36" s="23">
        <f>'[11]Рег- 2020-2021'!AU36</f>
        <v>0.5</v>
      </c>
      <c r="Q36" s="30" t="str">
        <f t="shared" si="6"/>
        <v>A</v>
      </c>
      <c r="R36" s="38">
        <f>'[11]Фед- 2020-2021'!BC36</f>
        <v>0</v>
      </c>
      <c r="S36" s="34" t="str">
        <f t="shared" si="7"/>
        <v>D</v>
      </c>
      <c r="T36" s="36">
        <f>'[11]Фед- 2020-2021'!BE36</f>
        <v>1.4661904409666817E-4</v>
      </c>
      <c r="U36" s="30" t="str">
        <f t="shared" si="8"/>
        <v>D</v>
      </c>
      <c r="V36" s="38">
        <f>'[11]Фед- 2020-2021'!BG36</f>
        <v>0</v>
      </c>
      <c r="W36" s="217" t="str">
        <f t="shared" si="9"/>
        <v>D</v>
      </c>
      <c r="X36" s="58" t="str">
        <f t="shared" si="10"/>
        <v>C</v>
      </c>
      <c r="Y36" s="130">
        <f t="shared" si="11"/>
        <v>2.5</v>
      </c>
      <c r="Z36" s="131">
        <f t="shared" si="12"/>
        <v>2</v>
      </c>
      <c r="AA36" s="131">
        <f t="shared" si="13"/>
        <v>1</v>
      </c>
      <c r="AB36" s="131">
        <f t="shared" si="14"/>
        <v>2</v>
      </c>
      <c r="AC36" s="131">
        <f t="shared" si="15"/>
        <v>2</v>
      </c>
      <c r="AD36" s="131">
        <f t="shared" si="16"/>
        <v>1</v>
      </c>
      <c r="AE36" s="131">
        <f t="shared" si="17"/>
        <v>4.2</v>
      </c>
      <c r="AF36" s="131">
        <f t="shared" si="18"/>
        <v>1</v>
      </c>
      <c r="AG36" s="131">
        <f t="shared" si="19"/>
        <v>1</v>
      </c>
      <c r="AH36" s="131">
        <f t="shared" si="20"/>
        <v>1</v>
      </c>
      <c r="AI36" s="132">
        <f t="shared" si="21"/>
        <v>1.77</v>
      </c>
    </row>
    <row r="37" spans="1:35" x14ac:dyDescent="0.25">
      <c r="A37" s="222">
        <v>6</v>
      </c>
      <c r="B37" s="214">
        <f>'[11]Мун- 2020-2021'!B37</f>
        <v>30130</v>
      </c>
      <c r="C37" s="220" t="s">
        <v>0</v>
      </c>
      <c r="D37" s="216">
        <f>'[11]Мун- 2020-2021'!DC37</f>
        <v>0.125</v>
      </c>
      <c r="E37" s="217" t="str">
        <f t="shared" si="0"/>
        <v>D</v>
      </c>
      <c r="F37" s="218">
        <f>'[11]Мун- 2020-2021'!DE37</f>
        <v>3.7843366452367036E-2</v>
      </c>
      <c r="G37" s="24" t="str">
        <f t="shared" si="1"/>
        <v>D</v>
      </c>
      <c r="H37" s="219">
        <f>'[11]Мун- 2020-2021'!DG37</f>
        <v>0</v>
      </c>
      <c r="I37" s="24" t="str">
        <f t="shared" si="2"/>
        <v>D</v>
      </c>
      <c r="J37" s="28">
        <f>'[11]Мун- 2020-2021'!DI37</f>
        <v>1.3565891472868217E-2</v>
      </c>
      <c r="K37" s="24" t="str">
        <f t="shared" si="3"/>
        <v>D</v>
      </c>
      <c r="L37" s="23">
        <f>'[11]Рег- 2020-2021'!AQ37</f>
        <v>0</v>
      </c>
      <c r="M37" s="30" t="str">
        <f t="shared" si="4"/>
        <v>D</v>
      </c>
      <c r="N37" s="33">
        <f>'[11]Рег- 2020-2021'!AS37</f>
        <v>1.3277003751052595E-4</v>
      </c>
      <c r="O37" s="34" t="str">
        <f t="shared" si="5"/>
        <v>D</v>
      </c>
      <c r="P37" s="23">
        <f>'[11]Рег- 2020-2021'!AU37</f>
        <v>0</v>
      </c>
      <c r="Q37" s="30" t="str">
        <f t="shared" si="6"/>
        <v>D</v>
      </c>
      <c r="R37" s="38">
        <f>'[11]Фед- 2020-2021'!BC37</f>
        <v>0</v>
      </c>
      <c r="S37" s="34" t="str">
        <f t="shared" si="7"/>
        <v>D</v>
      </c>
      <c r="T37" s="36">
        <f>'[11]Фед- 2020-2021'!BE37</f>
        <v>1.4661904409666817E-4</v>
      </c>
      <c r="U37" s="30" t="str">
        <f t="shared" si="8"/>
        <v>D</v>
      </c>
      <c r="V37" s="38">
        <f>'[11]Фед- 2020-2021'!BG37</f>
        <v>0</v>
      </c>
      <c r="W37" s="217" t="str">
        <f t="shared" si="9"/>
        <v>D</v>
      </c>
      <c r="X37" s="58" t="str">
        <f t="shared" si="10"/>
        <v>D</v>
      </c>
      <c r="Y37" s="130">
        <f t="shared" si="11"/>
        <v>1</v>
      </c>
      <c r="Z37" s="131">
        <f t="shared" si="12"/>
        <v>1</v>
      </c>
      <c r="AA37" s="131">
        <f t="shared" si="13"/>
        <v>1</v>
      </c>
      <c r="AB37" s="131">
        <f t="shared" si="14"/>
        <v>1</v>
      </c>
      <c r="AC37" s="131">
        <f t="shared" si="15"/>
        <v>1</v>
      </c>
      <c r="AD37" s="131">
        <f t="shared" si="16"/>
        <v>1</v>
      </c>
      <c r="AE37" s="131">
        <f t="shared" si="17"/>
        <v>1</v>
      </c>
      <c r="AF37" s="131">
        <f t="shared" si="18"/>
        <v>1</v>
      </c>
      <c r="AG37" s="131">
        <f t="shared" si="19"/>
        <v>1</v>
      </c>
      <c r="AH37" s="131">
        <f t="shared" si="20"/>
        <v>1</v>
      </c>
      <c r="AI37" s="132">
        <f t="shared" si="21"/>
        <v>1</v>
      </c>
    </row>
    <row r="38" spans="1:35" x14ac:dyDescent="0.25">
      <c r="A38" s="222">
        <v>7</v>
      </c>
      <c r="B38" s="214">
        <f>'[11]Мун- 2020-2021'!B38</f>
        <v>30160</v>
      </c>
      <c r="C38" s="215" t="s">
        <v>1</v>
      </c>
      <c r="D38" s="216">
        <f>'[11]Мун- 2020-2021'!DC38+0.005</f>
        <v>0.38</v>
      </c>
      <c r="E38" s="217" t="str">
        <f t="shared" si="0"/>
        <v>B</v>
      </c>
      <c r="F38" s="218">
        <f>'[11]Мун- 2020-2021'!DE38</f>
        <v>0.34599649327878435</v>
      </c>
      <c r="G38" s="24" t="str">
        <f t="shared" si="1"/>
        <v>D</v>
      </c>
      <c r="H38" s="219">
        <f>'[11]Мун- 2020-2021'!DG38</f>
        <v>3.125E-2</v>
      </c>
      <c r="I38" s="24" t="str">
        <f t="shared" si="2"/>
        <v>D</v>
      </c>
      <c r="J38" s="28">
        <f>'[11]Мун- 2020-2021'!DI38+0.005</f>
        <v>6.5263653483992462E-2</v>
      </c>
      <c r="K38" s="24" t="str">
        <f t="shared" si="3"/>
        <v>D</v>
      </c>
      <c r="L38" s="23">
        <f>'[11]Рег- 2020-2021'!AQ38</f>
        <v>0.2</v>
      </c>
      <c r="M38" s="30" t="str">
        <f t="shared" si="4"/>
        <v>C</v>
      </c>
      <c r="N38" s="33">
        <f>'[11]Рег- 2020-2021'!AS38</f>
        <v>0.39831011253157789</v>
      </c>
      <c r="O38" s="34" t="str">
        <f t="shared" si="5"/>
        <v>D</v>
      </c>
      <c r="P38" s="23">
        <f>'[11]Рег- 2020-2021'!AU38</f>
        <v>1</v>
      </c>
      <c r="Q38" s="30" t="str">
        <f t="shared" si="6"/>
        <v>A</v>
      </c>
      <c r="R38" s="38">
        <f>'[11]Фед- 2020-2021'!BC38</f>
        <v>0</v>
      </c>
      <c r="S38" s="34" t="str">
        <f t="shared" si="7"/>
        <v>D</v>
      </c>
      <c r="T38" s="36">
        <f>'[11]Фед- 2020-2021'!BE38</f>
        <v>1.4661904409666817E-4</v>
      </c>
      <c r="U38" s="30" t="str">
        <f t="shared" si="8"/>
        <v>D</v>
      </c>
      <c r="V38" s="38">
        <f>'[11]Фед- 2020-2021'!BG38</f>
        <v>0</v>
      </c>
      <c r="W38" s="217" t="str">
        <f t="shared" si="9"/>
        <v>D</v>
      </c>
      <c r="X38" s="58" t="str">
        <f t="shared" si="10"/>
        <v>C</v>
      </c>
      <c r="Y38" s="130">
        <f t="shared" si="11"/>
        <v>2.5</v>
      </c>
      <c r="Z38" s="131">
        <f t="shared" si="12"/>
        <v>1</v>
      </c>
      <c r="AA38" s="131">
        <f t="shared" si="13"/>
        <v>1</v>
      </c>
      <c r="AB38" s="131">
        <f t="shared" si="14"/>
        <v>1</v>
      </c>
      <c r="AC38" s="131">
        <f t="shared" si="15"/>
        <v>2</v>
      </c>
      <c r="AD38" s="131">
        <f t="shared" si="16"/>
        <v>1</v>
      </c>
      <c r="AE38" s="131">
        <f t="shared" si="17"/>
        <v>4.2</v>
      </c>
      <c r="AF38" s="131">
        <f t="shared" si="18"/>
        <v>1</v>
      </c>
      <c r="AG38" s="131">
        <f t="shared" si="19"/>
        <v>1</v>
      </c>
      <c r="AH38" s="131">
        <f t="shared" si="20"/>
        <v>1</v>
      </c>
      <c r="AI38" s="132">
        <f t="shared" si="21"/>
        <v>1.5699999999999998</v>
      </c>
    </row>
    <row r="39" spans="1:35" x14ac:dyDescent="0.25">
      <c r="A39" s="222">
        <v>8</v>
      </c>
      <c r="B39" s="214">
        <f>'[11]Мун- 2020-2021'!B39</f>
        <v>30310</v>
      </c>
      <c r="C39" s="215" t="s">
        <v>12</v>
      </c>
      <c r="D39" s="216">
        <f>'[11]Мун- 2020-2021'!DC39</f>
        <v>0.25</v>
      </c>
      <c r="E39" s="217" t="str">
        <f t="shared" si="0"/>
        <v>C</v>
      </c>
      <c r="F39" s="218">
        <f>'[11]Мун- 2020-2021'!DE39</f>
        <v>0.65414962010520161</v>
      </c>
      <c r="G39" s="24" t="str">
        <f t="shared" si="1"/>
        <v>C</v>
      </c>
      <c r="H39" s="219">
        <f>'[11]Мун- 2020-2021'!DG39</f>
        <v>8.2644628099173556E-3</v>
      </c>
      <c r="I39" s="24" t="str">
        <f t="shared" si="2"/>
        <v>D</v>
      </c>
      <c r="J39" s="28">
        <f>'[11]Мун- 2020-2021'!DI39+0.002</f>
        <v>0.21134256055363321</v>
      </c>
      <c r="K39" s="24" t="str">
        <f t="shared" si="3"/>
        <v>B</v>
      </c>
      <c r="L39" s="23">
        <f>'[11]Рег- 2020-2021'!AQ39</f>
        <v>0</v>
      </c>
      <c r="M39" s="30" t="str">
        <f t="shared" si="4"/>
        <v>D</v>
      </c>
      <c r="N39" s="33">
        <f>'[11]Рег- 2020-2021'!AS39</f>
        <v>1.3277003751052595E-4</v>
      </c>
      <c r="O39" s="34" t="str">
        <f t="shared" si="5"/>
        <v>D</v>
      </c>
      <c r="P39" s="23">
        <f>'[11]Рег- 2020-2021'!AU39</f>
        <v>0</v>
      </c>
      <c r="Q39" s="30" t="str">
        <f t="shared" si="6"/>
        <v>D</v>
      </c>
      <c r="R39" s="38">
        <f>'[11]Фед- 2020-2021'!BC39</f>
        <v>0</v>
      </c>
      <c r="S39" s="34" t="str">
        <f t="shared" si="7"/>
        <v>D</v>
      </c>
      <c r="T39" s="36">
        <f>'[11]Фед- 2020-2021'!BE39</f>
        <v>1.4661904409666817E-4</v>
      </c>
      <c r="U39" s="30" t="str">
        <f t="shared" si="8"/>
        <v>D</v>
      </c>
      <c r="V39" s="38">
        <f>'[11]Фед- 2020-2021'!BG39</f>
        <v>0</v>
      </c>
      <c r="W39" s="217" t="str">
        <f t="shared" si="9"/>
        <v>D</v>
      </c>
      <c r="X39" s="58" t="str">
        <f t="shared" si="10"/>
        <v>D</v>
      </c>
      <c r="Y39" s="130">
        <f t="shared" si="11"/>
        <v>2</v>
      </c>
      <c r="Z39" s="131">
        <f t="shared" si="12"/>
        <v>2</v>
      </c>
      <c r="AA39" s="131">
        <f t="shared" si="13"/>
        <v>1</v>
      </c>
      <c r="AB39" s="131">
        <f t="shared" si="14"/>
        <v>2.5</v>
      </c>
      <c r="AC39" s="131">
        <f t="shared" si="15"/>
        <v>1</v>
      </c>
      <c r="AD39" s="131">
        <f t="shared" si="16"/>
        <v>1</v>
      </c>
      <c r="AE39" s="131">
        <f t="shared" si="17"/>
        <v>1</v>
      </c>
      <c r="AF39" s="131">
        <f t="shared" si="18"/>
        <v>1</v>
      </c>
      <c r="AG39" s="131">
        <f t="shared" si="19"/>
        <v>1</v>
      </c>
      <c r="AH39" s="131">
        <f t="shared" si="20"/>
        <v>1</v>
      </c>
      <c r="AI39" s="132">
        <f t="shared" si="21"/>
        <v>1.35</v>
      </c>
    </row>
    <row r="40" spans="1:35" x14ac:dyDescent="0.25">
      <c r="A40" s="222">
        <v>9</v>
      </c>
      <c r="B40" s="214">
        <f>'[11]Мун- 2020-2021'!B40</f>
        <v>30440</v>
      </c>
      <c r="C40" s="215" t="s">
        <v>13</v>
      </c>
      <c r="D40" s="216">
        <f>'[11]Мун- 2020-2021'!DC40</f>
        <v>0.3125</v>
      </c>
      <c r="E40" s="217" t="str">
        <f t="shared" si="0"/>
        <v>C</v>
      </c>
      <c r="F40" s="218">
        <f>'[11]Мун- 2020-2021'!DE40</f>
        <v>8.6499123319696086E-2</v>
      </c>
      <c r="G40" s="24" t="str">
        <f t="shared" si="1"/>
        <v>D</v>
      </c>
      <c r="H40" s="219">
        <f>'[11]Мун- 2020-2021'!DG40</f>
        <v>0.125</v>
      </c>
      <c r="I40" s="24" t="str">
        <f t="shared" si="2"/>
        <v>B</v>
      </c>
      <c r="J40" s="28">
        <f>'[11]Мун- 2020-2021'!DI40</f>
        <v>1.9300361881785282E-2</v>
      </c>
      <c r="K40" s="24" t="str">
        <f t="shared" si="3"/>
        <v>D</v>
      </c>
      <c r="L40" s="23">
        <f>'[11]Рег- 2020-2021'!AQ40</f>
        <v>0.2</v>
      </c>
      <c r="M40" s="30" t="str">
        <f t="shared" si="4"/>
        <v>C</v>
      </c>
      <c r="N40" s="33">
        <f>'[11]Рег- 2020-2021'!AS40</f>
        <v>0.39831011253157789</v>
      </c>
      <c r="O40" s="34" t="str">
        <f t="shared" si="5"/>
        <v>D</v>
      </c>
      <c r="P40" s="23">
        <f>'[11]Рег- 2020-2021'!AU40</f>
        <v>0.66666666666666663</v>
      </c>
      <c r="Q40" s="30" t="str">
        <f t="shared" si="6"/>
        <v>A</v>
      </c>
      <c r="R40" s="38">
        <f>'[11]Фед- 2020-2021'!BC40</f>
        <v>0.5</v>
      </c>
      <c r="S40" s="34" t="str">
        <f t="shared" si="7"/>
        <v>A</v>
      </c>
      <c r="T40" s="36">
        <f>'[11]Фед- 2020-2021'!BE40</f>
        <v>0.73309522048334086</v>
      </c>
      <c r="U40" s="30" t="str">
        <f t="shared" si="8"/>
        <v>C</v>
      </c>
      <c r="V40" s="38">
        <f>'[11]Фед- 2020-2021'!BG40</f>
        <v>1</v>
      </c>
      <c r="W40" s="217" t="str">
        <f t="shared" si="9"/>
        <v>A</v>
      </c>
      <c r="X40" s="58" t="str">
        <f t="shared" si="10"/>
        <v>C</v>
      </c>
      <c r="Y40" s="130">
        <f t="shared" si="11"/>
        <v>2</v>
      </c>
      <c r="Z40" s="131">
        <f t="shared" si="12"/>
        <v>1</v>
      </c>
      <c r="AA40" s="131">
        <f t="shared" si="13"/>
        <v>2.5</v>
      </c>
      <c r="AB40" s="131">
        <f t="shared" si="14"/>
        <v>1</v>
      </c>
      <c r="AC40" s="131">
        <f t="shared" si="15"/>
        <v>2</v>
      </c>
      <c r="AD40" s="131">
        <f t="shared" si="16"/>
        <v>1</v>
      </c>
      <c r="AE40" s="131">
        <f t="shared" si="17"/>
        <v>4.2</v>
      </c>
      <c r="AF40" s="131">
        <f t="shared" si="18"/>
        <v>4.2</v>
      </c>
      <c r="AG40" s="131">
        <f t="shared" si="19"/>
        <v>2</v>
      </c>
      <c r="AH40" s="131">
        <f t="shared" si="20"/>
        <v>4.2</v>
      </c>
      <c r="AI40" s="132">
        <f t="shared" si="21"/>
        <v>2.4099999999999997</v>
      </c>
    </row>
    <row r="41" spans="1:35" x14ac:dyDescent="0.25">
      <c r="A41" s="222">
        <v>10</v>
      </c>
      <c r="B41" s="214">
        <f>'[11]Мун- 2020-2021'!B41</f>
        <v>30500</v>
      </c>
      <c r="C41" s="229" t="s">
        <v>14</v>
      </c>
      <c r="D41" s="216">
        <f>'[11]Мун- 2020-2021'!DC41</f>
        <v>0.125</v>
      </c>
      <c r="E41" s="217" t="str">
        <f t="shared" si="0"/>
        <v>D</v>
      </c>
      <c r="F41" s="218">
        <f>'[11]Мун- 2020-2021'!DE41</f>
        <v>1.6218585622443018E-2</v>
      </c>
      <c r="G41" s="24" t="str">
        <f t="shared" si="1"/>
        <v>D</v>
      </c>
      <c r="H41" s="219">
        <f>'[11]Мун- 2020-2021'!DG41</f>
        <v>0</v>
      </c>
      <c r="I41" s="24" t="str">
        <f t="shared" si="2"/>
        <v>D</v>
      </c>
      <c r="J41" s="28">
        <f>'[11]Мун- 2020-2021'!DI41+0.007</f>
        <v>1.4481296758104738E-2</v>
      </c>
      <c r="K41" s="24" t="str">
        <f t="shared" si="3"/>
        <v>D</v>
      </c>
      <c r="L41" s="23">
        <f>'[11]Рег- 2020-2021'!AQ41</f>
        <v>0</v>
      </c>
      <c r="M41" s="30" t="str">
        <f t="shared" si="4"/>
        <v>D</v>
      </c>
      <c r="N41" s="33">
        <f>'[11]Рег- 2020-2021'!AS41</f>
        <v>1.3277003751052595E-4</v>
      </c>
      <c r="O41" s="34" t="str">
        <f t="shared" si="5"/>
        <v>D</v>
      </c>
      <c r="P41" s="23">
        <f>'[11]Рег- 2020-2021'!AU41</f>
        <v>0</v>
      </c>
      <c r="Q41" s="30" t="str">
        <f t="shared" si="6"/>
        <v>D</v>
      </c>
      <c r="R41" s="38">
        <f>'[11]Фед- 2020-2021'!BC41</f>
        <v>0</v>
      </c>
      <c r="S41" s="34" t="str">
        <f t="shared" si="7"/>
        <v>D</v>
      </c>
      <c r="T41" s="36">
        <f>'[11]Фед- 2020-2021'!BE41</f>
        <v>1.4661904409666817E-4</v>
      </c>
      <c r="U41" s="30" t="str">
        <f t="shared" si="8"/>
        <v>D</v>
      </c>
      <c r="V41" s="38">
        <f>'[11]Фед- 2020-2021'!BG41</f>
        <v>0</v>
      </c>
      <c r="W41" s="217" t="str">
        <f t="shared" si="9"/>
        <v>D</v>
      </c>
      <c r="X41" s="58" t="str">
        <f t="shared" si="10"/>
        <v>D</v>
      </c>
      <c r="Y41" s="130">
        <f t="shared" si="11"/>
        <v>1</v>
      </c>
      <c r="Z41" s="131">
        <f t="shared" si="12"/>
        <v>1</v>
      </c>
      <c r="AA41" s="131">
        <f t="shared" si="13"/>
        <v>1</v>
      </c>
      <c r="AB41" s="131">
        <f t="shared" si="14"/>
        <v>1</v>
      </c>
      <c r="AC41" s="131">
        <f t="shared" si="15"/>
        <v>1</v>
      </c>
      <c r="AD41" s="131">
        <f t="shared" si="16"/>
        <v>1</v>
      </c>
      <c r="AE41" s="131">
        <f t="shared" si="17"/>
        <v>1</v>
      </c>
      <c r="AF41" s="131">
        <f t="shared" si="18"/>
        <v>1</v>
      </c>
      <c r="AG41" s="131">
        <f t="shared" si="19"/>
        <v>1</v>
      </c>
      <c r="AH41" s="131">
        <f t="shared" si="20"/>
        <v>1</v>
      </c>
      <c r="AI41" s="132">
        <f t="shared" si="21"/>
        <v>1</v>
      </c>
    </row>
    <row r="42" spans="1:35" x14ac:dyDescent="0.25">
      <c r="A42" s="222">
        <v>11</v>
      </c>
      <c r="B42" s="214">
        <f>'[11]Мун- 2020-2021'!B42</f>
        <v>30530</v>
      </c>
      <c r="C42" s="230" t="s">
        <v>170</v>
      </c>
      <c r="D42" s="216">
        <f>'[11]Мун- 2020-2021'!DC42</f>
        <v>0.1875</v>
      </c>
      <c r="E42" s="217" t="str">
        <f t="shared" si="0"/>
        <v>D</v>
      </c>
      <c r="F42" s="218">
        <f>'[11]Мун- 2020-2021'!DE42</f>
        <v>5.9468147282291058E-2</v>
      </c>
      <c r="G42" s="24" t="str">
        <f t="shared" si="1"/>
        <v>D</v>
      </c>
      <c r="H42" s="219">
        <f>'[11]Мун- 2020-2021'!DG42</f>
        <v>9.0909090909090912E-2</v>
      </c>
      <c r="I42" s="24" t="str">
        <f t="shared" si="2"/>
        <v>C</v>
      </c>
      <c r="J42" s="28">
        <f>'[11]Мун- 2020-2021'!DI42</f>
        <v>7.5187969924812026E-3</v>
      </c>
      <c r="K42" s="24" t="str">
        <f t="shared" si="3"/>
        <v>D</v>
      </c>
      <c r="L42" s="23">
        <f>'[11]Рег- 2020-2021'!AQ42</f>
        <v>0.2</v>
      </c>
      <c r="M42" s="30" t="str">
        <f t="shared" si="4"/>
        <v>C</v>
      </c>
      <c r="N42" s="33">
        <f>'[11]Рег- 2020-2021'!AS42</f>
        <v>0.13277003751052596</v>
      </c>
      <c r="O42" s="34" t="str">
        <f t="shared" si="5"/>
        <v>D</v>
      </c>
      <c r="P42" s="23">
        <f>'[11]Рег- 2020-2021'!AU42</f>
        <v>1</v>
      </c>
      <c r="Q42" s="30" t="str">
        <f t="shared" si="6"/>
        <v>A</v>
      </c>
      <c r="R42" s="38">
        <f>'[11]Фед- 2020-2021'!BC42</f>
        <v>0</v>
      </c>
      <c r="S42" s="34" t="str">
        <f t="shared" si="7"/>
        <v>D</v>
      </c>
      <c r="T42" s="36">
        <f>'[11]Фед- 2020-2021'!BE42</f>
        <v>1.4661904409666817E-4</v>
      </c>
      <c r="U42" s="30" t="str">
        <f t="shared" si="8"/>
        <v>D</v>
      </c>
      <c r="V42" s="38">
        <f>'[11]Фед- 2020-2021'!BG42</f>
        <v>0</v>
      </c>
      <c r="W42" s="217" t="str">
        <f t="shared" si="9"/>
        <v>D</v>
      </c>
      <c r="X42" s="58" t="str">
        <f t="shared" si="10"/>
        <v>C</v>
      </c>
      <c r="Y42" s="130">
        <f t="shared" si="11"/>
        <v>1</v>
      </c>
      <c r="Z42" s="131">
        <f t="shared" si="12"/>
        <v>1</v>
      </c>
      <c r="AA42" s="131">
        <f t="shared" si="13"/>
        <v>2</v>
      </c>
      <c r="AB42" s="131">
        <f t="shared" si="14"/>
        <v>1</v>
      </c>
      <c r="AC42" s="131">
        <f t="shared" si="15"/>
        <v>2</v>
      </c>
      <c r="AD42" s="131">
        <f t="shared" si="16"/>
        <v>1</v>
      </c>
      <c r="AE42" s="131">
        <f t="shared" si="17"/>
        <v>4.2</v>
      </c>
      <c r="AF42" s="131">
        <f t="shared" si="18"/>
        <v>1</v>
      </c>
      <c r="AG42" s="131">
        <f t="shared" si="19"/>
        <v>1</v>
      </c>
      <c r="AH42" s="131">
        <f t="shared" si="20"/>
        <v>1</v>
      </c>
      <c r="AI42" s="132">
        <f t="shared" si="21"/>
        <v>1.52</v>
      </c>
    </row>
    <row r="43" spans="1:35" x14ac:dyDescent="0.25">
      <c r="A43" s="222">
        <v>12</v>
      </c>
      <c r="B43" s="214">
        <f>'[11]Мун- 2020-2021'!B43</f>
        <v>30640</v>
      </c>
      <c r="C43" s="230" t="s">
        <v>18</v>
      </c>
      <c r="D43" s="216">
        <f>'[11]Мун- 2020-2021'!DC43+0.001</f>
        <v>0.626</v>
      </c>
      <c r="E43" s="217" t="str">
        <f t="shared" si="0"/>
        <v>A</v>
      </c>
      <c r="F43" s="218">
        <f>'[11]Мун- 2020-2021'!DE43</f>
        <v>1.4650789012273524</v>
      </c>
      <c r="G43" s="24" t="str">
        <f t="shared" si="1"/>
        <v>B</v>
      </c>
      <c r="H43" s="219">
        <f>'[11]Мун- 2020-2021'!DG43</f>
        <v>1.4760147601476014E-2</v>
      </c>
      <c r="I43" s="24" t="str">
        <f t="shared" si="2"/>
        <v>D</v>
      </c>
      <c r="J43" s="28">
        <f>'[11]Мун- 2020-2021'!DI43</f>
        <v>0.2942453854505972</v>
      </c>
      <c r="K43" s="24" t="str">
        <f t="shared" si="3"/>
        <v>A</v>
      </c>
      <c r="L43" s="23">
        <f>'[11]Рег- 2020-2021'!AQ43</f>
        <v>0.4</v>
      </c>
      <c r="M43" s="30" t="str">
        <f t="shared" si="4"/>
        <v>A</v>
      </c>
      <c r="N43" s="33">
        <f>'[11]Рег- 2020-2021'!AS43</f>
        <v>0.39831011253157789</v>
      </c>
      <c r="O43" s="34" t="str">
        <f t="shared" si="5"/>
        <v>D</v>
      </c>
      <c r="P43" s="23">
        <f>'[11]Рег- 2020-2021'!AU43</f>
        <v>0</v>
      </c>
      <c r="Q43" s="30" t="str">
        <f t="shared" si="6"/>
        <v>D</v>
      </c>
      <c r="R43" s="38">
        <f>'[11]Фед- 2020-2021'!BC43</f>
        <v>0</v>
      </c>
      <c r="S43" s="34" t="str">
        <f t="shared" si="7"/>
        <v>D</v>
      </c>
      <c r="T43" s="36">
        <f>'[11]Фед- 2020-2021'!BE43</f>
        <v>1.4661904409666817E-4</v>
      </c>
      <c r="U43" s="30" t="str">
        <f t="shared" si="8"/>
        <v>D</v>
      </c>
      <c r="V43" s="38">
        <f>'[11]Фед- 2020-2021'!BG43</f>
        <v>0</v>
      </c>
      <c r="W43" s="217" t="str">
        <f t="shared" si="9"/>
        <v>D</v>
      </c>
      <c r="X43" s="58" t="str">
        <f t="shared" si="10"/>
        <v>C</v>
      </c>
      <c r="Y43" s="130">
        <f t="shared" si="11"/>
        <v>4.2</v>
      </c>
      <c r="Z43" s="131">
        <f t="shared" si="12"/>
        <v>2.5</v>
      </c>
      <c r="AA43" s="131">
        <f t="shared" si="13"/>
        <v>1</v>
      </c>
      <c r="AB43" s="131">
        <f t="shared" si="14"/>
        <v>4.2</v>
      </c>
      <c r="AC43" s="131">
        <f t="shared" si="15"/>
        <v>4.2</v>
      </c>
      <c r="AD43" s="131">
        <f t="shared" si="16"/>
        <v>1</v>
      </c>
      <c r="AE43" s="131">
        <f t="shared" si="17"/>
        <v>1</v>
      </c>
      <c r="AF43" s="131">
        <f t="shared" si="18"/>
        <v>1</v>
      </c>
      <c r="AG43" s="131">
        <f t="shared" si="19"/>
        <v>1</v>
      </c>
      <c r="AH43" s="131">
        <f t="shared" si="20"/>
        <v>1</v>
      </c>
      <c r="AI43" s="132">
        <f t="shared" si="21"/>
        <v>2.1100000000000003</v>
      </c>
    </row>
    <row r="44" spans="1:35" x14ac:dyDescent="0.25">
      <c r="A44" s="222">
        <v>13</v>
      </c>
      <c r="B44" s="214">
        <f>'[11]Мун- 2020-2021'!B44</f>
        <v>30650</v>
      </c>
      <c r="C44" s="230" t="s">
        <v>19</v>
      </c>
      <c r="D44" s="216">
        <f>'[11]Мун- 2020-2021'!DC44</f>
        <v>0.1875</v>
      </c>
      <c r="E44" s="217" t="str">
        <f t="shared" si="0"/>
        <v>D</v>
      </c>
      <c r="F44" s="218">
        <f>'[11]Мун- 2020-2021'!DE44</f>
        <v>8.1092928112215079E-2</v>
      </c>
      <c r="G44" s="24" t="str">
        <f t="shared" si="1"/>
        <v>D</v>
      </c>
      <c r="H44" s="219">
        <f>'[11]Мун- 2020-2021'!DG44</f>
        <v>0</v>
      </c>
      <c r="I44" s="24" t="str">
        <f t="shared" si="2"/>
        <v>D</v>
      </c>
      <c r="J44" s="28">
        <f>'[11]Мун- 2020-2021'!DI44</f>
        <v>1.70261066969353E-2</v>
      </c>
      <c r="K44" s="24" t="str">
        <f t="shared" si="3"/>
        <v>D</v>
      </c>
      <c r="L44" s="23">
        <f>'[11]Рег- 2020-2021'!AQ44</f>
        <v>0</v>
      </c>
      <c r="M44" s="30" t="str">
        <f t="shared" si="4"/>
        <v>D</v>
      </c>
      <c r="N44" s="33">
        <f>'[11]Рег- 2020-2021'!AS44</f>
        <v>1.3277003751052595E-4</v>
      </c>
      <c r="O44" s="34" t="str">
        <f t="shared" si="5"/>
        <v>D</v>
      </c>
      <c r="P44" s="23">
        <f>'[11]Рег- 2020-2021'!AU44</f>
        <v>0</v>
      </c>
      <c r="Q44" s="30" t="str">
        <f t="shared" si="6"/>
        <v>D</v>
      </c>
      <c r="R44" s="38">
        <f>'[11]Фед- 2020-2021'!BC44</f>
        <v>0</v>
      </c>
      <c r="S44" s="34" t="str">
        <f t="shared" si="7"/>
        <v>D</v>
      </c>
      <c r="T44" s="36">
        <f>'[11]Фед- 2020-2021'!BE44</f>
        <v>1.4661904409666817E-4</v>
      </c>
      <c r="U44" s="30" t="str">
        <f t="shared" si="8"/>
        <v>D</v>
      </c>
      <c r="V44" s="38">
        <f>'[11]Фед- 2020-2021'!BG44</f>
        <v>0</v>
      </c>
      <c r="W44" s="217" t="str">
        <f t="shared" si="9"/>
        <v>D</v>
      </c>
      <c r="X44" s="58" t="str">
        <f t="shared" si="10"/>
        <v>D</v>
      </c>
      <c r="Y44" s="130">
        <f t="shared" si="11"/>
        <v>1</v>
      </c>
      <c r="Z44" s="131">
        <f t="shared" si="12"/>
        <v>1</v>
      </c>
      <c r="AA44" s="131">
        <f t="shared" si="13"/>
        <v>1</v>
      </c>
      <c r="AB44" s="131">
        <f t="shared" si="14"/>
        <v>1</v>
      </c>
      <c r="AC44" s="131">
        <f t="shared" si="15"/>
        <v>1</v>
      </c>
      <c r="AD44" s="131">
        <f t="shared" si="16"/>
        <v>1</v>
      </c>
      <c r="AE44" s="131">
        <f t="shared" si="17"/>
        <v>1</v>
      </c>
      <c r="AF44" s="131">
        <f t="shared" si="18"/>
        <v>1</v>
      </c>
      <c r="AG44" s="131">
        <f t="shared" si="19"/>
        <v>1</v>
      </c>
      <c r="AH44" s="131">
        <f t="shared" si="20"/>
        <v>1</v>
      </c>
      <c r="AI44" s="132">
        <f t="shared" si="21"/>
        <v>1</v>
      </c>
    </row>
    <row r="45" spans="1:35" x14ac:dyDescent="0.25">
      <c r="A45" s="222">
        <v>14</v>
      </c>
      <c r="B45" s="214">
        <f>'[11]Мун- 2020-2021'!B45</f>
        <v>30790</v>
      </c>
      <c r="C45" s="230" t="s">
        <v>20</v>
      </c>
      <c r="D45" s="216">
        <f>'[11]Мун- 2020-2021'!DC45+0.005</f>
        <v>0.38</v>
      </c>
      <c r="E45" s="217" t="str">
        <f t="shared" si="0"/>
        <v>B</v>
      </c>
      <c r="F45" s="218">
        <f>'[11]Мун- 2020-2021'!DE45</f>
        <v>9.1905318527177093E-2</v>
      </c>
      <c r="G45" s="24" t="str">
        <f t="shared" si="1"/>
        <v>D</v>
      </c>
      <c r="H45" s="219">
        <f>'[11]Мун- 2020-2021'!DG45</f>
        <v>0.11764705882352941</v>
      </c>
      <c r="I45" s="24" t="str">
        <f t="shared" si="2"/>
        <v>B</v>
      </c>
      <c r="J45" s="28">
        <f>'[11]Мун- 2020-2021'!DI45+0.007</f>
        <v>3.1320457796852649E-2</v>
      </c>
      <c r="K45" s="24" t="str">
        <f t="shared" si="3"/>
        <v>D</v>
      </c>
      <c r="L45" s="23">
        <f>'[11]Рег- 2020-2021'!AQ45</f>
        <v>0.2</v>
      </c>
      <c r="M45" s="30" t="str">
        <f t="shared" si="4"/>
        <v>C</v>
      </c>
      <c r="N45" s="33">
        <f>'[11]Рег- 2020-2021'!AS45</f>
        <v>0.13277003751052596</v>
      </c>
      <c r="O45" s="34" t="str">
        <f t="shared" si="5"/>
        <v>D</v>
      </c>
      <c r="P45" s="23">
        <f>'[11]Рег- 2020-2021'!AU45</f>
        <v>0</v>
      </c>
      <c r="Q45" s="30" t="str">
        <f t="shared" si="6"/>
        <v>D</v>
      </c>
      <c r="R45" s="38">
        <f>'[11]Фед- 2020-2021'!BC45</f>
        <v>0.16666666666666666</v>
      </c>
      <c r="S45" s="34" t="str">
        <f t="shared" si="7"/>
        <v>B</v>
      </c>
      <c r="T45" s="36">
        <f>'[11]Фед- 2020-2021'!BE45</f>
        <v>0.29323808819333635</v>
      </c>
      <c r="U45" s="30" t="str">
        <f t="shared" si="8"/>
        <v>D</v>
      </c>
      <c r="V45" s="38">
        <f>'[11]Фед- 2020-2021'!BG45</f>
        <v>0</v>
      </c>
      <c r="W45" s="217" t="str">
        <f t="shared" si="9"/>
        <v>D</v>
      </c>
      <c r="X45" s="58" t="str">
        <f t="shared" si="10"/>
        <v>C</v>
      </c>
      <c r="Y45" s="130">
        <f t="shared" si="11"/>
        <v>2.5</v>
      </c>
      <c r="Z45" s="131">
        <f t="shared" si="12"/>
        <v>1</v>
      </c>
      <c r="AA45" s="131">
        <f t="shared" si="13"/>
        <v>2.5</v>
      </c>
      <c r="AB45" s="131">
        <f t="shared" si="14"/>
        <v>1</v>
      </c>
      <c r="AC45" s="131">
        <f t="shared" si="15"/>
        <v>2</v>
      </c>
      <c r="AD45" s="131">
        <f t="shared" si="16"/>
        <v>1</v>
      </c>
      <c r="AE45" s="131">
        <f t="shared" si="17"/>
        <v>1</v>
      </c>
      <c r="AF45" s="131">
        <f t="shared" si="18"/>
        <v>2.5</v>
      </c>
      <c r="AG45" s="131">
        <f t="shared" si="19"/>
        <v>1</v>
      </c>
      <c r="AH45" s="131">
        <f t="shared" si="20"/>
        <v>1</v>
      </c>
      <c r="AI45" s="132">
        <f t="shared" si="21"/>
        <v>1.55</v>
      </c>
    </row>
    <row r="46" spans="1:35" x14ac:dyDescent="0.25">
      <c r="A46" s="222">
        <v>15</v>
      </c>
      <c r="B46" s="214">
        <f>'[11]Мун- 2020-2021'!B46</f>
        <v>30890</v>
      </c>
      <c r="C46" s="230" t="s">
        <v>171</v>
      </c>
      <c r="D46" s="216">
        <f>'[11]Мун- 2020-2021'!DC46</f>
        <v>0.25</v>
      </c>
      <c r="E46" s="217" t="str">
        <f t="shared" si="0"/>
        <v>C</v>
      </c>
      <c r="F46" s="218">
        <f>'[11]Мун- 2020-2021'!DE46</f>
        <v>0.67577440093512564</v>
      </c>
      <c r="G46" s="24" t="str">
        <f t="shared" si="1"/>
        <v>C</v>
      </c>
      <c r="H46" s="219">
        <f>'[11]Мун- 2020-2021'!DG46</f>
        <v>0</v>
      </c>
      <c r="I46" s="24" t="str">
        <f t="shared" si="2"/>
        <v>D</v>
      </c>
      <c r="J46" s="28">
        <f>'[11]Мун- 2020-2021'!DI46+0.004</f>
        <v>0.18105382436260622</v>
      </c>
      <c r="K46" s="24" t="str">
        <f t="shared" si="3"/>
        <v>B</v>
      </c>
      <c r="L46" s="23">
        <f>'[11]Рег- 2020-2021'!AQ46</f>
        <v>0</v>
      </c>
      <c r="M46" s="30" t="str">
        <f t="shared" si="4"/>
        <v>D</v>
      </c>
      <c r="N46" s="33">
        <f>'[11]Рег- 2020-2021'!AS46</f>
        <v>1.3277003751052595E-4</v>
      </c>
      <c r="O46" s="34" t="str">
        <f t="shared" si="5"/>
        <v>D</v>
      </c>
      <c r="P46" s="23">
        <f>'[11]Рег- 2020-2021'!AU46</f>
        <v>0</v>
      </c>
      <c r="Q46" s="30" t="str">
        <f t="shared" si="6"/>
        <v>D</v>
      </c>
      <c r="R46" s="38">
        <f>'[11]Фед- 2020-2021'!BC46</f>
        <v>0</v>
      </c>
      <c r="S46" s="34" t="str">
        <f t="shared" si="7"/>
        <v>D</v>
      </c>
      <c r="T46" s="36">
        <f>'[11]Фед- 2020-2021'!BE46</f>
        <v>1.4661904409666817E-4</v>
      </c>
      <c r="U46" s="30" t="str">
        <f t="shared" si="8"/>
        <v>D</v>
      </c>
      <c r="V46" s="38">
        <f>'[11]Фед- 2020-2021'!BG46</f>
        <v>0</v>
      </c>
      <c r="W46" s="217" t="str">
        <f t="shared" si="9"/>
        <v>D</v>
      </c>
      <c r="X46" s="58" t="str">
        <f t="shared" si="10"/>
        <v>D</v>
      </c>
      <c r="Y46" s="130">
        <f t="shared" si="11"/>
        <v>2</v>
      </c>
      <c r="Z46" s="131">
        <f t="shared" si="12"/>
        <v>2</v>
      </c>
      <c r="AA46" s="131">
        <f t="shared" si="13"/>
        <v>1</v>
      </c>
      <c r="AB46" s="131">
        <f t="shared" si="14"/>
        <v>2.5</v>
      </c>
      <c r="AC46" s="131">
        <f t="shared" si="15"/>
        <v>1</v>
      </c>
      <c r="AD46" s="131">
        <f t="shared" si="16"/>
        <v>1</v>
      </c>
      <c r="AE46" s="131">
        <f t="shared" si="17"/>
        <v>1</v>
      </c>
      <c r="AF46" s="131">
        <f t="shared" si="18"/>
        <v>1</v>
      </c>
      <c r="AG46" s="131">
        <f t="shared" si="19"/>
        <v>1</v>
      </c>
      <c r="AH46" s="131">
        <f t="shared" si="20"/>
        <v>1</v>
      </c>
      <c r="AI46" s="132">
        <f t="shared" si="21"/>
        <v>1.35</v>
      </c>
    </row>
    <row r="47" spans="1:35" x14ac:dyDescent="0.25">
      <c r="A47" s="222">
        <v>16</v>
      </c>
      <c r="B47" s="214">
        <f>'[11]Мун- 2020-2021'!B47</f>
        <v>30940</v>
      </c>
      <c r="C47" s="230" t="s">
        <v>6</v>
      </c>
      <c r="D47" s="216">
        <f>'[11]Мун- 2020-2021'!DC47</f>
        <v>0.4375</v>
      </c>
      <c r="E47" s="217" t="str">
        <f t="shared" si="0"/>
        <v>B</v>
      </c>
      <c r="F47" s="218">
        <f>'[11]Мун- 2020-2021'!DE47</f>
        <v>2.1300409117475163</v>
      </c>
      <c r="G47" s="24" t="str">
        <f t="shared" si="1"/>
        <v>A</v>
      </c>
      <c r="H47" s="219">
        <f>'[11]Мун- 2020-2021'!DG47</f>
        <v>7.6142131979695434E-3</v>
      </c>
      <c r="I47" s="24" t="str">
        <f t="shared" si="2"/>
        <v>D</v>
      </c>
      <c r="J47" s="28">
        <f>'[11]Мун- 2020-2021'!DI47</f>
        <v>0.34440559440559443</v>
      </c>
      <c r="K47" s="24" t="str">
        <f t="shared" si="3"/>
        <v>A</v>
      </c>
      <c r="L47" s="23">
        <f>'[11]Рег- 2020-2021'!AQ47</f>
        <v>0.2</v>
      </c>
      <c r="M47" s="30" t="str">
        <f t="shared" si="4"/>
        <v>C</v>
      </c>
      <c r="N47" s="33">
        <f>'[11]Рег- 2020-2021'!AS47</f>
        <v>0.26554007502105192</v>
      </c>
      <c r="O47" s="34" t="str">
        <f t="shared" si="5"/>
        <v>D</v>
      </c>
      <c r="P47" s="23">
        <f>'[11]Рег- 2020-2021'!AU47</f>
        <v>1</v>
      </c>
      <c r="Q47" s="30" t="str">
        <f t="shared" si="6"/>
        <v>A</v>
      </c>
      <c r="R47" s="38">
        <f>'[11]Фед- 2020-2021'!BC47</f>
        <v>0</v>
      </c>
      <c r="S47" s="34" t="str">
        <f t="shared" si="7"/>
        <v>D</v>
      </c>
      <c r="T47" s="36">
        <f>'[11]Фед- 2020-2021'!BE47</f>
        <v>1.4661904409666817E-4</v>
      </c>
      <c r="U47" s="30" t="str">
        <f t="shared" si="8"/>
        <v>D</v>
      </c>
      <c r="V47" s="38">
        <f>'[11]Фед- 2020-2021'!BG47</f>
        <v>0</v>
      </c>
      <c r="W47" s="217" t="str">
        <f t="shared" si="9"/>
        <v>D</v>
      </c>
      <c r="X47" s="58" t="str">
        <f t="shared" si="10"/>
        <v>C</v>
      </c>
      <c r="Y47" s="130">
        <f t="shared" si="11"/>
        <v>2.5</v>
      </c>
      <c r="Z47" s="131">
        <f t="shared" si="12"/>
        <v>4.2</v>
      </c>
      <c r="AA47" s="131">
        <f t="shared" si="13"/>
        <v>1</v>
      </c>
      <c r="AB47" s="131">
        <f t="shared" si="14"/>
        <v>4.2</v>
      </c>
      <c r="AC47" s="131">
        <f t="shared" si="15"/>
        <v>2</v>
      </c>
      <c r="AD47" s="131">
        <f t="shared" si="16"/>
        <v>1</v>
      </c>
      <c r="AE47" s="131">
        <f t="shared" si="17"/>
        <v>4.2</v>
      </c>
      <c r="AF47" s="131">
        <f t="shared" si="18"/>
        <v>1</v>
      </c>
      <c r="AG47" s="131">
        <f t="shared" si="19"/>
        <v>1</v>
      </c>
      <c r="AH47" s="131">
        <f t="shared" si="20"/>
        <v>1</v>
      </c>
      <c r="AI47" s="132">
        <f t="shared" si="21"/>
        <v>2.21</v>
      </c>
    </row>
    <row r="48" spans="1:35" ht="15.75" thickBot="1" x14ac:dyDescent="0.3">
      <c r="A48" s="222">
        <v>17</v>
      </c>
      <c r="B48" s="223">
        <f>'[11]Мун- 2020-2021'!B48</f>
        <v>31480</v>
      </c>
      <c r="C48" s="224" t="s">
        <v>62</v>
      </c>
      <c r="D48" s="225">
        <f>'[11]Мун- 2020-2021'!DC48</f>
        <v>0.5</v>
      </c>
      <c r="E48" s="226" t="str">
        <f t="shared" si="0"/>
        <v>B</v>
      </c>
      <c r="F48" s="227">
        <f>'[11]Мун- 2020-2021'!DE48</f>
        <v>3.822180011689071</v>
      </c>
      <c r="G48" s="24" t="str">
        <f t="shared" si="1"/>
        <v>A</v>
      </c>
      <c r="H48" s="228">
        <f>'[11]Мун- 2020-2021'!DG48</f>
        <v>2.828854314002829E-3</v>
      </c>
      <c r="I48" s="24" t="str">
        <f t="shared" si="2"/>
        <v>D</v>
      </c>
      <c r="J48" s="28">
        <f>'[11]Мун- 2020-2021'!DI48+0.002</f>
        <v>0.55348205928237126</v>
      </c>
      <c r="K48" s="24" t="str">
        <f t="shared" si="3"/>
        <v>A</v>
      </c>
      <c r="L48" s="25">
        <f>'[11]Рег- 2020-2021'!AQ48</f>
        <v>0</v>
      </c>
      <c r="M48" s="35" t="str">
        <f t="shared" si="4"/>
        <v>D</v>
      </c>
      <c r="N48" s="28">
        <f>'[11]Рег- 2020-2021'!AS48</f>
        <v>1.3277003751052595E-4</v>
      </c>
      <c r="O48" s="40" t="str">
        <f t="shared" si="5"/>
        <v>D</v>
      </c>
      <c r="P48" s="25">
        <f>'[11]Рег- 2020-2021'!AU48</f>
        <v>0</v>
      </c>
      <c r="Q48" s="35" t="str">
        <f t="shared" si="6"/>
        <v>D</v>
      </c>
      <c r="R48" s="26">
        <f>'[11]Фед- 2020-2021'!BC48</f>
        <v>0</v>
      </c>
      <c r="S48" s="40" t="str">
        <f t="shared" si="7"/>
        <v>D</v>
      </c>
      <c r="T48" s="43">
        <f>'[11]Фед- 2020-2021'!BE48</f>
        <v>1.4661904409666817E-4</v>
      </c>
      <c r="U48" s="35" t="str">
        <f t="shared" si="8"/>
        <v>D</v>
      </c>
      <c r="V48" s="26">
        <f>'[11]Фед- 2020-2021'!BG48</f>
        <v>0</v>
      </c>
      <c r="W48" s="226" t="str">
        <f t="shared" si="9"/>
        <v>D</v>
      </c>
      <c r="X48" s="57" t="str">
        <f t="shared" si="10"/>
        <v>C</v>
      </c>
      <c r="Y48" s="130">
        <f t="shared" si="11"/>
        <v>2.5</v>
      </c>
      <c r="Z48" s="131">
        <f t="shared" si="12"/>
        <v>4.2</v>
      </c>
      <c r="AA48" s="131">
        <f t="shared" si="13"/>
        <v>1</v>
      </c>
      <c r="AB48" s="131">
        <f t="shared" si="14"/>
        <v>4.2</v>
      </c>
      <c r="AC48" s="131">
        <f t="shared" si="15"/>
        <v>1</v>
      </c>
      <c r="AD48" s="131">
        <f t="shared" si="16"/>
        <v>1</v>
      </c>
      <c r="AE48" s="131">
        <f t="shared" si="17"/>
        <v>1</v>
      </c>
      <c r="AF48" s="131">
        <f t="shared" si="18"/>
        <v>1</v>
      </c>
      <c r="AG48" s="131">
        <f t="shared" si="19"/>
        <v>1</v>
      </c>
      <c r="AH48" s="131">
        <f t="shared" si="20"/>
        <v>1</v>
      </c>
      <c r="AI48" s="132">
        <f t="shared" si="21"/>
        <v>1.7899999999999998</v>
      </c>
    </row>
    <row r="49" spans="1:35" ht="16.5" thickBot="1" x14ac:dyDescent="0.3">
      <c r="A49" s="231"/>
      <c r="B49" s="206"/>
      <c r="C49" s="133" t="str">
        <f>'[11]Мун- 2020-2021'!C49</f>
        <v>Октябрьский район</v>
      </c>
      <c r="D49" s="70">
        <f>'[11]Мун- 2020-2021'!DC49</f>
        <v>0.38815789473684209</v>
      </c>
      <c r="E49" s="71" t="str">
        <f t="shared" si="0"/>
        <v>B</v>
      </c>
      <c r="F49" s="72">
        <f>'[11]Мун- 2020-2021'!DE49</f>
        <v>0.81548186656002952</v>
      </c>
      <c r="G49" s="73" t="str">
        <f t="shared" si="1"/>
        <v>C</v>
      </c>
      <c r="H49" s="74">
        <f>'[11]Мун- 2020-2021'!DG49</f>
        <v>5.6524773203070484E-2</v>
      </c>
      <c r="I49" s="73" t="str">
        <f t="shared" si="2"/>
        <v>C</v>
      </c>
      <c r="J49" s="75">
        <f>'[11]Мун- 2020-2021'!DI49</f>
        <v>0.15869324473975638</v>
      </c>
      <c r="K49" s="73" t="str">
        <f t="shared" si="3"/>
        <v>B</v>
      </c>
      <c r="L49" s="76">
        <f>'[11]Рег- 2020-2021'!AQ49</f>
        <v>0.18947368421052632</v>
      </c>
      <c r="M49" s="77" t="str">
        <f t="shared" si="4"/>
        <v>C</v>
      </c>
      <c r="N49" s="75">
        <f>'[11]Рег- 2020-2021'!AS49</f>
        <v>0.88746288230719994</v>
      </c>
      <c r="O49" s="78" t="str">
        <f t="shared" si="5"/>
        <v>C</v>
      </c>
      <c r="P49" s="76">
        <f>'[11]Рег- 2020-2021'!AU49</f>
        <v>0.40157480314960631</v>
      </c>
      <c r="Q49" s="77" t="str">
        <f t="shared" si="6"/>
        <v>A</v>
      </c>
      <c r="R49" s="75">
        <f>'[11]Фед- 2020-2021'!BC49</f>
        <v>0.40740740740740738</v>
      </c>
      <c r="S49" s="78" t="str">
        <f t="shared" si="7"/>
        <v>A</v>
      </c>
      <c r="T49" s="76">
        <f>'[11]Фед- 2020-2021'!BE49</f>
        <v>0.81797993022351712</v>
      </c>
      <c r="U49" s="77" t="str">
        <f t="shared" si="8"/>
        <v>C</v>
      </c>
      <c r="V49" s="75">
        <v>0.82051282051282048</v>
      </c>
      <c r="W49" s="71" t="str">
        <f t="shared" si="9"/>
        <v>A</v>
      </c>
      <c r="X49" s="79" t="str">
        <f t="shared" si="10"/>
        <v>B</v>
      </c>
      <c r="Y49" s="130">
        <f t="shared" si="11"/>
        <v>2.5</v>
      </c>
      <c r="Z49" s="131">
        <f t="shared" si="12"/>
        <v>2</v>
      </c>
      <c r="AA49" s="131">
        <f t="shared" si="13"/>
        <v>2</v>
      </c>
      <c r="AB49" s="131">
        <f t="shared" si="14"/>
        <v>2.5</v>
      </c>
      <c r="AC49" s="131">
        <f t="shared" si="15"/>
        <v>2</v>
      </c>
      <c r="AD49" s="131">
        <f t="shared" si="16"/>
        <v>2</v>
      </c>
      <c r="AE49" s="131">
        <f t="shared" si="17"/>
        <v>4.2</v>
      </c>
      <c r="AF49" s="131">
        <f t="shared" si="18"/>
        <v>4.2</v>
      </c>
      <c r="AG49" s="131">
        <f t="shared" si="19"/>
        <v>2</v>
      </c>
      <c r="AH49" s="131">
        <f t="shared" si="20"/>
        <v>4.2</v>
      </c>
      <c r="AI49" s="132">
        <f t="shared" si="21"/>
        <v>2.76</v>
      </c>
    </row>
    <row r="50" spans="1:35" x14ac:dyDescent="0.25">
      <c r="A50" s="232">
        <v>1</v>
      </c>
      <c r="B50" s="208">
        <f>'[11]Мун- 2020-2021'!B50</f>
        <v>40010</v>
      </c>
      <c r="C50" s="209" t="s">
        <v>173</v>
      </c>
      <c r="D50" s="210">
        <f>'[11]Мун- 2020-2021'!DC50+0.001</f>
        <v>0.6885</v>
      </c>
      <c r="E50" s="211" t="str">
        <f t="shared" si="0"/>
        <v>A</v>
      </c>
      <c r="F50" s="212">
        <f>'[11]Мун- 2020-2021'!DE50</f>
        <v>1.0379894798363531</v>
      </c>
      <c r="G50" s="27" t="str">
        <f t="shared" si="1"/>
        <v>B</v>
      </c>
      <c r="H50" s="213">
        <f>'[11]Мун- 2020-2021'!DG50</f>
        <v>0.203125</v>
      </c>
      <c r="I50" s="27" t="str">
        <f t="shared" si="2"/>
        <v>A</v>
      </c>
      <c r="J50" s="26">
        <f>'[11]Мун- 2020-2021'!DI50</f>
        <v>8.3806198166739412E-2</v>
      </c>
      <c r="K50" s="27" t="str">
        <f t="shared" si="3"/>
        <v>C</v>
      </c>
      <c r="L50" s="36">
        <f>'[11]Рег- 2020-2021'!AQ50</f>
        <v>0.2</v>
      </c>
      <c r="M50" s="37" t="str">
        <f t="shared" si="4"/>
        <v>C</v>
      </c>
      <c r="N50" s="38">
        <f>'[11]Рег- 2020-2021'!AS50</f>
        <v>6.107421725484194</v>
      </c>
      <c r="O50" s="39" t="str">
        <f t="shared" si="5"/>
        <v>A</v>
      </c>
      <c r="P50" s="36">
        <f>'[11]Рег- 2020-2021'!AU50</f>
        <v>0.52173913043478259</v>
      </c>
      <c r="Q50" s="37" t="str">
        <f t="shared" si="6"/>
        <v>A</v>
      </c>
      <c r="R50" s="38">
        <f>'[11]Фед- 2020-2021'!BC50</f>
        <v>0.83333333333333337</v>
      </c>
      <c r="S50" s="39" t="str">
        <f t="shared" si="7"/>
        <v>A</v>
      </c>
      <c r="T50" s="36">
        <f>'[11]Фед- 2020-2021'!BE50</f>
        <v>6.4512379402533995</v>
      </c>
      <c r="U50" s="37" t="str">
        <f t="shared" si="8"/>
        <v>A</v>
      </c>
      <c r="V50" s="38">
        <v>0.92307692307692313</v>
      </c>
      <c r="W50" s="211" t="str">
        <f t="shared" si="9"/>
        <v>A</v>
      </c>
      <c r="X50" s="56" t="str">
        <f t="shared" si="10"/>
        <v>A</v>
      </c>
      <c r="Y50" s="130">
        <f t="shared" si="11"/>
        <v>4.2</v>
      </c>
      <c r="Z50" s="131">
        <f t="shared" si="12"/>
        <v>2.5</v>
      </c>
      <c r="AA50" s="131">
        <f t="shared" si="13"/>
        <v>4.2</v>
      </c>
      <c r="AB50" s="131">
        <f t="shared" si="14"/>
        <v>2</v>
      </c>
      <c r="AC50" s="131">
        <f t="shared" si="15"/>
        <v>2</v>
      </c>
      <c r="AD50" s="131">
        <f t="shared" si="16"/>
        <v>4.2</v>
      </c>
      <c r="AE50" s="131">
        <f t="shared" si="17"/>
        <v>4.2</v>
      </c>
      <c r="AF50" s="131">
        <f t="shared" si="18"/>
        <v>4.2</v>
      </c>
      <c r="AG50" s="131">
        <f t="shared" si="19"/>
        <v>4.2</v>
      </c>
      <c r="AH50" s="131">
        <f t="shared" si="20"/>
        <v>4.2</v>
      </c>
      <c r="AI50" s="132">
        <f t="shared" si="21"/>
        <v>3.59</v>
      </c>
    </row>
    <row r="51" spans="1:35" x14ac:dyDescent="0.25">
      <c r="A51" s="233">
        <v>2</v>
      </c>
      <c r="B51" s="214">
        <f>'[11]Мун- 2020-2021'!B51</f>
        <v>40030</v>
      </c>
      <c r="C51" s="230" t="s">
        <v>66</v>
      </c>
      <c r="D51" s="216">
        <f>'[11]Мун- 2020-2021'!DC51+0.005</f>
        <v>0.38</v>
      </c>
      <c r="E51" s="217" t="str">
        <f t="shared" si="0"/>
        <v>B</v>
      </c>
      <c r="F51" s="218">
        <f>'[11]Мун- 2020-2021'!DE51</f>
        <v>0.35140268848626532</v>
      </c>
      <c r="G51" s="24" t="str">
        <f t="shared" si="1"/>
        <v>D</v>
      </c>
      <c r="H51" s="219">
        <f>'[11]Мун- 2020-2021'!DG51</f>
        <v>0.2</v>
      </c>
      <c r="I51" s="24" t="str">
        <f t="shared" si="2"/>
        <v>A</v>
      </c>
      <c r="J51" s="28">
        <f>'[11]Мун- 2020-2021'!DI51</f>
        <v>9.5729013254786458E-2</v>
      </c>
      <c r="K51" s="24" t="str">
        <f t="shared" si="3"/>
        <v>C</v>
      </c>
      <c r="L51" s="23">
        <f>'[11]Рег- 2020-2021'!AQ51</f>
        <v>0.2</v>
      </c>
      <c r="M51" s="30" t="str">
        <f t="shared" si="4"/>
        <v>C</v>
      </c>
      <c r="N51" s="33">
        <f>'[11]Рег- 2020-2021'!AS51</f>
        <v>1.1949303375947338</v>
      </c>
      <c r="O51" s="34" t="str">
        <f t="shared" si="5"/>
        <v>B</v>
      </c>
      <c r="P51" s="23">
        <f>'[11]Рег- 2020-2021'!AU51</f>
        <v>0.44444444444444442</v>
      </c>
      <c r="Q51" s="30" t="str">
        <f t="shared" si="6"/>
        <v>A</v>
      </c>
      <c r="R51" s="38">
        <f>'[11]Фед- 2020-2021'!BC51</f>
        <v>0.33333333333333331</v>
      </c>
      <c r="S51" s="34" t="str">
        <f t="shared" si="7"/>
        <v>A</v>
      </c>
      <c r="T51" s="36">
        <f>'[11]Фед- 2020-2021'!BE51</f>
        <v>0.29323808819333635</v>
      </c>
      <c r="U51" s="30" t="str">
        <f t="shared" si="8"/>
        <v>D</v>
      </c>
      <c r="V51" s="38">
        <v>0.5</v>
      </c>
      <c r="W51" s="217" t="str">
        <f t="shared" si="9"/>
        <v>A</v>
      </c>
      <c r="X51" s="58" t="str">
        <f t="shared" si="10"/>
        <v>B</v>
      </c>
      <c r="Y51" s="130">
        <f t="shared" si="11"/>
        <v>2.5</v>
      </c>
      <c r="Z51" s="131">
        <f t="shared" si="12"/>
        <v>1</v>
      </c>
      <c r="AA51" s="131">
        <f t="shared" si="13"/>
        <v>4.2</v>
      </c>
      <c r="AB51" s="131">
        <f t="shared" si="14"/>
        <v>2</v>
      </c>
      <c r="AC51" s="131">
        <f t="shared" si="15"/>
        <v>2</v>
      </c>
      <c r="AD51" s="131">
        <f t="shared" si="16"/>
        <v>2.5</v>
      </c>
      <c r="AE51" s="131">
        <f t="shared" si="17"/>
        <v>4.2</v>
      </c>
      <c r="AF51" s="131">
        <f t="shared" si="18"/>
        <v>4.2</v>
      </c>
      <c r="AG51" s="131">
        <f t="shared" si="19"/>
        <v>1</v>
      </c>
      <c r="AH51" s="131">
        <f t="shared" si="20"/>
        <v>4.2</v>
      </c>
      <c r="AI51" s="132">
        <f t="shared" si="21"/>
        <v>2.78</v>
      </c>
    </row>
    <row r="52" spans="1:35" x14ac:dyDescent="0.25">
      <c r="A52" s="233">
        <v>3</v>
      </c>
      <c r="B52" s="214">
        <f>'[11]Мун- 2020-2021'!B52</f>
        <v>40410</v>
      </c>
      <c r="C52" s="230" t="s">
        <v>69</v>
      </c>
      <c r="D52" s="216">
        <f>'[11]Мун- 2020-2021'!DC52</f>
        <v>0.6875</v>
      </c>
      <c r="E52" s="217" t="str">
        <f t="shared" si="0"/>
        <v>A</v>
      </c>
      <c r="F52" s="218">
        <f>'[11]Мун- 2020-2021'!DE52</f>
        <v>8.2011981297486845</v>
      </c>
      <c r="G52" s="24" t="str">
        <f t="shared" si="1"/>
        <v>A</v>
      </c>
      <c r="H52" s="219">
        <f>'[11]Мун- 2020-2021'!DG52</f>
        <v>2.7027027027027029E-2</v>
      </c>
      <c r="I52" s="24" t="str">
        <f t="shared" si="2"/>
        <v>D</v>
      </c>
      <c r="J52" s="28">
        <f>'[11]Мун- 2020-2021'!DI52</f>
        <v>0.79842105263157892</v>
      </c>
      <c r="K52" s="24" t="str">
        <f t="shared" si="3"/>
        <v>A</v>
      </c>
      <c r="L52" s="23">
        <f>'[11]Рег- 2020-2021'!AQ52</f>
        <v>0.4</v>
      </c>
      <c r="M52" s="30" t="str">
        <f t="shared" si="4"/>
        <v>A</v>
      </c>
      <c r="N52" s="33">
        <f>'[11]Рег- 2020-2021'!AS52</f>
        <v>3.850331087805253</v>
      </c>
      <c r="O52" s="34" t="str">
        <f t="shared" si="5"/>
        <v>A</v>
      </c>
      <c r="P52" s="23">
        <f>'[11]Рег- 2020-2021'!AU52</f>
        <v>0.44827586206896552</v>
      </c>
      <c r="Q52" s="30" t="str">
        <f t="shared" si="6"/>
        <v>A</v>
      </c>
      <c r="R52" s="38">
        <f>'[11]Фед- 2020-2021'!BC52</f>
        <v>0.5</v>
      </c>
      <c r="S52" s="34" t="str">
        <f t="shared" si="7"/>
        <v>A</v>
      </c>
      <c r="T52" s="36">
        <f>'[11]Фед- 2020-2021'!BE52</f>
        <v>1.1729523527733454</v>
      </c>
      <c r="U52" s="30" t="str">
        <f t="shared" si="8"/>
        <v>B</v>
      </c>
      <c r="V52" s="38">
        <v>0.9</v>
      </c>
      <c r="W52" s="217" t="str">
        <f t="shared" si="9"/>
        <v>A</v>
      </c>
      <c r="X52" s="58" t="str">
        <f t="shared" si="10"/>
        <v>A</v>
      </c>
      <c r="Y52" s="130">
        <f t="shared" si="11"/>
        <v>4.2</v>
      </c>
      <c r="Z52" s="131">
        <f t="shared" si="12"/>
        <v>4.2</v>
      </c>
      <c r="AA52" s="131">
        <f t="shared" si="13"/>
        <v>1</v>
      </c>
      <c r="AB52" s="131">
        <f t="shared" si="14"/>
        <v>4.2</v>
      </c>
      <c r="AC52" s="131">
        <f t="shared" si="15"/>
        <v>4.2</v>
      </c>
      <c r="AD52" s="131">
        <f t="shared" si="16"/>
        <v>4.2</v>
      </c>
      <c r="AE52" s="131">
        <f t="shared" si="17"/>
        <v>4.2</v>
      </c>
      <c r="AF52" s="131">
        <f t="shared" si="18"/>
        <v>4.2</v>
      </c>
      <c r="AG52" s="131">
        <f t="shared" si="19"/>
        <v>2.5</v>
      </c>
      <c r="AH52" s="131">
        <f t="shared" si="20"/>
        <v>4.2</v>
      </c>
      <c r="AI52" s="132">
        <f t="shared" si="21"/>
        <v>3.71</v>
      </c>
    </row>
    <row r="53" spans="1:35" x14ac:dyDescent="0.25">
      <c r="A53" s="233">
        <v>4</v>
      </c>
      <c r="B53" s="214">
        <f>'[11]Мун- 2020-2021'!B53</f>
        <v>40011</v>
      </c>
      <c r="C53" s="230" t="s">
        <v>65</v>
      </c>
      <c r="D53" s="216">
        <f>'[11]Мун- 2020-2021'!DC53+0.005</f>
        <v>0.38</v>
      </c>
      <c r="E53" s="217" t="str">
        <f t="shared" si="0"/>
        <v>B</v>
      </c>
      <c r="F53" s="218">
        <f>'[11]Мун- 2020-2021'!DE53</f>
        <v>0.29734073641145531</v>
      </c>
      <c r="G53" s="24" t="str">
        <f t="shared" si="1"/>
        <v>D</v>
      </c>
      <c r="H53" s="219">
        <f>'[11]Мун- 2020-2021'!DG53</f>
        <v>0.16363636363636364</v>
      </c>
      <c r="I53" s="24" t="str">
        <f t="shared" si="2"/>
        <v>A</v>
      </c>
      <c r="J53" s="28">
        <f>'[11]Мун- 2020-2021'!DI53+0.001</f>
        <v>2.4768366464995681E-2</v>
      </c>
      <c r="K53" s="24" t="str">
        <f t="shared" si="3"/>
        <v>D</v>
      </c>
      <c r="L53" s="23">
        <f>'[11]Рег- 2020-2021'!AQ53</f>
        <v>0.4</v>
      </c>
      <c r="M53" s="30" t="str">
        <f t="shared" si="4"/>
        <v>A</v>
      </c>
      <c r="N53" s="33">
        <f>'[11]Рег- 2020-2021'!AS53</f>
        <v>1.1949303375947338</v>
      </c>
      <c r="O53" s="34" t="str">
        <f t="shared" si="5"/>
        <v>B</v>
      </c>
      <c r="P53" s="23">
        <f>'[11]Рег- 2020-2021'!AU53+0.002</f>
        <v>0.22422222222222221</v>
      </c>
      <c r="Q53" s="30" t="str">
        <f t="shared" si="6"/>
        <v>C</v>
      </c>
      <c r="R53" s="38">
        <f>'[11]Фед- 2020-2021'!BC53</f>
        <v>0.66666666666666663</v>
      </c>
      <c r="S53" s="34" t="str">
        <f t="shared" si="7"/>
        <v>A</v>
      </c>
      <c r="T53" s="36">
        <f>'[11]Фед- 2020-2021'!BE53</f>
        <v>4.251952278803377</v>
      </c>
      <c r="U53" s="30" t="str">
        <f t="shared" si="8"/>
        <v>A</v>
      </c>
      <c r="V53" s="38">
        <v>0.66666666666666663</v>
      </c>
      <c r="W53" s="217" t="str">
        <f t="shared" si="9"/>
        <v>A</v>
      </c>
      <c r="X53" s="58" t="str">
        <f t="shared" si="10"/>
        <v>B</v>
      </c>
      <c r="Y53" s="130">
        <f t="shared" si="11"/>
        <v>2.5</v>
      </c>
      <c r="Z53" s="131">
        <f t="shared" si="12"/>
        <v>1</v>
      </c>
      <c r="AA53" s="131">
        <f t="shared" si="13"/>
        <v>4.2</v>
      </c>
      <c r="AB53" s="131">
        <f t="shared" si="14"/>
        <v>1</v>
      </c>
      <c r="AC53" s="131">
        <f t="shared" si="15"/>
        <v>4.2</v>
      </c>
      <c r="AD53" s="131">
        <f t="shared" si="16"/>
        <v>2.5</v>
      </c>
      <c r="AE53" s="131">
        <f t="shared" si="17"/>
        <v>2</v>
      </c>
      <c r="AF53" s="131">
        <f t="shared" si="18"/>
        <v>4.2</v>
      </c>
      <c r="AG53" s="131">
        <f t="shared" si="19"/>
        <v>4.2</v>
      </c>
      <c r="AH53" s="131">
        <f t="shared" si="20"/>
        <v>4.2</v>
      </c>
      <c r="AI53" s="132">
        <f t="shared" si="21"/>
        <v>2.9999999999999996</v>
      </c>
    </row>
    <row r="54" spans="1:35" x14ac:dyDescent="0.25">
      <c r="A54" s="233">
        <v>5</v>
      </c>
      <c r="B54" s="214">
        <f>'[11]Мун- 2020-2021'!B54</f>
        <v>40080</v>
      </c>
      <c r="C54" s="230" t="s">
        <v>67</v>
      </c>
      <c r="D54" s="216">
        <f>'[11]Мун- 2020-2021'!DC54</f>
        <v>0.4375</v>
      </c>
      <c r="E54" s="217" t="str">
        <f t="shared" si="0"/>
        <v>B</v>
      </c>
      <c r="F54" s="218">
        <f>'[11]Мун- 2020-2021'!DE54</f>
        <v>0.47574517825832846</v>
      </c>
      <c r="G54" s="24" t="str">
        <f t="shared" si="1"/>
        <v>D</v>
      </c>
      <c r="H54" s="219">
        <f>'[11]Мун- 2020-2021'!DG54</f>
        <v>0.125</v>
      </c>
      <c r="I54" s="24" t="str">
        <f t="shared" si="2"/>
        <v>B</v>
      </c>
      <c r="J54" s="28">
        <f>'[11]Мун- 2020-2021'!DI54</f>
        <v>6.8322981366459631E-2</v>
      </c>
      <c r="K54" s="24" t="str">
        <f t="shared" si="3"/>
        <v>D</v>
      </c>
      <c r="L54" s="23">
        <f>'[11]Рег- 2020-2021'!AQ54</f>
        <v>0.4</v>
      </c>
      <c r="M54" s="30" t="str">
        <f t="shared" si="4"/>
        <v>A</v>
      </c>
      <c r="N54" s="33">
        <f>'[11]Рег- 2020-2021'!AS54</f>
        <v>0.39831011253157789</v>
      </c>
      <c r="O54" s="34" t="str">
        <f t="shared" si="5"/>
        <v>D</v>
      </c>
      <c r="P54" s="23">
        <f>'[11]Рег- 2020-2021'!AU54</f>
        <v>0.66666666666666663</v>
      </c>
      <c r="Q54" s="30" t="str">
        <f t="shared" si="6"/>
        <v>A</v>
      </c>
      <c r="R54" s="38">
        <f>'[11]Фед- 2020-2021'!BC54</f>
        <v>0.33333333333333331</v>
      </c>
      <c r="S54" s="34" t="str">
        <f t="shared" si="7"/>
        <v>A</v>
      </c>
      <c r="T54" s="36">
        <f>'[11]Фед- 2020-2021'!BE54</f>
        <v>0.4398571322900045</v>
      </c>
      <c r="U54" s="30" t="str">
        <f t="shared" si="8"/>
        <v>D</v>
      </c>
      <c r="V54" s="38">
        <v>1</v>
      </c>
      <c r="W54" s="217" t="str">
        <f t="shared" si="9"/>
        <v>A</v>
      </c>
      <c r="X54" s="58" t="str">
        <f t="shared" si="10"/>
        <v>B</v>
      </c>
      <c r="Y54" s="130">
        <f t="shared" si="11"/>
        <v>2.5</v>
      </c>
      <c r="Z54" s="131">
        <f t="shared" si="12"/>
        <v>1</v>
      </c>
      <c r="AA54" s="131">
        <f t="shared" si="13"/>
        <v>2.5</v>
      </c>
      <c r="AB54" s="131">
        <f t="shared" si="14"/>
        <v>1</v>
      </c>
      <c r="AC54" s="131">
        <f t="shared" si="15"/>
        <v>4.2</v>
      </c>
      <c r="AD54" s="131">
        <f t="shared" si="16"/>
        <v>1</v>
      </c>
      <c r="AE54" s="131">
        <f t="shared" si="17"/>
        <v>4.2</v>
      </c>
      <c r="AF54" s="131">
        <f t="shared" si="18"/>
        <v>4.2</v>
      </c>
      <c r="AG54" s="131">
        <f t="shared" si="19"/>
        <v>1</v>
      </c>
      <c r="AH54" s="131">
        <f t="shared" si="20"/>
        <v>4.2</v>
      </c>
      <c r="AI54" s="132">
        <f t="shared" si="21"/>
        <v>2.5799999999999996</v>
      </c>
    </row>
    <row r="55" spans="1:35" x14ac:dyDescent="0.25">
      <c r="A55" s="233">
        <v>6</v>
      </c>
      <c r="B55" s="214">
        <f>'[11]Мун- 2020-2021'!B55</f>
        <v>40100</v>
      </c>
      <c r="C55" s="230" t="s">
        <v>68</v>
      </c>
      <c r="D55" s="216">
        <f>'[11]Мун- 2020-2021'!DC55</f>
        <v>0.5</v>
      </c>
      <c r="E55" s="217" t="str">
        <f t="shared" si="0"/>
        <v>B</v>
      </c>
      <c r="F55" s="218">
        <f>'[11]Мун- 2020-2021'!DE55</f>
        <v>0.32437171244886032</v>
      </c>
      <c r="G55" s="24" t="str">
        <f t="shared" si="1"/>
        <v>D</v>
      </c>
      <c r="H55" s="219">
        <f>'[11]Мун- 2020-2021'!DG55</f>
        <v>0.15</v>
      </c>
      <c r="I55" s="24" t="str">
        <f t="shared" si="2"/>
        <v>B</v>
      </c>
      <c r="J55" s="28">
        <f>'[11]Мун- 2020-2021'!DI55+0.001</f>
        <v>5.8251908396946564E-2</v>
      </c>
      <c r="K55" s="24" t="str">
        <f t="shared" si="3"/>
        <v>D</v>
      </c>
      <c r="L55" s="23">
        <f>'[11]Рег- 2020-2021'!AQ55</f>
        <v>0.4</v>
      </c>
      <c r="M55" s="30" t="str">
        <f t="shared" si="4"/>
        <v>A</v>
      </c>
      <c r="N55" s="33">
        <f>'[11]Рег- 2020-2021'!AS55</f>
        <v>0.39831011253157789</v>
      </c>
      <c r="O55" s="34" t="str">
        <f t="shared" si="5"/>
        <v>D</v>
      </c>
      <c r="P55" s="23">
        <f>'[11]Рег- 2020-2021'!AU55</f>
        <v>0.66666666666666663</v>
      </c>
      <c r="Q55" s="30" t="str">
        <f t="shared" si="6"/>
        <v>A</v>
      </c>
      <c r="R55" s="38">
        <f>'[11]Фед- 2020-2021'!BC55</f>
        <v>0.33333333333333331</v>
      </c>
      <c r="S55" s="34" t="str">
        <f t="shared" si="7"/>
        <v>A</v>
      </c>
      <c r="T55" s="36">
        <f>'[11]Фед- 2020-2021'!BE55</f>
        <v>1.9060475732566862</v>
      </c>
      <c r="U55" s="30" t="str">
        <f t="shared" si="8"/>
        <v>A</v>
      </c>
      <c r="V55" s="38">
        <v>0.5</v>
      </c>
      <c r="W55" s="217" t="str">
        <f t="shared" si="9"/>
        <v>A</v>
      </c>
      <c r="X55" s="58" t="str">
        <f t="shared" si="10"/>
        <v>B</v>
      </c>
      <c r="Y55" s="130">
        <f t="shared" si="11"/>
        <v>2.5</v>
      </c>
      <c r="Z55" s="131">
        <f t="shared" si="12"/>
        <v>1</v>
      </c>
      <c r="AA55" s="131">
        <f t="shared" si="13"/>
        <v>2.5</v>
      </c>
      <c r="AB55" s="131">
        <f t="shared" si="14"/>
        <v>1</v>
      </c>
      <c r="AC55" s="131">
        <f t="shared" si="15"/>
        <v>4.2</v>
      </c>
      <c r="AD55" s="131">
        <f t="shared" si="16"/>
        <v>1</v>
      </c>
      <c r="AE55" s="131">
        <f t="shared" si="17"/>
        <v>4.2</v>
      </c>
      <c r="AF55" s="131">
        <f t="shared" si="18"/>
        <v>4.2</v>
      </c>
      <c r="AG55" s="131">
        <f t="shared" si="19"/>
        <v>4.2</v>
      </c>
      <c r="AH55" s="131">
        <f t="shared" si="20"/>
        <v>4.2</v>
      </c>
      <c r="AI55" s="132">
        <f t="shared" si="21"/>
        <v>2.8999999999999995</v>
      </c>
    </row>
    <row r="56" spans="1:35" x14ac:dyDescent="0.25">
      <c r="A56" s="233">
        <v>7</v>
      </c>
      <c r="B56" s="214">
        <f>'[11]Мун- 2020-2021'!B56</f>
        <v>40020</v>
      </c>
      <c r="C56" s="230" t="s">
        <v>174</v>
      </c>
      <c r="D56" s="216">
        <f>'[11]Мун- 2020-2021'!DC56+0.005</f>
        <v>0.38</v>
      </c>
      <c r="E56" s="217" t="str">
        <f t="shared" si="0"/>
        <v>B</v>
      </c>
      <c r="F56" s="218">
        <f>'[11]Мун- 2020-2021'!DE56</f>
        <v>8.1092928112215079E-2</v>
      </c>
      <c r="G56" s="24" t="str">
        <f t="shared" si="1"/>
        <v>D</v>
      </c>
      <c r="H56" s="219">
        <f>'[11]Мун- 2020-2021'!DG56</f>
        <v>0.4</v>
      </c>
      <c r="I56" s="24" t="str">
        <f t="shared" si="2"/>
        <v>A</v>
      </c>
      <c r="J56" s="28">
        <f>'[11]Мун- 2020-2021'!DI56</f>
        <v>4.3478260869565216E-2</v>
      </c>
      <c r="K56" s="24" t="str">
        <f t="shared" si="3"/>
        <v>D</v>
      </c>
      <c r="L56" s="23">
        <f>'[11]Рег- 2020-2021'!AQ56</f>
        <v>0.2</v>
      </c>
      <c r="M56" s="30" t="str">
        <f t="shared" si="4"/>
        <v>C</v>
      </c>
      <c r="N56" s="33">
        <f>'[11]Рег- 2020-2021'!AS56</f>
        <v>0.13277003751052596</v>
      </c>
      <c r="O56" s="34" t="str">
        <f t="shared" si="5"/>
        <v>D</v>
      </c>
      <c r="P56" s="23">
        <f>'[11]Рег- 2020-2021'!AU56</f>
        <v>0</v>
      </c>
      <c r="Q56" s="30" t="str">
        <f t="shared" si="6"/>
        <v>D</v>
      </c>
      <c r="R56" s="38">
        <f>'[11]Фед- 2020-2021'!BC56</f>
        <v>0.16666666666666666</v>
      </c>
      <c r="S56" s="34" t="str">
        <f t="shared" si="7"/>
        <v>B</v>
      </c>
      <c r="T56" s="36">
        <f>'[11]Фед- 2020-2021'!BE56</f>
        <v>0.4398571322900045</v>
      </c>
      <c r="U56" s="30" t="str">
        <f t="shared" si="8"/>
        <v>D</v>
      </c>
      <c r="V56" s="38">
        <v>1</v>
      </c>
      <c r="W56" s="217" t="str">
        <f t="shared" si="9"/>
        <v>A</v>
      </c>
      <c r="X56" s="58" t="str">
        <f t="shared" si="10"/>
        <v>C</v>
      </c>
      <c r="Y56" s="130">
        <f t="shared" si="11"/>
        <v>2.5</v>
      </c>
      <c r="Z56" s="131">
        <f t="shared" si="12"/>
        <v>1</v>
      </c>
      <c r="AA56" s="131">
        <f t="shared" si="13"/>
        <v>4.2</v>
      </c>
      <c r="AB56" s="131">
        <f t="shared" si="14"/>
        <v>1</v>
      </c>
      <c r="AC56" s="131">
        <f t="shared" si="15"/>
        <v>2</v>
      </c>
      <c r="AD56" s="131">
        <f t="shared" si="16"/>
        <v>1</v>
      </c>
      <c r="AE56" s="131">
        <f t="shared" si="17"/>
        <v>1</v>
      </c>
      <c r="AF56" s="131">
        <f t="shared" si="18"/>
        <v>2.5</v>
      </c>
      <c r="AG56" s="131">
        <f t="shared" si="19"/>
        <v>1</v>
      </c>
      <c r="AH56" s="131">
        <f t="shared" si="20"/>
        <v>4.2</v>
      </c>
      <c r="AI56" s="132">
        <f t="shared" si="21"/>
        <v>2.04</v>
      </c>
    </row>
    <row r="57" spans="1:35" x14ac:dyDescent="0.25">
      <c r="A57" s="233">
        <v>8</v>
      </c>
      <c r="B57" s="214">
        <f>'[11]Мун- 2020-2021'!B57</f>
        <v>40031</v>
      </c>
      <c r="C57" s="230" t="s">
        <v>21</v>
      </c>
      <c r="D57" s="216">
        <f>'[11]Мун- 2020-2021'!DC57</f>
        <v>0.25</v>
      </c>
      <c r="E57" s="217" t="str">
        <f t="shared" si="0"/>
        <v>C</v>
      </c>
      <c r="F57" s="218">
        <f>'[11]Мун- 2020-2021'!DE57</f>
        <v>7.5686732904734072E-2</v>
      </c>
      <c r="G57" s="24" t="str">
        <f t="shared" si="1"/>
        <v>D</v>
      </c>
      <c r="H57" s="219">
        <f>'[11]Мун- 2020-2021'!DG57+0.003</f>
        <v>3.0000000000000001E-3</v>
      </c>
      <c r="I57" s="24" t="str">
        <f t="shared" si="2"/>
        <v>D</v>
      </c>
      <c r="J57" s="28">
        <f>'[11]Мун- 2020-2021'!DI57+0.001</f>
        <v>1.5184397163120568E-2</v>
      </c>
      <c r="K57" s="24" t="str">
        <f t="shared" si="3"/>
        <v>D</v>
      </c>
      <c r="L57" s="23">
        <f>'[11]Рег- 2020-2021'!AQ57</f>
        <v>0</v>
      </c>
      <c r="M57" s="30" t="str">
        <f t="shared" si="4"/>
        <v>D</v>
      </c>
      <c r="N57" s="33">
        <f>'[11]Рег- 2020-2021'!AS57</f>
        <v>1.3277003751052595E-4</v>
      </c>
      <c r="O57" s="34" t="str">
        <f t="shared" si="5"/>
        <v>D</v>
      </c>
      <c r="P57" s="23">
        <f>'[11]Рег- 2020-2021'!AU57</f>
        <v>0</v>
      </c>
      <c r="Q57" s="30" t="str">
        <f t="shared" si="6"/>
        <v>D</v>
      </c>
      <c r="R57" s="38">
        <f>'[11]Фед- 2020-2021'!BC57</f>
        <v>0</v>
      </c>
      <c r="S57" s="34" t="str">
        <f t="shared" si="7"/>
        <v>D</v>
      </c>
      <c r="T57" s="36">
        <f>'[11]Фед- 2020-2021'!BE57</f>
        <v>1.4661904409666817E-4</v>
      </c>
      <c r="U57" s="30" t="str">
        <f t="shared" si="8"/>
        <v>D</v>
      </c>
      <c r="V57" s="38">
        <f>'[11]Фед- 2020-2021'!BG57</f>
        <v>0</v>
      </c>
      <c r="W57" s="217" t="str">
        <f t="shared" si="9"/>
        <v>D</v>
      </c>
      <c r="X57" s="58" t="str">
        <f t="shared" si="10"/>
        <v>D</v>
      </c>
      <c r="Y57" s="130">
        <f t="shared" si="11"/>
        <v>2</v>
      </c>
      <c r="Z57" s="131">
        <f t="shared" si="12"/>
        <v>1</v>
      </c>
      <c r="AA57" s="131">
        <f t="shared" si="13"/>
        <v>1</v>
      </c>
      <c r="AB57" s="131">
        <f t="shared" si="14"/>
        <v>1</v>
      </c>
      <c r="AC57" s="131">
        <f t="shared" si="15"/>
        <v>1</v>
      </c>
      <c r="AD57" s="131">
        <f t="shared" si="16"/>
        <v>1</v>
      </c>
      <c r="AE57" s="131">
        <f t="shared" si="17"/>
        <v>1</v>
      </c>
      <c r="AF57" s="131">
        <f t="shared" si="18"/>
        <v>1</v>
      </c>
      <c r="AG57" s="131">
        <f t="shared" si="19"/>
        <v>1</v>
      </c>
      <c r="AH57" s="131">
        <f t="shared" si="20"/>
        <v>1</v>
      </c>
      <c r="AI57" s="132">
        <f t="shared" si="21"/>
        <v>1.1000000000000001</v>
      </c>
    </row>
    <row r="58" spans="1:35" x14ac:dyDescent="0.25">
      <c r="A58" s="233">
        <v>9</v>
      </c>
      <c r="B58" s="214">
        <f>'[11]Мун- 2020-2021'!B58</f>
        <v>40210</v>
      </c>
      <c r="C58" s="230" t="s">
        <v>22</v>
      </c>
      <c r="D58" s="216">
        <f>'[11]Мун- 2020-2021'!DC58</f>
        <v>0.3125</v>
      </c>
      <c r="E58" s="217" t="str">
        <f t="shared" si="0"/>
        <v>C</v>
      </c>
      <c r="F58" s="218">
        <f>'[11]Мун- 2020-2021'!DE58</f>
        <v>8.1092928112215079E-2</v>
      </c>
      <c r="G58" s="24" t="str">
        <f t="shared" si="1"/>
        <v>D</v>
      </c>
      <c r="H58" s="219">
        <f>'[11]Мун- 2020-2021'!DG58</f>
        <v>6.6666666666666666E-2</v>
      </c>
      <c r="I58" s="24" t="str">
        <f t="shared" si="2"/>
        <v>C</v>
      </c>
      <c r="J58" s="28">
        <f>'[11]Мун- 2020-2021'!DI58</f>
        <v>3.1315240083507306E-2</v>
      </c>
      <c r="K58" s="24" t="str">
        <f t="shared" si="3"/>
        <v>D</v>
      </c>
      <c r="L58" s="23">
        <f>'[11]Рег- 2020-2021'!AQ58</f>
        <v>0.2</v>
      </c>
      <c r="M58" s="30" t="str">
        <f t="shared" si="4"/>
        <v>C</v>
      </c>
      <c r="N58" s="33">
        <f>'[11]Рег- 2020-2021'!AS58</f>
        <v>0.13277003751052596</v>
      </c>
      <c r="O58" s="34" t="str">
        <f t="shared" si="5"/>
        <v>D</v>
      </c>
      <c r="P58" s="23">
        <f>'[11]Рег- 2020-2021'!AU58</f>
        <v>0</v>
      </c>
      <c r="Q58" s="30" t="str">
        <f t="shared" si="6"/>
        <v>D</v>
      </c>
      <c r="R58" s="38">
        <f>'[11]Фед- 2020-2021'!BC58</f>
        <v>0</v>
      </c>
      <c r="S58" s="34" t="str">
        <f t="shared" si="7"/>
        <v>D</v>
      </c>
      <c r="T58" s="36">
        <f>'[11]Фед- 2020-2021'!BE58</f>
        <v>1.4661904409666817E-4</v>
      </c>
      <c r="U58" s="30" t="str">
        <f t="shared" si="8"/>
        <v>D</v>
      </c>
      <c r="V58" s="38">
        <f>'[11]Фед- 2020-2021'!BG58</f>
        <v>0</v>
      </c>
      <c r="W58" s="217" t="str">
        <f t="shared" si="9"/>
        <v>D</v>
      </c>
      <c r="X58" s="58" t="str">
        <f t="shared" si="10"/>
        <v>D</v>
      </c>
      <c r="Y58" s="130">
        <f t="shared" si="11"/>
        <v>2</v>
      </c>
      <c r="Z58" s="131">
        <f t="shared" si="12"/>
        <v>1</v>
      </c>
      <c r="AA58" s="131">
        <f t="shared" si="13"/>
        <v>2</v>
      </c>
      <c r="AB58" s="131">
        <f t="shared" si="14"/>
        <v>1</v>
      </c>
      <c r="AC58" s="131">
        <f t="shared" si="15"/>
        <v>2</v>
      </c>
      <c r="AD58" s="131">
        <f t="shared" si="16"/>
        <v>1</v>
      </c>
      <c r="AE58" s="131">
        <f t="shared" si="17"/>
        <v>1</v>
      </c>
      <c r="AF58" s="131">
        <f t="shared" si="18"/>
        <v>1</v>
      </c>
      <c r="AG58" s="131">
        <f t="shared" si="19"/>
        <v>1</v>
      </c>
      <c r="AH58" s="131">
        <f t="shared" si="20"/>
        <v>1</v>
      </c>
      <c r="AI58" s="132">
        <f t="shared" si="21"/>
        <v>1.3</v>
      </c>
    </row>
    <row r="59" spans="1:35" x14ac:dyDescent="0.25">
      <c r="A59" s="233">
        <v>10</v>
      </c>
      <c r="B59" s="214">
        <f>'[11]Мун- 2020-2021'!B59</f>
        <v>40300</v>
      </c>
      <c r="C59" s="230" t="s">
        <v>23</v>
      </c>
      <c r="D59" s="216">
        <f>'[11]Мун- 2020-2021'!DC59</f>
        <v>0.125</v>
      </c>
      <c r="E59" s="217" t="str">
        <f t="shared" si="0"/>
        <v>D</v>
      </c>
      <c r="F59" s="218">
        <f>'[11]Мун- 2020-2021'!DE59</f>
        <v>1.6218585622443018E-2</v>
      </c>
      <c r="G59" s="24" t="str">
        <f t="shared" si="1"/>
        <v>D</v>
      </c>
      <c r="H59" s="219">
        <f>'[11]Мун- 2020-2021'!DG59</f>
        <v>0</v>
      </c>
      <c r="I59" s="24" t="str">
        <f t="shared" si="2"/>
        <v>D</v>
      </c>
      <c r="J59" s="28">
        <f>'[11]Мун- 2020-2021'!DI59+0.001</f>
        <v>1.2111111111111111E-2</v>
      </c>
      <c r="K59" s="24" t="str">
        <f t="shared" si="3"/>
        <v>D</v>
      </c>
      <c r="L59" s="23">
        <f>'[11]Рег- 2020-2021'!AQ59</f>
        <v>0</v>
      </c>
      <c r="M59" s="30" t="str">
        <f t="shared" si="4"/>
        <v>D</v>
      </c>
      <c r="N59" s="33">
        <f>'[11]Рег- 2020-2021'!AS59</f>
        <v>1.3277003751052595E-4</v>
      </c>
      <c r="O59" s="34" t="str">
        <f t="shared" si="5"/>
        <v>D</v>
      </c>
      <c r="P59" s="23">
        <f>'[11]Рег- 2020-2021'!AU59</f>
        <v>0</v>
      </c>
      <c r="Q59" s="30" t="str">
        <f t="shared" si="6"/>
        <v>D</v>
      </c>
      <c r="R59" s="38">
        <f>'[11]Фед- 2020-2021'!BC59</f>
        <v>0</v>
      </c>
      <c r="S59" s="34" t="str">
        <f t="shared" si="7"/>
        <v>D</v>
      </c>
      <c r="T59" s="36">
        <f>'[11]Фед- 2020-2021'!BE59</f>
        <v>1.4661904409666817E-4</v>
      </c>
      <c r="U59" s="30" t="str">
        <f t="shared" si="8"/>
        <v>D</v>
      </c>
      <c r="V59" s="38">
        <f>'[11]Фед- 2020-2021'!BG59</f>
        <v>0</v>
      </c>
      <c r="W59" s="217" t="str">
        <f t="shared" si="9"/>
        <v>D</v>
      </c>
      <c r="X59" s="58" t="str">
        <f t="shared" si="10"/>
        <v>D</v>
      </c>
      <c r="Y59" s="130">
        <f t="shared" si="11"/>
        <v>1</v>
      </c>
      <c r="Z59" s="131">
        <f t="shared" si="12"/>
        <v>1</v>
      </c>
      <c r="AA59" s="131">
        <f t="shared" si="13"/>
        <v>1</v>
      </c>
      <c r="AB59" s="131">
        <f t="shared" si="14"/>
        <v>1</v>
      </c>
      <c r="AC59" s="131">
        <f t="shared" si="15"/>
        <v>1</v>
      </c>
      <c r="AD59" s="131">
        <f t="shared" si="16"/>
        <v>1</v>
      </c>
      <c r="AE59" s="131">
        <f t="shared" si="17"/>
        <v>1</v>
      </c>
      <c r="AF59" s="131">
        <f t="shared" si="18"/>
        <v>1</v>
      </c>
      <c r="AG59" s="131">
        <f t="shared" si="19"/>
        <v>1</v>
      </c>
      <c r="AH59" s="131">
        <f t="shared" si="20"/>
        <v>1</v>
      </c>
      <c r="AI59" s="132">
        <f t="shared" si="21"/>
        <v>1</v>
      </c>
    </row>
    <row r="60" spans="1:35" x14ac:dyDescent="0.25">
      <c r="A60" s="233">
        <v>11</v>
      </c>
      <c r="B60" s="214">
        <f>'[11]Мун- 2020-2021'!B60</f>
        <v>40360</v>
      </c>
      <c r="C60" s="230" t="s">
        <v>24</v>
      </c>
      <c r="D60" s="216">
        <f>'[11]Мун- 2020-2021'!DC60</f>
        <v>0.25</v>
      </c>
      <c r="E60" s="217" t="str">
        <f t="shared" si="0"/>
        <v>C</v>
      </c>
      <c r="F60" s="218">
        <f>'[11]Мун- 2020-2021'!DE60</f>
        <v>0.15137346580946814</v>
      </c>
      <c r="G60" s="24" t="str">
        <f t="shared" si="1"/>
        <v>D</v>
      </c>
      <c r="H60" s="219">
        <f>'[11]Мун- 2020-2021'!DG60</f>
        <v>3.5714285714285712E-2</v>
      </c>
      <c r="I60" s="24" t="str">
        <f t="shared" si="2"/>
        <v>D</v>
      </c>
      <c r="J60" s="28">
        <f>'[11]Мун- 2020-2021'!DI60</f>
        <v>5.9196617336152217E-2</v>
      </c>
      <c r="K60" s="24" t="str">
        <f t="shared" si="3"/>
        <v>D</v>
      </c>
      <c r="L60" s="23">
        <f>'[11]Рег- 2020-2021'!AQ60</f>
        <v>0</v>
      </c>
      <c r="M60" s="30" t="str">
        <f t="shared" si="4"/>
        <v>D</v>
      </c>
      <c r="N60" s="33">
        <f>'[11]Рег- 2020-2021'!AS60</f>
        <v>1.3277003751052595E-4</v>
      </c>
      <c r="O60" s="34" t="str">
        <f t="shared" si="5"/>
        <v>D</v>
      </c>
      <c r="P60" s="23">
        <f>'[11]Рег- 2020-2021'!AU60</f>
        <v>0</v>
      </c>
      <c r="Q60" s="30" t="str">
        <f t="shared" si="6"/>
        <v>D</v>
      </c>
      <c r="R60" s="38">
        <f>'[11]Фед- 2020-2021'!BC60</f>
        <v>0.16666666666666666</v>
      </c>
      <c r="S60" s="34" t="str">
        <f t="shared" si="7"/>
        <v>B</v>
      </c>
      <c r="T60" s="36">
        <f>'[11]Фед- 2020-2021'!BE60</f>
        <v>0.14661904409666818</v>
      </c>
      <c r="U60" s="30" t="str">
        <f t="shared" si="8"/>
        <v>D</v>
      </c>
      <c r="V60" s="38">
        <f>'[11]Фед- 2020-2021'!BG60</f>
        <v>0</v>
      </c>
      <c r="W60" s="217" t="str">
        <f t="shared" si="9"/>
        <v>D</v>
      </c>
      <c r="X60" s="58" t="str">
        <f t="shared" si="10"/>
        <v>D</v>
      </c>
      <c r="Y60" s="130">
        <f t="shared" si="11"/>
        <v>2</v>
      </c>
      <c r="Z60" s="131">
        <f t="shared" si="12"/>
        <v>1</v>
      </c>
      <c r="AA60" s="131">
        <f t="shared" si="13"/>
        <v>1</v>
      </c>
      <c r="AB60" s="131">
        <f t="shared" si="14"/>
        <v>1</v>
      </c>
      <c r="AC60" s="131">
        <f t="shared" si="15"/>
        <v>1</v>
      </c>
      <c r="AD60" s="131">
        <f t="shared" si="16"/>
        <v>1</v>
      </c>
      <c r="AE60" s="131">
        <f t="shared" si="17"/>
        <v>1</v>
      </c>
      <c r="AF60" s="131">
        <f t="shared" si="18"/>
        <v>2.5</v>
      </c>
      <c r="AG60" s="131">
        <f t="shared" si="19"/>
        <v>1</v>
      </c>
      <c r="AH60" s="131">
        <f t="shared" si="20"/>
        <v>1</v>
      </c>
      <c r="AI60" s="132">
        <f t="shared" si="21"/>
        <v>1.25</v>
      </c>
    </row>
    <row r="61" spans="1:35" x14ac:dyDescent="0.25">
      <c r="A61" s="233">
        <v>12</v>
      </c>
      <c r="B61" s="214">
        <f>'[11]Мун- 2020-2021'!B61</f>
        <v>40390</v>
      </c>
      <c r="C61" s="230" t="s">
        <v>25</v>
      </c>
      <c r="D61" s="216">
        <f>'[11]Мун- 2020-2021'!DC61</f>
        <v>0.1875</v>
      </c>
      <c r="E61" s="217" t="str">
        <f t="shared" si="0"/>
        <v>D</v>
      </c>
      <c r="F61" s="218">
        <f>'[11]Мун- 2020-2021'!DE61</f>
        <v>0.10812390414962011</v>
      </c>
      <c r="G61" s="24" t="str">
        <f t="shared" si="1"/>
        <v>D</v>
      </c>
      <c r="H61" s="219">
        <f>'[11]Мун- 2020-2021'!DG61</f>
        <v>0</v>
      </c>
      <c r="I61" s="24" t="str">
        <f t="shared" si="2"/>
        <v>D</v>
      </c>
      <c r="J61" s="28">
        <f>'[11]Мун- 2020-2021'!DI61</f>
        <v>2.5094102885821833E-2</v>
      </c>
      <c r="K61" s="24" t="str">
        <f t="shared" si="3"/>
        <v>D</v>
      </c>
      <c r="L61" s="23">
        <f>'[11]Рег- 2020-2021'!AQ61</f>
        <v>0</v>
      </c>
      <c r="M61" s="30" t="str">
        <f t="shared" si="4"/>
        <v>D</v>
      </c>
      <c r="N61" s="33">
        <f>'[11]Рег- 2020-2021'!AS61</f>
        <v>1.3277003751052595E-4</v>
      </c>
      <c r="O61" s="34" t="str">
        <f t="shared" si="5"/>
        <v>D</v>
      </c>
      <c r="P61" s="23">
        <f>'[11]Рег- 2020-2021'!AU61</f>
        <v>0</v>
      </c>
      <c r="Q61" s="30" t="str">
        <f t="shared" si="6"/>
        <v>D</v>
      </c>
      <c r="R61" s="38">
        <f>'[11]Фед- 2020-2021'!BC61</f>
        <v>0.16666666666666666</v>
      </c>
      <c r="S61" s="34" t="str">
        <f t="shared" si="7"/>
        <v>B</v>
      </c>
      <c r="T61" s="36">
        <f>'[11]Фед- 2020-2021'!BE61</f>
        <v>0.14661904409666818</v>
      </c>
      <c r="U61" s="30" t="str">
        <f t="shared" si="8"/>
        <v>D</v>
      </c>
      <c r="V61" s="38">
        <f>'[11]Фед- 2020-2021'!BG61</f>
        <v>0</v>
      </c>
      <c r="W61" s="217" t="str">
        <f t="shared" si="9"/>
        <v>D</v>
      </c>
      <c r="X61" s="58" t="str">
        <f t="shared" si="10"/>
        <v>D</v>
      </c>
      <c r="Y61" s="130">
        <f t="shared" si="11"/>
        <v>1</v>
      </c>
      <c r="Z61" s="131">
        <f t="shared" si="12"/>
        <v>1</v>
      </c>
      <c r="AA61" s="131">
        <f t="shared" si="13"/>
        <v>1</v>
      </c>
      <c r="AB61" s="131">
        <f t="shared" si="14"/>
        <v>1</v>
      </c>
      <c r="AC61" s="131">
        <f t="shared" si="15"/>
        <v>1</v>
      </c>
      <c r="AD61" s="131">
        <f t="shared" si="16"/>
        <v>1</v>
      </c>
      <c r="AE61" s="131">
        <f t="shared" si="17"/>
        <v>1</v>
      </c>
      <c r="AF61" s="131">
        <f t="shared" si="18"/>
        <v>2.5</v>
      </c>
      <c r="AG61" s="131">
        <f t="shared" si="19"/>
        <v>1</v>
      </c>
      <c r="AH61" s="131">
        <f t="shared" si="20"/>
        <v>1</v>
      </c>
      <c r="AI61" s="132">
        <f t="shared" si="21"/>
        <v>1.1499999999999999</v>
      </c>
    </row>
    <row r="62" spans="1:35" x14ac:dyDescent="0.25">
      <c r="A62" s="233">
        <v>13</v>
      </c>
      <c r="B62" s="214">
        <f>'[11]Мун- 2020-2021'!B62</f>
        <v>40720</v>
      </c>
      <c r="C62" s="230" t="s">
        <v>88</v>
      </c>
      <c r="D62" s="216">
        <f>'[11]Мун- 2020-2021'!DC62</f>
        <v>0.625</v>
      </c>
      <c r="E62" s="217" t="str">
        <f t="shared" si="0"/>
        <v>A</v>
      </c>
      <c r="F62" s="218">
        <f>'[11]Мун- 2020-2021'!DE62</f>
        <v>0.34059029807130337</v>
      </c>
      <c r="G62" s="24" t="str">
        <f t="shared" si="1"/>
        <v>D</v>
      </c>
      <c r="H62" s="219">
        <f>'[11]Мун- 2020-2021'!DG62</f>
        <v>0.22222222222222221</v>
      </c>
      <c r="I62" s="24" t="str">
        <f t="shared" si="2"/>
        <v>A</v>
      </c>
      <c r="J62" s="28">
        <f>'[11]Мун- 2020-2021'!DI62</f>
        <v>6.1165048543689322E-2</v>
      </c>
      <c r="K62" s="24" t="str">
        <f t="shared" si="3"/>
        <v>D</v>
      </c>
      <c r="L62" s="23">
        <f>'[11]Рег- 2020-2021'!AQ62</f>
        <v>0.6</v>
      </c>
      <c r="M62" s="30" t="str">
        <f t="shared" si="4"/>
        <v>A</v>
      </c>
      <c r="N62" s="33">
        <f>'[11]Рег- 2020-2021'!AS62</f>
        <v>1.0621603000842077</v>
      </c>
      <c r="O62" s="34" t="str">
        <f t="shared" si="5"/>
        <v>B</v>
      </c>
      <c r="P62" s="23">
        <f>'[11]Рег- 2020-2021'!AU62</f>
        <v>0.25</v>
      </c>
      <c r="Q62" s="30" t="str">
        <f t="shared" si="6"/>
        <v>C</v>
      </c>
      <c r="R62" s="38">
        <f>'[11]Фед- 2020-2021'!BC62</f>
        <v>0.16666666666666666</v>
      </c>
      <c r="S62" s="34" t="str">
        <f t="shared" si="7"/>
        <v>B</v>
      </c>
      <c r="T62" s="36">
        <f>'[11]Фед- 2020-2021'!BE62</f>
        <v>0.29323808819333635</v>
      </c>
      <c r="U62" s="30" t="str">
        <f t="shared" si="8"/>
        <v>D</v>
      </c>
      <c r="V62" s="38">
        <f>'[11]Фед- 2020-2021'!BG62</f>
        <v>1</v>
      </c>
      <c r="W62" s="217" t="str">
        <f t="shared" si="9"/>
        <v>A</v>
      </c>
      <c r="X62" s="58" t="str">
        <f t="shared" si="10"/>
        <v>B</v>
      </c>
      <c r="Y62" s="130">
        <f t="shared" si="11"/>
        <v>4.2</v>
      </c>
      <c r="Z62" s="131">
        <f t="shared" si="12"/>
        <v>1</v>
      </c>
      <c r="AA62" s="131">
        <f t="shared" si="13"/>
        <v>4.2</v>
      </c>
      <c r="AB62" s="131">
        <f t="shared" si="14"/>
        <v>1</v>
      </c>
      <c r="AC62" s="131">
        <f t="shared" si="15"/>
        <v>4.2</v>
      </c>
      <c r="AD62" s="131">
        <f t="shared" si="16"/>
        <v>2.5</v>
      </c>
      <c r="AE62" s="131">
        <f t="shared" si="17"/>
        <v>2</v>
      </c>
      <c r="AF62" s="131">
        <f t="shared" si="18"/>
        <v>2.5</v>
      </c>
      <c r="AG62" s="131">
        <f t="shared" si="19"/>
        <v>1</v>
      </c>
      <c r="AH62" s="131">
        <f t="shared" si="20"/>
        <v>4.2</v>
      </c>
      <c r="AI62" s="132">
        <f t="shared" si="21"/>
        <v>2.68</v>
      </c>
    </row>
    <row r="63" spans="1:35" x14ac:dyDescent="0.25">
      <c r="A63" s="233">
        <v>14</v>
      </c>
      <c r="B63" s="214">
        <f>'[11]Мун- 2020-2021'!B63</f>
        <v>40730</v>
      </c>
      <c r="C63" s="230" t="s">
        <v>26</v>
      </c>
      <c r="D63" s="216">
        <f>'[11]Мун- 2020-2021'!DC63+0.005</f>
        <v>0.38</v>
      </c>
      <c r="E63" s="217" t="str">
        <f t="shared" si="0"/>
        <v>B</v>
      </c>
      <c r="F63" s="218">
        <f>'[11]Мун- 2020-2021'!DE63</f>
        <v>0.35680888369374636</v>
      </c>
      <c r="G63" s="24" t="str">
        <f t="shared" si="1"/>
        <v>D</v>
      </c>
      <c r="H63" s="219">
        <f>'[11]Мун- 2020-2021'!DG63</f>
        <v>1.5151515151515152E-2</v>
      </c>
      <c r="I63" s="24" t="str">
        <f t="shared" si="2"/>
        <v>D</v>
      </c>
      <c r="J63" s="28">
        <f>'[11]Мун- 2020-2021'!DI63</f>
        <v>0.24444444444444444</v>
      </c>
      <c r="K63" s="24" t="str">
        <f t="shared" si="3"/>
        <v>A</v>
      </c>
      <c r="L63" s="23">
        <f>'[11]Рег- 2020-2021'!AQ63</f>
        <v>0</v>
      </c>
      <c r="M63" s="30" t="str">
        <f t="shared" si="4"/>
        <v>D</v>
      </c>
      <c r="N63" s="33">
        <f>'[11]Рег- 2020-2021'!AS63</f>
        <v>1.3277003751052595E-4</v>
      </c>
      <c r="O63" s="34" t="str">
        <f t="shared" si="5"/>
        <v>D</v>
      </c>
      <c r="P63" s="23">
        <f>'[11]Рег- 2020-2021'!AU63</f>
        <v>0</v>
      </c>
      <c r="Q63" s="30" t="str">
        <f t="shared" si="6"/>
        <v>D</v>
      </c>
      <c r="R63" s="38">
        <f>'[11]Фед- 2020-2021'!BC63</f>
        <v>0</v>
      </c>
      <c r="S63" s="34" t="str">
        <f t="shared" si="7"/>
        <v>D</v>
      </c>
      <c r="T63" s="36">
        <f>'[11]Фед- 2020-2021'!BE63</f>
        <v>1.4661904409666817E-4</v>
      </c>
      <c r="U63" s="30" t="str">
        <f t="shared" si="8"/>
        <v>D</v>
      </c>
      <c r="V63" s="38">
        <f>'[11]Фед- 2020-2021'!BG63</f>
        <v>0</v>
      </c>
      <c r="W63" s="217" t="str">
        <f t="shared" si="9"/>
        <v>D</v>
      </c>
      <c r="X63" s="58" t="str">
        <f t="shared" si="10"/>
        <v>D</v>
      </c>
      <c r="Y63" s="130">
        <f t="shared" si="11"/>
        <v>2.5</v>
      </c>
      <c r="Z63" s="131">
        <f t="shared" si="12"/>
        <v>1</v>
      </c>
      <c r="AA63" s="131">
        <f t="shared" si="13"/>
        <v>1</v>
      </c>
      <c r="AB63" s="131">
        <f t="shared" si="14"/>
        <v>4.2</v>
      </c>
      <c r="AC63" s="131">
        <f t="shared" si="15"/>
        <v>1</v>
      </c>
      <c r="AD63" s="131">
        <f t="shared" si="16"/>
        <v>1</v>
      </c>
      <c r="AE63" s="131">
        <f t="shared" si="17"/>
        <v>1</v>
      </c>
      <c r="AF63" s="131">
        <f t="shared" si="18"/>
        <v>1</v>
      </c>
      <c r="AG63" s="131">
        <f t="shared" si="19"/>
        <v>1</v>
      </c>
      <c r="AH63" s="131">
        <f t="shared" si="20"/>
        <v>1</v>
      </c>
      <c r="AI63" s="132">
        <f t="shared" si="21"/>
        <v>1.47</v>
      </c>
    </row>
    <row r="64" spans="1:35" x14ac:dyDescent="0.25">
      <c r="A64" s="233">
        <v>15</v>
      </c>
      <c r="B64" s="214">
        <f>'[11]Мун- 2020-2021'!B64</f>
        <v>40820</v>
      </c>
      <c r="C64" s="230" t="s">
        <v>175</v>
      </c>
      <c r="D64" s="216">
        <f>'[11]Мун- 2020-2021'!DC64</f>
        <v>0.5</v>
      </c>
      <c r="E64" s="217" t="str">
        <f t="shared" si="0"/>
        <v>B</v>
      </c>
      <c r="F64" s="218">
        <f>'[11]Мун- 2020-2021'!DE64</f>
        <v>0.27030976037405025</v>
      </c>
      <c r="G64" s="24" t="str">
        <f t="shared" si="1"/>
        <v>D</v>
      </c>
      <c r="H64" s="219">
        <f>'[11]Мун- 2020-2021'!DG64+0.004</f>
        <v>0.16400000000000001</v>
      </c>
      <c r="I64" s="24" t="str">
        <f t="shared" si="2"/>
        <v>A</v>
      </c>
      <c r="J64" s="28">
        <f>'[11]Мун- 2020-2021'!DI64+0.001</f>
        <v>6.01016548463357E-2</v>
      </c>
      <c r="K64" s="24" t="str">
        <f t="shared" si="3"/>
        <v>D</v>
      </c>
      <c r="L64" s="23">
        <f>'[11]Рег- 2020-2021'!AQ64</f>
        <v>0.2</v>
      </c>
      <c r="M64" s="30" t="str">
        <f t="shared" si="4"/>
        <v>C</v>
      </c>
      <c r="N64" s="33">
        <f>'[11]Рег- 2020-2021'!AS64</f>
        <v>0.39831011253157789</v>
      </c>
      <c r="O64" s="34" t="str">
        <f t="shared" si="5"/>
        <v>D</v>
      </c>
      <c r="P64" s="23">
        <f>'[11]Рег- 2020-2021'!AU64+0.002</f>
        <v>0.66866666666666663</v>
      </c>
      <c r="Q64" s="30" t="str">
        <f t="shared" si="6"/>
        <v>A</v>
      </c>
      <c r="R64" s="38">
        <f>'[11]Фед- 2020-2021'!BC64</f>
        <v>0</v>
      </c>
      <c r="S64" s="34" t="str">
        <f t="shared" si="7"/>
        <v>D</v>
      </c>
      <c r="T64" s="36">
        <f>'[11]Фед- 2020-2021'!BE64</f>
        <v>1.4661904409666817E-4</v>
      </c>
      <c r="U64" s="30" t="str">
        <f t="shared" si="8"/>
        <v>D</v>
      </c>
      <c r="V64" s="38">
        <f>'[11]Фед- 2020-2021'!BG64</f>
        <v>0</v>
      </c>
      <c r="W64" s="217" t="str">
        <f t="shared" si="9"/>
        <v>D</v>
      </c>
      <c r="X64" s="58" t="str">
        <f t="shared" si="10"/>
        <v>C</v>
      </c>
      <c r="Y64" s="130">
        <f t="shared" si="11"/>
        <v>2.5</v>
      </c>
      <c r="Z64" s="131">
        <f t="shared" si="12"/>
        <v>1</v>
      </c>
      <c r="AA64" s="131">
        <f t="shared" si="13"/>
        <v>4.2</v>
      </c>
      <c r="AB64" s="131">
        <f t="shared" si="14"/>
        <v>1</v>
      </c>
      <c r="AC64" s="131">
        <f t="shared" si="15"/>
        <v>2</v>
      </c>
      <c r="AD64" s="131">
        <f t="shared" si="16"/>
        <v>1</v>
      </c>
      <c r="AE64" s="131">
        <f t="shared" si="17"/>
        <v>4.2</v>
      </c>
      <c r="AF64" s="131">
        <f t="shared" si="18"/>
        <v>1</v>
      </c>
      <c r="AG64" s="131">
        <f t="shared" si="19"/>
        <v>1</v>
      </c>
      <c r="AH64" s="131">
        <f t="shared" si="20"/>
        <v>1</v>
      </c>
      <c r="AI64" s="132">
        <f t="shared" si="21"/>
        <v>1.89</v>
      </c>
    </row>
    <row r="65" spans="1:35" x14ac:dyDescent="0.25">
      <c r="A65" s="233">
        <v>16</v>
      </c>
      <c r="B65" s="214">
        <f>'[11]Мун- 2020-2021'!B65</f>
        <v>40840</v>
      </c>
      <c r="C65" s="230" t="s">
        <v>27</v>
      </c>
      <c r="D65" s="216">
        <f>'[11]Мун- 2020-2021'!DC65</f>
        <v>0.3125</v>
      </c>
      <c r="E65" s="217" t="str">
        <f t="shared" si="0"/>
        <v>C</v>
      </c>
      <c r="F65" s="218">
        <f>'[11]Мун- 2020-2021'!DE65</f>
        <v>2.3841320864991236</v>
      </c>
      <c r="G65" s="24" t="str">
        <f t="shared" si="1"/>
        <v>A</v>
      </c>
      <c r="H65" s="219">
        <f>'[11]Мун- 2020-2021'!DG65</f>
        <v>4.5351473922902496E-3</v>
      </c>
      <c r="I65" s="24" t="str">
        <f t="shared" si="2"/>
        <v>D</v>
      </c>
      <c r="J65" s="28">
        <f>'[11]Мун- 2020-2021'!DI65+0.001</f>
        <v>0.56929896907216493</v>
      </c>
      <c r="K65" s="24" t="str">
        <f t="shared" si="3"/>
        <v>A</v>
      </c>
      <c r="L65" s="23">
        <f>'[11]Рег- 2020-2021'!AQ65</f>
        <v>0.2</v>
      </c>
      <c r="M65" s="30" t="str">
        <f t="shared" si="4"/>
        <v>C</v>
      </c>
      <c r="N65" s="33">
        <f>'[11]Рег- 2020-2021'!AS65</f>
        <v>1.4604704126157857</v>
      </c>
      <c r="O65" s="34" t="str">
        <f t="shared" si="5"/>
        <v>B</v>
      </c>
      <c r="P65" s="23">
        <f>'[11]Рег- 2020-2021'!AU65</f>
        <v>0</v>
      </c>
      <c r="Q65" s="30" t="str">
        <f t="shared" si="6"/>
        <v>D</v>
      </c>
      <c r="R65" s="38">
        <f>'[11]Фед- 2020-2021'!BC65</f>
        <v>0</v>
      </c>
      <c r="S65" s="34" t="str">
        <f t="shared" si="7"/>
        <v>D</v>
      </c>
      <c r="T65" s="36">
        <f>'[11]Фед- 2020-2021'!BE65</f>
        <v>1.4661904409666817E-4</v>
      </c>
      <c r="U65" s="30" t="str">
        <f t="shared" si="8"/>
        <v>D</v>
      </c>
      <c r="V65" s="38">
        <f>'[11]Фед- 2020-2021'!BG65</f>
        <v>0</v>
      </c>
      <c r="W65" s="217" t="str">
        <f t="shared" si="9"/>
        <v>D</v>
      </c>
      <c r="X65" s="58" t="str">
        <f t="shared" si="10"/>
        <v>C</v>
      </c>
      <c r="Y65" s="130">
        <f t="shared" si="11"/>
        <v>2</v>
      </c>
      <c r="Z65" s="131">
        <f t="shared" si="12"/>
        <v>4.2</v>
      </c>
      <c r="AA65" s="131">
        <f t="shared" si="13"/>
        <v>1</v>
      </c>
      <c r="AB65" s="131">
        <f t="shared" si="14"/>
        <v>4.2</v>
      </c>
      <c r="AC65" s="131">
        <f t="shared" si="15"/>
        <v>2</v>
      </c>
      <c r="AD65" s="131">
        <f t="shared" si="16"/>
        <v>2.5</v>
      </c>
      <c r="AE65" s="131">
        <f t="shared" si="17"/>
        <v>1</v>
      </c>
      <c r="AF65" s="131">
        <f t="shared" si="18"/>
        <v>1</v>
      </c>
      <c r="AG65" s="131">
        <f t="shared" si="19"/>
        <v>1</v>
      </c>
      <c r="AH65" s="131">
        <f t="shared" si="20"/>
        <v>1</v>
      </c>
      <c r="AI65" s="132">
        <f t="shared" si="21"/>
        <v>1.9899999999999998</v>
      </c>
    </row>
    <row r="66" spans="1:35" x14ac:dyDescent="0.25">
      <c r="A66" s="233">
        <v>17</v>
      </c>
      <c r="B66" s="214">
        <f>'[11]Мун- 2020-2021'!B66</f>
        <v>40950</v>
      </c>
      <c r="C66" s="230" t="s">
        <v>7</v>
      </c>
      <c r="D66" s="216">
        <f>'[11]Мун- 2020-2021'!DC66</f>
        <v>0.25</v>
      </c>
      <c r="E66" s="217" t="str">
        <f t="shared" si="0"/>
        <v>C</v>
      </c>
      <c r="F66" s="218">
        <f>'[11]Мун- 2020-2021'!DE66</f>
        <v>6.4874342489772072E-2</v>
      </c>
      <c r="G66" s="24" t="str">
        <f t="shared" si="1"/>
        <v>D</v>
      </c>
      <c r="H66" s="219">
        <f>'[11]Мун- 2020-2021'!DG66</f>
        <v>8.3333333333333329E-2</v>
      </c>
      <c r="I66" s="24" t="str">
        <f t="shared" si="2"/>
        <v>C</v>
      </c>
      <c r="J66" s="28">
        <f>'[11]Мун- 2020-2021'!DI66</f>
        <v>1.3043478260869565E-2</v>
      </c>
      <c r="K66" s="24" t="str">
        <f t="shared" si="3"/>
        <v>D</v>
      </c>
      <c r="L66" s="23">
        <f>'[11]Рег- 2020-2021'!AQ66</f>
        <v>0</v>
      </c>
      <c r="M66" s="30" t="str">
        <f t="shared" si="4"/>
        <v>D</v>
      </c>
      <c r="N66" s="33">
        <f>'[11]Рег- 2020-2021'!AS66</f>
        <v>1.3277003751052595E-4</v>
      </c>
      <c r="O66" s="34" t="str">
        <f t="shared" si="5"/>
        <v>D</v>
      </c>
      <c r="P66" s="23">
        <f>'[11]Рег- 2020-2021'!AU66</f>
        <v>0</v>
      </c>
      <c r="Q66" s="30" t="str">
        <f t="shared" si="6"/>
        <v>D</v>
      </c>
      <c r="R66" s="38">
        <f>'[11]Фед- 2020-2021'!BC66</f>
        <v>0</v>
      </c>
      <c r="S66" s="34" t="str">
        <f t="shared" si="7"/>
        <v>D</v>
      </c>
      <c r="T66" s="36">
        <f>'[11]Фед- 2020-2021'!BE66</f>
        <v>1.4661904409666817E-4</v>
      </c>
      <c r="U66" s="30" t="str">
        <f t="shared" si="8"/>
        <v>D</v>
      </c>
      <c r="V66" s="38">
        <f>'[11]Фед- 2020-2021'!BG66</f>
        <v>0</v>
      </c>
      <c r="W66" s="217" t="str">
        <f t="shared" si="9"/>
        <v>D</v>
      </c>
      <c r="X66" s="58" t="str">
        <f t="shared" si="10"/>
        <v>D</v>
      </c>
      <c r="Y66" s="130">
        <f t="shared" si="11"/>
        <v>2</v>
      </c>
      <c r="Z66" s="131">
        <f t="shared" si="12"/>
        <v>1</v>
      </c>
      <c r="AA66" s="131">
        <f t="shared" si="13"/>
        <v>2</v>
      </c>
      <c r="AB66" s="131">
        <f t="shared" si="14"/>
        <v>1</v>
      </c>
      <c r="AC66" s="131">
        <f t="shared" si="15"/>
        <v>1</v>
      </c>
      <c r="AD66" s="131">
        <f t="shared" si="16"/>
        <v>1</v>
      </c>
      <c r="AE66" s="131">
        <f t="shared" si="17"/>
        <v>1</v>
      </c>
      <c r="AF66" s="131">
        <f t="shared" si="18"/>
        <v>1</v>
      </c>
      <c r="AG66" s="131">
        <f t="shared" si="19"/>
        <v>1</v>
      </c>
      <c r="AH66" s="131">
        <f t="shared" si="20"/>
        <v>1</v>
      </c>
      <c r="AI66" s="132">
        <f t="shared" si="21"/>
        <v>1.2</v>
      </c>
    </row>
    <row r="67" spans="1:35" x14ac:dyDescent="0.25">
      <c r="A67" s="233">
        <v>18</v>
      </c>
      <c r="B67" s="214">
        <f>'[11]Мун- 2020-2021'!B67</f>
        <v>40990</v>
      </c>
      <c r="C67" s="230" t="s">
        <v>28</v>
      </c>
      <c r="D67" s="216">
        <f>'[11]Мун- 2020-2021'!DC67</f>
        <v>0.3125</v>
      </c>
      <c r="E67" s="217" t="str">
        <f t="shared" si="0"/>
        <v>C</v>
      </c>
      <c r="F67" s="218">
        <f>'[11]Мун- 2020-2021'!DE67</f>
        <v>0.15677966101694915</v>
      </c>
      <c r="G67" s="24" t="str">
        <f t="shared" si="1"/>
        <v>D</v>
      </c>
      <c r="H67" s="219">
        <f>'[11]Мун- 2020-2021'!DG67+0.005</f>
        <v>0.17741379310344829</v>
      </c>
      <c r="I67" s="24" t="str">
        <f t="shared" si="2"/>
        <v>A</v>
      </c>
      <c r="J67" s="28">
        <f>'[11]Мун- 2020-2021'!DI67</f>
        <v>2.4026512013256007E-2</v>
      </c>
      <c r="K67" s="24" t="str">
        <f t="shared" si="3"/>
        <v>D</v>
      </c>
      <c r="L67" s="23">
        <f>'[11]Рег- 2020-2021'!AQ67</f>
        <v>0.2</v>
      </c>
      <c r="M67" s="30" t="str">
        <f t="shared" si="4"/>
        <v>C</v>
      </c>
      <c r="N67" s="33">
        <f>'[11]Рег- 2020-2021'!AS67</f>
        <v>0.53108015004210385</v>
      </c>
      <c r="O67" s="34" t="str">
        <f t="shared" si="5"/>
        <v>C</v>
      </c>
      <c r="P67" s="23">
        <f>'[11]Рег- 2020-2021'!AU67</f>
        <v>0</v>
      </c>
      <c r="Q67" s="30" t="str">
        <f t="shared" si="6"/>
        <v>D</v>
      </c>
      <c r="R67" s="38">
        <f>'[11]Фед- 2020-2021'!BC67</f>
        <v>0</v>
      </c>
      <c r="S67" s="34" t="str">
        <f t="shared" si="7"/>
        <v>D</v>
      </c>
      <c r="T67" s="36">
        <f>'[11]Фед- 2020-2021'!BE67</f>
        <v>1.4661904409666817E-4</v>
      </c>
      <c r="U67" s="30" t="str">
        <f t="shared" si="8"/>
        <v>D</v>
      </c>
      <c r="V67" s="38">
        <f>'[11]Фед- 2020-2021'!BG67</f>
        <v>0</v>
      </c>
      <c r="W67" s="217" t="str">
        <f t="shared" si="9"/>
        <v>D</v>
      </c>
      <c r="X67" s="58" t="str">
        <f t="shared" si="10"/>
        <v>C</v>
      </c>
      <c r="Y67" s="130">
        <f t="shared" si="11"/>
        <v>2</v>
      </c>
      <c r="Z67" s="131">
        <f t="shared" si="12"/>
        <v>1</v>
      </c>
      <c r="AA67" s="131">
        <f t="shared" si="13"/>
        <v>4.2</v>
      </c>
      <c r="AB67" s="131">
        <f t="shared" si="14"/>
        <v>1</v>
      </c>
      <c r="AC67" s="131">
        <f t="shared" si="15"/>
        <v>2</v>
      </c>
      <c r="AD67" s="131">
        <f t="shared" si="16"/>
        <v>2</v>
      </c>
      <c r="AE67" s="131">
        <f t="shared" si="17"/>
        <v>1</v>
      </c>
      <c r="AF67" s="131">
        <f t="shared" si="18"/>
        <v>1</v>
      </c>
      <c r="AG67" s="131">
        <f t="shared" si="19"/>
        <v>1</v>
      </c>
      <c r="AH67" s="131">
        <f t="shared" si="20"/>
        <v>1</v>
      </c>
      <c r="AI67" s="132">
        <f t="shared" si="21"/>
        <v>1.6199999999999999</v>
      </c>
    </row>
    <row r="68" spans="1:35" ht="15.75" thickBot="1" x14ac:dyDescent="0.3">
      <c r="A68" s="234">
        <v>19</v>
      </c>
      <c r="B68" s="223">
        <f>'[11]Мун- 2020-2021'!B68</f>
        <v>40133</v>
      </c>
      <c r="C68" s="224" t="s">
        <v>29</v>
      </c>
      <c r="D68" s="225">
        <f>'[11]Мун- 2020-2021'!DC68</f>
        <v>0.4375</v>
      </c>
      <c r="E68" s="226" t="str">
        <f t="shared" si="0"/>
        <v>B</v>
      </c>
      <c r="F68" s="227">
        <f>'[11]Мун- 2020-2021'!DE68</f>
        <v>0.7190239625949737</v>
      </c>
      <c r="G68" s="24" t="str">
        <f t="shared" si="1"/>
        <v>C</v>
      </c>
      <c r="H68" s="228">
        <f>'[11]Мун- 2020-2021'!DG68</f>
        <v>7.5187969924812026E-3</v>
      </c>
      <c r="I68" s="24" t="str">
        <f t="shared" si="2"/>
        <v>D</v>
      </c>
      <c r="J68" s="28">
        <f>'[11]Мун- 2020-2021'!DI68+0.006</f>
        <v>0.15394215795328142</v>
      </c>
      <c r="K68" s="24" t="str">
        <f t="shared" si="3"/>
        <v>B</v>
      </c>
      <c r="L68" s="25">
        <f>'[11]Рег- 2020-2021'!AQ68</f>
        <v>0</v>
      </c>
      <c r="M68" s="35" t="str">
        <f t="shared" si="4"/>
        <v>D</v>
      </c>
      <c r="N68" s="28">
        <f>'[11]Рег- 2020-2021'!AS68</f>
        <v>1.3277003751052595E-4</v>
      </c>
      <c r="O68" s="40" t="str">
        <f t="shared" si="5"/>
        <v>D</v>
      </c>
      <c r="P68" s="25">
        <f>'[11]Рег- 2020-2021'!AU68</f>
        <v>0</v>
      </c>
      <c r="Q68" s="35" t="str">
        <f t="shared" si="6"/>
        <v>D</v>
      </c>
      <c r="R68" s="26">
        <f>'[11]Фед- 2020-2021'!BC68</f>
        <v>0</v>
      </c>
      <c r="S68" s="40" t="str">
        <f t="shared" si="7"/>
        <v>D</v>
      </c>
      <c r="T68" s="43">
        <f>'[11]Фед- 2020-2021'!BE68</f>
        <v>1.4661904409666817E-4</v>
      </c>
      <c r="U68" s="35" t="str">
        <f t="shared" si="8"/>
        <v>D</v>
      </c>
      <c r="V68" s="26">
        <f>'[11]Фед- 2020-2021'!BG68</f>
        <v>0</v>
      </c>
      <c r="W68" s="226" t="str">
        <f t="shared" si="9"/>
        <v>D</v>
      </c>
      <c r="X68" s="57" t="str">
        <f t="shared" si="10"/>
        <v>D</v>
      </c>
      <c r="Y68" s="130">
        <f t="shared" si="11"/>
        <v>2.5</v>
      </c>
      <c r="Z68" s="131">
        <f t="shared" si="12"/>
        <v>2</v>
      </c>
      <c r="AA68" s="131">
        <f t="shared" si="13"/>
        <v>1</v>
      </c>
      <c r="AB68" s="131">
        <f t="shared" si="14"/>
        <v>2.5</v>
      </c>
      <c r="AC68" s="131">
        <f t="shared" si="15"/>
        <v>1</v>
      </c>
      <c r="AD68" s="131">
        <f t="shared" si="16"/>
        <v>1</v>
      </c>
      <c r="AE68" s="131">
        <f t="shared" si="17"/>
        <v>1</v>
      </c>
      <c r="AF68" s="131">
        <f t="shared" si="18"/>
        <v>1</v>
      </c>
      <c r="AG68" s="131">
        <f t="shared" si="19"/>
        <v>1</v>
      </c>
      <c r="AH68" s="131">
        <f t="shared" si="20"/>
        <v>1</v>
      </c>
      <c r="AI68" s="132">
        <f t="shared" si="21"/>
        <v>1.4</v>
      </c>
    </row>
    <row r="69" spans="1:35" ht="16.5" thickBot="1" x14ac:dyDescent="0.3">
      <c r="A69" s="231"/>
      <c r="B69" s="206"/>
      <c r="C69" s="129" t="str">
        <f>'[11]Мун- 2020-2021'!C69</f>
        <v>Свердловский район</v>
      </c>
      <c r="D69" s="70">
        <f>'[11]Мун- 2020-2021'!DC69</f>
        <v>0.32692307692307693</v>
      </c>
      <c r="E69" s="71" t="str">
        <f t="shared" si="0"/>
        <v>C</v>
      </c>
      <c r="F69" s="72">
        <f>'[11]Мун- 2020-2021'!DE69</f>
        <v>0.88453670817785368</v>
      </c>
      <c r="G69" s="73" t="str">
        <f t="shared" si="1"/>
        <v>C</v>
      </c>
      <c r="H69" s="74">
        <f>'[11]Мун- 2020-2021'!DG69</f>
        <v>2.6328161730136343E-2</v>
      </c>
      <c r="I69" s="73" t="str">
        <f t="shared" si="2"/>
        <v>D</v>
      </c>
      <c r="J69" s="75">
        <f>'[11]Мун- 2020-2021'!DI69</f>
        <v>0.14803730512249444</v>
      </c>
      <c r="K69" s="73" t="str">
        <f t="shared" si="3"/>
        <v>C</v>
      </c>
      <c r="L69" s="76">
        <f>'[11]Рег- 2020-2021'!AQ69</f>
        <v>0.24615384615384617</v>
      </c>
      <c r="M69" s="77" t="str">
        <f t="shared" si="4"/>
        <v>B</v>
      </c>
      <c r="N69" s="75">
        <f>'[11]Рег- 2020-2021'!AS69</f>
        <v>2.4204999146149735</v>
      </c>
      <c r="O69" s="78" t="str">
        <f t="shared" si="5"/>
        <v>A</v>
      </c>
      <c r="P69" s="76">
        <f>'[11]Рег- 2020-2021'!AU69</f>
        <v>6.7510548523206745E-2</v>
      </c>
      <c r="Q69" s="77" t="str">
        <f t="shared" si="6"/>
        <v>D</v>
      </c>
      <c r="R69" s="75">
        <f>'[11]Фед- 2020-2021'!BC69</f>
        <v>3.7037037037037035E-2</v>
      </c>
      <c r="S69" s="78" t="str">
        <f t="shared" si="7"/>
        <v>D</v>
      </c>
      <c r="T69" s="76">
        <f>'[11]Фед- 2020-2021'!BE69</f>
        <v>2.2556776014872028E-2</v>
      </c>
      <c r="U69" s="77" t="str">
        <f t="shared" si="8"/>
        <v>D</v>
      </c>
      <c r="V69" s="75">
        <f>'[11]Фед- 2020-2021'!BG69</f>
        <v>0.5</v>
      </c>
      <c r="W69" s="71" t="str">
        <f t="shared" si="9"/>
        <v>A</v>
      </c>
      <c r="X69" s="79" t="str">
        <f t="shared" si="10"/>
        <v>C</v>
      </c>
      <c r="Y69" s="130">
        <f t="shared" si="11"/>
        <v>2</v>
      </c>
      <c r="Z69" s="131">
        <f t="shared" si="12"/>
        <v>2</v>
      </c>
      <c r="AA69" s="131">
        <f t="shared" si="13"/>
        <v>1</v>
      </c>
      <c r="AB69" s="131">
        <f t="shared" si="14"/>
        <v>2</v>
      </c>
      <c r="AC69" s="131">
        <f t="shared" si="15"/>
        <v>2.5</v>
      </c>
      <c r="AD69" s="131">
        <f t="shared" si="16"/>
        <v>4.2</v>
      </c>
      <c r="AE69" s="131">
        <f t="shared" si="17"/>
        <v>1</v>
      </c>
      <c r="AF69" s="131">
        <f t="shared" si="18"/>
        <v>1</v>
      </c>
      <c r="AG69" s="131">
        <f t="shared" si="19"/>
        <v>1</v>
      </c>
      <c r="AH69" s="131">
        <f t="shared" si="20"/>
        <v>4.2</v>
      </c>
      <c r="AI69" s="132">
        <f t="shared" si="21"/>
        <v>2.09</v>
      </c>
    </row>
    <row r="70" spans="1:35" x14ac:dyDescent="0.25">
      <c r="A70" s="232">
        <v>1</v>
      </c>
      <c r="B70" s="208">
        <f>'[11]Мун- 2020-2021'!B70</f>
        <v>50040</v>
      </c>
      <c r="C70" s="221" t="s">
        <v>73</v>
      </c>
      <c r="D70" s="210">
        <f>'[11]Мун- 2020-2021'!DC70+0.005</f>
        <v>0.38</v>
      </c>
      <c r="E70" s="211" t="str">
        <f t="shared" ref="E70:E124" si="22">IF(D70&gt;=$D$126,"A",IF(D70&gt;=$D$127,"B",IF(D70&gt;=$D$128,"C","D")))</f>
        <v>B</v>
      </c>
      <c r="F70" s="212">
        <f>'[11]Мун- 2020-2021'!DE70</f>
        <v>0.21624780829924023</v>
      </c>
      <c r="G70" s="27" t="str">
        <f t="shared" ref="G70:G124" si="23">IF(F70&gt;=$F$126,"A",IF(F70&gt;=$F$127,"B",IF(F70&gt;=$F$128,"C","D")))</f>
        <v>D</v>
      </c>
      <c r="H70" s="213">
        <f>'[11]Мун- 2020-2021'!DG70</f>
        <v>7.4999999999999997E-2</v>
      </c>
      <c r="I70" s="27" t="str">
        <f t="shared" ref="I70:I124" si="24">IF(H70&gt;=$H$126,"A",IF(H70&gt;=$H$127,"B",IF(H70&gt;=$H$128,"C","D")))</f>
        <v>C</v>
      </c>
      <c r="J70" s="26">
        <f>'[11]Мун- 2020-2021'!DI70</f>
        <v>3.7914691943127965E-2</v>
      </c>
      <c r="K70" s="27" t="str">
        <f t="shared" ref="K70:K124" si="25">IF(J70&gt;=$J$126,"A",IF(J70&gt;=$J$127,"B",IF(J70&gt;=$J$128,"C","D")))</f>
        <v>D</v>
      </c>
      <c r="L70" s="36">
        <f>'[11]Рег- 2020-2021'!AQ70</f>
        <v>0.6</v>
      </c>
      <c r="M70" s="37" t="str">
        <f t="shared" ref="M70:M124" si="26">IF(L70&gt;=$L$126,"A",IF(L70&gt;=$L$127,"B",IF(L70&gt;=$L$128,"C","D")))</f>
        <v>A</v>
      </c>
      <c r="N70" s="38">
        <f>'[11]Рег- 2020-2021'!AS70</f>
        <v>4.2486412003368308</v>
      </c>
      <c r="O70" s="39" t="str">
        <f t="shared" ref="O70:O124" si="27">IF(N70&gt;=$N$126,"A",IF(N70&gt;=$N$127,"B",IF(N70&gt;=$N$128,"C","D")))</f>
        <v>A</v>
      </c>
      <c r="P70" s="36">
        <f>'[11]Рег- 2020-2021'!AU70</f>
        <v>6.25E-2</v>
      </c>
      <c r="Q70" s="37" t="str">
        <f t="shared" ref="Q70:Q124" si="28">IF(P70&gt;=$P$126,"A",IF(P70&gt;=$P$127,"B",IF(P70&gt;=$P$128,"C","D")))</f>
        <v>D</v>
      </c>
      <c r="R70" s="38">
        <f>'[11]Фед- 2020-2021'!BC70</f>
        <v>0.16666666666666666</v>
      </c>
      <c r="S70" s="39" t="str">
        <f t="shared" ref="S70:S124" si="29">IF(R70&gt;=$R$126,"A",IF(R70&gt;=$R$127,"B",IF(R70&gt;=$R$128,"C","D")))</f>
        <v>B</v>
      </c>
      <c r="T70" s="36">
        <f>'[11]Фед- 2020-2021'!BE70</f>
        <v>0.14661904409666818</v>
      </c>
      <c r="U70" s="37" t="str">
        <f t="shared" ref="U70:U124" si="30">IF(T70&gt;=$T$126,"A",IF(T70&gt;=$T$127,"B",IF(T70&gt;=$T$128,"C","D")))</f>
        <v>D</v>
      </c>
      <c r="V70" s="38">
        <f>'[11]Фед- 2020-2021'!BG70</f>
        <v>1</v>
      </c>
      <c r="W70" s="211" t="str">
        <f t="shared" ref="W70:W124" si="31">IF(V70&gt;=$V$126,"A",IF(V70&gt;=$V$127,"B",IF(V70&gt;=$V$128,"C","D")))</f>
        <v>A</v>
      </c>
      <c r="X70" s="56" t="str">
        <f t="shared" si="10"/>
        <v>C</v>
      </c>
      <c r="Y70" s="130">
        <f t="shared" si="11"/>
        <v>2.5</v>
      </c>
      <c r="Z70" s="131">
        <f t="shared" si="12"/>
        <v>1</v>
      </c>
      <c r="AA70" s="131">
        <f t="shared" si="13"/>
        <v>2</v>
      </c>
      <c r="AB70" s="131">
        <f t="shared" si="14"/>
        <v>1</v>
      </c>
      <c r="AC70" s="131">
        <f t="shared" si="15"/>
        <v>4.2</v>
      </c>
      <c r="AD70" s="131">
        <f t="shared" si="16"/>
        <v>4.2</v>
      </c>
      <c r="AE70" s="131">
        <f t="shared" si="17"/>
        <v>1</v>
      </c>
      <c r="AF70" s="131">
        <f t="shared" si="18"/>
        <v>2.5</v>
      </c>
      <c r="AG70" s="131">
        <f t="shared" si="19"/>
        <v>1</v>
      </c>
      <c r="AH70" s="131">
        <f t="shared" si="20"/>
        <v>4.2</v>
      </c>
      <c r="AI70" s="132">
        <f t="shared" si="21"/>
        <v>2.36</v>
      </c>
    </row>
    <row r="71" spans="1:35" x14ac:dyDescent="0.25">
      <c r="A71" s="233">
        <v>2</v>
      </c>
      <c r="B71" s="214">
        <f>'[11]Мун- 2020-2021'!B71</f>
        <v>50003</v>
      </c>
      <c r="C71" s="215" t="s">
        <v>72</v>
      </c>
      <c r="D71" s="216">
        <f>'[11]Мун- 2020-2021'!DC71</f>
        <v>0.25</v>
      </c>
      <c r="E71" s="217" t="str">
        <f t="shared" si="22"/>
        <v>C</v>
      </c>
      <c r="F71" s="218">
        <f>'[11]Мун- 2020-2021'!DE71</f>
        <v>2.4273816481589714</v>
      </c>
      <c r="G71" s="24" t="str">
        <f t="shared" si="23"/>
        <v>A</v>
      </c>
      <c r="H71" s="219">
        <f>'[11]Мун- 2020-2021'!DG71</f>
        <v>1.3363028953229399E-2</v>
      </c>
      <c r="I71" s="24" t="str">
        <f t="shared" si="24"/>
        <v>D</v>
      </c>
      <c r="J71" s="28">
        <f>'[11]Мун- 2020-2021'!DI71</f>
        <v>0.3924825174825175</v>
      </c>
      <c r="K71" s="24" t="str">
        <f t="shared" si="25"/>
        <v>A</v>
      </c>
      <c r="L71" s="23">
        <f>'[11]Рег- 2020-2021'!AQ71</f>
        <v>0.2</v>
      </c>
      <c r="M71" s="30" t="str">
        <f t="shared" si="26"/>
        <v>C</v>
      </c>
      <c r="N71" s="33">
        <f>'[11]Рег- 2020-2021'!AS71</f>
        <v>0.53108015004210385</v>
      </c>
      <c r="O71" s="34" t="str">
        <f t="shared" si="27"/>
        <v>C</v>
      </c>
      <c r="P71" s="23">
        <f>'[11]Рег- 2020-2021'!AU71</f>
        <v>0.25</v>
      </c>
      <c r="Q71" s="30" t="str">
        <f t="shared" si="28"/>
        <v>C</v>
      </c>
      <c r="R71" s="38">
        <f>'[11]Фед- 2020-2021'!BC71</f>
        <v>0</v>
      </c>
      <c r="S71" s="34" t="str">
        <f t="shared" si="29"/>
        <v>D</v>
      </c>
      <c r="T71" s="36">
        <f>'[11]Фед- 2020-2021'!BE71</f>
        <v>1.4661904409666817E-4</v>
      </c>
      <c r="U71" s="30" t="str">
        <f t="shared" si="30"/>
        <v>D</v>
      </c>
      <c r="V71" s="38">
        <f>'[11]Фед- 2020-2021'!BG71</f>
        <v>0</v>
      </c>
      <c r="W71" s="217" t="str">
        <f t="shared" si="31"/>
        <v>D</v>
      </c>
      <c r="X71" s="58" t="str">
        <f t="shared" si="10"/>
        <v>C</v>
      </c>
      <c r="Y71" s="130">
        <f t="shared" si="11"/>
        <v>2</v>
      </c>
      <c r="Z71" s="131">
        <f t="shared" si="12"/>
        <v>4.2</v>
      </c>
      <c r="AA71" s="131">
        <f t="shared" si="13"/>
        <v>1</v>
      </c>
      <c r="AB71" s="131">
        <f t="shared" si="14"/>
        <v>4.2</v>
      </c>
      <c r="AC71" s="131">
        <f t="shared" si="15"/>
        <v>2</v>
      </c>
      <c r="AD71" s="131">
        <f t="shared" si="16"/>
        <v>2</v>
      </c>
      <c r="AE71" s="131">
        <f t="shared" si="17"/>
        <v>2</v>
      </c>
      <c r="AF71" s="131">
        <f t="shared" si="18"/>
        <v>1</v>
      </c>
      <c r="AG71" s="131">
        <f t="shared" si="19"/>
        <v>1</v>
      </c>
      <c r="AH71" s="131">
        <f t="shared" si="20"/>
        <v>1</v>
      </c>
      <c r="AI71" s="132">
        <f t="shared" si="21"/>
        <v>2.04</v>
      </c>
    </row>
    <row r="72" spans="1:35" x14ac:dyDescent="0.25">
      <c r="A72" s="233">
        <v>3</v>
      </c>
      <c r="B72" s="214">
        <f>'[11]Мун- 2020-2021'!B72</f>
        <v>50060</v>
      </c>
      <c r="C72" s="215" t="s">
        <v>30</v>
      </c>
      <c r="D72" s="216">
        <f>'[11]Мун- 2020-2021'!DC72</f>
        <v>0.4375</v>
      </c>
      <c r="E72" s="217" t="str">
        <f t="shared" si="22"/>
        <v>B</v>
      </c>
      <c r="F72" s="218">
        <f>'[11]Мун- 2020-2021'!DE72</f>
        <v>1.2055815312682643</v>
      </c>
      <c r="G72" s="24" t="str">
        <f t="shared" si="23"/>
        <v>B</v>
      </c>
      <c r="H72" s="219">
        <f>'[11]Мун- 2020-2021'!DG72</f>
        <v>8.9686098654708519E-3</v>
      </c>
      <c r="I72" s="24" t="str">
        <f t="shared" si="24"/>
        <v>D</v>
      </c>
      <c r="J72" s="28">
        <f>'[11]Мун- 2020-2021'!DI72</f>
        <v>0.14167725540025414</v>
      </c>
      <c r="K72" s="24" t="str">
        <f t="shared" si="25"/>
        <v>C</v>
      </c>
      <c r="L72" s="23">
        <f>'[11]Рег- 2020-2021'!AQ72</f>
        <v>0.2</v>
      </c>
      <c r="M72" s="30" t="str">
        <f t="shared" si="26"/>
        <v>C</v>
      </c>
      <c r="N72" s="33">
        <f>'[11]Рег- 2020-2021'!AS72</f>
        <v>0.13277003751052596</v>
      </c>
      <c r="O72" s="34" t="str">
        <f t="shared" si="27"/>
        <v>D</v>
      </c>
      <c r="P72" s="23">
        <f>'[11]Рег- 2020-2021'!AU72</f>
        <v>0</v>
      </c>
      <c r="Q72" s="30" t="str">
        <f t="shared" si="28"/>
        <v>D</v>
      </c>
      <c r="R72" s="38">
        <f>'[11]Фед- 2020-2021'!BC72</f>
        <v>0</v>
      </c>
      <c r="S72" s="34" t="str">
        <f t="shared" si="29"/>
        <v>D</v>
      </c>
      <c r="T72" s="36">
        <f>'[11]Фед- 2020-2021'!BE72</f>
        <v>1.4661904409666817E-4</v>
      </c>
      <c r="U72" s="30" t="str">
        <f t="shared" si="30"/>
        <v>D</v>
      </c>
      <c r="V72" s="38">
        <f>'[11]Фед- 2020-2021'!BG72</f>
        <v>0</v>
      </c>
      <c r="W72" s="217" t="str">
        <f t="shared" si="31"/>
        <v>D</v>
      </c>
      <c r="X72" s="58" t="str">
        <f t="shared" ref="X72:X123" si="32">IF(AI72&gt;=3.5,"A",IF(AI72&gt;=2.5,"B",IF(AI72&gt;=1.5,"C","D")))</f>
        <v>C</v>
      </c>
      <c r="Y72" s="130">
        <f t="shared" ref="Y72:Y123" si="33">IF(E72="A",4.2,IF(E72="B",2.5,IF(E72="C",2,1)))</f>
        <v>2.5</v>
      </c>
      <c r="Z72" s="131">
        <f t="shared" ref="Z72:Z123" si="34">IF(G72="A",4.2,IF(G72="B",2.5,IF(G72="C",2,1)))</f>
        <v>2.5</v>
      </c>
      <c r="AA72" s="131">
        <f t="shared" ref="AA72:AA123" si="35">IF(I72="A",4.2,IF(I72="B",2.5,IF(I72="C",2,1)))</f>
        <v>1</v>
      </c>
      <c r="AB72" s="131">
        <f t="shared" ref="AB72:AB123" si="36">IF(K72="A",4.2,IF(K72="B",2.5,IF(K72="C",2,1)))</f>
        <v>2</v>
      </c>
      <c r="AC72" s="131">
        <f t="shared" ref="AC72:AC123" si="37">IF(M72="A",4.2,IF(M72="B",2.5,IF(M72="C",2,1)))</f>
        <v>2</v>
      </c>
      <c r="AD72" s="131">
        <f t="shared" ref="AD72:AD123" si="38">IF(O72="A",4.2,IF(O72="B",2.5,IF(O72="C",2,1)))</f>
        <v>1</v>
      </c>
      <c r="AE72" s="131">
        <f t="shared" ref="AE72:AE123" si="39">IF(Q72="A",4.2,IF(Q72="B",2.5,IF(Q72="C",2,1)))</f>
        <v>1</v>
      </c>
      <c r="AF72" s="131">
        <f t="shared" ref="AF72:AF123" si="40">IF(S72="A",4.2,IF(S72="B",2.5,IF(S72="C",2,1)))</f>
        <v>1</v>
      </c>
      <c r="AG72" s="131">
        <f t="shared" ref="AG72:AG123" si="41">IF(U72="A",4.2,IF(U72="B",2.5,IF(U72="C",2,1)))</f>
        <v>1</v>
      </c>
      <c r="AH72" s="131">
        <f t="shared" ref="AH72:AH123" si="42">IF(W72="A",4.2,IF(W72="B",2.5,IF(W72="C",2,1)))</f>
        <v>1</v>
      </c>
      <c r="AI72" s="132">
        <f t="shared" ref="AI72:AI123" si="43">AVERAGE(Y72:AH72)</f>
        <v>1.5</v>
      </c>
    </row>
    <row r="73" spans="1:35" x14ac:dyDescent="0.25">
      <c r="A73" s="233">
        <v>4</v>
      </c>
      <c r="B73" s="214">
        <f>'[11]Мун- 2020-2021'!B73</f>
        <v>50170</v>
      </c>
      <c r="C73" s="215" t="s">
        <v>2</v>
      </c>
      <c r="D73" s="216">
        <f>'[11]Мун- 2020-2021'!DC73</f>
        <v>0.25</v>
      </c>
      <c r="E73" s="217" t="str">
        <f t="shared" si="22"/>
        <v>C</v>
      </c>
      <c r="F73" s="218">
        <f>'[11]Мун- 2020-2021'!DE73</f>
        <v>4.865575686732905E-2</v>
      </c>
      <c r="G73" s="24" t="str">
        <f t="shared" si="23"/>
        <v>D</v>
      </c>
      <c r="H73" s="219">
        <f>'[11]Мун- 2020-2021'!DG73</f>
        <v>0.22222222222222221</v>
      </c>
      <c r="I73" s="24" t="str">
        <f t="shared" si="24"/>
        <v>A</v>
      </c>
      <c r="J73" s="28">
        <f>'[11]Мун- 2020-2021'!DI73</f>
        <v>1.1335012594458438E-2</v>
      </c>
      <c r="K73" s="24" t="str">
        <f t="shared" si="25"/>
        <v>D</v>
      </c>
      <c r="L73" s="23">
        <f>'[11]Рег- 2020-2021'!AQ73</f>
        <v>0.2</v>
      </c>
      <c r="M73" s="30" t="str">
        <f t="shared" si="26"/>
        <v>C</v>
      </c>
      <c r="N73" s="33">
        <f>'[11]Рег- 2020-2021'!AS73</f>
        <v>0.53108015004210385</v>
      </c>
      <c r="O73" s="34" t="str">
        <f t="shared" si="27"/>
        <v>C</v>
      </c>
      <c r="P73" s="23">
        <f>'[11]Рег- 2020-2021'!AU73</f>
        <v>0</v>
      </c>
      <c r="Q73" s="30" t="str">
        <f t="shared" si="28"/>
        <v>D</v>
      </c>
      <c r="R73" s="38">
        <f>'[11]Фед- 2020-2021'!BC73</f>
        <v>0</v>
      </c>
      <c r="S73" s="34" t="str">
        <f t="shared" si="29"/>
        <v>D</v>
      </c>
      <c r="T73" s="36">
        <f>'[11]Фед- 2020-2021'!BE73</f>
        <v>1.4661904409666817E-4</v>
      </c>
      <c r="U73" s="30" t="str">
        <f t="shared" si="30"/>
        <v>D</v>
      </c>
      <c r="V73" s="38">
        <f>'[11]Фед- 2020-2021'!BG73</f>
        <v>0</v>
      </c>
      <c r="W73" s="217" t="str">
        <f t="shared" si="31"/>
        <v>D</v>
      </c>
      <c r="X73" s="58" t="str">
        <f t="shared" si="32"/>
        <v>C</v>
      </c>
      <c r="Y73" s="130">
        <f t="shared" si="33"/>
        <v>2</v>
      </c>
      <c r="Z73" s="131">
        <f t="shared" si="34"/>
        <v>1</v>
      </c>
      <c r="AA73" s="131">
        <f t="shared" si="35"/>
        <v>4.2</v>
      </c>
      <c r="AB73" s="131">
        <f t="shared" si="36"/>
        <v>1</v>
      </c>
      <c r="AC73" s="131">
        <f t="shared" si="37"/>
        <v>2</v>
      </c>
      <c r="AD73" s="131">
        <f t="shared" si="38"/>
        <v>2</v>
      </c>
      <c r="AE73" s="131">
        <f t="shared" si="39"/>
        <v>1</v>
      </c>
      <c r="AF73" s="131">
        <f t="shared" si="40"/>
        <v>1</v>
      </c>
      <c r="AG73" s="131">
        <f t="shared" si="41"/>
        <v>1</v>
      </c>
      <c r="AH73" s="131">
        <f t="shared" si="42"/>
        <v>1</v>
      </c>
      <c r="AI73" s="132">
        <f t="shared" si="43"/>
        <v>1.6199999999999999</v>
      </c>
    </row>
    <row r="74" spans="1:35" x14ac:dyDescent="0.25">
      <c r="A74" s="233">
        <v>5</v>
      </c>
      <c r="B74" s="214">
        <f>'[11]Мун- 2020-2021'!B74</f>
        <v>50230</v>
      </c>
      <c r="C74" s="215" t="s">
        <v>70</v>
      </c>
      <c r="D74" s="216">
        <f>'[11]Мун- 2020-2021'!DC74</f>
        <v>0.4375</v>
      </c>
      <c r="E74" s="217" t="str">
        <f t="shared" si="22"/>
        <v>B</v>
      </c>
      <c r="F74" s="218">
        <f>'[11]Мун- 2020-2021'!DE74</f>
        <v>5.671098772647575</v>
      </c>
      <c r="G74" s="24" t="str">
        <f t="shared" si="23"/>
        <v>A</v>
      </c>
      <c r="H74" s="219">
        <f>'[11]Мун- 2020-2021'!DG74</f>
        <v>9.5328884652049577E-3</v>
      </c>
      <c r="I74" s="24" t="str">
        <f t="shared" si="24"/>
        <v>D</v>
      </c>
      <c r="J74" s="28">
        <f>'[11]Мун- 2020-2021'!DI74</f>
        <v>1.1527472527472526</v>
      </c>
      <c r="K74" s="24" t="str">
        <f t="shared" si="25"/>
        <v>A</v>
      </c>
      <c r="L74" s="23">
        <f>'[11]Рег- 2020-2021'!AQ74</f>
        <v>0.4</v>
      </c>
      <c r="M74" s="30" t="str">
        <f t="shared" si="26"/>
        <v>A</v>
      </c>
      <c r="N74" s="33">
        <f>'[11]Рег- 2020-2021'!AS74</f>
        <v>1.0621603000842077</v>
      </c>
      <c r="O74" s="34" t="str">
        <f t="shared" si="27"/>
        <v>B</v>
      </c>
      <c r="P74" s="23">
        <f>'[11]Рег- 2020-2021'!AU74</f>
        <v>0.375</v>
      </c>
      <c r="Q74" s="30" t="str">
        <f t="shared" si="28"/>
        <v>B</v>
      </c>
      <c r="R74" s="38">
        <f>'[11]Фед- 2020-2021'!BC74</f>
        <v>0</v>
      </c>
      <c r="S74" s="34" t="str">
        <f t="shared" si="29"/>
        <v>D</v>
      </c>
      <c r="T74" s="36">
        <f>'[11]Фед- 2020-2021'!BE74</f>
        <v>1.4661904409666817E-4</v>
      </c>
      <c r="U74" s="30" t="str">
        <f t="shared" si="30"/>
        <v>D</v>
      </c>
      <c r="V74" s="38">
        <f>'[11]Фед- 2020-2021'!BG74</f>
        <v>0</v>
      </c>
      <c r="W74" s="217" t="str">
        <f t="shared" si="31"/>
        <v>D</v>
      </c>
      <c r="X74" s="58" t="str">
        <f t="shared" si="32"/>
        <v>C</v>
      </c>
      <c r="Y74" s="130">
        <f t="shared" si="33"/>
        <v>2.5</v>
      </c>
      <c r="Z74" s="131">
        <f t="shared" si="34"/>
        <v>4.2</v>
      </c>
      <c r="AA74" s="131">
        <f t="shared" si="35"/>
        <v>1</v>
      </c>
      <c r="AB74" s="131">
        <f t="shared" si="36"/>
        <v>4.2</v>
      </c>
      <c r="AC74" s="131">
        <f t="shared" si="37"/>
        <v>4.2</v>
      </c>
      <c r="AD74" s="131">
        <f t="shared" si="38"/>
        <v>2.5</v>
      </c>
      <c r="AE74" s="131">
        <f t="shared" si="39"/>
        <v>2.5</v>
      </c>
      <c r="AF74" s="131">
        <f t="shared" si="40"/>
        <v>1</v>
      </c>
      <c r="AG74" s="131">
        <f t="shared" si="41"/>
        <v>1</v>
      </c>
      <c r="AH74" s="131">
        <f t="shared" si="42"/>
        <v>1</v>
      </c>
      <c r="AI74" s="132">
        <f t="shared" si="43"/>
        <v>2.41</v>
      </c>
    </row>
    <row r="75" spans="1:35" x14ac:dyDescent="0.25">
      <c r="A75" s="233">
        <v>6</v>
      </c>
      <c r="B75" s="214">
        <f>'[11]Мун- 2020-2021'!B75</f>
        <v>50340</v>
      </c>
      <c r="C75" s="215" t="s">
        <v>31</v>
      </c>
      <c r="D75" s="216">
        <f>'[11]Мун- 2020-2021'!DC75</f>
        <v>0.25</v>
      </c>
      <c r="E75" s="217" t="str">
        <f t="shared" si="22"/>
        <v>C</v>
      </c>
      <c r="F75" s="218">
        <f>'[11]Мун- 2020-2021'!DE75</f>
        <v>8.6499123319696086E-2</v>
      </c>
      <c r="G75" s="24" t="str">
        <f t="shared" si="23"/>
        <v>D</v>
      </c>
      <c r="H75" s="219">
        <f>'[11]Мун- 2020-2021'!DG75</f>
        <v>6.25E-2</v>
      </c>
      <c r="I75" s="24" t="str">
        <f t="shared" si="24"/>
        <v>C</v>
      </c>
      <c r="J75" s="28">
        <f>'[11]Мун- 2020-2021'!DI75</f>
        <v>1.968019680196802E-2</v>
      </c>
      <c r="K75" s="24" t="str">
        <f t="shared" si="25"/>
        <v>D</v>
      </c>
      <c r="L75" s="23">
        <f>'[11]Рег- 2020-2021'!AQ75</f>
        <v>0.2</v>
      </c>
      <c r="M75" s="30" t="str">
        <f t="shared" si="26"/>
        <v>C</v>
      </c>
      <c r="N75" s="33">
        <f>'[11]Рег- 2020-2021'!AS75</f>
        <v>0.53108015004210385</v>
      </c>
      <c r="O75" s="34" t="str">
        <f t="shared" si="27"/>
        <v>C</v>
      </c>
      <c r="P75" s="23">
        <f>'[11]Рег- 2020-2021'!AU75</f>
        <v>0.25</v>
      </c>
      <c r="Q75" s="30" t="str">
        <f t="shared" si="28"/>
        <v>C</v>
      </c>
      <c r="R75" s="38">
        <f>'[11]Фед- 2020-2021'!BC75</f>
        <v>0</v>
      </c>
      <c r="S75" s="34" t="str">
        <f t="shared" si="29"/>
        <v>D</v>
      </c>
      <c r="T75" s="36">
        <f>'[11]Фед- 2020-2021'!BE75</f>
        <v>1.4661904409666817E-4</v>
      </c>
      <c r="U75" s="30" t="str">
        <f t="shared" si="30"/>
        <v>D</v>
      </c>
      <c r="V75" s="38">
        <f>'[11]Фед- 2020-2021'!BG75</f>
        <v>0</v>
      </c>
      <c r="W75" s="217" t="str">
        <f t="shared" si="31"/>
        <v>D</v>
      </c>
      <c r="X75" s="58" t="str">
        <f t="shared" si="32"/>
        <v>C</v>
      </c>
      <c r="Y75" s="130">
        <f t="shared" si="33"/>
        <v>2</v>
      </c>
      <c r="Z75" s="131">
        <f t="shared" si="34"/>
        <v>1</v>
      </c>
      <c r="AA75" s="131">
        <f t="shared" si="35"/>
        <v>2</v>
      </c>
      <c r="AB75" s="131">
        <f t="shared" si="36"/>
        <v>1</v>
      </c>
      <c r="AC75" s="131">
        <f t="shared" si="37"/>
        <v>2</v>
      </c>
      <c r="AD75" s="131">
        <f t="shared" si="38"/>
        <v>2</v>
      </c>
      <c r="AE75" s="131">
        <f t="shared" si="39"/>
        <v>2</v>
      </c>
      <c r="AF75" s="131">
        <f t="shared" si="40"/>
        <v>1</v>
      </c>
      <c r="AG75" s="131">
        <f t="shared" si="41"/>
        <v>1</v>
      </c>
      <c r="AH75" s="131">
        <f t="shared" si="42"/>
        <v>1</v>
      </c>
      <c r="AI75" s="132">
        <f t="shared" si="43"/>
        <v>1.5</v>
      </c>
    </row>
    <row r="76" spans="1:35" x14ac:dyDescent="0.25">
      <c r="A76" s="233">
        <v>7</v>
      </c>
      <c r="B76" s="214">
        <f>'[11]Мун- 2020-2021'!B76</f>
        <v>50420</v>
      </c>
      <c r="C76" s="215" t="s">
        <v>32</v>
      </c>
      <c r="D76" s="216">
        <f>'[11]Мун- 2020-2021'!DC76</f>
        <v>0.25</v>
      </c>
      <c r="E76" s="217" t="str">
        <f t="shared" si="22"/>
        <v>C</v>
      </c>
      <c r="F76" s="218">
        <f>'[11]Мун- 2020-2021'!DE76</f>
        <v>0.14056107539450613</v>
      </c>
      <c r="G76" s="24" t="str">
        <f t="shared" si="23"/>
        <v>D</v>
      </c>
      <c r="H76" s="219">
        <f>'[11]Мун- 2020-2021'!DG76</f>
        <v>0.11538461538461539</v>
      </c>
      <c r="I76" s="24" t="str">
        <f t="shared" si="24"/>
        <v>B</v>
      </c>
      <c r="J76" s="28">
        <f>'[11]Мун- 2020-2021'!DI76</f>
        <v>2.6915113871635612E-2</v>
      </c>
      <c r="K76" s="24" t="str">
        <f t="shared" si="25"/>
        <v>D</v>
      </c>
      <c r="L76" s="23">
        <f>'[11]Рег- 2020-2021'!AQ76</f>
        <v>0.2</v>
      </c>
      <c r="M76" s="30" t="str">
        <f t="shared" si="26"/>
        <v>C</v>
      </c>
      <c r="N76" s="33">
        <f>'[11]Рег- 2020-2021'!AS76</f>
        <v>0.26554007502105192</v>
      </c>
      <c r="O76" s="34" t="str">
        <f t="shared" si="27"/>
        <v>D</v>
      </c>
      <c r="P76" s="23">
        <f>'[11]Рег- 2020-2021'!AU76</f>
        <v>0</v>
      </c>
      <c r="Q76" s="30" t="str">
        <f t="shared" si="28"/>
        <v>D</v>
      </c>
      <c r="R76" s="38">
        <f>'[11]Фед- 2020-2021'!BC76</f>
        <v>0</v>
      </c>
      <c r="S76" s="34" t="str">
        <f t="shared" si="29"/>
        <v>D</v>
      </c>
      <c r="T76" s="36">
        <f>'[11]Фед- 2020-2021'!BE76</f>
        <v>1.4661904409666817E-4</v>
      </c>
      <c r="U76" s="30" t="str">
        <f t="shared" si="30"/>
        <v>D</v>
      </c>
      <c r="V76" s="38">
        <f>'[11]Фед- 2020-2021'!BG76</f>
        <v>0</v>
      </c>
      <c r="W76" s="217" t="str">
        <f t="shared" si="31"/>
        <v>D</v>
      </c>
      <c r="X76" s="58" t="str">
        <f t="shared" si="32"/>
        <v>D</v>
      </c>
      <c r="Y76" s="130">
        <f t="shared" si="33"/>
        <v>2</v>
      </c>
      <c r="Z76" s="131">
        <f t="shared" si="34"/>
        <v>1</v>
      </c>
      <c r="AA76" s="131">
        <f t="shared" si="35"/>
        <v>2.5</v>
      </c>
      <c r="AB76" s="131">
        <f t="shared" si="36"/>
        <v>1</v>
      </c>
      <c r="AC76" s="131">
        <f t="shared" si="37"/>
        <v>2</v>
      </c>
      <c r="AD76" s="131">
        <f t="shared" si="38"/>
        <v>1</v>
      </c>
      <c r="AE76" s="131">
        <f t="shared" si="39"/>
        <v>1</v>
      </c>
      <c r="AF76" s="131">
        <f t="shared" si="40"/>
        <v>1</v>
      </c>
      <c r="AG76" s="131">
        <f t="shared" si="41"/>
        <v>1</v>
      </c>
      <c r="AH76" s="131">
        <f t="shared" si="42"/>
        <v>1</v>
      </c>
      <c r="AI76" s="132">
        <f t="shared" si="43"/>
        <v>1.35</v>
      </c>
    </row>
    <row r="77" spans="1:35" x14ac:dyDescent="0.25">
      <c r="A77" s="233">
        <v>8</v>
      </c>
      <c r="B77" s="214">
        <f>'[11]Мун- 2020-2021'!B77</f>
        <v>50450</v>
      </c>
      <c r="C77" s="215" t="s">
        <v>33</v>
      </c>
      <c r="D77" s="216">
        <f>'[11]Мун- 2020-2021'!DC77</f>
        <v>0.25</v>
      </c>
      <c r="E77" s="217" t="str">
        <f t="shared" si="22"/>
        <v>C</v>
      </c>
      <c r="F77" s="218">
        <f>'[11]Мун- 2020-2021'!DE77</f>
        <v>6.4874342489772072E-2</v>
      </c>
      <c r="G77" s="24" t="str">
        <f t="shared" si="23"/>
        <v>D</v>
      </c>
      <c r="H77" s="219">
        <f>'[11]Мун- 2020-2021'!DG77</f>
        <v>0.16666666666666666</v>
      </c>
      <c r="I77" s="24" t="str">
        <f t="shared" si="24"/>
        <v>A</v>
      </c>
      <c r="J77" s="28">
        <f>'[11]Мун- 2020-2021'!DI77</f>
        <v>7.481296758104738E-3</v>
      </c>
      <c r="K77" s="24" t="str">
        <f t="shared" si="25"/>
        <v>D</v>
      </c>
      <c r="L77" s="23">
        <f>'[11]Рег- 2020-2021'!AQ77</f>
        <v>0</v>
      </c>
      <c r="M77" s="30" t="str">
        <f t="shared" si="26"/>
        <v>D</v>
      </c>
      <c r="N77" s="33">
        <f>'[11]Рег- 2020-2021'!AS77</f>
        <v>1.3277003751052595E-4</v>
      </c>
      <c r="O77" s="34" t="str">
        <f t="shared" si="27"/>
        <v>D</v>
      </c>
      <c r="P77" s="23">
        <f>'[11]Рег- 2020-2021'!AU77</f>
        <v>0</v>
      </c>
      <c r="Q77" s="30" t="str">
        <f t="shared" si="28"/>
        <v>D</v>
      </c>
      <c r="R77" s="38">
        <f>'[11]Фед- 2020-2021'!BC77</f>
        <v>0</v>
      </c>
      <c r="S77" s="34" t="str">
        <f t="shared" si="29"/>
        <v>D</v>
      </c>
      <c r="T77" s="36">
        <f>'[11]Фед- 2020-2021'!BE77</f>
        <v>1.4661904409666817E-4</v>
      </c>
      <c r="U77" s="30" t="str">
        <f t="shared" si="30"/>
        <v>D</v>
      </c>
      <c r="V77" s="38">
        <f>'[11]Фед- 2020-2021'!BG77</f>
        <v>0</v>
      </c>
      <c r="W77" s="217" t="str">
        <f t="shared" si="31"/>
        <v>D</v>
      </c>
      <c r="X77" s="58" t="str">
        <f t="shared" si="32"/>
        <v>D</v>
      </c>
      <c r="Y77" s="130">
        <f t="shared" si="33"/>
        <v>2</v>
      </c>
      <c r="Z77" s="131">
        <f t="shared" si="34"/>
        <v>1</v>
      </c>
      <c r="AA77" s="131">
        <f t="shared" si="35"/>
        <v>4.2</v>
      </c>
      <c r="AB77" s="131">
        <f t="shared" si="36"/>
        <v>1</v>
      </c>
      <c r="AC77" s="131">
        <f t="shared" si="37"/>
        <v>1</v>
      </c>
      <c r="AD77" s="131">
        <f t="shared" si="38"/>
        <v>1</v>
      </c>
      <c r="AE77" s="131">
        <f t="shared" si="39"/>
        <v>1</v>
      </c>
      <c r="AF77" s="131">
        <f t="shared" si="40"/>
        <v>1</v>
      </c>
      <c r="AG77" s="131">
        <f t="shared" si="41"/>
        <v>1</v>
      </c>
      <c r="AH77" s="131">
        <f t="shared" si="42"/>
        <v>1</v>
      </c>
      <c r="AI77" s="132">
        <f t="shared" si="43"/>
        <v>1.42</v>
      </c>
    </row>
    <row r="78" spans="1:35" x14ac:dyDescent="0.25">
      <c r="A78" s="233">
        <v>9</v>
      </c>
      <c r="B78" s="214">
        <f>'[11]Мун- 2020-2021'!B78</f>
        <v>50620</v>
      </c>
      <c r="C78" s="215" t="s">
        <v>17</v>
      </c>
      <c r="D78" s="216">
        <f>'[11]Мун- 2020-2021'!DC78</f>
        <v>0.25</v>
      </c>
      <c r="E78" s="217" t="str">
        <f t="shared" si="22"/>
        <v>C</v>
      </c>
      <c r="F78" s="218">
        <f>'[11]Мун- 2020-2021'!DE78</f>
        <v>7.5686732904734072E-2</v>
      </c>
      <c r="G78" s="24" t="str">
        <f t="shared" si="23"/>
        <v>D</v>
      </c>
      <c r="H78" s="219">
        <f>'[11]Мун- 2020-2021'!DG78</f>
        <v>0.5</v>
      </c>
      <c r="I78" s="24" t="str">
        <f t="shared" si="24"/>
        <v>A</v>
      </c>
      <c r="J78" s="28">
        <f>'[11]Мун- 2020-2021'!DI78</f>
        <v>1.9257221458046769E-2</v>
      </c>
      <c r="K78" s="24" t="str">
        <f t="shared" si="25"/>
        <v>D</v>
      </c>
      <c r="L78" s="23">
        <f>'[11]Рег- 2020-2021'!AQ78</f>
        <v>0.2</v>
      </c>
      <c r="M78" s="30" t="str">
        <f t="shared" si="26"/>
        <v>C</v>
      </c>
      <c r="N78" s="33">
        <f>'[11]Рег- 2020-2021'!AS78</f>
        <v>0.26554007502105192</v>
      </c>
      <c r="O78" s="34" t="str">
        <f t="shared" si="27"/>
        <v>D</v>
      </c>
      <c r="P78" s="23">
        <f>'[11]Рег- 2020-2021'!AU78</f>
        <v>1</v>
      </c>
      <c r="Q78" s="30" t="str">
        <f t="shared" si="28"/>
        <v>A</v>
      </c>
      <c r="R78" s="38">
        <f>'[11]Фед- 2020-2021'!BC78</f>
        <v>0</v>
      </c>
      <c r="S78" s="34" t="str">
        <f t="shared" si="29"/>
        <v>D</v>
      </c>
      <c r="T78" s="36">
        <f>'[11]Фед- 2020-2021'!BE78</f>
        <v>1.4661904409666817E-4</v>
      </c>
      <c r="U78" s="30" t="str">
        <f t="shared" si="30"/>
        <v>D</v>
      </c>
      <c r="V78" s="38">
        <f>'[11]Фед- 2020-2021'!BG78</f>
        <v>0</v>
      </c>
      <c r="W78" s="217" t="str">
        <f t="shared" si="31"/>
        <v>D</v>
      </c>
      <c r="X78" s="58" t="str">
        <f t="shared" si="32"/>
        <v>C</v>
      </c>
      <c r="Y78" s="130">
        <f t="shared" si="33"/>
        <v>2</v>
      </c>
      <c r="Z78" s="131">
        <f t="shared" si="34"/>
        <v>1</v>
      </c>
      <c r="AA78" s="131">
        <f t="shared" si="35"/>
        <v>4.2</v>
      </c>
      <c r="AB78" s="131">
        <f t="shared" si="36"/>
        <v>1</v>
      </c>
      <c r="AC78" s="131">
        <f t="shared" si="37"/>
        <v>2</v>
      </c>
      <c r="AD78" s="131">
        <f t="shared" si="38"/>
        <v>1</v>
      </c>
      <c r="AE78" s="131">
        <f t="shared" si="39"/>
        <v>4.2</v>
      </c>
      <c r="AF78" s="131">
        <f t="shared" si="40"/>
        <v>1</v>
      </c>
      <c r="AG78" s="131">
        <f t="shared" si="41"/>
        <v>1</v>
      </c>
      <c r="AH78" s="131">
        <f t="shared" si="42"/>
        <v>1</v>
      </c>
      <c r="AI78" s="132">
        <f t="shared" si="43"/>
        <v>1.8399999999999999</v>
      </c>
    </row>
    <row r="79" spans="1:35" x14ac:dyDescent="0.25">
      <c r="A79" s="233">
        <v>10</v>
      </c>
      <c r="B79" s="214">
        <f>'[11]Мун- 2020-2021'!B79</f>
        <v>50760</v>
      </c>
      <c r="C79" s="215" t="s">
        <v>34</v>
      </c>
      <c r="D79" s="216">
        <f>'[11]Мун- 2020-2021'!DC79+0.005</f>
        <v>0.38</v>
      </c>
      <c r="E79" s="217" t="str">
        <f t="shared" si="22"/>
        <v>B</v>
      </c>
      <c r="F79" s="218">
        <f>'[11]Мун- 2020-2021'!DE79</f>
        <v>0.17299824663939217</v>
      </c>
      <c r="G79" s="24" t="str">
        <f t="shared" si="23"/>
        <v>D</v>
      </c>
      <c r="H79" s="219">
        <f>'[11]Мун- 2020-2021'!DG79</f>
        <v>0.3125</v>
      </c>
      <c r="I79" s="24" t="str">
        <f t="shared" si="24"/>
        <v>A</v>
      </c>
      <c r="J79" s="28">
        <f>'[11]Мун- 2020-2021'!DI79+0.006</f>
        <v>3.2165167620605069E-2</v>
      </c>
      <c r="K79" s="24" t="str">
        <f t="shared" si="25"/>
        <v>D</v>
      </c>
      <c r="L79" s="23">
        <f>'[11]Рег- 2020-2021'!AQ79</f>
        <v>0.4</v>
      </c>
      <c r="M79" s="30" t="str">
        <f t="shared" si="26"/>
        <v>A</v>
      </c>
      <c r="N79" s="33">
        <f>'[11]Рег- 2020-2021'!AS79</f>
        <v>0.66385018755262981</v>
      </c>
      <c r="O79" s="34" t="str">
        <f t="shared" si="27"/>
        <v>C</v>
      </c>
      <c r="P79" s="23">
        <f>'[11]Рег- 2020-2021'!AU79</f>
        <v>0.8</v>
      </c>
      <c r="Q79" s="30" t="str">
        <f t="shared" si="28"/>
        <v>A</v>
      </c>
      <c r="R79" s="38">
        <f>'[11]Фед- 2020-2021'!BC79</f>
        <v>0</v>
      </c>
      <c r="S79" s="34" t="str">
        <f t="shared" si="29"/>
        <v>D</v>
      </c>
      <c r="T79" s="36">
        <f>'[11]Фед- 2020-2021'!BE79</f>
        <v>1.4661904409666817E-4</v>
      </c>
      <c r="U79" s="30" t="str">
        <f t="shared" si="30"/>
        <v>D</v>
      </c>
      <c r="V79" s="38">
        <f>'[11]Фед- 2020-2021'!BG79</f>
        <v>0</v>
      </c>
      <c r="W79" s="217" t="str">
        <f t="shared" si="31"/>
        <v>D</v>
      </c>
      <c r="X79" s="58" t="str">
        <f t="shared" si="32"/>
        <v>C</v>
      </c>
      <c r="Y79" s="130">
        <f t="shared" si="33"/>
        <v>2.5</v>
      </c>
      <c r="Z79" s="131">
        <f t="shared" si="34"/>
        <v>1</v>
      </c>
      <c r="AA79" s="131">
        <f t="shared" si="35"/>
        <v>4.2</v>
      </c>
      <c r="AB79" s="131">
        <f t="shared" si="36"/>
        <v>1</v>
      </c>
      <c r="AC79" s="131">
        <f t="shared" si="37"/>
        <v>4.2</v>
      </c>
      <c r="AD79" s="131">
        <f t="shared" si="38"/>
        <v>2</v>
      </c>
      <c r="AE79" s="131">
        <f t="shared" si="39"/>
        <v>4.2</v>
      </c>
      <c r="AF79" s="131">
        <f t="shared" si="40"/>
        <v>1</v>
      </c>
      <c r="AG79" s="131">
        <f t="shared" si="41"/>
        <v>1</v>
      </c>
      <c r="AH79" s="131">
        <f t="shared" si="42"/>
        <v>1</v>
      </c>
      <c r="AI79" s="132">
        <f t="shared" si="43"/>
        <v>2.21</v>
      </c>
    </row>
    <row r="80" spans="1:35" x14ac:dyDescent="0.25">
      <c r="A80" s="233">
        <v>11</v>
      </c>
      <c r="B80" s="214">
        <f>'[11]Мун- 2020-2021'!B80</f>
        <v>50780</v>
      </c>
      <c r="C80" s="230" t="s">
        <v>35</v>
      </c>
      <c r="D80" s="216">
        <f>'[11]Мун- 2020-2021'!DC80</f>
        <v>0.25</v>
      </c>
      <c r="E80" s="217" t="str">
        <f t="shared" si="22"/>
        <v>C</v>
      </c>
      <c r="F80" s="218">
        <f>'[11]Мун- 2020-2021'!DE80</f>
        <v>5.9468147282291058E-2</v>
      </c>
      <c r="G80" s="24" t="str">
        <f t="shared" si="23"/>
        <v>D</v>
      </c>
      <c r="H80" s="219">
        <f>'[11]Мун- 2020-2021'!DG80</f>
        <v>0.27272727272727271</v>
      </c>
      <c r="I80" s="24" t="str">
        <f t="shared" si="24"/>
        <v>A</v>
      </c>
      <c r="J80" s="28">
        <f>'[11]Мун- 2020-2021'!DI80</f>
        <v>8.2335329341317372E-3</v>
      </c>
      <c r="K80" s="24" t="str">
        <f t="shared" si="25"/>
        <v>D</v>
      </c>
      <c r="L80" s="23">
        <f>'[11]Рег- 2020-2021'!AQ80</f>
        <v>0.2</v>
      </c>
      <c r="M80" s="30" t="str">
        <f t="shared" si="26"/>
        <v>C</v>
      </c>
      <c r="N80" s="33">
        <f>'[11]Рег- 2020-2021'!AS80</f>
        <v>22.703676414299938</v>
      </c>
      <c r="O80" s="34" t="str">
        <f t="shared" si="27"/>
        <v>A</v>
      </c>
      <c r="P80" s="23">
        <f>'[11]Рег- 2020-2021'!AU80</f>
        <v>0</v>
      </c>
      <c r="Q80" s="30" t="str">
        <f t="shared" si="28"/>
        <v>D</v>
      </c>
      <c r="R80" s="38">
        <f>'[11]Фед- 2020-2021'!BC80</f>
        <v>0</v>
      </c>
      <c r="S80" s="34" t="str">
        <f t="shared" si="29"/>
        <v>D</v>
      </c>
      <c r="T80" s="36">
        <f>'[11]Фед- 2020-2021'!BE80</f>
        <v>1.4661904409666817E-4</v>
      </c>
      <c r="U80" s="30" t="str">
        <f t="shared" si="30"/>
        <v>D</v>
      </c>
      <c r="V80" s="38">
        <f>'[11]Фед- 2020-2021'!BG80</f>
        <v>0</v>
      </c>
      <c r="W80" s="217" t="str">
        <f t="shared" si="31"/>
        <v>D</v>
      </c>
      <c r="X80" s="58" t="str">
        <f t="shared" si="32"/>
        <v>C</v>
      </c>
      <c r="Y80" s="130">
        <f t="shared" si="33"/>
        <v>2</v>
      </c>
      <c r="Z80" s="131">
        <f t="shared" si="34"/>
        <v>1</v>
      </c>
      <c r="AA80" s="131">
        <f t="shared" si="35"/>
        <v>4.2</v>
      </c>
      <c r="AB80" s="131">
        <f t="shared" si="36"/>
        <v>1</v>
      </c>
      <c r="AC80" s="131">
        <f t="shared" si="37"/>
        <v>2</v>
      </c>
      <c r="AD80" s="131">
        <f t="shared" si="38"/>
        <v>4.2</v>
      </c>
      <c r="AE80" s="131">
        <f t="shared" si="39"/>
        <v>1</v>
      </c>
      <c r="AF80" s="131">
        <f t="shared" si="40"/>
        <v>1</v>
      </c>
      <c r="AG80" s="131">
        <f t="shared" si="41"/>
        <v>1</v>
      </c>
      <c r="AH80" s="131">
        <f t="shared" si="42"/>
        <v>1</v>
      </c>
      <c r="AI80" s="132">
        <f t="shared" si="43"/>
        <v>1.8399999999999999</v>
      </c>
    </row>
    <row r="81" spans="1:35" x14ac:dyDescent="0.25">
      <c r="A81" s="233">
        <v>12</v>
      </c>
      <c r="B81" s="214">
        <f>'[11]Мун- 2020-2021'!B81</f>
        <v>50930</v>
      </c>
      <c r="C81" s="215" t="s">
        <v>176</v>
      </c>
      <c r="D81" s="216">
        <f>'[11]Мун- 2020-2021'!DC81</f>
        <v>0.3125</v>
      </c>
      <c r="E81" s="217" t="str">
        <f t="shared" si="22"/>
        <v>C</v>
      </c>
      <c r="F81" s="218">
        <f>'[11]Мун- 2020-2021'!DE81</f>
        <v>4.865575686732905E-2</v>
      </c>
      <c r="G81" s="24" t="str">
        <f t="shared" si="23"/>
        <v>D</v>
      </c>
      <c r="H81" s="219">
        <f>'[11]Мун- 2020-2021'!DG81</f>
        <v>0.1111111111111111</v>
      </c>
      <c r="I81" s="24" t="str">
        <f t="shared" si="24"/>
        <v>B</v>
      </c>
      <c r="J81" s="28">
        <f>'[11]Мун- 2020-2021'!DI81</f>
        <v>1.2E-2</v>
      </c>
      <c r="K81" s="24" t="str">
        <f t="shared" si="25"/>
        <v>D</v>
      </c>
      <c r="L81" s="23">
        <f>'[11]Рег- 2020-2021'!AQ81</f>
        <v>0.2</v>
      </c>
      <c r="M81" s="30" t="str">
        <f t="shared" si="26"/>
        <v>C</v>
      </c>
      <c r="N81" s="33">
        <f>'[11]Рег- 2020-2021'!AS81</f>
        <v>0.39831011253157789</v>
      </c>
      <c r="O81" s="34" t="str">
        <f t="shared" si="27"/>
        <v>D</v>
      </c>
      <c r="P81" s="23">
        <f>'[11]Рег- 2020-2021'!AU81</f>
        <v>0.66666666666666663</v>
      </c>
      <c r="Q81" s="30" t="str">
        <f t="shared" si="28"/>
        <v>A</v>
      </c>
      <c r="R81" s="38">
        <f>'[11]Фед- 2020-2021'!BC81</f>
        <v>0</v>
      </c>
      <c r="S81" s="34" t="str">
        <f t="shared" si="29"/>
        <v>D</v>
      </c>
      <c r="T81" s="36">
        <f>'[11]Фед- 2020-2021'!BE81</f>
        <v>1.4661904409666817E-4</v>
      </c>
      <c r="U81" s="30" t="str">
        <f t="shared" si="30"/>
        <v>D</v>
      </c>
      <c r="V81" s="38">
        <f>'[11]Фед- 2020-2021'!BG81</f>
        <v>0</v>
      </c>
      <c r="W81" s="217" t="str">
        <f t="shared" si="31"/>
        <v>D</v>
      </c>
      <c r="X81" s="58" t="str">
        <f t="shared" si="32"/>
        <v>C</v>
      </c>
      <c r="Y81" s="130">
        <f t="shared" si="33"/>
        <v>2</v>
      </c>
      <c r="Z81" s="131">
        <f t="shared" si="34"/>
        <v>1</v>
      </c>
      <c r="AA81" s="131">
        <f t="shared" si="35"/>
        <v>2.5</v>
      </c>
      <c r="AB81" s="131">
        <f t="shared" si="36"/>
        <v>1</v>
      </c>
      <c r="AC81" s="131">
        <f t="shared" si="37"/>
        <v>2</v>
      </c>
      <c r="AD81" s="131">
        <f t="shared" si="38"/>
        <v>1</v>
      </c>
      <c r="AE81" s="131">
        <f t="shared" si="39"/>
        <v>4.2</v>
      </c>
      <c r="AF81" s="131">
        <f t="shared" si="40"/>
        <v>1</v>
      </c>
      <c r="AG81" s="131">
        <f t="shared" si="41"/>
        <v>1</v>
      </c>
      <c r="AH81" s="131">
        <f t="shared" si="42"/>
        <v>1</v>
      </c>
      <c r="AI81" s="132">
        <f t="shared" si="43"/>
        <v>1.67</v>
      </c>
    </row>
    <row r="82" spans="1:35" ht="15.75" thickBot="1" x14ac:dyDescent="0.3">
      <c r="A82" s="234">
        <v>13</v>
      </c>
      <c r="B82" s="223">
        <f>'[11]Мун- 2020-2021'!B82</f>
        <v>51370</v>
      </c>
      <c r="C82" s="235" t="s">
        <v>71</v>
      </c>
      <c r="D82" s="225">
        <f>'[11]Мун- 2020-2021'!DC82+0.001</f>
        <v>0.5635</v>
      </c>
      <c r="E82" s="226" t="str">
        <f t="shared" si="22"/>
        <v>B</v>
      </c>
      <c r="F82" s="227">
        <f>'[11]Мун- 2020-2021'!DE82</f>
        <v>1.2812682641729982</v>
      </c>
      <c r="G82" s="24" t="str">
        <f t="shared" si="23"/>
        <v>B</v>
      </c>
      <c r="H82" s="228">
        <f>'[11]Мун- 2020-2021'!DG82</f>
        <v>2.5316455696202531E-2</v>
      </c>
      <c r="I82" s="24" t="str">
        <f t="shared" si="24"/>
        <v>D</v>
      </c>
      <c r="J82" s="28">
        <f>'[11]Мун- 2020-2021'!DI82</f>
        <v>0.18036529680365296</v>
      </c>
      <c r="K82" s="24" t="str">
        <f t="shared" si="25"/>
        <v>B</v>
      </c>
      <c r="L82" s="25">
        <f>'[11]Рег- 2020-2021'!AQ82</f>
        <v>0.2</v>
      </c>
      <c r="M82" s="35" t="str">
        <f t="shared" si="26"/>
        <v>C</v>
      </c>
      <c r="N82" s="28">
        <f>'[11]Рег- 2020-2021'!AS82</f>
        <v>0.13277003751052596</v>
      </c>
      <c r="O82" s="40" t="str">
        <f t="shared" si="27"/>
        <v>D</v>
      </c>
      <c r="P82" s="25">
        <f>'[11]Рег- 2020-2021'!AU82</f>
        <v>1</v>
      </c>
      <c r="Q82" s="35" t="str">
        <f t="shared" si="28"/>
        <v>A</v>
      </c>
      <c r="R82" s="26">
        <f>'[11]Фед- 2020-2021'!BC82</f>
        <v>0.16666666666666666</v>
      </c>
      <c r="S82" s="40" t="str">
        <f t="shared" si="29"/>
        <v>B</v>
      </c>
      <c r="T82" s="43">
        <f>'[11]Фед- 2020-2021'!BE82</f>
        <v>0.14661904409666818</v>
      </c>
      <c r="U82" s="35" t="str">
        <f t="shared" si="30"/>
        <v>D</v>
      </c>
      <c r="V82" s="26">
        <f>'[11]Фед- 2020-2021'!BG82</f>
        <v>0</v>
      </c>
      <c r="W82" s="226" t="str">
        <f t="shared" si="31"/>
        <v>D</v>
      </c>
      <c r="X82" s="57" t="str">
        <f t="shared" si="32"/>
        <v>C</v>
      </c>
      <c r="Y82" s="130">
        <f t="shared" si="33"/>
        <v>2.5</v>
      </c>
      <c r="Z82" s="131">
        <f t="shared" si="34"/>
        <v>2.5</v>
      </c>
      <c r="AA82" s="131">
        <f t="shared" si="35"/>
        <v>1</v>
      </c>
      <c r="AB82" s="131">
        <f t="shared" si="36"/>
        <v>2.5</v>
      </c>
      <c r="AC82" s="131">
        <f t="shared" si="37"/>
        <v>2</v>
      </c>
      <c r="AD82" s="131">
        <f t="shared" si="38"/>
        <v>1</v>
      </c>
      <c r="AE82" s="131">
        <f t="shared" si="39"/>
        <v>4.2</v>
      </c>
      <c r="AF82" s="131">
        <f t="shared" si="40"/>
        <v>2.5</v>
      </c>
      <c r="AG82" s="131">
        <f t="shared" si="41"/>
        <v>1</v>
      </c>
      <c r="AH82" s="131">
        <f t="shared" si="42"/>
        <v>1</v>
      </c>
      <c r="AI82" s="132">
        <f t="shared" si="43"/>
        <v>2.02</v>
      </c>
    </row>
    <row r="83" spans="1:35" ht="16.5" thickBot="1" x14ac:dyDescent="0.3">
      <c r="A83" s="231"/>
      <c r="B83" s="206"/>
      <c r="C83" s="129" t="str">
        <f>'[11]Мун- 2020-2021'!C83</f>
        <v>Советский район</v>
      </c>
      <c r="D83" s="70">
        <f>'[11]Мун- 2020-2021'!DC83</f>
        <v>0.40833333333333333</v>
      </c>
      <c r="E83" s="71" t="str">
        <f t="shared" si="22"/>
        <v>B</v>
      </c>
      <c r="F83" s="72">
        <f>'[11]Мун- 2020-2021'!DE83</f>
        <v>0.53346939160272244</v>
      </c>
      <c r="G83" s="73" t="str">
        <f t="shared" si="23"/>
        <v>C</v>
      </c>
      <c r="H83" s="74">
        <f>'[11]Мун- 2020-2021'!DG83</f>
        <v>8.1399150049035626E-2</v>
      </c>
      <c r="I83" s="73" t="str">
        <f t="shared" si="24"/>
        <v>C</v>
      </c>
      <c r="J83" s="75">
        <f>'[11]Мун- 2020-2021'!DI83</f>
        <v>7.9258971369348355E-2</v>
      </c>
      <c r="K83" s="73" t="str">
        <f t="shared" si="25"/>
        <v>C</v>
      </c>
      <c r="L83" s="76">
        <f>'[11]Рег- 2020-2021'!AQ83</f>
        <v>0.23333333333333334</v>
      </c>
      <c r="M83" s="77" t="str">
        <f t="shared" si="26"/>
        <v>B</v>
      </c>
      <c r="N83" s="75">
        <f>'[11]Рег- 2020-2021'!AS83</f>
        <v>0.59749614847278598</v>
      </c>
      <c r="O83" s="78" t="str">
        <f t="shared" si="27"/>
        <v>C</v>
      </c>
      <c r="P83" s="76">
        <f>'[11]Рег- 2020-2021'!AU83</f>
        <v>0.37775819031605767</v>
      </c>
      <c r="Q83" s="77" t="str">
        <f t="shared" si="28"/>
        <v>B</v>
      </c>
      <c r="R83" s="75">
        <f>'[11]Фед- 2020-2021'!BC83</f>
        <v>0.75</v>
      </c>
      <c r="S83" s="78" t="str">
        <f t="shared" si="29"/>
        <v>A</v>
      </c>
      <c r="T83" s="76">
        <f>'[11]Фед- 2020-2021'!BE83</f>
        <v>2.3932721160830819</v>
      </c>
      <c r="U83" s="77" t="str">
        <f t="shared" si="30"/>
        <v>A</v>
      </c>
      <c r="V83" s="75">
        <f>'[11]Фед- 2020-2021'!BG83</f>
        <v>0.36362558422181168</v>
      </c>
      <c r="W83" s="71" t="str">
        <f t="shared" si="31"/>
        <v>A</v>
      </c>
      <c r="X83" s="79" t="str">
        <f t="shared" si="32"/>
        <v>B</v>
      </c>
      <c r="Y83" s="130">
        <f t="shared" si="33"/>
        <v>2.5</v>
      </c>
      <c r="Z83" s="131">
        <f t="shared" si="34"/>
        <v>2</v>
      </c>
      <c r="AA83" s="131">
        <f t="shared" si="35"/>
        <v>2</v>
      </c>
      <c r="AB83" s="131">
        <f t="shared" si="36"/>
        <v>2</v>
      </c>
      <c r="AC83" s="131">
        <f t="shared" si="37"/>
        <v>2.5</v>
      </c>
      <c r="AD83" s="131">
        <f t="shared" si="38"/>
        <v>2</v>
      </c>
      <c r="AE83" s="131">
        <f t="shared" si="39"/>
        <v>2.5</v>
      </c>
      <c r="AF83" s="131">
        <f t="shared" si="40"/>
        <v>4.2</v>
      </c>
      <c r="AG83" s="131">
        <f t="shared" si="41"/>
        <v>4.2</v>
      </c>
      <c r="AH83" s="131">
        <f t="shared" si="42"/>
        <v>4.2</v>
      </c>
      <c r="AI83" s="132">
        <f t="shared" si="43"/>
        <v>2.8099999999999996</v>
      </c>
    </row>
    <row r="84" spans="1:35" x14ac:dyDescent="0.25">
      <c r="A84" s="232">
        <v>1</v>
      </c>
      <c r="B84" s="208">
        <f>'[11]Мун- 2020-2021'!B84</f>
        <v>60010</v>
      </c>
      <c r="C84" s="221" t="s">
        <v>177</v>
      </c>
      <c r="D84" s="210">
        <f>'[11]Мун- 2020-2021'!DC84</f>
        <v>0.25</v>
      </c>
      <c r="E84" s="211" t="str">
        <f t="shared" si="22"/>
        <v>C</v>
      </c>
      <c r="F84" s="212">
        <f>'[11]Мун- 2020-2021'!DE84</f>
        <v>8.1092928112215079E-2</v>
      </c>
      <c r="G84" s="27" t="str">
        <f t="shared" si="23"/>
        <v>D</v>
      </c>
      <c r="H84" s="213">
        <f>'[11]Мун- 2020-2021'!DG84</f>
        <v>0.26666666666666666</v>
      </c>
      <c r="I84" s="27" t="str">
        <f t="shared" si="24"/>
        <v>A</v>
      </c>
      <c r="J84" s="26">
        <f>'[11]Мун- 2020-2021'!DI84+0.005</f>
        <v>2.2084282460136676E-2</v>
      </c>
      <c r="K84" s="27" t="str">
        <f t="shared" si="25"/>
        <v>D</v>
      </c>
      <c r="L84" s="36">
        <f>'[11]Рег- 2020-2021'!AQ84</f>
        <v>0.4</v>
      </c>
      <c r="M84" s="37" t="str">
        <f t="shared" si="26"/>
        <v>A</v>
      </c>
      <c r="N84" s="38">
        <f>'[11]Рег- 2020-2021'!AS84</f>
        <v>0.53108015004210385</v>
      </c>
      <c r="O84" s="39" t="str">
        <f t="shared" si="27"/>
        <v>C</v>
      </c>
      <c r="P84" s="36">
        <f>'[11]Рег- 2020-2021'!AU84</f>
        <v>0.5</v>
      </c>
      <c r="Q84" s="37" t="str">
        <f t="shared" si="28"/>
        <v>A</v>
      </c>
      <c r="R84" s="38">
        <f>'[11]Фед- 2020-2021'!BC84</f>
        <v>0.33333333333333331</v>
      </c>
      <c r="S84" s="39" t="str">
        <f t="shared" si="29"/>
        <v>A</v>
      </c>
      <c r="T84" s="36">
        <f>'[11]Фед- 2020-2021'!BE84</f>
        <v>0.4398571322900045</v>
      </c>
      <c r="U84" s="37" t="str">
        <f t="shared" si="30"/>
        <v>D</v>
      </c>
      <c r="V84" s="38">
        <f>'[11]Фед- 2020-2021'!BG84+0.001</f>
        <v>1.0009999999999999</v>
      </c>
      <c r="W84" s="211" t="str">
        <f t="shared" si="31"/>
        <v>A</v>
      </c>
      <c r="X84" s="56" t="str">
        <f t="shared" si="32"/>
        <v>B</v>
      </c>
      <c r="Y84" s="130">
        <f t="shared" si="33"/>
        <v>2</v>
      </c>
      <c r="Z84" s="131">
        <f t="shared" si="34"/>
        <v>1</v>
      </c>
      <c r="AA84" s="131">
        <f t="shared" si="35"/>
        <v>4.2</v>
      </c>
      <c r="AB84" s="131">
        <f t="shared" si="36"/>
        <v>1</v>
      </c>
      <c r="AC84" s="131">
        <f t="shared" si="37"/>
        <v>4.2</v>
      </c>
      <c r="AD84" s="131">
        <f t="shared" si="38"/>
        <v>2</v>
      </c>
      <c r="AE84" s="131">
        <f t="shared" si="39"/>
        <v>4.2</v>
      </c>
      <c r="AF84" s="131">
        <f t="shared" si="40"/>
        <v>4.2</v>
      </c>
      <c r="AG84" s="131">
        <f t="shared" si="41"/>
        <v>1</v>
      </c>
      <c r="AH84" s="131">
        <f t="shared" si="42"/>
        <v>4.2</v>
      </c>
      <c r="AI84" s="132">
        <f t="shared" si="43"/>
        <v>2.8</v>
      </c>
    </row>
    <row r="85" spans="1:35" x14ac:dyDescent="0.25">
      <c r="A85" s="233">
        <v>2</v>
      </c>
      <c r="B85" s="214">
        <f>'[11]Мун- 2020-2021'!B85</f>
        <v>60020</v>
      </c>
      <c r="C85" s="215" t="s">
        <v>36</v>
      </c>
      <c r="D85" s="216">
        <f>'[11]Мун- 2020-2021'!DC85</f>
        <v>0.1875</v>
      </c>
      <c r="E85" s="217" t="str">
        <f t="shared" si="22"/>
        <v>D</v>
      </c>
      <c r="F85" s="218">
        <f>'[11]Мун- 2020-2021'!DE85</f>
        <v>3.7843366452367036E-2</v>
      </c>
      <c r="G85" s="24" t="str">
        <f t="shared" si="23"/>
        <v>D</v>
      </c>
      <c r="H85" s="219">
        <f>'[11]Мун- 2020-2021'!DG85</f>
        <v>0</v>
      </c>
      <c r="I85" s="24" t="str">
        <f t="shared" si="24"/>
        <v>D</v>
      </c>
      <c r="J85" s="28">
        <f>'[11]Мун- 2020-2021'!DI85+0.006</f>
        <v>1.73452188006483E-2</v>
      </c>
      <c r="K85" s="24" t="str">
        <f t="shared" si="25"/>
        <v>D</v>
      </c>
      <c r="L85" s="23">
        <f>'[11]Рег- 2020-2021'!AQ85</f>
        <v>0.2</v>
      </c>
      <c r="M85" s="30" t="str">
        <f t="shared" si="26"/>
        <v>C</v>
      </c>
      <c r="N85" s="33">
        <f>'[11]Рег- 2020-2021'!AS85</f>
        <v>0.13277003751052596</v>
      </c>
      <c r="O85" s="34" t="str">
        <f t="shared" si="27"/>
        <v>D</v>
      </c>
      <c r="P85" s="23">
        <f>'[11]Рег- 2020-2021'!AU85</f>
        <v>1</v>
      </c>
      <c r="Q85" s="30" t="str">
        <f t="shared" si="28"/>
        <v>A</v>
      </c>
      <c r="R85" s="38">
        <f>'[11]Фед- 2020-2021'!BC85</f>
        <v>0</v>
      </c>
      <c r="S85" s="34" t="str">
        <f t="shared" si="29"/>
        <v>D</v>
      </c>
      <c r="T85" s="36">
        <f>'[11]Фед- 2020-2021'!BE85</f>
        <v>1.4661904409666817E-4</v>
      </c>
      <c r="U85" s="30" t="str">
        <f t="shared" si="30"/>
        <v>D</v>
      </c>
      <c r="V85" s="38">
        <f>'[11]Фед- 2020-2021'!BG85</f>
        <v>0</v>
      </c>
      <c r="W85" s="217" t="str">
        <f t="shared" si="31"/>
        <v>D</v>
      </c>
      <c r="X85" s="58" t="str">
        <f t="shared" si="32"/>
        <v>D</v>
      </c>
      <c r="Y85" s="130">
        <f t="shared" si="33"/>
        <v>1</v>
      </c>
      <c r="Z85" s="131">
        <f t="shared" si="34"/>
        <v>1</v>
      </c>
      <c r="AA85" s="131">
        <f t="shared" si="35"/>
        <v>1</v>
      </c>
      <c r="AB85" s="131">
        <f t="shared" si="36"/>
        <v>1</v>
      </c>
      <c r="AC85" s="131">
        <f t="shared" si="37"/>
        <v>2</v>
      </c>
      <c r="AD85" s="131">
        <f t="shared" si="38"/>
        <v>1</v>
      </c>
      <c r="AE85" s="131">
        <f t="shared" si="39"/>
        <v>4.2</v>
      </c>
      <c r="AF85" s="131">
        <f t="shared" si="40"/>
        <v>1</v>
      </c>
      <c r="AG85" s="131">
        <f t="shared" si="41"/>
        <v>1</v>
      </c>
      <c r="AH85" s="131">
        <f t="shared" si="42"/>
        <v>1</v>
      </c>
      <c r="AI85" s="132">
        <f t="shared" si="43"/>
        <v>1.42</v>
      </c>
    </row>
    <row r="86" spans="1:35" x14ac:dyDescent="0.25">
      <c r="A86" s="233">
        <v>3</v>
      </c>
      <c r="B86" s="214">
        <f>'[11]Мун- 2020-2021'!B86</f>
        <v>60050</v>
      </c>
      <c r="C86" s="215" t="s">
        <v>38</v>
      </c>
      <c r="D86" s="216">
        <f>'[11]Мун- 2020-2021'!DC86</f>
        <v>0.1875</v>
      </c>
      <c r="E86" s="217" t="str">
        <f t="shared" si="22"/>
        <v>D</v>
      </c>
      <c r="F86" s="218">
        <f>'[11]Мун- 2020-2021'!DE86</f>
        <v>0.10271770894213911</v>
      </c>
      <c r="G86" s="24" t="str">
        <f t="shared" si="23"/>
        <v>D</v>
      </c>
      <c r="H86" s="219">
        <f>'[11]Мун- 2020-2021'!DG86+0.005</f>
        <v>0.16289473684210526</v>
      </c>
      <c r="I86" s="24" t="str">
        <f t="shared" si="24"/>
        <v>A</v>
      </c>
      <c r="J86" s="28">
        <f>'[11]Мун- 2020-2021'!DI86</f>
        <v>1.7415215398716773E-2</v>
      </c>
      <c r="K86" s="24" t="str">
        <f t="shared" si="25"/>
        <v>D</v>
      </c>
      <c r="L86" s="23">
        <f>'[11]Рег- 2020-2021'!AQ86</f>
        <v>0.2</v>
      </c>
      <c r="M86" s="30" t="str">
        <f t="shared" si="26"/>
        <v>C</v>
      </c>
      <c r="N86" s="33">
        <f>'[11]Рег- 2020-2021'!AS86</f>
        <v>0.26554007502105192</v>
      </c>
      <c r="O86" s="34" t="str">
        <f t="shared" si="27"/>
        <v>D</v>
      </c>
      <c r="P86" s="23">
        <f>'[11]Рег- 2020-2021'!AU86</f>
        <v>0</v>
      </c>
      <c r="Q86" s="30" t="str">
        <f t="shared" si="28"/>
        <v>D</v>
      </c>
      <c r="R86" s="38">
        <f>'[11]Фед- 2020-2021'!BC86</f>
        <v>0</v>
      </c>
      <c r="S86" s="34" t="str">
        <f t="shared" si="29"/>
        <v>D</v>
      </c>
      <c r="T86" s="36">
        <f>'[11]Фед- 2020-2021'!BE86</f>
        <v>1.4661904409666817E-4</v>
      </c>
      <c r="U86" s="30" t="str">
        <f t="shared" si="30"/>
        <v>D</v>
      </c>
      <c r="V86" s="38">
        <f>'[11]Фед- 2020-2021'!BG86</f>
        <v>0</v>
      </c>
      <c r="W86" s="217" t="str">
        <f t="shared" si="31"/>
        <v>D</v>
      </c>
      <c r="X86" s="58" t="str">
        <f t="shared" si="32"/>
        <v>D</v>
      </c>
      <c r="Y86" s="130">
        <f t="shared" si="33"/>
        <v>1</v>
      </c>
      <c r="Z86" s="131">
        <f t="shared" si="34"/>
        <v>1</v>
      </c>
      <c r="AA86" s="131">
        <f t="shared" si="35"/>
        <v>4.2</v>
      </c>
      <c r="AB86" s="131">
        <f t="shared" si="36"/>
        <v>1</v>
      </c>
      <c r="AC86" s="131">
        <f t="shared" si="37"/>
        <v>2</v>
      </c>
      <c r="AD86" s="131">
        <f t="shared" si="38"/>
        <v>1</v>
      </c>
      <c r="AE86" s="131">
        <f t="shared" si="39"/>
        <v>1</v>
      </c>
      <c r="AF86" s="131">
        <f t="shared" si="40"/>
        <v>1</v>
      </c>
      <c r="AG86" s="131">
        <f t="shared" si="41"/>
        <v>1</v>
      </c>
      <c r="AH86" s="131">
        <f t="shared" si="42"/>
        <v>1</v>
      </c>
      <c r="AI86" s="132">
        <f t="shared" si="43"/>
        <v>1.42</v>
      </c>
    </row>
    <row r="87" spans="1:35" x14ac:dyDescent="0.25">
      <c r="A87" s="233">
        <v>4</v>
      </c>
      <c r="B87" s="214">
        <f>'[11]Мун- 2020-2021'!B87</f>
        <v>60070</v>
      </c>
      <c r="C87" s="215" t="s">
        <v>178</v>
      </c>
      <c r="D87" s="216">
        <f>'[11]Мун- 2020-2021'!DC87</f>
        <v>0.625</v>
      </c>
      <c r="E87" s="217" t="str">
        <f t="shared" si="22"/>
        <v>A</v>
      </c>
      <c r="F87" s="218">
        <f>'[11]Мун- 2020-2021'!DE87</f>
        <v>0.61630625365283465</v>
      </c>
      <c r="G87" s="24" t="str">
        <f t="shared" si="23"/>
        <v>C</v>
      </c>
      <c r="H87" s="219">
        <f>'[11]Мун- 2020-2021'!DG87</f>
        <v>0.22807017543859648</v>
      </c>
      <c r="I87" s="24" t="str">
        <f t="shared" si="24"/>
        <v>A</v>
      </c>
      <c r="J87" s="28">
        <f>'[11]Мун- 2020-2021'!DI87</f>
        <v>9.4605809128630702E-2</v>
      </c>
      <c r="K87" s="24" t="str">
        <f t="shared" si="25"/>
        <v>C</v>
      </c>
      <c r="L87" s="23">
        <f>'[11]Рег- 2020-2021'!AQ87</f>
        <v>0.4</v>
      </c>
      <c r="M87" s="30" t="str">
        <f t="shared" si="26"/>
        <v>A</v>
      </c>
      <c r="N87" s="33">
        <f>'[11]Рег- 2020-2021'!AS87</f>
        <v>1.4604704126157857</v>
      </c>
      <c r="O87" s="34" t="str">
        <f t="shared" si="27"/>
        <v>B</v>
      </c>
      <c r="P87" s="23">
        <f>'[11]Рег- 2020-2021'!AU87</f>
        <v>0.36363636363636365</v>
      </c>
      <c r="Q87" s="30" t="str">
        <f t="shared" si="28"/>
        <v>B</v>
      </c>
      <c r="R87" s="38">
        <f>'[11]Фед- 2020-2021'!BC87</f>
        <v>0.33333333333333331</v>
      </c>
      <c r="S87" s="34" t="str">
        <f t="shared" si="29"/>
        <v>A</v>
      </c>
      <c r="T87" s="36">
        <f>'[11]Фед- 2020-2021'!BE87</f>
        <v>3.9587141906100403</v>
      </c>
      <c r="U87" s="30" t="str">
        <f t="shared" si="30"/>
        <v>A</v>
      </c>
      <c r="V87" s="38">
        <f>'[11]Фед- 2020-2021'!BG87</f>
        <v>0.92592592592592593</v>
      </c>
      <c r="W87" s="217" t="str">
        <f t="shared" si="31"/>
        <v>A</v>
      </c>
      <c r="X87" s="58" t="str">
        <f t="shared" si="32"/>
        <v>B</v>
      </c>
      <c r="Y87" s="130">
        <f t="shared" si="33"/>
        <v>4.2</v>
      </c>
      <c r="Z87" s="131">
        <f t="shared" si="34"/>
        <v>2</v>
      </c>
      <c r="AA87" s="131">
        <f t="shared" si="35"/>
        <v>4.2</v>
      </c>
      <c r="AB87" s="131">
        <f t="shared" si="36"/>
        <v>2</v>
      </c>
      <c r="AC87" s="131">
        <f t="shared" si="37"/>
        <v>4.2</v>
      </c>
      <c r="AD87" s="131">
        <f t="shared" si="38"/>
        <v>2.5</v>
      </c>
      <c r="AE87" s="131">
        <f t="shared" si="39"/>
        <v>2.5</v>
      </c>
      <c r="AF87" s="131">
        <f t="shared" si="40"/>
        <v>4.2</v>
      </c>
      <c r="AG87" s="131">
        <f t="shared" si="41"/>
        <v>4.2</v>
      </c>
      <c r="AH87" s="131">
        <f t="shared" si="42"/>
        <v>4.2</v>
      </c>
      <c r="AI87" s="132">
        <f t="shared" si="43"/>
        <v>3.4200000000000004</v>
      </c>
    </row>
    <row r="88" spans="1:35" x14ac:dyDescent="0.25">
      <c r="A88" s="233">
        <v>5</v>
      </c>
      <c r="B88" s="214">
        <f>'[11]Мун- 2020-2021'!B88</f>
        <v>60180</v>
      </c>
      <c r="C88" s="215" t="s">
        <v>3</v>
      </c>
      <c r="D88" s="216">
        <f>'[11]Мун- 2020-2021'!DC88</f>
        <v>0.25</v>
      </c>
      <c r="E88" s="217" t="str">
        <f t="shared" si="22"/>
        <v>C</v>
      </c>
      <c r="F88" s="218">
        <f>'[11]Мун- 2020-2021'!DE88</f>
        <v>0.14056107539450613</v>
      </c>
      <c r="G88" s="24" t="str">
        <f t="shared" si="23"/>
        <v>D</v>
      </c>
      <c r="H88" s="219">
        <f>'[11]Мун- 2020-2021'!DG88</f>
        <v>0.19230769230769232</v>
      </c>
      <c r="I88" s="24" t="str">
        <f t="shared" si="24"/>
        <v>A</v>
      </c>
      <c r="J88" s="28">
        <f>'[11]Мун- 2020-2021'!DI88+0.005</f>
        <v>2.3143754361479415E-2</v>
      </c>
      <c r="K88" s="24" t="str">
        <f t="shared" si="25"/>
        <v>D</v>
      </c>
      <c r="L88" s="23">
        <f>'[11]Рег- 2020-2021'!AQ88</f>
        <v>0.4</v>
      </c>
      <c r="M88" s="30" t="str">
        <f t="shared" si="26"/>
        <v>A</v>
      </c>
      <c r="N88" s="33">
        <f>'[11]Рег- 2020-2021'!AS88</f>
        <v>0.26554007502105192</v>
      </c>
      <c r="O88" s="34" t="str">
        <f t="shared" si="27"/>
        <v>D</v>
      </c>
      <c r="P88" s="23">
        <f>'[11]Рег- 2020-2021'!AU88</f>
        <v>1</v>
      </c>
      <c r="Q88" s="30" t="str">
        <f t="shared" si="28"/>
        <v>A</v>
      </c>
      <c r="R88" s="38">
        <f>'[11]Фед- 2020-2021'!BC88</f>
        <v>0</v>
      </c>
      <c r="S88" s="34" t="str">
        <f t="shared" si="29"/>
        <v>D</v>
      </c>
      <c r="T88" s="36">
        <f>'[11]Фед- 2020-2021'!BE88</f>
        <v>1.4661904409666817E-4</v>
      </c>
      <c r="U88" s="30" t="str">
        <f t="shared" si="30"/>
        <v>D</v>
      </c>
      <c r="V88" s="38">
        <f>'[11]Фед- 2020-2021'!BG88</f>
        <v>0</v>
      </c>
      <c r="W88" s="217" t="str">
        <f t="shared" si="31"/>
        <v>D</v>
      </c>
      <c r="X88" s="58" t="str">
        <f t="shared" si="32"/>
        <v>C</v>
      </c>
      <c r="Y88" s="130">
        <f t="shared" si="33"/>
        <v>2</v>
      </c>
      <c r="Z88" s="131">
        <f t="shared" si="34"/>
        <v>1</v>
      </c>
      <c r="AA88" s="131">
        <f t="shared" si="35"/>
        <v>4.2</v>
      </c>
      <c r="AB88" s="131">
        <f t="shared" si="36"/>
        <v>1</v>
      </c>
      <c r="AC88" s="131">
        <f t="shared" si="37"/>
        <v>4.2</v>
      </c>
      <c r="AD88" s="131">
        <f t="shared" si="38"/>
        <v>1</v>
      </c>
      <c r="AE88" s="131">
        <f t="shared" si="39"/>
        <v>4.2</v>
      </c>
      <c r="AF88" s="131">
        <f t="shared" si="40"/>
        <v>1</v>
      </c>
      <c r="AG88" s="131">
        <f t="shared" si="41"/>
        <v>1</v>
      </c>
      <c r="AH88" s="131">
        <f t="shared" si="42"/>
        <v>1</v>
      </c>
      <c r="AI88" s="132">
        <f t="shared" si="43"/>
        <v>2.0599999999999996</v>
      </c>
    </row>
    <row r="89" spans="1:35" x14ac:dyDescent="0.25">
      <c r="A89" s="233">
        <v>6</v>
      </c>
      <c r="B89" s="214">
        <f>'[11]Мун- 2020-2021'!B89</f>
        <v>60240</v>
      </c>
      <c r="C89" s="215" t="s">
        <v>179</v>
      </c>
      <c r="D89" s="216">
        <f>'[11]Мун- 2020-2021'!DC89</f>
        <v>0.625</v>
      </c>
      <c r="E89" s="217" t="str">
        <f t="shared" si="22"/>
        <v>A</v>
      </c>
      <c r="F89" s="218">
        <f>'[11]Мун- 2020-2021'!DE89</f>
        <v>1.005552308591467</v>
      </c>
      <c r="G89" s="24" t="str">
        <f t="shared" si="23"/>
        <v>B</v>
      </c>
      <c r="H89" s="219">
        <f>'[11]Мун- 2020-2021'!DG89+0.003</f>
        <v>0.11052688172043011</v>
      </c>
      <c r="I89" s="24" t="str">
        <f t="shared" si="24"/>
        <v>B</v>
      </c>
      <c r="J89" s="28">
        <f>'[11]Мун- 2020-2021'!DI89</f>
        <v>0.10373675404350251</v>
      </c>
      <c r="K89" s="24" t="str">
        <f t="shared" si="25"/>
        <v>C</v>
      </c>
      <c r="L89" s="23">
        <f>'[11]Рег- 2020-2021'!AQ89</f>
        <v>0.2</v>
      </c>
      <c r="M89" s="30" t="str">
        <f t="shared" si="26"/>
        <v>C</v>
      </c>
      <c r="N89" s="33">
        <f>'[11]Рег- 2020-2021'!AS89</f>
        <v>0.39831011253157789</v>
      </c>
      <c r="O89" s="34" t="str">
        <f t="shared" si="27"/>
        <v>D</v>
      </c>
      <c r="P89" s="23">
        <f>'[11]Рег- 2020-2021'!AU89</f>
        <v>0</v>
      </c>
      <c r="Q89" s="30" t="str">
        <f t="shared" si="28"/>
        <v>D</v>
      </c>
      <c r="R89" s="38">
        <f>'[11]Фед- 2020-2021'!BC89</f>
        <v>0.16666666666666666</v>
      </c>
      <c r="S89" s="34" t="str">
        <f t="shared" si="29"/>
        <v>B</v>
      </c>
      <c r="T89" s="36">
        <f>'[11]Фед- 2020-2021'!BE89</f>
        <v>0.14661904409666818</v>
      </c>
      <c r="U89" s="30" t="str">
        <f t="shared" si="30"/>
        <v>D</v>
      </c>
      <c r="V89" s="38">
        <f>'[11]Фед- 2020-2021'!BG89</f>
        <v>1</v>
      </c>
      <c r="W89" s="217" t="str">
        <f t="shared" si="31"/>
        <v>A</v>
      </c>
      <c r="X89" s="58" t="str">
        <f t="shared" si="32"/>
        <v>C</v>
      </c>
      <c r="Y89" s="130">
        <f t="shared" si="33"/>
        <v>4.2</v>
      </c>
      <c r="Z89" s="131">
        <f t="shared" si="34"/>
        <v>2.5</v>
      </c>
      <c r="AA89" s="131">
        <f t="shared" si="35"/>
        <v>2.5</v>
      </c>
      <c r="AB89" s="131">
        <f t="shared" si="36"/>
        <v>2</v>
      </c>
      <c r="AC89" s="131">
        <f t="shared" si="37"/>
        <v>2</v>
      </c>
      <c r="AD89" s="131">
        <f t="shared" si="38"/>
        <v>1</v>
      </c>
      <c r="AE89" s="131">
        <f t="shared" si="39"/>
        <v>1</v>
      </c>
      <c r="AF89" s="131">
        <f t="shared" si="40"/>
        <v>2.5</v>
      </c>
      <c r="AG89" s="131">
        <f t="shared" si="41"/>
        <v>1</v>
      </c>
      <c r="AH89" s="131">
        <f t="shared" si="42"/>
        <v>4.2</v>
      </c>
      <c r="AI89" s="132">
        <f t="shared" si="43"/>
        <v>2.29</v>
      </c>
    </row>
    <row r="90" spans="1:35" x14ac:dyDescent="0.25">
      <c r="A90" s="233">
        <v>7</v>
      </c>
      <c r="B90" s="214">
        <f>'[11]Мун- 2020-2021'!B90</f>
        <v>60560</v>
      </c>
      <c r="C90" s="230" t="s">
        <v>16</v>
      </c>
      <c r="D90" s="216">
        <f>'[11]Мун- 2020-2021'!DC90</f>
        <v>0.25</v>
      </c>
      <c r="E90" s="217" t="str">
        <f t="shared" si="22"/>
        <v>C</v>
      </c>
      <c r="F90" s="218">
        <f>'[11]Мун- 2020-2021'!DE90</f>
        <v>5.4061952074810057E-2</v>
      </c>
      <c r="G90" s="24" t="str">
        <f t="shared" si="23"/>
        <v>D</v>
      </c>
      <c r="H90" s="219">
        <f>'[11]Мун- 2020-2021'!DG90</f>
        <v>0.1</v>
      </c>
      <c r="I90" s="24" t="str">
        <f t="shared" si="24"/>
        <v>C</v>
      </c>
      <c r="J90" s="28">
        <f>'[11]Мун- 2020-2021'!DI90</f>
        <v>1.9920318725099601E-2</v>
      </c>
      <c r="K90" s="24" t="str">
        <f t="shared" si="25"/>
        <v>D</v>
      </c>
      <c r="L90" s="23">
        <f>'[11]Рег- 2020-2021'!AQ90</f>
        <v>0.2</v>
      </c>
      <c r="M90" s="30" t="str">
        <f t="shared" si="26"/>
        <v>C</v>
      </c>
      <c r="N90" s="33">
        <f>'[11]Рег- 2020-2021'!AS90</f>
        <v>0.13277003751052596</v>
      </c>
      <c r="O90" s="34" t="str">
        <f t="shared" si="27"/>
        <v>D</v>
      </c>
      <c r="P90" s="23">
        <f>'[11]Рег- 2020-2021'!AU90</f>
        <v>0</v>
      </c>
      <c r="Q90" s="30" t="str">
        <f t="shared" si="28"/>
        <v>D</v>
      </c>
      <c r="R90" s="38">
        <f>'[11]Фед- 2020-2021'!BC90</f>
        <v>0</v>
      </c>
      <c r="S90" s="34" t="str">
        <f t="shared" si="29"/>
        <v>D</v>
      </c>
      <c r="T90" s="36">
        <f>'[11]Фед- 2020-2021'!BE90</f>
        <v>1.4661904409666817E-4</v>
      </c>
      <c r="U90" s="30" t="str">
        <f t="shared" si="30"/>
        <v>D</v>
      </c>
      <c r="V90" s="38">
        <f>'[11]Фед- 2020-2021'!BG90</f>
        <v>0</v>
      </c>
      <c r="W90" s="217" t="str">
        <f t="shared" si="31"/>
        <v>D</v>
      </c>
      <c r="X90" s="58" t="str">
        <f t="shared" si="32"/>
        <v>D</v>
      </c>
      <c r="Y90" s="130">
        <f t="shared" si="33"/>
        <v>2</v>
      </c>
      <c r="Z90" s="131">
        <f t="shared" si="34"/>
        <v>1</v>
      </c>
      <c r="AA90" s="131">
        <f t="shared" si="35"/>
        <v>2</v>
      </c>
      <c r="AB90" s="131">
        <f t="shared" si="36"/>
        <v>1</v>
      </c>
      <c r="AC90" s="131">
        <f t="shared" si="37"/>
        <v>2</v>
      </c>
      <c r="AD90" s="131">
        <f t="shared" si="38"/>
        <v>1</v>
      </c>
      <c r="AE90" s="131">
        <f t="shared" si="39"/>
        <v>1</v>
      </c>
      <c r="AF90" s="131">
        <f t="shared" si="40"/>
        <v>1</v>
      </c>
      <c r="AG90" s="131">
        <f t="shared" si="41"/>
        <v>1</v>
      </c>
      <c r="AH90" s="131">
        <f t="shared" si="42"/>
        <v>1</v>
      </c>
      <c r="AI90" s="132">
        <f t="shared" si="43"/>
        <v>1.3</v>
      </c>
    </row>
    <row r="91" spans="1:35" x14ac:dyDescent="0.25">
      <c r="A91" s="233">
        <v>8</v>
      </c>
      <c r="B91" s="214">
        <f>'[11]Мун- 2020-2021'!B91</f>
        <v>60660</v>
      </c>
      <c r="C91" s="230" t="s">
        <v>40</v>
      </c>
      <c r="D91" s="216">
        <f>'[11]Мун- 2020-2021'!DC91</f>
        <v>0.125</v>
      </c>
      <c r="E91" s="217" t="str">
        <f t="shared" si="22"/>
        <v>D</v>
      </c>
      <c r="F91" s="218">
        <f>'[11]Мун- 2020-2021'!DE91</f>
        <v>1.6218585622443018E-2</v>
      </c>
      <c r="G91" s="24" t="str">
        <f t="shared" si="23"/>
        <v>D</v>
      </c>
      <c r="H91" s="219">
        <f>'[11]Мун- 2020-2021'!DG91</f>
        <v>0</v>
      </c>
      <c r="I91" s="24" t="str">
        <f t="shared" si="24"/>
        <v>D</v>
      </c>
      <c r="J91" s="28">
        <f>'[11]Мун- 2020-2021'!DI91+0.001</f>
        <v>7.5359477124183009E-3</v>
      </c>
      <c r="K91" s="24" t="str">
        <f t="shared" si="25"/>
        <v>D</v>
      </c>
      <c r="L91" s="23">
        <f>'[11]Рег- 2020-2021'!AQ91</f>
        <v>0</v>
      </c>
      <c r="M91" s="30" t="str">
        <f t="shared" si="26"/>
        <v>D</v>
      </c>
      <c r="N91" s="33">
        <f>'[11]Рег- 2020-2021'!AS91</f>
        <v>1.3277003751052595E-4</v>
      </c>
      <c r="O91" s="34" t="str">
        <f t="shared" si="27"/>
        <v>D</v>
      </c>
      <c r="P91" s="23">
        <f>'[11]Рег- 2020-2021'!AU91</f>
        <v>0</v>
      </c>
      <c r="Q91" s="30" t="str">
        <f t="shared" si="28"/>
        <v>D</v>
      </c>
      <c r="R91" s="38">
        <f>'[11]Фед- 2020-2021'!BC91</f>
        <v>0</v>
      </c>
      <c r="S91" s="34" t="str">
        <f t="shared" si="29"/>
        <v>D</v>
      </c>
      <c r="T91" s="36">
        <f>'[11]Фед- 2020-2021'!BE91</f>
        <v>1.4661904409666817E-4</v>
      </c>
      <c r="U91" s="30" t="str">
        <f t="shared" si="30"/>
        <v>D</v>
      </c>
      <c r="V91" s="38">
        <f>'[11]Фед- 2020-2021'!BG91</f>
        <v>0</v>
      </c>
      <c r="W91" s="217" t="str">
        <f t="shared" si="31"/>
        <v>D</v>
      </c>
      <c r="X91" s="58" t="str">
        <f t="shared" si="32"/>
        <v>D</v>
      </c>
      <c r="Y91" s="130">
        <f t="shared" si="33"/>
        <v>1</v>
      </c>
      <c r="Z91" s="131">
        <f t="shared" si="34"/>
        <v>1</v>
      </c>
      <c r="AA91" s="131">
        <f t="shared" si="35"/>
        <v>1</v>
      </c>
      <c r="AB91" s="131">
        <f t="shared" si="36"/>
        <v>1</v>
      </c>
      <c r="AC91" s="131">
        <f t="shared" si="37"/>
        <v>1</v>
      </c>
      <c r="AD91" s="131">
        <f t="shared" si="38"/>
        <v>1</v>
      </c>
      <c r="AE91" s="131">
        <f t="shared" si="39"/>
        <v>1</v>
      </c>
      <c r="AF91" s="131">
        <f t="shared" si="40"/>
        <v>1</v>
      </c>
      <c r="AG91" s="131">
        <f t="shared" si="41"/>
        <v>1</v>
      </c>
      <c r="AH91" s="131">
        <f t="shared" si="42"/>
        <v>1</v>
      </c>
      <c r="AI91" s="132">
        <f t="shared" si="43"/>
        <v>1</v>
      </c>
    </row>
    <row r="92" spans="1:35" x14ac:dyDescent="0.25">
      <c r="A92" s="233">
        <v>9</v>
      </c>
      <c r="B92" s="214">
        <f>'[11]Мун- 2020-2021'!B92</f>
        <v>60001</v>
      </c>
      <c r="C92" s="215" t="s">
        <v>41</v>
      </c>
      <c r="D92" s="216">
        <f>'[11]Мун- 2020-2021'!DC92</f>
        <v>0.625</v>
      </c>
      <c r="E92" s="217" t="str">
        <f t="shared" si="22"/>
        <v>A</v>
      </c>
      <c r="F92" s="218">
        <f>'[11]Мун- 2020-2021'!DE92</f>
        <v>1.8489187609585038</v>
      </c>
      <c r="G92" s="24" t="str">
        <f t="shared" si="23"/>
        <v>A</v>
      </c>
      <c r="H92" s="219">
        <f>'[11]Мун- 2020-2021'!DG92</f>
        <v>1.4619883040935672E-2</v>
      </c>
      <c r="I92" s="24" t="str">
        <f t="shared" si="24"/>
        <v>D</v>
      </c>
      <c r="J92" s="28">
        <f>'[11]Мун- 2020-2021'!DI92</f>
        <v>0.35886673662119623</v>
      </c>
      <c r="K92" s="24" t="str">
        <f t="shared" si="25"/>
        <v>A</v>
      </c>
      <c r="L92" s="23">
        <f>'[11]Рег- 2020-2021'!AQ92</f>
        <v>0</v>
      </c>
      <c r="M92" s="30" t="str">
        <f t="shared" si="26"/>
        <v>D</v>
      </c>
      <c r="N92" s="33">
        <f>'[11]Рег- 2020-2021'!AS92</f>
        <v>1.3277003751052595E-4</v>
      </c>
      <c r="O92" s="34" t="str">
        <f t="shared" si="27"/>
        <v>D</v>
      </c>
      <c r="P92" s="23">
        <f>'[11]Рег- 2020-2021'!AU92</f>
        <v>0</v>
      </c>
      <c r="Q92" s="30" t="str">
        <f t="shared" si="28"/>
        <v>D</v>
      </c>
      <c r="R92" s="38">
        <f>'[11]Фед- 2020-2021'!BC92</f>
        <v>0</v>
      </c>
      <c r="S92" s="34" t="str">
        <f t="shared" si="29"/>
        <v>D</v>
      </c>
      <c r="T92" s="36">
        <f>'[11]Фед- 2020-2021'!BE92</f>
        <v>1.4661904409666817E-4</v>
      </c>
      <c r="U92" s="30" t="str">
        <f t="shared" si="30"/>
        <v>D</v>
      </c>
      <c r="V92" s="38">
        <f>'[11]Фед- 2020-2021'!BG92</f>
        <v>0</v>
      </c>
      <c r="W92" s="217" t="str">
        <f t="shared" si="31"/>
        <v>D</v>
      </c>
      <c r="X92" s="58" t="str">
        <f t="shared" si="32"/>
        <v>C</v>
      </c>
      <c r="Y92" s="130">
        <f t="shared" si="33"/>
        <v>4.2</v>
      </c>
      <c r="Z92" s="131">
        <f t="shared" si="34"/>
        <v>4.2</v>
      </c>
      <c r="AA92" s="131">
        <f t="shared" si="35"/>
        <v>1</v>
      </c>
      <c r="AB92" s="131">
        <f t="shared" si="36"/>
        <v>4.2</v>
      </c>
      <c r="AC92" s="131">
        <f t="shared" si="37"/>
        <v>1</v>
      </c>
      <c r="AD92" s="131">
        <f t="shared" si="38"/>
        <v>1</v>
      </c>
      <c r="AE92" s="131">
        <f t="shared" si="39"/>
        <v>1</v>
      </c>
      <c r="AF92" s="131">
        <f t="shared" si="40"/>
        <v>1</v>
      </c>
      <c r="AG92" s="131">
        <f t="shared" si="41"/>
        <v>1</v>
      </c>
      <c r="AH92" s="131">
        <f t="shared" si="42"/>
        <v>1</v>
      </c>
      <c r="AI92" s="132">
        <f t="shared" si="43"/>
        <v>1.9600000000000002</v>
      </c>
    </row>
    <row r="93" spans="1:35" x14ac:dyDescent="0.25">
      <c r="A93" s="233">
        <v>10</v>
      </c>
      <c r="B93" s="214">
        <f>'[11]Мун- 2020-2021'!B93</f>
        <v>60701</v>
      </c>
      <c r="C93" s="215" t="s">
        <v>42</v>
      </c>
      <c r="D93" s="216">
        <f>'[11]Мун- 2020-2021'!DC93</f>
        <v>0.3125</v>
      </c>
      <c r="E93" s="217" t="str">
        <f t="shared" si="22"/>
        <v>C</v>
      </c>
      <c r="F93" s="218">
        <f>'[11]Мун- 2020-2021'!DE93</f>
        <v>5.9468147282291058E-2</v>
      </c>
      <c r="G93" s="24" t="str">
        <f t="shared" si="23"/>
        <v>D</v>
      </c>
      <c r="H93" s="219">
        <f>'[11]Мун- 2020-2021'!DG93</f>
        <v>0</v>
      </c>
      <c r="I93" s="24" t="str">
        <f t="shared" si="24"/>
        <v>D</v>
      </c>
      <c r="J93" s="28">
        <f>'[11]Мун- 2020-2021'!DI93</f>
        <v>2.2088353413654619E-2</v>
      </c>
      <c r="K93" s="24" t="str">
        <f t="shared" si="25"/>
        <v>D</v>
      </c>
      <c r="L93" s="23">
        <f>'[11]Рег- 2020-2021'!AQ93</f>
        <v>0</v>
      </c>
      <c r="M93" s="30" t="str">
        <f t="shared" si="26"/>
        <v>D</v>
      </c>
      <c r="N93" s="33">
        <f>'[11]Рег- 2020-2021'!AS93</f>
        <v>1.3277003751052595E-4</v>
      </c>
      <c r="O93" s="34" t="str">
        <f t="shared" si="27"/>
        <v>D</v>
      </c>
      <c r="P93" s="23">
        <f>'[11]Рег- 2020-2021'!AU93</f>
        <v>0</v>
      </c>
      <c r="Q93" s="30" t="str">
        <f t="shared" si="28"/>
        <v>D</v>
      </c>
      <c r="R93" s="38">
        <f>'[11]Фед- 2020-2021'!BC93</f>
        <v>0</v>
      </c>
      <c r="S93" s="34" t="str">
        <f t="shared" si="29"/>
        <v>D</v>
      </c>
      <c r="T93" s="36">
        <f>'[11]Фед- 2020-2021'!BE93</f>
        <v>1.4661904409666817E-4</v>
      </c>
      <c r="U93" s="30" t="str">
        <f t="shared" si="30"/>
        <v>D</v>
      </c>
      <c r="V93" s="38">
        <f>'[11]Фед- 2020-2021'!BG93</f>
        <v>0</v>
      </c>
      <c r="W93" s="217" t="str">
        <f t="shared" si="31"/>
        <v>D</v>
      </c>
      <c r="X93" s="58" t="str">
        <f t="shared" si="32"/>
        <v>D</v>
      </c>
      <c r="Y93" s="130">
        <f t="shared" si="33"/>
        <v>2</v>
      </c>
      <c r="Z93" s="131">
        <f t="shared" si="34"/>
        <v>1</v>
      </c>
      <c r="AA93" s="131">
        <f t="shared" si="35"/>
        <v>1</v>
      </c>
      <c r="AB93" s="131">
        <f t="shared" si="36"/>
        <v>1</v>
      </c>
      <c r="AC93" s="131">
        <f t="shared" si="37"/>
        <v>1</v>
      </c>
      <c r="AD93" s="131">
        <f t="shared" si="38"/>
        <v>1</v>
      </c>
      <c r="AE93" s="131">
        <f t="shared" si="39"/>
        <v>1</v>
      </c>
      <c r="AF93" s="131">
        <f t="shared" si="40"/>
        <v>1</v>
      </c>
      <c r="AG93" s="131">
        <f t="shared" si="41"/>
        <v>1</v>
      </c>
      <c r="AH93" s="131">
        <f t="shared" si="42"/>
        <v>1</v>
      </c>
      <c r="AI93" s="132">
        <f t="shared" si="43"/>
        <v>1.1000000000000001</v>
      </c>
    </row>
    <row r="94" spans="1:35" x14ac:dyDescent="0.25">
      <c r="A94" s="233">
        <v>11</v>
      </c>
      <c r="B94" s="214">
        <f>'[11]Мун- 2020-2021'!B94</f>
        <v>60850</v>
      </c>
      <c r="C94" s="215" t="s">
        <v>180</v>
      </c>
      <c r="D94" s="216">
        <f>'[11]Мун- 2020-2021'!DC94</f>
        <v>0.5</v>
      </c>
      <c r="E94" s="217" t="str">
        <f t="shared" si="22"/>
        <v>B</v>
      </c>
      <c r="F94" s="218">
        <f>'[11]Мун- 2020-2021'!DE94</f>
        <v>0.80011689070718883</v>
      </c>
      <c r="G94" s="24" t="str">
        <f t="shared" si="23"/>
        <v>C</v>
      </c>
      <c r="H94" s="219">
        <f>'[11]Мун- 2020-2021'!DG94</f>
        <v>2.0270270270270271E-2</v>
      </c>
      <c r="I94" s="24" t="str">
        <f t="shared" si="24"/>
        <v>D</v>
      </c>
      <c r="J94" s="28">
        <f>'[11]Мун- 2020-2021'!DI94</f>
        <v>0.1367837338262477</v>
      </c>
      <c r="K94" s="24" t="str">
        <f t="shared" si="25"/>
        <v>C</v>
      </c>
      <c r="L94" s="23">
        <f>'[11]Рег- 2020-2021'!AQ94</f>
        <v>0</v>
      </c>
      <c r="M94" s="30" t="str">
        <f t="shared" si="26"/>
        <v>D</v>
      </c>
      <c r="N94" s="33">
        <f>'[11]Рег- 2020-2021'!AS94</f>
        <v>1.3277003751052595E-4</v>
      </c>
      <c r="O94" s="34" t="str">
        <f t="shared" si="27"/>
        <v>D</v>
      </c>
      <c r="P94" s="23">
        <f>'[11]Рег- 2020-2021'!AU94</f>
        <v>0</v>
      </c>
      <c r="Q94" s="30" t="str">
        <f t="shared" si="28"/>
        <v>D</v>
      </c>
      <c r="R94" s="38">
        <f>'[11]Фед- 2020-2021'!BC94</f>
        <v>0.16666666666666666</v>
      </c>
      <c r="S94" s="34" t="str">
        <f t="shared" si="29"/>
        <v>B</v>
      </c>
      <c r="T94" s="36">
        <f>'[11]Фед- 2020-2021'!BE94</f>
        <v>0.14661904409666818</v>
      </c>
      <c r="U94" s="30" t="str">
        <f t="shared" si="30"/>
        <v>D</v>
      </c>
      <c r="V94" s="38">
        <f>'[11]Фед- 2020-2021'!BG94</f>
        <v>1</v>
      </c>
      <c r="W94" s="217" t="str">
        <f t="shared" si="31"/>
        <v>A</v>
      </c>
      <c r="X94" s="58" t="str">
        <f t="shared" si="32"/>
        <v>C</v>
      </c>
      <c r="Y94" s="130">
        <f t="shared" si="33"/>
        <v>2.5</v>
      </c>
      <c r="Z94" s="131">
        <f t="shared" si="34"/>
        <v>2</v>
      </c>
      <c r="AA94" s="131">
        <f t="shared" si="35"/>
        <v>1</v>
      </c>
      <c r="AB94" s="131">
        <f t="shared" si="36"/>
        <v>2</v>
      </c>
      <c r="AC94" s="131">
        <f t="shared" si="37"/>
        <v>1</v>
      </c>
      <c r="AD94" s="131">
        <f t="shared" si="38"/>
        <v>1</v>
      </c>
      <c r="AE94" s="131">
        <f t="shared" si="39"/>
        <v>1</v>
      </c>
      <c r="AF94" s="131">
        <f t="shared" si="40"/>
        <v>2.5</v>
      </c>
      <c r="AG94" s="131">
        <f t="shared" si="41"/>
        <v>1</v>
      </c>
      <c r="AH94" s="131">
        <f t="shared" si="42"/>
        <v>4.2</v>
      </c>
      <c r="AI94" s="132">
        <f t="shared" si="43"/>
        <v>1.8199999999999998</v>
      </c>
    </row>
    <row r="95" spans="1:35" x14ac:dyDescent="0.25">
      <c r="A95" s="233">
        <v>12</v>
      </c>
      <c r="B95" s="214">
        <f>'[11]Мун- 2020-2021'!B95</f>
        <v>60910</v>
      </c>
      <c r="C95" s="215" t="s">
        <v>5</v>
      </c>
      <c r="D95" s="216">
        <f>'[11]Мун- 2020-2021'!DC95</f>
        <v>0.3125</v>
      </c>
      <c r="E95" s="217" t="str">
        <f t="shared" si="22"/>
        <v>C</v>
      </c>
      <c r="F95" s="218">
        <f>'[11]Мун- 2020-2021'!DE95</f>
        <v>0.16759205143191117</v>
      </c>
      <c r="G95" s="24" t="str">
        <f t="shared" si="23"/>
        <v>D</v>
      </c>
      <c r="H95" s="219">
        <f>'[11]Мун- 2020-2021'!DG95</f>
        <v>9.6774193548387094E-2</v>
      </c>
      <c r="I95" s="24" t="str">
        <f t="shared" si="24"/>
        <v>C</v>
      </c>
      <c r="J95" s="28">
        <f>'[11]Мун- 2020-2021'!DI95+0.006</f>
        <v>4.1428571428571426E-2</v>
      </c>
      <c r="K95" s="24" t="str">
        <f t="shared" si="25"/>
        <v>D</v>
      </c>
      <c r="L95" s="23">
        <f>'[11]Рег- 2020-2021'!AQ95</f>
        <v>0.2</v>
      </c>
      <c r="M95" s="30" t="str">
        <f t="shared" si="26"/>
        <v>C</v>
      </c>
      <c r="N95" s="33">
        <f>'[11]Рег- 2020-2021'!AS95</f>
        <v>0.13277003751052596</v>
      </c>
      <c r="O95" s="34" t="str">
        <f t="shared" si="27"/>
        <v>D</v>
      </c>
      <c r="P95" s="23">
        <f>'[11]Рег- 2020-2021'!AU95</f>
        <v>0</v>
      </c>
      <c r="Q95" s="30" t="str">
        <f t="shared" si="28"/>
        <v>D</v>
      </c>
      <c r="R95" s="38">
        <f>'[11]Фед- 2020-2021'!BC95</f>
        <v>0</v>
      </c>
      <c r="S95" s="34" t="str">
        <f t="shared" si="29"/>
        <v>D</v>
      </c>
      <c r="T95" s="36">
        <f>'[11]Фед- 2020-2021'!BE95</f>
        <v>1.4661904409666817E-4</v>
      </c>
      <c r="U95" s="30" t="str">
        <f t="shared" si="30"/>
        <v>D</v>
      </c>
      <c r="V95" s="38">
        <f>'[11]Фед- 2020-2021'!BG95</f>
        <v>0</v>
      </c>
      <c r="W95" s="217" t="str">
        <f t="shared" si="31"/>
        <v>D</v>
      </c>
      <c r="X95" s="58" t="str">
        <f t="shared" si="32"/>
        <v>D</v>
      </c>
      <c r="Y95" s="130">
        <f t="shared" si="33"/>
        <v>2</v>
      </c>
      <c r="Z95" s="131">
        <f t="shared" si="34"/>
        <v>1</v>
      </c>
      <c r="AA95" s="131">
        <f t="shared" si="35"/>
        <v>2</v>
      </c>
      <c r="AB95" s="131">
        <f t="shared" si="36"/>
        <v>1</v>
      </c>
      <c r="AC95" s="131">
        <f t="shared" si="37"/>
        <v>2</v>
      </c>
      <c r="AD95" s="131">
        <f t="shared" si="38"/>
        <v>1</v>
      </c>
      <c r="AE95" s="131">
        <f t="shared" si="39"/>
        <v>1</v>
      </c>
      <c r="AF95" s="131">
        <f t="shared" si="40"/>
        <v>1</v>
      </c>
      <c r="AG95" s="131">
        <f t="shared" si="41"/>
        <v>1</v>
      </c>
      <c r="AH95" s="131">
        <f t="shared" si="42"/>
        <v>1</v>
      </c>
      <c r="AI95" s="132">
        <f t="shared" si="43"/>
        <v>1.3</v>
      </c>
    </row>
    <row r="96" spans="1:35" x14ac:dyDescent="0.25">
      <c r="A96" s="233">
        <v>13</v>
      </c>
      <c r="B96" s="214">
        <f>'[11]Мун- 2020-2021'!B96</f>
        <v>60980</v>
      </c>
      <c r="C96" s="215" t="s">
        <v>43</v>
      </c>
      <c r="D96" s="216">
        <f>'[11]Мун- 2020-2021'!DC96</f>
        <v>0.4375</v>
      </c>
      <c r="E96" s="217" t="str">
        <f t="shared" si="22"/>
        <v>B</v>
      </c>
      <c r="F96" s="218">
        <f>'[11]Мун- 2020-2021'!DE96</f>
        <v>0.16218585622443016</v>
      </c>
      <c r="G96" s="24" t="str">
        <f t="shared" si="23"/>
        <v>D</v>
      </c>
      <c r="H96" s="219">
        <f>'[11]Мун- 2020-2021'!DG96</f>
        <v>0.16666666666666666</v>
      </c>
      <c r="I96" s="24" t="str">
        <f t="shared" si="24"/>
        <v>A</v>
      </c>
      <c r="J96" s="28">
        <f>'[11]Мун- 2020-2021'!DI96</f>
        <v>3.56718192627824E-2</v>
      </c>
      <c r="K96" s="24" t="str">
        <f t="shared" si="25"/>
        <v>D</v>
      </c>
      <c r="L96" s="23">
        <f>'[11]Рег- 2020-2021'!AQ96</f>
        <v>0.4</v>
      </c>
      <c r="M96" s="30" t="str">
        <f t="shared" si="26"/>
        <v>A</v>
      </c>
      <c r="N96" s="33">
        <f>'[11]Рег- 2020-2021'!AS96</f>
        <v>0.39831011253157789</v>
      </c>
      <c r="O96" s="34" t="str">
        <f t="shared" si="27"/>
        <v>D</v>
      </c>
      <c r="P96" s="23">
        <f>'[11]Рег- 2020-2021'!AU96</f>
        <v>0.33333333333333331</v>
      </c>
      <c r="Q96" s="30" t="str">
        <f t="shared" si="28"/>
        <v>B</v>
      </c>
      <c r="R96" s="38">
        <f>'[11]Фед- 2020-2021'!BC96</f>
        <v>0.16666666666666666</v>
      </c>
      <c r="S96" s="34" t="str">
        <f t="shared" si="29"/>
        <v>B</v>
      </c>
      <c r="T96" s="36">
        <f>'[11]Фед- 2020-2021'!BE96</f>
        <v>0.14661904409666818</v>
      </c>
      <c r="U96" s="30" t="str">
        <f t="shared" si="30"/>
        <v>D</v>
      </c>
      <c r="V96" s="38">
        <f>'[11]Фед- 2020-2021'!BG96</f>
        <v>0</v>
      </c>
      <c r="W96" s="217" t="str">
        <f t="shared" si="31"/>
        <v>D</v>
      </c>
      <c r="X96" s="58" t="str">
        <f t="shared" si="32"/>
        <v>C</v>
      </c>
      <c r="Y96" s="130">
        <f t="shared" si="33"/>
        <v>2.5</v>
      </c>
      <c r="Z96" s="131">
        <f t="shared" si="34"/>
        <v>1</v>
      </c>
      <c r="AA96" s="131">
        <f t="shared" si="35"/>
        <v>4.2</v>
      </c>
      <c r="AB96" s="131">
        <f t="shared" si="36"/>
        <v>1</v>
      </c>
      <c r="AC96" s="131">
        <f t="shared" si="37"/>
        <v>4.2</v>
      </c>
      <c r="AD96" s="131">
        <f t="shared" si="38"/>
        <v>1</v>
      </c>
      <c r="AE96" s="131">
        <f t="shared" si="39"/>
        <v>2.5</v>
      </c>
      <c r="AF96" s="131">
        <f t="shared" si="40"/>
        <v>2.5</v>
      </c>
      <c r="AG96" s="131">
        <f t="shared" si="41"/>
        <v>1</v>
      </c>
      <c r="AH96" s="131">
        <f t="shared" si="42"/>
        <v>1</v>
      </c>
      <c r="AI96" s="132">
        <f t="shared" si="43"/>
        <v>2.09</v>
      </c>
    </row>
    <row r="97" spans="1:35" x14ac:dyDescent="0.25">
      <c r="A97" s="233">
        <v>14</v>
      </c>
      <c r="B97" s="214">
        <f>'[11]Мун- 2020-2021'!B97</f>
        <v>61080</v>
      </c>
      <c r="C97" s="215" t="s">
        <v>181</v>
      </c>
      <c r="D97" s="216">
        <f>'[11]Мун- 2020-2021'!DC97</f>
        <v>0.5</v>
      </c>
      <c r="E97" s="217" t="str">
        <f t="shared" si="22"/>
        <v>B</v>
      </c>
      <c r="F97" s="218">
        <f>'[11]Мун- 2020-2021'!DE97</f>
        <v>0.17299824663939217</v>
      </c>
      <c r="G97" s="24" t="str">
        <f t="shared" si="23"/>
        <v>D</v>
      </c>
      <c r="H97" s="219">
        <f>'[11]Мун- 2020-2021'!DG97</f>
        <v>9.375E-2</v>
      </c>
      <c r="I97" s="24" t="str">
        <f t="shared" si="24"/>
        <v>C</v>
      </c>
      <c r="J97" s="28">
        <f>'[11]Мун- 2020-2021'!DI97</f>
        <v>2.0874103065883887E-2</v>
      </c>
      <c r="K97" s="24" t="str">
        <f t="shared" si="25"/>
        <v>D</v>
      </c>
      <c r="L97" s="23">
        <f>'[11]Рег- 2020-2021'!AQ97</f>
        <v>0.2</v>
      </c>
      <c r="M97" s="30" t="str">
        <f t="shared" si="26"/>
        <v>C</v>
      </c>
      <c r="N97" s="33">
        <f>'[11]Рег- 2020-2021'!AS97</f>
        <v>0.26554007502105192</v>
      </c>
      <c r="O97" s="34" t="str">
        <f t="shared" si="27"/>
        <v>D</v>
      </c>
      <c r="P97" s="23">
        <f>'[11]Рег- 2020-2021'!AU97</f>
        <v>0</v>
      </c>
      <c r="Q97" s="30" t="str">
        <f t="shared" si="28"/>
        <v>D</v>
      </c>
      <c r="R97" s="38">
        <f>'[11]Фед- 2020-2021'!BC97</f>
        <v>0.16666666666666666</v>
      </c>
      <c r="S97" s="34" t="str">
        <f t="shared" si="29"/>
        <v>B</v>
      </c>
      <c r="T97" s="36">
        <f>'[11]Фед- 2020-2021'!BE97</f>
        <v>0.14661904409666818</v>
      </c>
      <c r="U97" s="30" t="str">
        <f t="shared" si="30"/>
        <v>D</v>
      </c>
      <c r="V97" s="38">
        <f>'[11]Фед- 2020-2021'!BG97</f>
        <v>0</v>
      </c>
      <c r="W97" s="217" t="str">
        <f t="shared" si="31"/>
        <v>D</v>
      </c>
      <c r="X97" s="58" t="str">
        <f t="shared" si="32"/>
        <v>C</v>
      </c>
      <c r="Y97" s="130">
        <f t="shared" si="33"/>
        <v>2.5</v>
      </c>
      <c r="Z97" s="131">
        <f t="shared" si="34"/>
        <v>1</v>
      </c>
      <c r="AA97" s="131">
        <f t="shared" si="35"/>
        <v>2</v>
      </c>
      <c r="AB97" s="131">
        <f t="shared" si="36"/>
        <v>1</v>
      </c>
      <c r="AC97" s="131">
        <f t="shared" si="37"/>
        <v>2</v>
      </c>
      <c r="AD97" s="131">
        <f t="shared" si="38"/>
        <v>1</v>
      </c>
      <c r="AE97" s="131">
        <f t="shared" si="39"/>
        <v>1</v>
      </c>
      <c r="AF97" s="131">
        <f t="shared" si="40"/>
        <v>2.5</v>
      </c>
      <c r="AG97" s="131">
        <f t="shared" si="41"/>
        <v>1</v>
      </c>
      <c r="AH97" s="131">
        <f t="shared" si="42"/>
        <v>1</v>
      </c>
      <c r="AI97" s="132">
        <f t="shared" si="43"/>
        <v>1.5</v>
      </c>
    </row>
    <row r="98" spans="1:35" x14ac:dyDescent="0.25">
      <c r="A98" s="233">
        <v>15</v>
      </c>
      <c r="B98" s="214">
        <f>'[11]Мун- 2020-2021'!B98</f>
        <v>61150</v>
      </c>
      <c r="C98" s="215" t="s">
        <v>182</v>
      </c>
      <c r="D98" s="216">
        <f>'[11]Мун- 2020-2021'!DC98</f>
        <v>0.5</v>
      </c>
      <c r="E98" s="217" t="str">
        <f t="shared" si="22"/>
        <v>B</v>
      </c>
      <c r="F98" s="218">
        <f>'[11]Мун- 2020-2021'!DE98</f>
        <v>1.6813267095265927</v>
      </c>
      <c r="G98" s="24" t="str">
        <f t="shared" si="23"/>
        <v>A</v>
      </c>
      <c r="H98" s="219">
        <f>'[11]Мун- 2020-2021'!DG98</f>
        <v>1.2861736334405145E-2</v>
      </c>
      <c r="I98" s="24" t="str">
        <f t="shared" si="24"/>
        <v>D</v>
      </c>
      <c r="J98" s="28">
        <f>'[11]Мун- 2020-2021'!DI98+0.002</f>
        <v>0.32461410788381745</v>
      </c>
      <c r="K98" s="24" t="str">
        <f t="shared" si="25"/>
        <v>A</v>
      </c>
      <c r="L98" s="23">
        <f>'[11]Рег- 2020-2021'!AQ98</f>
        <v>0</v>
      </c>
      <c r="M98" s="30" t="str">
        <f t="shared" si="26"/>
        <v>D</v>
      </c>
      <c r="N98" s="33">
        <f>'[11]Рег- 2020-2021'!AS98</f>
        <v>1.3277003751052595E-4</v>
      </c>
      <c r="O98" s="34" t="str">
        <f t="shared" si="27"/>
        <v>D</v>
      </c>
      <c r="P98" s="23">
        <f>'[11]Рег- 2020-2021'!AU98</f>
        <v>0</v>
      </c>
      <c r="Q98" s="30" t="str">
        <f t="shared" si="28"/>
        <v>D</v>
      </c>
      <c r="R98" s="38">
        <f>'[11]Фед- 2020-2021'!BC98</f>
        <v>0.16666666666666666</v>
      </c>
      <c r="S98" s="34" t="str">
        <f t="shared" si="29"/>
        <v>B</v>
      </c>
      <c r="T98" s="36">
        <f>'[11]Фед- 2020-2021'!BE98</f>
        <v>0.14661904409666818</v>
      </c>
      <c r="U98" s="30" t="str">
        <f t="shared" si="30"/>
        <v>D</v>
      </c>
      <c r="V98" s="38">
        <f>'[11]Фед- 2020-2021'!BG98</f>
        <v>1</v>
      </c>
      <c r="W98" s="217" t="str">
        <f t="shared" si="31"/>
        <v>A</v>
      </c>
      <c r="X98" s="58" t="str">
        <f t="shared" si="32"/>
        <v>C</v>
      </c>
      <c r="Y98" s="130">
        <f t="shared" si="33"/>
        <v>2.5</v>
      </c>
      <c r="Z98" s="131">
        <f t="shared" si="34"/>
        <v>4.2</v>
      </c>
      <c r="AA98" s="131">
        <f t="shared" si="35"/>
        <v>1</v>
      </c>
      <c r="AB98" s="131">
        <f t="shared" si="36"/>
        <v>4.2</v>
      </c>
      <c r="AC98" s="131">
        <f t="shared" si="37"/>
        <v>1</v>
      </c>
      <c r="AD98" s="131">
        <f t="shared" si="38"/>
        <v>1</v>
      </c>
      <c r="AE98" s="131">
        <f t="shared" si="39"/>
        <v>1</v>
      </c>
      <c r="AF98" s="131">
        <f t="shared" si="40"/>
        <v>2.5</v>
      </c>
      <c r="AG98" s="131">
        <f t="shared" si="41"/>
        <v>1</v>
      </c>
      <c r="AH98" s="131">
        <f t="shared" si="42"/>
        <v>4.2</v>
      </c>
      <c r="AI98" s="132">
        <f t="shared" si="43"/>
        <v>2.2599999999999998</v>
      </c>
    </row>
    <row r="99" spans="1:35" x14ac:dyDescent="0.25">
      <c r="A99" s="233">
        <v>16</v>
      </c>
      <c r="B99" s="214">
        <f>'[11]Мун- 2020-2021'!B99</f>
        <v>61210</v>
      </c>
      <c r="C99" s="230" t="s">
        <v>183</v>
      </c>
      <c r="D99" s="216">
        <f>'[11]Мун- 2020-2021'!DC99</f>
        <v>0.25</v>
      </c>
      <c r="E99" s="217" t="str">
        <f t="shared" si="22"/>
        <v>C</v>
      </c>
      <c r="F99" s="218">
        <f>'[11]Мун- 2020-2021'!DE99</f>
        <v>0.48655756867329047</v>
      </c>
      <c r="G99" s="24" t="str">
        <f t="shared" si="23"/>
        <v>D</v>
      </c>
      <c r="H99" s="219">
        <f>'[11]Мун- 2020-2021'!DG99</f>
        <v>0</v>
      </c>
      <c r="I99" s="24" t="str">
        <f t="shared" si="24"/>
        <v>D</v>
      </c>
      <c r="J99" s="28">
        <f>'[11]Мун- 2020-2021'!DI99+0.007</f>
        <v>0.11950000000000001</v>
      </c>
      <c r="K99" s="24" t="str">
        <f t="shared" si="25"/>
        <v>C</v>
      </c>
      <c r="L99" s="23">
        <f>'[11]Рег- 2020-2021'!AQ99</f>
        <v>0</v>
      </c>
      <c r="M99" s="30" t="str">
        <f t="shared" si="26"/>
        <v>D</v>
      </c>
      <c r="N99" s="33">
        <f>'[11]Рег- 2020-2021'!AS99</f>
        <v>1.3277003751052595E-4</v>
      </c>
      <c r="O99" s="34" t="str">
        <f t="shared" si="27"/>
        <v>D</v>
      </c>
      <c r="P99" s="23">
        <f>'[11]Рег- 2020-2021'!AU99</f>
        <v>0</v>
      </c>
      <c r="Q99" s="30" t="str">
        <f t="shared" si="28"/>
        <v>D</v>
      </c>
      <c r="R99" s="38">
        <f>'[11]Фед- 2020-2021'!BC99</f>
        <v>0</v>
      </c>
      <c r="S99" s="34" t="str">
        <f t="shared" si="29"/>
        <v>D</v>
      </c>
      <c r="T99" s="36">
        <f>'[11]Фед- 2020-2021'!BE99</f>
        <v>1.4661904409666817E-4</v>
      </c>
      <c r="U99" s="30" t="str">
        <f t="shared" si="30"/>
        <v>D</v>
      </c>
      <c r="V99" s="38">
        <f>'[11]Фед- 2020-2021'!BG99</f>
        <v>0</v>
      </c>
      <c r="W99" s="217" t="str">
        <f t="shared" si="31"/>
        <v>D</v>
      </c>
      <c r="X99" s="58" t="str">
        <f t="shared" si="32"/>
        <v>D</v>
      </c>
      <c r="Y99" s="130">
        <f t="shared" si="33"/>
        <v>2</v>
      </c>
      <c r="Z99" s="131">
        <f t="shared" si="34"/>
        <v>1</v>
      </c>
      <c r="AA99" s="131">
        <f t="shared" si="35"/>
        <v>1</v>
      </c>
      <c r="AB99" s="131">
        <f t="shared" si="36"/>
        <v>2</v>
      </c>
      <c r="AC99" s="131">
        <f t="shared" si="37"/>
        <v>1</v>
      </c>
      <c r="AD99" s="131">
        <f t="shared" si="38"/>
        <v>1</v>
      </c>
      <c r="AE99" s="131">
        <f t="shared" si="39"/>
        <v>1</v>
      </c>
      <c r="AF99" s="131">
        <f t="shared" si="40"/>
        <v>1</v>
      </c>
      <c r="AG99" s="131">
        <f t="shared" si="41"/>
        <v>1</v>
      </c>
      <c r="AH99" s="131">
        <f t="shared" si="42"/>
        <v>1</v>
      </c>
      <c r="AI99" s="132">
        <f t="shared" si="43"/>
        <v>1.2</v>
      </c>
    </row>
    <row r="100" spans="1:35" x14ac:dyDescent="0.25">
      <c r="A100" s="233">
        <v>17</v>
      </c>
      <c r="B100" s="214">
        <f>'[11]Мун- 2020-2021'!B100</f>
        <v>61290</v>
      </c>
      <c r="C100" s="230" t="s">
        <v>44</v>
      </c>
      <c r="D100" s="216">
        <f>'[11]Мун- 2020-2021'!DC100</f>
        <v>0.25</v>
      </c>
      <c r="E100" s="217" t="str">
        <f t="shared" si="22"/>
        <v>C</v>
      </c>
      <c r="F100" s="218">
        <f>'[11]Мун- 2020-2021'!DE100</f>
        <v>7.0280537697253065E-2</v>
      </c>
      <c r="G100" s="24" t="str">
        <f t="shared" si="23"/>
        <v>D</v>
      </c>
      <c r="H100" s="219">
        <f>'[11]Мун- 2020-2021'!DG100</f>
        <v>7.6923076923076927E-2</v>
      </c>
      <c r="I100" s="24" t="str">
        <f t="shared" si="24"/>
        <v>C</v>
      </c>
      <c r="J100" s="28">
        <f>'[11]Мун- 2020-2021'!DI100</f>
        <v>1.7150395778364115E-2</v>
      </c>
      <c r="K100" s="24" t="str">
        <f t="shared" si="25"/>
        <v>D</v>
      </c>
      <c r="L100" s="23">
        <f>'[11]Рег- 2020-2021'!AQ100</f>
        <v>0.2</v>
      </c>
      <c r="M100" s="30" t="str">
        <f t="shared" si="26"/>
        <v>C</v>
      </c>
      <c r="N100" s="33">
        <f>'[11]Рег- 2020-2021'!AS100</f>
        <v>0.13277003751052596</v>
      </c>
      <c r="O100" s="34" t="str">
        <f t="shared" si="27"/>
        <v>D</v>
      </c>
      <c r="P100" s="23">
        <f>'[11]Рег- 2020-2021'!AU100</f>
        <v>0</v>
      </c>
      <c r="Q100" s="30" t="str">
        <f t="shared" si="28"/>
        <v>D</v>
      </c>
      <c r="R100" s="38">
        <f>'[11]Фед- 2020-2021'!BC100</f>
        <v>0</v>
      </c>
      <c r="S100" s="34" t="str">
        <f t="shared" si="29"/>
        <v>D</v>
      </c>
      <c r="T100" s="36">
        <f>'[11]Фед- 2020-2021'!BE100</f>
        <v>1.4661904409666817E-4</v>
      </c>
      <c r="U100" s="30" t="str">
        <f t="shared" si="30"/>
        <v>D</v>
      </c>
      <c r="V100" s="38">
        <f>'[11]Фед- 2020-2021'!BG100</f>
        <v>0</v>
      </c>
      <c r="W100" s="217" t="str">
        <f t="shared" si="31"/>
        <v>D</v>
      </c>
      <c r="X100" s="58" t="str">
        <f t="shared" si="32"/>
        <v>D</v>
      </c>
      <c r="Y100" s="130">
        <f t="shared" si="33"/>
        <v>2</v>
      </c>
      <c r="Z100" s="131">
        <f t="shared" si="34"/>
        <v>1</v>
      </c>
      <c r="AA100" s="131">
        <f t="shared" si="35"/>
        <v>2</v>
      </c>
      <c r="AB100" s="131">
        <f t="shared" si="36"/>
        <v>1</v>
      </c>
      <c r="AC100" s="131">
        <f t="shared" si="37"/>
        <v>2</v>
      </c>
      <c r="AD100" s="131">
        <f t="shared" si="38"/>
        <v>1</v>
      </c>
      <c r="AE100" s="131">
        <f t="shared" si="39"/>
        <v>1</v>
      </c>
      <c r="AF100" s="131">
        <f t="shared" si="40"/>
        <v>1</v>
      </c>
      <c r="AG100" s="131">
        <f t="shared" si="41"/>
        <v>1</v>
      </c>
      <c r="AH100" s="131">
        <f t="shared" si="42"/>
        <v>1</v>
      </c>
      <c r="AI100" s="132">
        <f t="shared" si="43"/>
        <v>1.3</v>
      </c>
    </row>
    <row r="101" spans="1:35" x14ac:dyDescent="0.25">
      <c r="A101" s="233">
        <v>18</v>
      </c>
      <c r="B101" s="214">
        <f>'[11]Мун- 2020-2021'!B101</f>
        <v>61340</v>
      </c>
      <c r="C101" s="230" t="s">
        <v>184</v>
      </c>
      <c r="D101" s="216">
        <f>'[11]Мун- 2020-2021'!DC101</f>
        <v>0.4375</v>
      </c>
      <c r="E101" s="217" t="str">
        <f t="shared" si="22"/>
        <v>B</v>
      </c>
      <c r="F101" s="218">
        <f>'[11]Мун- 2020-2021'!DE101</f>
        <v>0.79471069549970774</v>
      </c>
      <c r="G101" s="24" t="str">
        <f t="shared" si="23"/>
        <v>C</v>
      </c>
      <c r="H101" s="219">
        <f>'[11]Мун- 2020-2021'!DG101</f>
        <v>2.0408163265306121E-2</v>
      </c>
      <c r="I101" s="24" t="str">
        <f t="shared" si="24"/>
        <v>D</v>
      </c>
      <c r="J101" s="28">
        <f>'[11]Мун- 2020-2021'!DI101+0.007</f>
        <v>0.12086522075910147</v>
      </c>
      <c r="K101" s="24" t="str">
        <f t="shared" si="25"/>
        <v>C</v>
      </c>
      <c r="L101" s="23">
        <f>'[11]Рег- 2020-2021'!AQ101</f>
        <v>0</v>
      </c>
      <c r="M101" s="30" t="str">
        <f t="shared" si="26"/>
        <v>D</v>
      </c>
      <c r="N101" s="33">
        <f>'[11]Рег- 2020-2021'!AS101</f>
        <v>1.3277003751052595E-4</v>
      </c>
      <c r="O101" s="34" t="str">
        <f t="shared" si="27"/>
        <v>D</v>
      </c>
      <c r="P101" s="23">
        <f>'[11]Рег- 2020-2021'!AU101</f>
        <v>0</v>
      </c>
      <c r="Q101" s="30" t="str">
        <f t="shared" si="28"/>
        <v>D</v>
      </c>
      <c r="R101" s="38">
        <f>'[11]Фед- 2020-2021'!BC101</f>
        <v>0</v>
      </c>
      <c r="S101" s="34" t="str">
        <f t="shared" si="29"/>
        <v>D</v>
      </c>
      <c r="T101" s="36">
        <f>'[11]Фед- 2020-2021'!BE101</f>
        <v>1.4661904409666817E-4</v>
      </c>
      <c r="U101" s="30" t="str">
        <f t="shared" si="30"/>
        <v>D</v>
      </c>
      <c r="V101" s="38">
        <f>'[11]Фед- 2020-2021'!BG101</f>
        <v>0</v>
      </c>
      <c r="W101" s="217" t="str">
        <f t="shared" si="31"/>
        <v>D</v>
      </c>
      <c r="X101" s="58" t="str">
        <f t="shared" si="32"/>
        <v>D</v>
      </c>
      <c r="Y101" s="130">
        <f t="shared" si="33"/>
        <v>2.5</v>
      </c>
      <c r="Z101" s="131">
        <f t="shared" si="34"/>
        <v>2</v>
      </c>
      <c r="AA101" s="131">
        <f t="shared" si="35"/>
        <v>1</v>
      </c>
      <c r="AB101" s="131">
        <f t="shared" si="36"/>
        <v>2</v>
      </c>
      <c r="AC101" s="131">
        <f t="shared" si="37"/>
        <v>1</v>
      </c>
      <c r="AD101" s="131">
        <f t="shared" si="38"/>
        <v>1</v>
      </c>
      <c r="AE101" s="131">
        <f t="shared" si="39"/>
        <v>1</v>
      </c>
      <c r="AF101" s="131">
        <f t="shared" si="40"/>
        <v>1</v>
      </c>
      <c r="AG101" s="131">
        <f t="shared" si="41"/>
        <v>1</v>
      </c>
      <c r="AH101" s="131">
        <f t="shared" si="42"/>
        <v>1</v>
      </c>
      <c r="AI101" s="132">
        <f t="shared" si="43"/>
        <v>1.35</v>
      </c>
    </row>
    <row r="102" spans="1:35" x14ac:dyDescent="0.25">
      <c r="A102" s="233">
        <v>19</v>
      </c>
      <c r="B102" s="214">
        <f>'[11]Мун- 2020-2021'!B102</f>
        <v>61390</v>
      </c>
      <c r="C102" s="215" t="s">
        <v>185</v>
      </c>
      <c r="D102" s="216">
        <f>'[11]Мун- 2020-2021'!DC102</f>
        <v>0.1875</v>
      </c>
      <c r="E102" s="217" t="str">
        <f t="shared" si="22"/>
        <v>D</v>
      </c>
      <c r="F102" s="218">
        <f>'[11]Мун- 2020-2021'!DE102</f>
        <v>4.3249561659848043E-2</v>
      </c>
      <c r="G102" s="24" t="str">
        <f t="shared" si="23"/>
        <v>D</v>
      </c>
      <c r="H102" s="219">
        <f>'[11]Мун- 2020-2021'!DG102</f>
        <v>0.5</v>
      </c>
      <c r="I102" s="24" t="str">
        <f t="shared" si="24"/>
        <v>A</v>
      </c>
      <c r="J102" s="28">
        <f>'[11]Мун- 2020-2021'!DI102</f>
        <v>8.9086859688195987E-3</v>
      </c>
      <c r="K102" s="24" t="str">
        <f t="shared" si="25"/>
        <v>D</v>
      </c>
      <c r="L102" s="23">
        <f>'[11]Рег- 2020-2021'!AQ102</f>
        <v>0.2</v>
      </c>
      <c r="M102" s="30" t="str">
        <f t="shared" si="26"/>
        <v>C</v>
      </c>
      <c r="N102" s="33">
        <f>'[11]Рег- 2020-2021'!AS102</f>
        <v>0.13277003751052596</v>
      </c>
      <c r="O102" s="34" t="str">
        <f t="shared" si="27"/>
        <v>D</v>
      </c>
      <c r="P102" s="23">
        <f>'[11]Рег- 2020-2021'!AU102</f>
        <v>0</v>
      </c>
      <c r="Q102" s="30" t="str">
        <f t="shared" si="28"/>
        <v>D</v>
      </c>
      <c r="R102" s="38">
        <f>'[11]Фед- 2020-2021'!BC102</f>
        <v>0</v>
      </c>
      <c r="S102" s="34" t="str">
        <f t="shared" si="29"/>
        <v>D</v>
      </c>
      <c r="T102" s="36">
        <f>'[11]Фед- 2020-2021'!BE102</f>
        <v>1.4661904409666817E-4</v>
      </c>
      <c r="U102" s="30" t="str">
        <f t="shared" si="30"/>
        <v>D</v>
      </c>
      <c r="V102" s="38">
        <f>'[11]Фед- 2020-2021'!BG102</f>
        <v>0</v>
      </c>
      <c r="W102" s="217" t="str">
        <f t="shared" si="31"/>
        <v>D</v>
      </c>
      <c r="X102" s="58" t="str">
        <f t="shared" si="32"/>
        <v>D</v>
      </c>
      <c r="Y102" s="130">
        <f t="shared" si="33"/>
        <v>1</v>
      </c>
      <c r="Z102" s="131">
        <f t="shared" si="34"/>
        <v>1</v>
      </c>
      <c r="AA102" s="131">
        <f t="shared" si="35"/>
        <v>4.2</v>
      </c>
      <c r="AB102" s="131">
        <f t="shared" si="36"/>
        <v>1</v>
      </c>
      <c r="AC102" s="131">
        <f t="shared" si="37"/>
        <v>2</v>
      </c>
      <c r="AD102" s="131">
        <f t="shared" si="38"/>
        <v>1</v>
      </c>
      <c r="AE102" s="131">
        <f t="shared" si="39"/>
        <v>1</v>
      </c>
      <c r="AF102" s="131">
        <f t="shared" si="40"/>
        <v>1</v>
      </c>
      <c r="AG102" s="131">
        <f t="shared" si="41"/>
        <v>1</v>
      </c>
      <c r="AH102" s="131">
        <f t="shared" si="42"/>
        <v>1</v>
      </c>
      <c r="AI102" s="132">
        <f t="shared" si="43"/>
        <v>1.42</v>
      </c>
    </row>
    <row r="103" spans="1:35" x14ac:dyDescent="0.25">
      <c r="A103" s="233">
        <v>20</v>
      </c>
      <c r="B103" s="214">
        <f>'[11]Мун- 2020-2021'!B103</f>
        <v>61410</v>
      </c>
      <c r="C103" s="215" t="s">
        <v>186</v>
      </c>
      <c r="D103" s="216">
        <f>'[11]Мун- 2020-2021'!DC103</f>
        <v>0.3125</v>
      </c>
      <c r="E103" s="217" t="str">
        <f t="shared" si="22"/>
        <v>C</v>
      </c>
      <c r="F103" s="218">
        <f>'[11]Мун- 2020-2021'!DE103</f>
        <v>0.10271770894213911</v>
      </c>
      <c r="G103" s="24" t="str">
        <f t="shared" si="23"/>
        <v>D</v>
      </c>
      <c r="H103" s="219">
        <f>'[11]Мун- 2020-2021'!DG103</f>
        <v>0</v>
      </c>
      <c r="I103" s="24" t="str">
        <f t="shared" si="24"/>
        <v>D</v>
      </c>
      <c r="J103" s="28">
        <f>'[11]Мун- 2020-2021'!DI103</f>
        <v>1.8924302788844622E-2</v>
      </c>
      <c r="K103" s="24" t="str">
        <f t="shared" si="25"/>
        <v>D</v>
      </c>
      <c r="L103" s="23">
        <f>'[11]Рег- 2020-2021'!AQ103</f>
        <v>0.2</v>
      </c>
      <c r="M103" s="30" t="str">
        <f t="shared" si="26"/>
        <v>C</v>
      </c>
      <c r="N103" s="33">
        <f>'[11]Рег- 2020-2021'!AS103</f>
        <v>0.13277003751052596</v>
      </c>
      <c r="O103" s="34" t="str">
        <f t="shared" si="27"/>
        <v>D</v>
      </c>
      <c r="P103" s="23">
        <f>'[11]Рег- 2020-2021'!AU103</f>
        <v>0</v>
      </c>
      <c r="Q103" s="30" t="str">
        <f t="shared" si="28"/>
        <v>D</v>
      </c>
      <c r="R103" s="38">
        <f>'[11]Фед- 2020-2021'!BC103</f>
        <v>0</v>
      </c>
      <c r="S103" s="34" t="str">
        <f t="shared" si="29"/>
        <v>D</v>
      </c>
      <c r="T103" s="36">
        <f>'[11]Фед- 2020-2021'!BE103</f>
        <v>1.4661904409666817E-4</v>
      </c>
      <c r="U103" s="30" t="str">
        <f t="shared" si="30"/>
        <v>D</v>
      </c>
      <c r="V103" s="38">
        <f>'[11]Фед- 2020-2021'!BG103</f>
        <v>0</v>
      </c>
      <c r="W103" s="217" t="str">
        <f t="shared" si="31"/>
        <v>D</v>
      </c>
      <c r="X103" s="58" t="str">
        <f t="shared" si="32"/>
        <v>D</v>
      </c>
      <c r="Y103" s="130">
        <f t="shared" si="33"/>
        <v>2</v>
      </c>
      <c r="Z103" s="131">
        <f t="shared" si="34"/>
        <v>1</v>
      </c>
      <c r="AA103" s="131">
        <f t="shared" si="35"/>
        <v>1</v>
      </c>
      <c r="AB103" s="131">
        <f t="shared" si="36"/>
        <v>1</v>
      </c>
      <c r="AC103" s="131">
        <f t="shared" si="37"/>
        <v>2</v>
      </c>
      <c r="AD103" s="131">
        <f t="shared" si="38"/>
        <v>1</v>
      </c>
      <c r="AE103" s="131">
        <f t="shared" si="39"/>
        <v>1</v>
      </c>
      <c r="AF103" s="131">
        <f t="shared" si="40"/>
        <v>1</v>
      </c>
      <c r="AG103" s="131">
        <f t="shared" si="41"/>
        <v>1</v>
      </c>
      <c r="AH103" s="131">
        <f t="shared" si="42"/>
        <v>1</v>
      </c>
      <c r="AI103" s="132">
        <f t="shared" si="43"/>
        <v>1.2</v>
      </c>
    </row>
    <row r="104" spans="1:35" x14ac:dyDescent="0.25">
      <c r="A104" s="233">
        <v>21</v>
      </c>
      <c r="B104" s="214">
        <f>'[11]Мун- 2020-2021'!B104</f>
        <v>61430</v>
      </c>
      <c r="C104" s="215" t="s">
        <v>78</v>
      </c>
      <c r="D104" s="216">
        <f>'[11]Мун- 2020-2021'!DC104+0.001</f>
        <v>0.5635</v>
      </c>
      <c r="E104" s="217" t="str">
        <f t="shared" si="22"/>
        <v>B</v>
      </c>
      <c r="F104" s="218">
        <f>'[11]Мун- 2020-2021'!DE104</f>
        <v>2.6976914085330215</v>
      </c>
      <c r="G104" s="24" t="str">
        <f t="shared" si="23"/>
        <v>A</v>
      </c>
      <c r="H104" s="219">
        <f>'[11]Мун- 2020-2021'!DG104</f>
        <v>2.8056112224448898E-2</v>
      </c>
      <c r="I104" s="24" t="str">
        <f t="shared" si="24"/>
        <v>D</v>
      </c>
      <c r="J104" s="28">
        <f>'[11]Мун- 2020-2021'!DI104</f>
        <v>0.20611317637339943</v>
      </c>
      <c r="K104" s="24" t="str">
        <f t="shared" si="25"/>
        <v>B</v>
      </c>
      <c r="L104" s="23">
        <f>'[11]Рег- 2020-2021'!AQ104</f>
        <v>0.6</v>
      </c>
      <c r="M104" s="30" t="str">
        <f t="shared" si="26"/>
        <v>A</v>
      </c>
      <c r="N104" s="33">
        <f>'[11]Рег- 2020-2021'!AS104</f>
        <v>0.92939026257368174</v>
      </c>
      <c r="O104" s="34" t="str">
        <f t="shared" si="27"/>
        <v>C</v>
      </c>
      <c r="P104" s="23">
        <f>'[11]Рег- 2020-2021'!AU104</f>
        <v>0.5714285714285714</v>
      </c>
      <c r="Q104" s="30" t="str">
        <f t="shared" si="28"/>
        <v>A</v>
      </c>
      <c r="R104" s="38">
        <f>'[11]Фед- 2020-2021'!BC104</f>
        <v>0.66666666666666663</v>
      </c>
      <c r="S104" s="34" t="str">
        <f t="shared" si="29"/>
        <v>A</v>
      </c>
      <c r="T104" s="36">
        <f>'[11]Фед- 2020-2021'!BE104</f>
        <v>1.1729523527733454</v>
      </c>
      <c r="U104" s="30" t="str">
        <f t="shared" si="30"/>
        <v>B</v>
      </c>
      <c r="V104" s="38">
        <f>'[11]Фед- 2020-2021'!BG104</f>
        <v>0.375</v>
      </c>
      <c r="W104" s="217" t="str">
        <f t="shared" si="31"/>
        <v>A</v>
      </c>
      <c r="X104" s="58" t="str">
        <f t="shared" si="32"/>
        <v>B</v>
      </c>
      <c r="Y104" s="130">
        <f t="shared" si="33"/>
        <v>2.5</v>
      </c>
      <c r="Z104" s="131">
        <f t="shared" si="34"/>
        <v>4.2</v>
      </c>
      <c r="AA104" s="131">
        <f t="shared" si="35"/>
        <v>1</v>
      </c>
      <c r="AB104" s="131">
        <f t="shared" si="36"/>
        <v>2.5</v>
      </c>
      <c r="AC104" s="131">
        <f t="shared" si="37"/>
        <v>4.2</v>
      </c>
      <c r="AD104" s="131">
        <f t="shared" si="38"/>
        <v>2</v>
      </c>
      <c r="AE104" s="131">
        <f t="shared" si="39"/>
        <v>4.2</v>
      </c>
      <c r="AF104" s="131">
        <f t="shared" si="40"/>
        <v>4.2</v>
      </c>
      <c r="AG104" s="131">
        <f t="shared" si="41"/>
        <v>2.5</v>
      </c>
      <c r="AH104" s="131">
        <f t="shared" si="42"/>
        <v>4.2</v>
      </c>
      <c r="AI104" s="132">
        <f t="shared" si="43"/>
        <v>3.1499999999999995</v>
      </c>
    </row>
    <row r="105" spans="1:35" x14ac:dyDescent="0.25">
      <c r="A105" s="233">
        <v>22</v>
      </c>
      <c r="B105" s="214">
        <f>'[11]Мун- 2020-2021'!B105</f>
        <v>61440</v>
      </c>
      <c r="C105" s="215" t="s">
        <v>187</v>
      </c>
      <c r="D105" s="216">
        <f>'[11]Мун- 2020-2021'!DC105</f>
        <v>0.5</v>
      </c>
      <c r="E105" s="217" t="str">
        <f t="shared" si="22"/>
        <v>B</v>
      </c>
      <c r="F105" s="218">
        <f>'[11]Мун- 2020-2021'!DE105</f>
        <v>0.69199298655756869</v>
      </c>
      <c r="G105" s="24" t="str">
        <f t="shared" si="23"/>
        <v>C</v>
      </c>
      <c r="H105" s="219">
        <f>'[11]Мун- 2020-2021'!DG105</f>
        <v>0.1171875</v>
      </c>
      <c r="I105" s="24" t="str">
        <f t="shared" si="24"/>
        <v>B</v>
      </c>
      <c r="J105" s="28">
        <f>'[11]Мун- 2020-2021'!DI105+0.003</f>
        <v>5.5117263843648213E-2</v>
      </c>
      <c r="K105" s="24" t="str">
        <f t="shared" si="25"/>
        <v>D</v>
      </c>
      <c r="L105" s="23">
        <f>'[11]Рег- 2020-2021'!AQ105</f>
        <v>0.2</v>
      </c>
      <c r="M105" s="30" t="str">
        <f t="shared" si="26"/>
        <v>C</v>
      </c>
      <c r="N105" s="33">
        <f>'[11]Рег- 2020-2021'!AS105</f>
        <v>3.5847910127842009</v>
      </c>
      <c r="O105" s="34" t="str">
        <f t="shared" si="27"/>
        <v>A</v>
      </c>
      <c r="P105" s="23">
        <f>'[11]Рег- 2020-2021'!AU105</f>
        <v>0.18518518518518517</v>
      </c>
      <c r="Q105" s="30" t="str">
        <f t="shared" si="28"/>
        <v>C</v>
      </c>
      <c r="R105" s="38">
        <f>'[11]Фед- 2020-2021'!BC105</f>
        <v>1</v>
      </c>
      <c r="S105" s="34" t="str">
        <f t="shared" si="29"/>
        <v>A</v>
      </c>
      <c r="T105" s="36">
        <f>'[11]Фед- 2020-2021'!BE105</f>
        <v>57.47466528589392</v>
      </c>
      <c r="U105" s="30" t="str">
        <f t="shared" si="30"/>
        <v>A</v>
      </c>
      <c r="V105" s="38">
        <f>'[11]Фед- 2020-2021'!BG105</f>
        <v>0.26020408163265307</v>
      </c>
      <c r="W105" s="217" t="str">
        <f t="shared" si="31"/>
        <v>B</v>
      </c>
      <c r="X105" s="58" t="str">
        <f t="shared" si="32"/>
        <v>B</v>
      </c>
      <c r="Y105" s="130">
        <f t="shared" si="33"/>
        <v>2.5</v>
      </c>
      <c r="Z105" s="131">
        <f t="shared" si="34"/>
        <v>2</v>
      </c>
      <c r="AA105" s="131">
        <f t="shared" si="35"/>
        <v>2.5</v>
      </c>
      <c r="AB105" s="131">
        <f t="shared" si="36"/>
        <v>1</v>
      </c>
      <c r="AC105" s="131">
        <f t="shared" si="37"/>
        <v>2</v>
      </c>
      <c r="AD105" s="131">
        <f t="shared" si="38"/>
        <v>4.2</v>
      </c>
      <c r="AE105" s="131">
        <f t="shared" si="39"/>
        <v>2</v>
      </c>
      <c r="AF105" s="131">
        <f t="shared" si="40"/>
        <v>4.2</v>
      </c>
      <c r="AG105" s="131">
        <f t="shared" si="41"/>
        <v>4.2</v>
      </c>
      <c r="AH105" s="131">
        <f t="shared" si="42"/>
        <v>2.5</v>
      </c>
      <c r="AI105" s="132">
        <f t="shared" si="43"/>
        <v>2.71</v>
      </c>
    </row>
    <row r="106" spans="1:35" x14ac:dyDescent="0.25">
      <c r="A106" s="233">
        <v>23</v>
      </c>
      <c r="B106" s="214">
        <f>'[11]Мун- 2020-2021'!B106</f>
        <v>61450</v>
      </c>
      <c r="C106" s="215" t="s">
        <v>79</v>
      </c>
      <c r="D106" s="216">
        <f>'[11]Мун- 2020-2021'!DC106+0.001</f>
        <v>0.501</v>
      </c>
      <c r="E106" s="217" t="str">
        <f t="shared" si="22"/>
        <v>B</v>
      </c>
      <c r="F106" s="218">
        <f>'[11]Мун- 2020-2021'!DE106</f>
        <v>0.34599649327878435</v>
      </c>
      <c r="G106" s="24" t="str">
        <f t="shared" si="23"/>
        <v>D</v>
      </c>
      <c r="H106" s="219">
        <f>'[11]Мун- 2020-2021'!DG106</f>
        <v>0.28125</v>
      </c>
      <c r="I106" s="24" t="str">
        <f t="shared" si="24"/>
        <v>A</v>
      </c>
      <c r="J106" s="28">
        <f>'[11]Мун- 2020-2021'!DI106</f>
        <v>4.0920716112531973E-2</v>
      </c>
      <c r="K106" s="24" t="str">
        <f t="shared" si="25"/>
        <v>D</v>
      </c>
      <c r="L106" s="23">
        <f>'[11]Рег- 2020-2021'!AQ106</f>
        <v>0.2</v>
      </c>
      <c r="M106" s="30" t="str">
        <f t="shared" si="26"/>
        <v>C</v>
      </c>
      <c r="N106" s="33">
        <f>'[11]Рег- 2020-2021'!AS106</f>
        <v>1.4604704126157857</v>
      </c>
      <c r="O106" s="34" t="str">
        <f t="shared" si="27"/>
        <v>B</v>
      </c>
      <c r="P106" s="23">
        <f>'[11]Рег- 2020-2021'!AU106</f>
        <v>0.45454545454545453</v>
      </c>
      <c r="Q106" s="30" t="str">
        <f t="shared" si="28"/>
        <v>A</v>
      </c>
      <c r="R106" s="38">
        <f>'[11]Фед- 2020-2021'!BC106</f>
        <v>0.33333333333333331</v>
      </c>
      <c r="S106" s="34" t="str">
        <f t="shared" si="29"/>
        <v>A</v>
      </c>
      <c r="T106" s="36">
        <f>'[11]Фед- 2020-2021'!BE106</f>
        <v>1.3195713968700136</v>
      </c>
      <c r="U106" s="30" t="str">
        <f t="shared" si="30"/>
        <v>B</v>
      </c>
      <c r="V106" s="38">
        <f>'[11]Фед- 2020-2021'!BG106</f>
        <v>0.88888888888888884</v>
      </c>
      <c r="W106" s="217" t="str">
        <f t="shared" si="31"/>
        <v>A</v>
      </c>
      <c r="X106" s="58" t="str">
        <f t="shared" si="32"/>
        <v>B</v>
      </c>
      <c r="Y106" s="130">
        <f t="shared" si="33"/>
        <v>2.5</v>
      </c>
      <c r="Z106" s="131">
        <f t="shared" si="34"/>
        <v>1</v>
      </c>
      <c r="AA106" s="131">
        <f t="shared" si="35"/>
        <v>4.2</v>
      </c>
      <c r="AB106" s="131">
        <f t="shared" si="36"/>
        <v>1</v>
      </c>
      <c r="AC106" s="131">
        <f t="shared" si="37"/>
        <v>2</v>
      </c>
      <c r="AD106" s="131">
        <f t="shared" si="38"/>
        <v>2.5</v>
      </c>
      <c r="AE106" s="131">
        <f t="shared" si="39"/>
        <v>4.2</v>
      </c>
      <c r="AF106" s="131">
        <f t="shared" si="40"/>
        <v>4.2</v>
      </c>
      <c r="AG106" s="131">
        <f t="shared" si="41"/>
        <v>2.5</v>
      </c>
      <c r="AH106" s="131">
        <f t="shared" si="42"/>
        <v>4.2</v>
      </c>
      <c r="AI106" s="132">
        <f t="shared" si="43"/>
        <v>2.8299999999999996</v>
      </c>
    </row>
    <row r="107" spans="1:35" x14ac:dyDescent="0.25">
      <c r="A107" s="233">
        <v>24</v>
      </c>
      <c r="B107" s="214">
        <f>'[11]Мун- 2020-2021'!B107</f>
        <v>61470</v>
      </c>
      <c r="C107" s="215" t="s">
        <v>45</v>
      </c>
      <c r="D107" s="216">
        <f>'[11]Мун- 2020-2021'!DC107</f>
        <v>0.3125</v>
      </c>
      <c r="E107" s="217" t="str">
        <f t="shared" si="22"/>
        <v>C</v>
      </c>
      <c r="F107" s="218">
        <f>'[11]Мун- 2020-2021'!DE107</f>
        <v>7.5686732904734072E-2</v>
      </c>
      <c r="G107" s="24" t="str">
        <f t="shared" si="23"/>
        <v>D</v>
      </c>
      <c r="H107" s="219">
        <f>'[11]Мун- 2020-2021'!DG107</f>
        <v>0.2857142857142857</v>
      </c>
      <c r="I107" s="24" t="str">
        <f t="shared" si="24"/>
        <v>A</v>
      </c>
      <c r="J107" s="28">
        <f>'[11]Мун- 2020-2021'!DI107</f>
        <v>1.1345218800648298E-2</v>
      </c>
      <c r="K107" s="24" t="str">
        <f t="shared" si="25"/>
        <v>D</v>
      </c>
      <c r="L107" s="23">
        <f>'[11]Рег- 2020-2021'!AQ107</f>
        <v>0.2</v>
      </c>
      <c r="M107" s="30" t="str">
        <f t="shared" si="26"/>
        <v>C</v>
      </c>
      <c r="N107" s="33">
        <f>'[11]Рег- 2020-2021'!AS107</f>
        <v>0.53108015004210385</v>
      </c>
      <c r="O107" s="34" t="str">
        <f t="shared" si="27"/>
        <v>C</v>
      </c>
      <c r="P107" s="23">
        <f>'[11]Рег- 2020-2021'!AU107</f>
        <v>0.75</v>
      </c>
      <c r="Q107" s="30" t="str">
        <f t="shared" si="28"/>
        <v>A</v>
      </c>
      <c r="R107" s="38">
        <f>'[11]Фед- 2020-2021'!BC107</f>
        <v>0.16666666666666666</v>
      </c>
      <c r="S107" s="34" t="str">
        <f t="shared" si="29"/>
        <v>B</v>
      </c>
      <c r="T107" s="36">
        <f>'[11]Фед- 2020-2021'!BE107</f>
        <v>0.14661904409666818</v>
      </c>
      <c r="U107" s="30" t="str">
        <f t="shared" si="30"/>
        <v>D</v>
      </c>
      <c r="V107" s="38">
        <f>'[11]Фед- 2020-2021'!BG107</f>
        <v>1</v>
      </c>
      <c r="W107" s="217" t="str">
        <f t="shared" si="31"/>
        <v>A</v>
      </c>
      <c r="X107" s="58" t="str">
        <f t="shared" si="32"/>
        <v>C</v>
      </c>
      <c r="Y107" s="130">
        <f t="shared" si="33"/>
        <v>2</v>
      </c>
      <c r="Z107" s="131">
        <f t="shared" si="34"/>
        <v>1</v>
      </c>
      <c r="AA107" s="131">
        <f t="shared" si="35"/>
        <v>4.2</v>
      </c>
      <c r="AB107" s="131">
        <f t="shared" si="36"/>
        <v>1</v>
      </c>
      <c r="AC107" s="131">
        <f t="shared" si="37"/>
        <v>2</v>
      </c>
      <c r="AD107" s="131">
        <f t="shared" si="38"/>
        <v>2</v>
      </c>
      <c r="AE107" s="131">
        <f t="shared" si="39"/>
        <v>4.2</v>
      </c>
      <c r="AF107" s="131">
        <f t="shared" si="40"/>
        <v>2.5</v>
      </c>
      <c r="AG107" s="131">
        <f t="shared" si="41"/>
        <v>1</v>
      </c>
      <c r="AH107" s="131">
        <f t="shared" si="42"/>
        <v>4.2</v>
      </c>
      <c r="AI107" s="132">
        <f t="shared" si="43"/>
        <v>2.4099999999999997</v>
      </c>
    </row>
    <row r="108" spans="1:35" x14ac:dyDescent="0.25">
      <c r="A108" s="233">
        <v>25</v>
      </c>
      <c r="B108" s="214">
        <f>'[11]Мун- 2020-2021'!B108</f>
        <v>61490</v>
      </c>
      <c r="C108" s="215" t="s">
        <v>77</v>
      </c>
      <c r="D108" s="216">
        <f>'[11]Мун- 2020-2021'!DC108</f>
        <v>0.5</v>
      </c>
      <c r="E108" s="217" t="str">
        <f t="shared" si="22"/>
        <v>B</v>
      </c>
      <c r="F108" s="218">
        <f>'[11]Мун- 2020-2021'!DE108</f>
        <v>0.35140268848626532</v>
      </c>
      <c r="G108" s="24" t="str">
        <f t="shared" si="23"/>
        <v>D</v>
      </c>
      <c r="H108" s="219">
        <f>'[11]Мун- 2020-2021'!DG108</f>
        <v>0.38461538461538464</v>
      </c>
      <c r="I108" s="24" t="str">
        <f t="shared" si="24"/>
        <v>A</v>
      </c>
      <c r="J108" s="28">
        <f>'[11]Мун- 2020-2021'!DI108</f>
        <v>2.5281991443018282E-2</v>
      </c>
      <c r="K108" s="24" t="str">
        <f t="shared" si="25"/>
        <v>D</v>
      </c>
      <c r="L108" s="23">
        <f>'[11]Рег- 2020-2021'!AQ108</f>
        <v>0.2</v>
      </c>
      <c r="M108" s="30" t="str">
        <f t="shared" si="26"/>
        <v>C</v>
      </c>
      <c r="N108" s="33">
        <f>'[11]Рег- 2020-2021'!AS108</f>
        <v>1.1949303375947338</v>
      </c>
      <c r="O108" s="34" t="str">
        <f t="shared" si="27"/>
        <v>B</v>
      </c>
      <c r="P108" s="23">
        <f>'[11]Рег- 2020-2021'!AU108</f>
        <v>0.66666666666666663</v>
      </c>
      <c r="Q108" s="30" t="str">
        <f t="shared" si="28"/>
        <v>A</v>
      </c>
      <c r="R108" s="38">
        <f>'[11]Фед- 2020-2021'!BC108</f>
        <v>0.83333333333333337</v>
      </c>
      <c r="S108" s="34" t="str">
        <f t="shared" si="29"/>
        <v>A</v>
      </c>
      <c r="T108" s="36">
        <f>'[11]Фед- 2020-2021'!BE108</f>
        <v>1.6128094850633499</v>
      </c>
      <c r="U108" s="30" t="str">
        <f t="shared" si="30"/>
        <v>A</v>
      </c>
      <c r="V108" s="38">
        <f>'[11]Фед- 2020-2021'!BG108</f>
        <v>0.63636363636363635</v>
      </c>
      <c r="W108" s="217" t="str">
        <f t="shared" si="31"/>
        <v>A</v>
      </c>
      <c r="X108" s="58" t="str">
        <f t="shared" si="32"/>
        <v>B</v>
      </c>
      <c r="Y108" s="130">
        <f t="shared" si="33"/>
        <v>2.5</v>
      </c>
      <c r="Z108" s="131">
        <f t="shared" si="34"/>
        <v>1</v>
      </c>
      <c r="AA108" s="131">
        <f t="shared" si="35"/>
        <v>4.2</v>
      </c>
      <c r="AB108" s="131">
        <f t="shared" si="36"/>
        <v>1</v>
      </c>
      <c r="AC108" s="131">
        <f t="shared" si="37"/>
        <v>2</v>
      </c>
      <c r="AD108" s="131">
        <f t="shared" si="38"/>
        <v>2.5</v>
      </c>
      <c r="AE108" s="131">
        <f t="shared" si="39"/>
        <v>4.2</v>
      </c>
      <c r="AF108" s="131">
        <f t="shared" si="40"/>
        <v>4.2</v>
      </c>
      <c r="AG108" s="131">
        <f t="shared" si="41"/>
        <v>4.2</v>
      </c>
      <c r="AH108" s="131">
        <f t="shared" si="42"/>
        <v>4.2</v>
      </c>
      <c r="AI108" s="132">
        <f t="shared" si="43"/>
        <v>2.9999999999999996</v>
      </c>
    </row>
    <row r="109" spans="1:35" x14ac:dyDescent="0.25">
      <c r="A109" s="233">
        <v>26</v>
      </c>
      <c r="B109" s="214">
        <f>'[11]Мун- 2020-2021'!B109</f>
        <v>61500</v>
      </c>
      <c r="C109" s="215" t="s">
        <v>80</v>
      </c>
      <c r="D109" s="216">
        <f>'[11]Мун- 2020-2021'!DC109</f>
        <v>0.625</v>
      </c>
      <c r="E109" s="217" t="str">
        <f t="shared" si="22"/>
        <v>A</v>
      </c>
      <c r="F109" s="218">
        <f>'[11]Мун- 2020-2021'!DE109</f>
        <v>0.54061952074810049</v>
      </c>
      <c r="G109" s="24" t="str">
        <f t="shared" si="23"/>
        <v>C</v>
      </c>
      <c r="H109" s="219">
        <f>'[11]Мун- 2020-2021'!DG109</f>
        <v>0.12</v>
      </c>
      <c r="I109" s="24" t="str">
        <f t="shared" si="24"/>
        <v>B</v>
      </c>
      <c r="J109" s="28">
        <f>'[11]Мун- 2020-2021'!DI109</f>
        <v>3.7636432066240122E-2</v>
      </c>
      <c r="K109" s="24" t="str">
        <f t="shared" si="25"/>
        <v>D</v>
      </c>
      <c r="L109" s="23">
        <f>'[11]Рег- 2020-2021'!AQ109</f>
        <v>0.6</v>
      </c>
      <c r="M109" s="30" t="str">
        <f t="shared" si="26"/>
        <v>A</v>
      </c>
      <c r="N109" s="33">
        <f>'[11]Рег- 2020-2021'!AS109</f>
        <v>1.4604704126157857</v>
      </c>
      <c r="O109" s="34" t="str">
        <f t="shared" si="27"/>
        <v>B</v>
      </c>
      <c r="P109" s="23">
        <f>'[11]Рег- 2020-2021'!AU109</f>
        <v>0.36363636363636365</v>
      </c>
      <c r="Q109" s="30" t="str">
        <f t="shared" si="28"/>
        <v>B</v>
      </c>
      <c r="R109" s="38">
        <f>'[11]Фед- 2020-2021'!BC109</f>
        <v>0.33333333333333331</v>
      </c>
      <c r="S109" s="34" t="str">
        <f t="shared" si="29"/>
        <v>A</v>
      </c>
      <c r="T109" s="36">
        <f>'[11]Фед- 2020-2021'!BE109</f>
        <v>2.1992856614500225</v>
      </c>
      <c r="U109" s="30" t="str">
        <f t="shared" si="30"/>
        <v>A</v>
      </c>
      <c r="V109" s="38">
        <f>'[11]Фед- 2020-2021'!BG109</f>
        <v>0.46666666666666667</v>
      </c>
      <c r="W109" s="217" t="str">
        <f t="shared" si="31"/>
        <v>A</v>
      </c>
      <c r="X109" s="58" t="str">
        <f t="shared" si="32"/>
        <v>B</v>
      </c>
      <c r="Y109" s="130">
        <f t="shared" si="33"/>
        <v>4.2</v>
      </c>
      <c r="Z109" s="131">
        <f t="shared" si="34"/>
        <v>2</v>
      </c>
      <c r="AA109" s="131">
        <f t="shared" si="35"/>
        <v>2.5</v>
      </c>
      <c r="AB109" s="131">
        <f t="shared" si="36"/>
        <v>1</v>
      </c>
      <c r="AC109" s="131">
        <f t="shared" si="37"/>
        <v>4.2</v>
      </c>
      <c r="AD109" s="131">
        <f t="shared" si="38"/>
        <v>2.5</v>
      </c>
      <c r="AE109" s="131">
        <f t="shared" si="39"/>
        <v>2.5</v>
      </c>
      <c r="AF109" s="131">
        <f t="shared" si="40"/>
        <v>4.2</v>
      </c>
      <c r="AG109" s="131">
        <f t="shared" si="41"/>
        <v>4.2</v>
      </c>
      <c r="AH109" s="131">
        <f t="shared" si="42"/>
        <v>4.2</v>
      </c>
      <c r="AI109" s="132">
        <f t="shared" si="43"/>
        <v>3.1499999999999995</v>
      </c>
    </row>
    <row r="110" spans="1:35" x14ac:dyDescent="0.25">
      <c r="A110" s="233">
        <v>27</v>
      </c>
      <c r="B110" s="214">
        <f>'[11]Мун- 2020-2021'!B110</f>
        <v>61510</v>
      </c>
      <c r="C110" s="215" t="s">
        <v>46</v>
      </c>
      <c r="D110" s="216">
        <f>'[11]Мун- 2020-2021'!DC110</f>
        <v>0.4375</v>
      </c>
      <c r="E110" s="217" t="str">
        <f t="shared" si="22"/>
        <v>B</v>
      </c>
      <c r="F110" s="218">
        <f>'[11]Мун- 2020-2021'!DE110</f>
        <v>0.57846288720046757</v>
      </c>
      <c r="G110" s="24" t="str">
        <f t="shared" si="23"/>
        <v>C</v>
      </c>
      <c r="H110" s="219">
        <f>'[11]Мун- 2020-2021'!DG110</f>
        <v>0.16822429906542055</v>
      </c>
      <c r="I110" s="24" t="str">
        <f t="shared" si="24"/>
        <v>A</v>
      </c>
      <c r="J110" s="28">
        <f>'[11]Мун- 2020-2021'!DI110</f>
        <v>6.4496684749849306E-2</v>
      </c>
      <c r="K110" s="24" t="str">
        <f t="shared" si="25"/>
        <v>D</v>
      </c>
      <c r="L110" s="23">
        <f>'[11]Рег- 2020-2021'!AQ110</f>
        <v>0.2</v>
      </c>
      <c r="M110" s="30" t="str">
        <f t="shared" si="26"/>
        <v>C</v>
      </c>
      <c r="N110" s="33">
        <f>'[11]Рег- 2020-2021'!AS110</f>
        <v>1.0621603000842077</v>
      </c>
      <c r="O110" s="34" t="str">
        <f t="shared" si="27"/>
        <v>B</v>
      </c>
      <c r="P110" s="23">
        <f>'[11]Рег- 2020-2021'!AU110</f>
        <v>0.375</v>
      </c>
      <c r="Q110" s="30" t="str">
        <f t="shared" si="28"/>
        <v>B</v>
      </c>
      <c r="R110" s="38">
        <f>'[11]Фед- 2020-2021'!BC110</f>
        <v>0.5</v>
      </c>
      <c r="S110" s="34" t="str">
        <f t="shared" si="29"/>
        <v>A</v>
      </c>
      <c r="T110" s="36">
        <f>'[11]Фед- 2020-2021'!BE110</f>
        <v>2.0526666173533541</v>
      </c>
      <c r="U110" s="30" t="str">
        <f t="shared" si="30"/>
        <v>A</v>
      </c>
      <c r="V110" s="38">
        <v>0.26666666666666666</v>
      </c>
      <c r="W110" s="217" t="str">
        <f t="shared" si="31"/>
        <v>B</v>
      </c>
      <c r="X110" s="58" t="str">
        <f t="shared" si="32"/>
        <v>B</v>
      </c>
      <c r="Y110" s="130">
        <f t="shared" si="33"/>
        <v>2.5</v>
      </c>
      <c r="Z110" s="131">
        <f t="shared" si="34"/>
        <v>2</v>
      </c>
      <c r="AA110" s="131">
        <f t="shared" si="35"/>
        <v>4.2</v>
      </c>
      <c r="AB110" s="131">
        <f t="shared" si="36"/>
        <v>1</v>
      </c>
      <c r="AC110" s="131">
        <f t="shared" si="37"/>
        <v>2</v>
      </c>
      <c r="AD110" s="131">
        <f t="shared" si="38"/>
        <v>2.5</v>
      </c>
      <c r="AE110" s="131">
        <f t="shared" si="39"/>
        <v>2.5</v>
      </c>
      <c r="AF110" s="131">
        <f t="shared" si="40"/>
        <v>4.2</v>
      </c>
      <c r="AG110" s="131">
        <f t="shared" si="41"/>
        <v>4.2</v>
      </c>
      <c r="AH110" s="131">
        <f t="shared" si="42"/>
        <v>2.5</v>
      </c>
      <c r="AI110" s="132">
        <f t="shared" si="43"/>
        <v>2.76</v>
      </c>
    </row>
    <row r="111" spans="1:35" x14ac:dyDescent="0.25">
      <c r="A111" s="233">
        <v>28</v>
      </c>
      <c r="B111" s="214">
        <f>'[11]Мун- 2020-2021'!B111</f>
        <v>61520</v>
      </c>
      <c r="C111" s="215" t="s">
        <v>100</v>
      </c>
      <c r="D111" s="216">
        <f>'[11]Мун- 2020-2021'!DC111</f>
        <v>0.5625</v>
      </c>
      <c r="E111" s="217" t="str">
        <f t="shared" si="22"/>
        <v>B</v>
      </c>
      <c r="F111" s="218">
        <f>'[11]Мун- 2020-2021'!DE111</f>
        <v>2.3625073056691992</v>
      </c>
      <c r="G111" s="61" t="str">
        <f t="shared" si="23"/>
        <v>A</v>
      </c>
      <c r="H111" s="219">
        <f>'[11]Мун- 2020-2021'!DG111</f>
        <v>8.0091533180778038E-2</v>
      </c>
      <c r="I111" s="61" t="str">
        <f t="shared" si="24"/>
        <v>C</v>
      </c>
      <c r="J111" s="33">
        <f>'[11]Мун- 2020-2021'!DI111</f>
        <v>0.20045871559633027</v>
      </c>
      <c r="K111" s="61" t="str">
        <f t="shared" si="25"/>
        <v>B</v>
      </c>
      <c r="L111" s="23">
        <f>'[11]Рег- 2020-2021'!AQ111</f>
        <v>0.2</v>
      </c>
      <c r="M111" s="30" t="str">
        <f t="shared" si="26"/>
        <v>C</v>
      </c>
      <c r="N111" s="33">
        <f>'[11]Рег- 2020-2021'!AS111</f>
        <v>1.1949303375947338</v>
      </c>
      <c r="O111" s="34" t="str">
        <f t="shared" si="27"/>
        <v>B</v>
      </c>
      <c r="P111" s="23">
        <f>'[11]Рег- 2020-2021'!AU111</f>
        <v>0.33333333333333331</v>
      </c>
      <c r="Q111" s="30" t="str">
        <f t="shared" si="28"/>
        <v>B</v>
      </c>
      <c r="R111" s="33">
        <f>'[11]Фед- 2020-2021'!BC111</f>
        <v>0.33333333333333331</v>
      </c>
      <c r="S111" s="34" t="str">
        <f t="shared" si="29"/>
        <v>A</v>
      </c>
      <c r="T111" s="23">
        <f>'[11]Фед- 2020-2021'!BE111</f>
        <v>2.4925237496433588</v>
      </c>
      <c r="U111" s="30" t="str">
        <f t="shared" si="30"/>
        <v>A</v>
      </c>
      <c r="V111" s="33">
        <v>0.89473684210526316</v>
      </c>
      <c r="W111" s="217" t="str">
        <f t="shared" si="31"/>
        <v>A</v>
      </c>
      <c r="X111" s="58" t="str">
        <f t="shared" si="32"/>
        <v>B</v>
      </c>
      <c r="Y111" s="130">
        <f t="shared" si="33"/>
        <v>2.5</v>
      </c>
      <c r="Z111" s="131">
        <f t="shared" si="34"/>
        <v>4.2</v>
      </c>
      <c r="AA111" s="131">
        <f t="shared" si="35"/>
        <v>2</v>
      </c>
      <c r="AB111" s="131">
        <f t="shared" si="36"/>
        <v>2.5</v>
      </c>
      <c r="AC111" s="131">
        <f t="shared" si="37"/>
        <v>2</v>
      </c>
      <c r="AD111" s="131">
        <f t="shared" si="38"/>
        <v>2.5</v>
      </c>
      <c r="AE111" s="131">
        <f t="shared" si="39"/>
        <v>2.5</v>
      </c>
      <c r="AF111" s="131">
        <f>IF(S111="A",4.2,IF(S111="B",2.5,IF(S111="C",2,1)))</f>
        <v>4.2</v>
      </c>
      <c r="AG111" s="131">
        <f>IF(U111="A",4.2,IF(U111="B",2.5,IF(U111="C",2,1)))</f>
        <v>4.2</v>
      </c>
      <c r="AH111" s="131">
        <f>IF(W111="A",4.2,IF(W111="B",2.5,IF(W111="C",2,1)))</f>
        <v>4.2</v>
      </c>
      <c r="AI111" s="132">
        <f t="shared" si="43"/>
        <v>3.0799999999999996</v>
      </c>
    </row>
    <row r="112" spans="1:35" x14ac:dyDescent="0.25">
      <c r="A112" s="233">
        <v>29</v>
      </c>
      <c r="B112" s="214">
        <v>61540</v>
      </c>
      <c r="C112" s="215" t="s">
        <v>188</v>
      </c>
      <c r="D112" s="216">
        <f>'[11]Мун- 2020-2021'!DC112</f>
        <v>0.3125</v>
      </c>
      <c r="E112" s="217" t="str">
        <f t="shared" si="22"/>
        <v>C</v>
      </c>
      <c r="F112" s="218">
        <f>'[11]Мун- 2020-2021'!DE112</f>
        <v>0.17840444184687318</v>
      </c>
      <c r="G112" s="61" t="str">
        <f t="shared" si="23"/>
        <v>D</v>
      </c>
      <c r="H112" s="219">
        <f>'[11]Мун- 2020-2021'!DG112</f>
        <v>0.15151515151515152</v>
      </c>
      <c r="I112" s="61" t="str">
        <f t="shared" si="24"/>
        <v>B</v>
      </c>
      <c r="J112" s="33">
        <f>'[11]Мун- 2020-2021'!DI112+0.006</f>
        <v>2.628272894898586E-2</v>
      </c>
      <c r="K112" s="61" t="str">
        <f t="shared" si="25"/>
        <v>D</v>
      </c>
      <c r="L112" s="23">
        <f>'[11]Рег- 2020-2021'!AQ112</f>
        <v>0.4</v>
      </c>
      <c r="M112" s="30" t="str">
        <f t="shared" si="26"/>
        <v>A</v>
      </c>
      <c r="N112" s="33">
        <f>'[11]Рег- 2020-2021'!AS112</f>
        <v>0.79662022506315577</v>
      </c>
      <c r="O112" s="34" t="str">
        <f t="shared" si="27"/>
        <v>C</v>
      </c>
      <c r="P112" s="23">
        <f>'[11]Рег- 2020-2021'!AU112</f>
        <v>0.33333333333333331</v>
      </c>
      <c r="Q112" s="30" t="str">
        <f t="shared" si="28"/>
        <v>B</v>
      </c>
      <c r="R112" s="33">
        <f>'[11]Фед- 2020-2021'!BC112</f>
        <v>0.16666666666666666</v>
      </c>
      <c r="S112" s="34" t="str">
        <f t="shared" si="29"/>
        <v>B</v>
      </c>
      <c r="T112" s="23">
        <f>'[11]Фед- 2020-2021'!BE112</f>
        <v>0.29323808819333635</v>
      </c>
      <c r="U112" s="30" t="str">
        <f t="shared" si="30"/>
        <v>D</v>
      </c>
      <c r="V112" s="33">
        <f>'[11]Фед- 2020-2021'!BG112</f>
        <v>1</v>
      </c>
      <c r="W112" s="217" t="str">
        <f t="shared" si="31"/>
        <v>A</v>
      </c>
      <c r="X112" s="58" t="str">
        <f t="shared" si="32"/>
        <v>C</v>
      </c>
      <c r="Y112" s="130">
        <f t="shared" si="33"/>
        <v>2</v>
      </c>
      <c r="Z112" s="131">
        <f t="shared" si="34"/>
        <v>1</v>
      </c>
      <c r="AA112" s="131">
        <f t="shared" si="35"/>
        <v>2.5</v>
      </c>
      <c r="AB112" s="131">
        <f t="shared" si="36"/>
        <v>1</v>
      </c>
      <c r="AC112" s="131">
        <f t="shared" si="37"/>
        <v>4.2</v>
      </c>
      <c r="AD112" s="131">
        <f t="shared" si="38"/>
        <v>2</v>
      </c>
      <c r="AE112" s="131">
        <f t="shared" si="39"/>
        <v>2.5</v>
      </c>
      <c r="AF112" s="131">
        <f>IF(S112="A",4.2,IF(S112="B",2.5,IF(S112="C",2,1)))</f>
        <v>2.5</v>
      </c>
      <c r="AG112" s="131">
        <f>IF(U112="A",4.2,IF(U112="B",2.5,IF(U112="C",2,1)))</f>
        <v>1</v>
      </c>
      <c r="AH112" s="131">
        <f>IF(W112="A",4.2,IF(W112="B",2.5,IF(W112="C",2,1)))</f>
        <v>4.2</v>
      </c>
      <c r="AI112" s="132">
        <f t="shared" si="43"/>
        <v>2.29</v>
      </c>
    </row>
    <row r="113" spans="1:36" x14ac:dyDescent="0.25">
      <c r="A113" s="234">
        <v>30</v>
      </c>
      <c r="B113" s="199">
        <v>61560</v>
      </c>
      <c r="C113" s="200" t="s">
        <v>162</v>
      </c>
      <c r="D113" s="201">
        <f>'[11]Мун- 2020-2021'!DC113</f>
        <v>0.3125</v>
      </c>
      <c r="E113" s="202" t="str">
        <f t="shared" si="22"/>
        <v>C</v>
      </c>
      <c r="F113" s="203">
        <f>'[11]Мун- 2020-2021'!DE113</f>
        <v>8.6499123319696086E-2</v>
      </c>
      <c r="G113" s="27" t="str">
        <f t="shared" si="23"/>
        <v>D</v>
      </c>
      <c r="H113" s="204">
        <f>'[11]Мун- 2020-2021'!DG113</f>
        <v>0.375</v>
      </c>
      <c r="I113" s="27" t="str">
        <f t="shared" si="24"/>
        <v>A</v>
      </c>
      <c r="J113" s="26">
        <f>'[11]Мун- 2020-2021'!DI113+0.001</f>
        <v>9.3682008368200821E-3</v>
      </c>
      <c r="K113" s="27" t="str">
        <f t="shared" si="25"/>
        <v>D</v>
      </c>
      <c r="L113" s="43">
        <f>'[11]Рег- 2020-2021'!AQ113</f>
        <v>0.4</v>
      </c>
      <c r="M113" s="44" t="str">
        <f t="shared" si="26"/>
        <v>A</v>
      </c>
      <c r="N113" s="26">
        <f>'[11]Рег- 2020-2021'!AS113</f>
        <v>0.53108015004210385</v>
      </c>
      <c r="O113" s="45" t="str">
        <f t="shared" si="27"/>
        <v>C</v>
      </c>
      <c r="P113" s="43">
        <f>'[11]Рег- 2020-2021'!AU113</f>
        <v>0.5</v>
      </c>
      <c r="Q113" s="44" t="str">
        <f t="shared" si="28"/>
        <v>A</v>
      </c>
      <c r="R113" s="26">
        <f>'[11]Фед- 2020-2021'!BC113</f>
        <v>0</v>
      </c>
      <c r="S113" s="45" t="str">
        <f t="shared" si="29"/>
        <v>D</v>
      </c>
      <c r="T113" s="43">
        <f>'[11]Фед- 2020-2021'!BE113</f>
        <v>1.4661904409666817E-4</v>
      </c>
      <c r="U113" s="44" t="str">
        <f t="shared" si="30"/>
        <v>D</v>
      </c>
      <c r="V113" s="26">
        <f>'[11]Фед- 2020-2021'!BG113</f>
        <v>0</v>
      </c>
      <c r="W113" s="202" t="str">
        <f t="shared" si="31"/>
        <v>D</v>
      </c>
      <c r="X113" s="69" t="str">
        <f t="shared" si="32"/>
        <v>C</v>
      </c>
      <c r="Y113" s="236">
        <f t="shared" si="33"/>
        <v>2</v>
      </c>
      <c r="Z113" s="237">
        <f t="shared" si="34"/>
        <v>1</v>
      </c>
      <c r="AA113" s="237">
        <f t="shared" si="35"/>
        <v>4.2</v>
      </c>
      <c r="AB113" s="237">
        <f t="shared" si="36"/>
        <v>1</v>
      </c>
      <c r="AC113" s="237">
        <f t="shared" si="37"/>
        <v>4.2</v>
      </c>
      <c r="AD113" s="237">
        <f t="shared" si="38"/>
        <v>2</v>
      </c>
      <c r="AE113" s="237">
        <f t="shared" si="39"/>
        <v>4.2</v>
      </c>
      <c r="AF113" s="237">
        <f>IF(S113="A",4.2,IF(S113="B",2.5,IF(S113="C",2,1)))</f>
        <v>1</v>
      </c>
      <c r="AG113" s="237">
        <f>IF(U113="A",4.2,IF(U113="B",2.5,IF(U113="C",2,1)))</f>
        <v>1</v>
      </c>
      <c r="AH113" s="237">
        <f>IF(W113="A",4.2,IF(W113="B",2.5,IF(W113="C",2,1)))</f>
        <v>1</v>
      </c>
      <c r="AI113" s="238">
        <f t="shared" si="43"/>
        <v>2.1599999999999997</v>
      </c>
    </row>
    <row r="114" spans="1:36" ht="15.75" thickBot="1" x14ac:dyDescent="0.3">
      <c r="A114" s="234">
        <v>31</v>
      </c>
      <c r="B114" s="223">
        <v>61570</v>
      </c>
      <c r="C114" s="235" t="s">
        <v>165</v>
      </c>
      <c r="D114" s="225">
        <f>'[11]Мун- 2020-2021'!DC114</f>
        <v>0.5</v>
      </c>
      <c r="E114" s="226" t="str">
        <f t="shared" si="22"/>
        <v>B</v>
      </c>
      <c r="F114" s="227">
        <f>'[11]Мун- 2020-2021'!DE114</f>
        <v>0.18381063705435419</v>
      </c>
      <c r="G114" s="24" t="str">
        <f t="shared" si="23"/>
        <v>D</v>
      </c>
      <c r="H114" s="228">
        <f>'[11]Мун- 2020-2021'!DG114</f>
        <v>0.20588235294117646</v>
      </c>
      <c r="I114" s="24" t="str">
        <f t="shared" si="24"/>
        <v>A</v>
      </c>
      <c r="J114" s="28">
        <f>'[11]Мун- 2020-2021'!DI114+0.001</f>
        <v>4.22621359223301E-2</v>
      </c>
      <c r="K114" s="24" t="str">
        <f t="shared" si="25"/>
        <v>D</v>
      </c>
      <c r="L114" s="25">
        <f>'[11]Рег- 2020-2021'!AQ114</f>
        <v>0.4</v>
      </c>
      <c r="M114" s="35" t="str">
        <f t="shared" si="26"/>
        <v>A</v>
      </c>
      <c r="N114" s="28">
        <f>'[11]Рег- 2020-2021'!AS114</f>
        <v>0.79662022506315577</v>
      </c>
      <c r="O114" s="40" t="str">
        <f t="shared" si="27"/>
        <v>C</v>
      </c>
      <c r="P114" s="25">
        <f>'[11]Рег- 2020-2021'!AU114</f>
        <v>0.66666666666666663</v>
      </c>
      <c r="Q114" s="35" t="str">
        <f t="shared" si="28"/>
        <v>A</v>
      </c>
      <c r="R114" s="28">
        <f>'[11]Фед- 2020-2021'!BC114</f>
        <v>0.16666666666666666</v>
      </c>
      <c r="S114" s="40" t="str">
        <f t="shared" si="29"/>
        <v>B</v>
      </c>
      <c r="T114" s="25">
        <f>'[11]Фед- 2020-2021'!BE114</f>
        <v>0.29338470723743298</v>
      </c>
      <c r="U114" s="35" t="str">
        <f t="shared" si="30"/>
        <v>D</v>
      </c>
      <c r="V114" s="28">
        <f>'[11]Фед- 2020-2021'!BG114</f>
        <v>0.49975012493753124</v>
      </c>
      <c r="W114" s="226" t="str">
        <f t="shared" si="31"/>
        <v>A</v>
      </c>
      <c r="X114" s="57" t="str">
        <f t="shared" si="32"/>
        <v>B</v>
      </c>
      <c r="Y114" s="130">
        <f t="shared" si="33"/>
        <v>2.5</v>
      </c>
      <c r="Z114" s="131">
        <f t="shared" si="34"/>
        <v>1</v>
      </c>
      <c r="AA114" s="131">
        <f t="shared" si="35"/>
        <v>4.2</v>
      </c>
      <c r="AB114" s="131">
        <f t="shared" si="36"/>
        <v>1</v>
      </c>
      <c r="AC114" s="131">
        <f t="shared" si="37"/>
        <v>4.2</v>
      </c>
      <c r="AD114" s="131">
        <f t="shared" si="38"/>
        <v>2</v>
      </c>
      <c r="AE114" s="131">
        <f t="shared" si="39"/>
        <v>4.2</v>
      </c>
      <c r="AF114" s="131">
        <f>IF(S114="A",4.2,IF(S114="B",2.5,IF(S114="C",2,1)))</f>
        <v>2.5</v>
      </c>
      <c r="AG114" s="131">
        <f>IF(U114="A",4.2,IF(U114="B",2.5,IF(U114="C",2,1)))</f>
        <v>1</v>
      </c>
      <c r="AH114" s="131">
        <f>IF(W114="A",4.2,IF(W114="B",2.5,IF(W114="C",2,1)))</f>
        <v>4.2</v>
      </c>
      <c r="AI114" s="132">
        <f t="shared" si="43"/>
        <v>2.6799999999999997</v>
      </c>
      <c r="AJ114" s="239"/>
    </row>
    <row r="115" spans="1:36" ht="16.5" thickBot="1" x14ac:dyDescent="0.3">
      <c r="A115" s="205"/>
      <c r="B115" s="206"/>
      <c r="C115" s="129" t="str">
        <f>'[11]Мун- 2020-2021'!C115</f>
        <v>Центральный район</v>
      </c>
      <c r="D115" s="70">
        <f>'[11]Мун- 2020-2021'!DC115</f>
        <v>0.47222222222222221</v>
      </c>
      <c r="E115" s="71" t="str">
        <f t="shared" si="22"/>
        <v>B</v>
      </c>
      <c r="F115" s="72">
        <f>'[11]Мун- 2020-2021'!DE115</f>
        <v>2.7835898434963311</v>
      </c>
      <c r="G115" s="73" t="str">
        <f t="shared" si="23"/>
        <v>A</v>
      </c>
      <c r="H115" s="74">
        <f>'[11]Мун- 2020-2021'!DG115</f>
        <v>2.4600776866637895E-2</v>
      </c>
      <c r="I115" s="73" t="str">
        <f t="shared" si="24"/>
        <v>D</v>
      </c>
      <c r="J115" s="75">
        <f>'[11]Мун- 2020-2021'!DI115</f>
        <v>0.46219828446040295</v>
      </c>
      <c r="K115" s="73" t="str">
        <f t="shared" si="25"/>
        <v>A</v>
      </c>
      <c r="L115" s="80">
        <f>'[11]Рег- 2020-2021'!AQ115</f>
        <v>0.24444444444444446</v>
      </c>
      <c r="M115" s="81" t="str">
        <f t="shared" si="26"/>
        <v>B</v>
      </c>
      <c r="N115" s="82">
        <f>'[11]Рег- 2020-2021'!AS115</f>
        <v>1.6374971292964871</v>
      </c>
      <c r="O115" s="83" t="str">
        <f t="shared" si="27"/>
        <v>A</v>
      </c>
      <c r="P115" s="80">
        <f>'[11]Рег- 2020-2021'!AU115</f>
        <v>0.36036036036036034</v>
      </c>
      <c r="Q115" s="81" t="str">
        <f t="shared" si="28"/>
        <v>B</v>
      </c>
      <c r="R115" s="75">
        <f>'[11]Фед- 2020-2021'!BC115</f>
        <v>2.1021021021021023E-2</v>
      </c>
      <c r="S115" s="78" t="str">
        <f t="shared" si="29"/>
        <v>D</v>
      </c>
      <c r="T115" s="76">
        <f>'[11]Фед- 2020-2021'!BE115</f>
        <v>1.0589153184759368</v>
      </c>
      <c r="U115" s="77" t="str">
        <f t="shared" si="30"/>
        <v>B</v>
      </c>
      <c r="V115" s="75">
        <f>'[11]Фед- 2020-2021'!BG115</f>
        <v>0.64615384615384619</v>
      </c>
      <c r="W115" s="71" t="str">
        <f t="shared" si="31"/>
        <v>A</v>
      </c>
      <c r="X115" s="79" t="str">
        <f t="shared" si="32"/>
        <v>B</v>
      </c>
      <c r="Y115" s="130">
        <f t="shared" si="33"/>
        <v>2.5</v>
      </c>
      <c r="Z115" s="131">
        <f t="shared" si="34"/>
        <v>4.2</v>
      </c>
      <c r="AA115" s="131">
        <f t="shared" si="35"/>
        <v>1</v>
      </c>
      <c r="AB115" s="131">
        <f t="shared" si="36"/>
        <v>4.2</v>
      </c>
      <c r="AC115" s="131">
        <f t="shared" si="37"/>
        <v>2.5</v>
      </c>
      <c r="AD115" s="131">
        <f t="shared" si="38"/>
        <v>4.2</v>
      </c>
      <c r="AE115" s="131">
        <f t="shared" si="39"/>
        <v>2.5</v>
      </c>
      <c r="AF115" s="131">
        <f t="shared" si="40"/>
        <v>1</v>
      </c>
      <c r="AG115" s="131">
        <f t="shared" si="41"/>
        <v>2.5</v>
      </c>
      <c r="AH115" s="131">
        <f t="shared" si="42"/>
        <v>4.2</v>
      </c>
      <c r="AI115" s="132">
        <f t="shared" si="43"/>
        <v>2.88</v>
      </c>
    </row>
    <row r="116" spans="1:36" x14ac:dyDescent="0.25">
      <c r="A116" s="240">
        <v>1</v>
      </c>
      <c r="B116" s="241">
        <f>'[11]Мун- 2020-2021'!B116</f>
        <v>70020</v>
      </c>
      <c r="C116" s="242" t="s">
        <v>74</v>
      </c>
      <c r="D116" s="243">
        <f>'[11]Мун- 2020-2021'!DC116</f>
        <v>0.5625</v>
      </c>
      <c r="E116" s="244" t="str">
        <f t="shared" si="22"/>
        <v>B</v>
      </c>
      <c r="F116" s="245">
        <f>'[11]Мун- 2020-2021'!DE116</f>
        <v>0.58927527761542964</v>
      </c>
      <c r="G116" s="62" t="str">
        <f t="shared" si="23"/>
        <v>C</v>
      </c>
      <c r="H116" s="246">
        <f>'[11]Мун- 2020-2021'!DG116</f>
        <v>0.25688073394495414</v>
      </c>
      <c r="I116" s="62" t="str">
        <f t="shared" si="24"/>
        <v>A</v>
      </c>
      <c r="J116" s="63">
        <f>'[11]Мун- 2020-2021'!DI116</f>
        <v>9.8021582733812951E-2</v>
      </c>
      <c r="K116" s="62" t="str">
        <f t="shared" si="25"/>
        <v>C</v>
      </c>
      <c r="L116" s="31">
        <f>'[11]Рег- 2020-2021'!AQ116</f>
        <v>0.6</v>
      </c>
      <c r="M116" s="41" t="str">
        <f t="shared" si="26"/>
        <v>A</v>
      </c>
      <c r="N116" s="31">
        <f>'[11]Рег- 2020-2021'!AS116</f>
        <v>5.5763415754420906</v>
      </c>
      <c r="O116" s="32" t="str">
        <f t="shared" si="27"/>
        <v>A</v>
      </c>
      <c r="P116" s="42">
        <f>'[11]Рег- 2020-2021'!AU116</f>
        <v>0.40476190476190477</v>
      </c>
      <c r="Q116" s="41" t="str">
        <f t="shared" si="28"/>
        <v>A</v>
      </c>
      <c r="R116" s="31">
        <f>'[11]Фед- 2020-2021'!BC116</f>
        <v>0.66666666666666663</v>
      </c>
      <c r="S116" s="32" t="str">
        <f t="shared" si="29"/>
        <v>A</v>
      </c>
      <c r="T116" s="42">
        <f>'[11]Фед- 2020-2021'!BE116</f>
        <v>7.0377141166400721</v>
      </c>
      <c r="U116" s="41" t="str">
        <f t="shared" si="30"/>
        <v>A</v>
      </c>
      <c r="V116" s="31">
        <f>'[11]Фед- 2020-2021'!BG116</f>
        <v>0.6875</v>
      </c>
      <c r="W116" s="244" t="str">
        <f t="shared" si="31"/>
        <v>A</v>
      </c>
      <c r="X116" s="64" t="str">
        <f t="shared" si="32"/>
        <v>A</v>
      </c>
      <c r="Y116" s="130">
        <f t="shared" si="33"/>
        <v>2.5</v>
      </c>
      <c r="Z116" s="131">
        <f t="shared" si="34"/>
        <v>2</v>
      </c>
      <c r="AA116" s="131">
        <f t="shared" si="35"/>
        <v>4.2</v>
      </c>
      <c r="AB116" s="131">
        <f t="shared" si="36"/>
        <v>2</v>
      </c>
      <c r="AC116" s="131">
        <f t="shared" si="37"/>
        <v>4.2</v>
      </c>
      <c r="AD116" s="131">
        <f t="shared" si="38"/>
        <v>4.2</v>
      </c>
      <c r="AE116" s="131">
        <f t="shared" si="39"/>
        <v>4.2</v>
      </c>
      <c r="AF116" s="131">
        <f t="shared" si="40"/>
        <v>4.2</v>
      </c>
      <c r="AG116" s="131">
        <f t="shared" si="41"/>
        <v>4.2</v>
      </c>
      <c r="AH116" s="131">
        <f t="shared" si="42"/>
        <v>4.2</v>
      </c>
      <c r="AI116" s="132">
        <f t="shared" si="43"/>
        <v>3.59</v>
      </c>
    </row>
    <row r="117" spans="1:36" x14ac:dyDescent="0.25">
      <c r="A117" s="222">
        <v>2</v>
      </c>
      <c r="B117" s="214">
        <f>'[11]Мун- 2020-2021'!B117</f>
        <v>70110</v>
      </c>
      <c r="C117" s="215" t="s">
        <v>76</v>
      </c>
      <c r="D117" s="216">
        <f>'[11]Мун- 2020-2021'!DC117+0.005</f>
        <v>0.38</v>
      </c>
      <c r="E117" s="217" t="str">
        <f t="shared" si="22"/>
        <v>B</v>
      </c>
      <c r="F117" s="218">
        <f>'[11]Мун- 2020-2021'!DE117</f>
        <v>0.1946230274693162</v>
      </c>
      <c r="G117" s="24" t="str">
        <f t="shared" si="23"/>
        <v>D</v>
      </c>
      <c r="H117" s="219">
        <f>'[11]Мун- 2020-2021'!DG117</f>
        <v>0.27777777777777779</v>
      </c>
      <c r="I117" s="24" t="str">
        <f t="shared" si="24"/>
        <v>A</v>
      </c>
      <c r="J117" s="28">
        <f>'[11]Мун- 2020-2021'!DI117</f>
        <v>3.9087947882736153E-2</v>
      </c>
      <c r="K117" s="24" t="str">
        <f t="shared" si="25"/>
        <v>D</v>
      </c>
      <c r="L117" s="33">
        <f>'[11]Рег- 2020-2021'!AQ117</f>
        <v>0.4</v>
      </c>
      <c r="M117" s="30" t="str">
        <f t="shared" si="26"/>
        <v>A</v>
      </c>
      <c r="N117" s="33">
        <f>'[11]Рег- 2020-2021'!AS117</f>
        <v>1.3277003751052596</v>
      </c>
      <c r="O117" s="34" t="str">
        <f t="shared" si="27"/>
        <v>B</v>
      </c>
      <c r="P117" s="23">
        <f>'[11]Рег- 2020-2021'!AU117</f>
        <v>0.9</v>
      </c>
      <c r="Q117" s="30" t="str">
        <f t="shared" si="28"/>
        <v>A</v>
      </c>
      <c r="R117" s="38">
        <f>'[11]Фед- 2020-2021'!BC117</f>
        <v>0.33333333333333331</v>
      </c>
      <c r="S117" s="34" t="str">
        <f t="shared" si="29"/>
        <v>A</v>
      </c>
      <c r="T117" s="36">
        <f>'[11]Фед- 2020-2021'!BE117</f>
        <v>0.29323808819333635</v>
      </c>
      <c r="U117" s="30" t="str">
        <f t="shared" si="30"/>
        <v>D</v>
      </c>
      <c r="V117" s="38">
        <f>'[11]Фед- 2020-2021'!BG117</f>
        <v>0.5</v>
      </c>
      <c r="W117" s="217" t="str">
        <f t="shared" si="31"/>
        <v>A</v>
      </c>
      <c r="X117" s="58" t="str">
        <f t="shared" si="32"/>
        <v>B</v>
      </c>
      <c r="Y117" s="130">
        <f t="shared" si="33"/>
        <v>2.5</v>
      </c>
      <c r="Z117" s="131">
        <f t="shared" si="34"/>
        <v>1</v>
      </c>
      <c r="AA117" s="131">
        <f t="shared" si="35"/>
        <v>4.2</v>
      </c>
      <c r="AB117" s="131">
        <f t="shared" si="36"/>
        <v>1</v>
      </c>
      <c r="AC117" s="131">
        <f t="shared" si="37"/>
        <v>4.2</v>
      </c>
      <c r="AD117" s="131">
        <f t="shared" si="38"/>
        <v>2.5</v>
      </c>
      <c r="AE117" s="131">
        <f t="shared" si="39"/>
        <v>4.2</v>
      </c>
      <c r="AF117" s="131">
        <f t="shared" si="40"/>
        <v>4.2</v>
      </c>
      <c r="AG117" s="131">
        <f t="shared" si="41"/>
        <v>1</v>
      </c>
      <c r="AH117" s="131">
        <f t="shared" si="42"/>
        <v>4.2</v>
      </c>
      <c r="AI117" s="132">
        <f t="shared" si="43"/>
        <v>2.8999999999999995</v>
      </c>
    </row>
    <row r="118" spans="1:36" x14ac:dyDescent="0.25">
      <c r="A118" s="222">
        <v>3</v>
      </c>
      <c r="B118" s="214">
        <f>'[11]Мун- 2020-2021'!B118</f>
        <v>70021</v>
      </c>
      <c r="C118" s="215" t="s">
        <v>75</v>
      </c>
      <c r="D118" s="216">
        <f>'[11]Мун- 2020-2021'!DC118</f>
        <v>0.6875</v>
      </c>
      <c r="E118" s="217" t="str">
        <f t="shared" si="22"/>
        <v>A</v>
      </c>
      <c r="F118" s="218">
        <f>'[11]Мун- 2020-2021'!DE118</f>
        <v>7.433518410286382</v>
      </c>
      <c r="G118" s="24" t="str">
        <f t="shared" si="23"/>
        <v>A</v>
      </c>
      <c r="H118" s="219">
        <f>'[11]Мун- 2020-2021'!DG118</f>
        <v>1.8181818181818181E-2</v>
      </c>
      <c r="I118" s="24" t="str">
        <f t="shared" si="24"/>
        <v>D</v>
      </c>
      <c r="J118" s="28">
        <f>'[11]Мун- 2020-2021'!DI118</f>
        <v>1.5732265446224256</v>
      </c>
      <c r="K118" s="24" t="str">
        <f t="shared" si="25"/>
        <v>A</v>
      </c>
      <c r="L118" s="33">
        <f>'[11]Рег- 2020-2021'!AQ118</f>
        <v>0.4</v>
      </c>
      <c r="M118" s="30" t="str">
        <f t="shared" si="26"/>
        <v>A</v>
      </c>
      <c r="N118" s="33">
        <f>'[11]Рег- 2020-2021'!AS118</f>
        <v>3.7175610502947269</v>
      </c>
      <c r="O118" s="34" t="str">
        <f t="shared" si="27"/>
        <v>A</v>
      </c>
      <c r="P118" s="23">
        <f>'[11]Рег- 2020-2021'!AU118</f>
        <v>0.21428571428571427</v>
      </c>
      <c r="Q118" s="30" t="str">
        <f t="shared" si="28"/>
        <v>C</v>
      </c>
      <c r="R118" s="38">
        <f>'[11]Фед- 2020-2021'!BC118</f>
        <v>0.16666666666666666</v>
      </c>
      <c r="S118" s="34" t="str">
        <f t="shared" si="29"/>
        <v>B</v>
      </c>
      <c r="T118" s="36">
        <f>'[11]Фед- 2020-2021'!BE118</f>
        <v>0.29323808819333635</v>
      </c>
      <c r="U118" s="30" t="str">
        <f t="shared" si="30"/>
        <v>D</v>
      </c>
      <c r="V118" s="38">
        <f>'[11]Фед- 2020-2021'!BG118</f>
        <v>0</v>
      </c>
      <c r="W118" s="217" t="str">
        <f t="shared" si="31"/>
        <v>D</v>
      </c>
      <c r="X118" s="58" t="str">
        <f t="shared" si="32"/>
        <v>B</v>
      </c>
      <c r="Y118" s="130">
        <f t="shared" si="33"/>
        <v>4.2</v>
      </c>
      <c r="Z118" s="131">
        <f t="shared" si="34"/>
        <v>4.2</v>
      </c>
      <c r="AA118" s="131">
        <f t="shared" si="35"/>
        <v>1</v>
      </c>
      <c r="AB118" s="131">
        <f t="shared" si="36"/>
        <v>4.2</v>
      </c>
      <c r="AC118" s="131">
        <f t="shared" si="37"/>
        <v>4.2</v>
      </c>
      <c r="AD118" s="131">
        <f t="shared" si="38"/>
        <v>4.2</v>
      </c>
      <c r="AE118" s="131">
        <f t="shared" si="39"/>
        <v>2</v>
      </c>
      <c r="AF118" s="131">
        <f t="shared" si="40"/>
        <v>2.5</v>
      </c>
      <c r="AG118" s="131">
        <f t="shared" si="41"/>
        <v>1</v>
      </c>
      <c r="AH118" s="131">
        <f t="shared" si="42"/>
        <v>1</v>
      </c>
      <c r="AI118" s="132">
        <f t="shared" si="43"/>
        <v>2.85</v>
      </c>
    </row>
    <row r="119" spans="1:36" x14ac:dyDescent="0.25">
      <c r="A119" s="222">
        <v>4</v>
      </c>
      <c r="B119" s="214">
        <f>'[11]Мун- 2020-2021'!B119</f>
        <v>70040</v>
      </c>
      <c r="C119" s="215" t="s">
        <v>37</v>
      </c>
      <c r="D119" s="216">
        <f>'[11]Мун- 2020-2021'!DC119+0.005</f>
        <v>0.38</v>
      </c>
      <c r="E119" s="217" t="str">
        <f t="shared" si="22"/>
        <v>B</v>
      </c>
      <c r="F119" s="218">
        <f>'[11]Мун- 2020-2021'!DE119</f>
        <v>0.14056107539450613</v>
      </c>
      <c r="G119" s="24" t="str">
        <f t="shared" si="23"/>
        <v>D</v>
      </c>
      <c r="H119" s="219">
        <f>'[11]Мун- 2020-2021'!DG119</f>
        <v>0.15384615384615385</v>
      </c>
      <c r="I119" s="24" t="str">
        <f t="shared" si="24"/>
        <v>B</v>
      </c>
      <c r="J119" s="28">
        <f>'[11]Мун- 2020-2021'!DI119</f>
        <v>4.3046357615894038E-2</v>
      </c>
      <c r="K119" s="24" t="str">
        <f t="shared" si="25"/>
        <v>D</v>
      </c>
      <c r="L119" s="33">
        <f>'[11]Рег- 2020-2021'!AQ119</f>
        <v>0.2</v>
      </c>
      <c r="M119" s="30" t="str">
        <f t="shared" si="26"/>
        <v>C</v>
      </c>
      <c r="N119" s="33">
        <f>'[11]Рег- 2020-2021'!AS119</f>
        <v>0.26554007502105192</v>
      </c>
      <c r="O119" s="34" t="str">
        <f t="shared" si="27"/>
        <v>D</v>
      </c>
      <c r="P119" s="23">
        <f>'[11]Рег- 2020-2021'!AU119</f>
        <v>0.5</v>
      </c>
      <c r="Q119" s="30" t="str">
        <f t="shared" si="28"/>
        <v>A</v>
      </c>
      <c r="R119" s="38">
        <f>'[11]Фед- 2020-2021'!BC119</f>
        <v>0</v>
      </c>
      <c r="S119" s="34" t="str">
        <f t="shared" si="29"/>
        <v>D</v>
      </c>
      <c r="T119" s="36">
        <f>'[11]Фед- 2020-2021'!BE119</f>
        <v>1.4661904409666817E-4</v>
      </c>
      <c r="U119" s="30" t="str">
        <f t="shared" si="30"/>
        <v>D</v>
      </c>
      <c r="V119" s="38">
        <f>'[11]Фед- 2020-2021'!BG119</f>
        <v>0</v>
      </c>
      <c r="W119" s="217" t="str">
        <f t="shared" si="31"/>
        <v>D</v>
      </c>
      <c r="X119" s="58" t="str">
        <f t="shared" si="32"/>
        <v>C</v>
      </c>
      <c r="Y119" s="130">
        <f t="shared" si="33"/>
        <v>2.5</v>
      </c>
      <c r="Z119" s="131">
        <f t="shared" si="34"/>
        <v>1</v>
      </c>
      <c r="AA119" s="131">
        <f t="shared" si="35"/>
        <v>2.5</v>
      </c>
      <c r="AB119" s="131">
        <f t="shared" si="36"/>
        <v>1</v>
      </c>
      <c r="AC119" s="131">
        <f t="shared" si="37"/>
        <v>2</v>
      </c>
      <c r="AD119" s="131">
        <f t="shared" si="38"/>
        <v>1</v>
      </c>
      <c r="AE119" s="131">
        <f t="shared" si="39"/>
        <v>4.2</v>
      </c>
      <c r="AF119" s="131">
        <f t="shared" si="40"/>
        <v>1</v>
      </c>
      <c r="AG119" s="131">
        <f t="shared" si="41"/>
        <v>1</v>
      </c>
      <c r="AH119" s="131">
        <f t="shared" si="42"/>
        <v>1</v>
      </c>
      <c r="AI119" s="132">
        <f t="shared" si="43"/>
        <v>1.72</v>
      </c>
    </row>
    <row r="120" spans="1:36" x14ac:dyDescent="0.25">
      <c r="A120" s="222">
        <v>5</v>
      </c>
      <c r="B120" s="214">
        <f>'[11]Мун- 2020-2021'!B120</f>
        <v>70100</v>
      </c>
      <c r="C120" s="215" t="s">
        <v>89</v>
      </c>
      <c r="D120" s="216">
        <f>'[11]Мун- 2020-2021'!DC120</f>
        <v>0.5</v>
      </c>
      <c r="E120" s="217" t="str">
        <f t="shared" si="22"/>
        <v>B</v>
      </c>
      <c r="F120" s="218">
        <f>'[11]Мун- 2020-2021'!DE120</f>
        <v>1.4110169491525424</v>
      </c>
      <c r="G120" s="24" t="str">
        <f t="shared" si="23"/>
        <v>B</v>
      </c>
      <c r="H120" s="219">
        <f>'[11]Мун- 2020-2021'!DG120</f>
        <v>0.11877394636015326</v>
      </c>
      <c r="I120" s="24" t="str">
        <f t="shared" si="24"/>
        <v>B</v>
      </c>
      <c r="J120" s="28">
        <f>'[11]Мун- 2020-2021'!DI120</f>
        <v>0.26551373346897256</v>
      </c>
      <c r="K120" s="24" t="str">
        <f t="shared" si="25"/>
        <v>A</v>
      </c>
      <c r="L120" s="33">
        <f>'[11]Рег- 2020-2021'!AQ120</f>
        <v>0.2</v>
      </c>
      <c r="M120" s="30" t="str">
        <f t="shared" si="26"/>
        <v>C</v>
      </c>
      <c r="N120" s="33">
        <f>'[11]Рег- 2020-2021'!AS120</f>
        <v>3.1864809002526231</v>
      </c>
      <c r="O120" s="34" t="str">
        <f t="shared" si="27"/>
        <v>A</v>
      </c>
      <c r="P120" s="23">
        <f>'[11]Рег- 2020-2021'!AU120</f>
        <v>0.29166666666666669</v>
      </c>
      <c r="Q120" s="30" t="str">
        <f t="shared" si="28"/>
        <v>B</v>
      </c>
      <c r="R120" s="38">
        <f>'[11]Фед- 2020-2021'!BC120</f>
        <v>0.83333333333333337</v>
      </c>
      <c r="S120" s="34" t="str">
        <f t="shared" si="29"/>
        <v>A</v>
      </c>
      <c r="T120" s="36">
        <f>'[11]Фед- 2020-2021'!BE120</f>
        <v>1.1729523527733454</v>
      </c>
      <c r="U120" s="30" t="str">
        <f t="shared" si="30"/>
        <v>B</v>
      </c>
      <c r="V120" s="38">
        <f>'[11]Фед- 2020-2021'!BG120</f>
        <v>0.75</v>
      </c>
      <c r="W120" s="217" t="str">
        <f t="shared" si="31"/>
        <v>A</v>
      </c>
      <c r="X120" s="58" t="str">
        <f t="shared" si="32"/>
        <v>B</v>
      </c>
      <c r="Y120" s="130">
        <f t="shared" si="33"/>
        <v>2.5</v>
      </c>
      <c r="Z120" s="131">
        <f t="shared" si="34"/>
        <v>2.5</v>
      </c>
      <c r="AA120" s="131">
        <f t="shared" si="35"/>
        <v>2.5</v>
      </c>
      <c r="AB120" s="131">
        <f t="shared" si="36"/>
        <v>4.2</v>
      </c>
      <c r="AC120" s="131">
        <f t="shared" si="37"/>
        <v>2</v>
      </c>
      <c r="AD120" s="131">
        <f t="shared" si="38"/>
        <v>4.2</v>
      </c>
      <c r="AE120" s="131">
        <f t="shared" si="39"/>
        <v>2.5</v>
      </c>
      <c r="AF120" s="131">
        <f t="shared" si="40"/>
        <v>4.2</v>
      </c>
      <c r="AG120" s="131">
        <f t="shared" si="41"/>
        <v>2.5</v>
      </c>
      <c r="AH120" s="131">
        <f t="shared" si="42"/>
        <v>4.2</v>
      </c>
      <c r="AI120" s="132">
        <f t="shared" si="43"/>
        <v>3.13</v>
      </c>
    </row>
    <row r="121" spans="1:36" x14ac:dyDescent="0.25">
      <c r="A121" s="222">
        <v>6</v>
      </c>
      <c r="B121" s="214">
        <f>'[11]Мун- 2020-2021'!B121</f>
        <v>70270</v>
      </c>
      <c r="C121" s="215" t="s">
        <v>39</v>
      </c>
      <c r="D121" s="216">
        <f>'[11]Мун- 2020-2021'!DC121+0.005</f>
        <v>0.38</v>
      </c>
      <c r="E121" s="217" t="str">
        <f t="shared" si="22"/>
        <v>B</v>
      </c>
      <c r="F121" s="218">
        <f>'[11]Мун- 2020-2021'!DE121</f>
        <v>9.7311513734658101E-2</v>
      </c>
      <c r="G121" s="24" t="str">
        <f t="shared" si="23"/>
        <v>D</v>
      </c>
      <c r="H121" s="219">
        <f>'[11]Мун- 2020-2021'!DG121</f>
        <v>0.22222222222222221</v>
      </c>
      <c r="I121" s="24" t="str">
        <f t="shared" si="24"/>
        <v>A</v>
      </c>
      <c r="J121" s="28">
        <f>'[11]Мун- 2020-2021'!DI121+0.001</f>
        <v>2.7470588235294118E-2</v>
      </c>
      <c r="K121" s="24" t="str">
        <f t="shared" si="25"/>
        <v>D</v>
      </c>
      <c r="L121" s="33">
        <f>'[11]Рег- 2020-2021'!AQ121</f>
        <v>0</v>
      </c>
      <c r="M121" s="30" t="str">
        <f t="shared" si="26"/>
        <v>D</v>
      </c>
      <c r="N121" s="33">
        <f>'[11]Рег- 2020-2021'!AS121</f>
        <v>1.3277003751052595E-4</v>
      </c>
      <c r="O121" s="34" t="str">
        <f t="shared" si="27"/>
        <v>D</v>
      </c>
      <c r="P121" s="23">
        <f>'[11]Рег- 2020-2021'!AU121</f>
        <v>0</v>
      </c>
      <c r="Q121" s="30" t="str">
        <f t="shared" si="28"/>
        <v>D</v>
      </c>
      <c r="R121" s="38">
        <f>'[11]Фед- 2020-2021'!BC121</f>
        <v>0</v>
      </c>
      <c r="S121" s="34" t="str">
        <f t="shared" si="29"/>
        <v>D</v>
      </c>
      <c r="T121" s="36">
        <f>'[11]Фед- 2020-2021'!BE121</f>
        <v>1.4661904409666817E-4</v>
      </c>
      <c r="U121" s="30" t="str">
        <f t="shared" si="30"/>
        <v>D</v>
      </c>
      <c r="V121" s="38">
        <f>'[11]Фед- 2020-2021'!BG121</f>
        <v>0</v>
      </c>
      <c r="W121" s="217" t="str">
        <f t="shared" si="31"/>
        <v>D</v>
      </c>
      <c r="X121" s="58" t="str">
        <f t="shared" si="32"/>
        <v>D</v>
      </c>
      <c r="Y121" s="130">
        <f t="shared" si="33"/>
        <v>2.5</v>
      </c>
      <c r="Z121" s="131">
        <f t="shared" si="34"/>
        <v>1</v>
      </c>
      <c r="AA121" s="131">
        <f t="shared" si="35"/>
        <v>4.2</v>
      </c>
      <c r="AB121" s="131">
        <f t="shared" si="36"/>
        <v>1</v>
      </c>
      <c r="AC121" s="131">
        <f t="shared" si="37"/>
        <v>1</v>
      </c>
      <c r="AD121" s="131">
        <f t="shared" si="38"/>
        <v>1</v>
      </c>
      <c r="AE121" s="131">
        <f t="shared" si="39"/>
        <v>1</v>
      </c>
      <c r="AF121" s="131">
        <f t="shared" si="40"/>
        <v>1</v>
      </c>
      <c r="AG121" s="131">
        <f t="shared" si="41"/>
        <v>1</v>
      </c>
      <c r="AH121" s="131">
        <f t="shared" si="42"/>
        <v>1</v>
      </c>
      <c r="AI121" s="132">
        <f t="shared" si="43"/>
        <v>1.47</v>
      </c>
    </row>
    <row r="122" spans="1:36" x14ac:dyDescent="0.25">
      <c r="A122" s="247">
        <v>7</v>
      </c>
      <c r="B122" s="214">
        <f>'[11]Мун- 2020-2021'!B122</f>
        <v>70510</v>
      </c>
      <c r="C122" s="215" t="s">
        <v>15</v>
      </c>
      <c r="D122" s="216">
        <f>'[11]Мун- 2020-2021'!DC122</f>
        <v>0.25</v>
      </c>
      <c r="E122" s="217" t="str">
        <f t="shared" si="22"/>
        <v>C</v>
      </c>
      <c r="F122" s="218">
        <f>'[11]Мун- 2020-2021'!DE122</f>
        <v>7.0280537697253065E-2</v>
      </c>
      <c r="G122" s="61" t="str">
        <f t="shared" si="23"/>
        <v>D</v>
      </c>
      <c r="H122" s="219">
        <f>'[11]Мун- 2020-2021'!DG122</f>
        <v>0</v>
      </c>
      <c r="I122" s="61" t="str">
        <f t="shared" si="24"/>
        <v>D</v>
      </c>
      <c r="J122" s="33">
        <f>'[11]Мун- 2020-2021'!DI122</f>
        <v>3.0023094688221709E-2</v>
      </c>
      <c r="K122" s="61" t="str">
        <f t="shared" si="25"/>
        <v>D</v>
      </c>
      <c r="L122" s="33">
        <f>'[11]Рег- 2020-2021'!AQ122</f>
        <v>0</v>
      </c>
      <c r="M122" s="30" t="str">
        <f t="shared" si="26"/>
        <v>D</v>
      </c>
      <c r="N122" s="33">
        <f>'[11]Рег- 2020-2021'!AS122</f>
        <v>1.3277003751052595E-4</v>
      </c>
      <c r="O122" s="34" t="str">
        <f t="shared" si="27"/>
        <v>D</v>
      </c>
      <c r="P122" s="23">
        <f>'[11]Рег- 2020-2021'!AU122</f>
        <v>0</v>
      </c>
      <c r="Q122" s="30" t="str">
        <f t="shared" si="28"/>
        <v>D</v>
      </c>
      <c r="R122" s="33">
        <f>'[11]Фед- 2020-2021'!BC122</f>
        <v>0</v>
      </c>
      <c r="S122" s="34" t="str">
        <f t="shared" si="29"/>
        <v>D</v>
      </c>
      <c r="T122" s="23">
        <f>'[11]Фед- 2020-2021'!BE122</f>
        <v>1.4661904409666817E-4</v>
      </c>
      <c r="U122" s="30" t="str">
        <f t="shared" si="30"/>
        <v>D</v>
      </c>
      <c r="V122" s="33">
        <f>'[11]Фед- 2020-2021'!BG122</f>
        <v>0</v>
      </c>
      <c r="W122" s="217" t="str">
        <f t="shared" si="31"/>
        <v>D</v>
      </c>
      <c r="X122" s="58" t="str">
        <f t="shared" si="32"/>
        <v>D</v>
      </c>
      <c r="Y122" s="130">
        <f t="shared" si="33"/>
        <v>2</v>
      </c>
      <c r="Z122" s="131">
        <f t="shared" si="34"/>
        <v>1</v>
      </c>
      <c r="AA122" s="131">
        <f t="shared" si="35"/>
        <v>1</v>
      </c>
      <c r="AB122" s="131">
        <f t="shared" si="36"/>
        <v>1</v>
      </c>
      <c r="AC122" s="131">
        <f t="shared" si="37"/>
        <v>1</v>
      </c>
      <c r="AD122" s="131">
        <f t="shared" si="38"/>
        <v>1</v>
      </c>
      <c r="AE122" s="131">
        <f t="shared" si="39"/>
        <v>1</v>
      </c>
      <c r="AF122" s="131">
        <f t="shared" si="40"/>
        <v>1</v>
      </c>
      <c r="AG122" s="131">
        <f t="shared" si="41"/>
        <v>1</v>
      </c>
      <c r="AH122" s="131">
        <f t="shared" si="42"/>
        <v>1</v>
      </c>
      <c r="AI122" s="132">
        <f t="shared" si="43"/>
        <v>1.1000000000000001</v>
      </c>
    </row>
    <row r="123" spans="1:36" ht="16.5" customHeight="1" x14ac:dyDescent="0.25">
      <c r="A123" s="222">
        <v>8</v>
      </c>
      <c r="B123" s="186">
        <v>10880</v>
      </c>
      <c r="C123" s="187" t="s">
        <v>189</v>
      </c>
      <c r="D123" s="216">
        <f>'[11]Мун- 2020-2021'!DC123</f>
        <v>0.625</v>
      </c>
      <c r="E123" s="217" t="str">
        <f t="shared" si="22"/>
        <v>A</v>
      </c>
      <c r="F123" s="218">
        <f>'[11]Мун- 2020-2021'!DE123</f>
        <v>15.018410286382233</v>
      </c>
      <c r="G123" s="61" t="str">
        <f t="shared" si="23"/>
        <v>A</v>
      </c>
      <c r="H123" s="219">
        <f>'[11]Мун- 2020-2021'!DG123</f>
        <v>3.2397408207343412E-3</v>
      </c>
      <c r="I123" s="61" t="str">
        <f t="shared" si="24"/>
        <v>D</v>
      </c>
      <c r="J123" s="33">
        <f>'[11]Мун- 2020-2021'!DI123+0.002</f>
        <v>0.82219486271036313</v>
      </c>
      <c r="K123" s="61" t="str">
        <f t="shared" si="25"/>
        <v>A</v>
      </c>
      <c r="L123" s="23">
        <f>'[11]Рег- 2020-2021'!AQ123</f>
        <v>0.2</v>
      </c>
      <c r="M123" s="30" t="str">
        <f t="shared" si="26"/>
        <v>C</v>
      </c>
      <c r="N123" s="33">
        <f>'[11]Рег- 2020-2021'!AS123</f>
        <v>0.53108015004210385</v>
      </c>
      <c r="O123" s="34" t="str">
        <f t="shared" si="27"/>
        <v>C</v>
      </c>
      <c r="P123" s="23">
        <f>'[11]Рег- 2020-2021'!AU123</f>
        <v>0</v>
      </c>
      <c r="Q123" s="30" t="str">
        <f t="shared" si="28"/>
        <v>D</v>
      </c>
      <c r="R123" s="33">
        <f>'[11]Фед- 2020-2021'!BC123</f>
        <v>0.33333333333333331</v>
      </c>
      <c r="S123" s="34" t="str">
        <f t="shared" si="29"/>
        <v>A</v>
      </c>
      <c r="T123" s="23">
        <f>'[11]Фед- 2020-2021'!BE123</f>
        <v>0.73309522048334086</v>
      </c>
      <c r="U123" s="30" t="str">
        <f t="shared" si="30"/>
        <v>C</v>
      </c>
      <c r="V123" s="33">
        <f>'[11]Фед- 2020-2021'!BG123</f>
        <v>0.4</v>
      </c>
      <c r="W123" s="217" t="str">
        <f t="shared" si="31"/>
        <v>A</v>
      </c>
      <c r="X123" s="58" t="str">
        <f t="shared" si="32"/>
        <v>B</v>
      </c>
      <c r="Y123" s="130">
        <f t="shared" si="33"/>
        <v>4.2</v>
      </c>
      <c r="Z123" s="131">
        <f t="shared" si="34"/>
        <v>4.2</v>
      </c>
      <c r="AA123" s="131">
        <f t="shared" si="35"/>
        <v>1</v>
      </c>
      <c r="AB123" s="131">
        <f t="shared" si="36"/>
        <v>4.2</v>
      </c>
      <c r="AC123" s="131">
        <f t="shared" si="37"/>
        <v>2</v>
      </c>
      <c r="AD123" s="131">
        <f t="shared" si="38"/>
        <v>2</v>
      </c>
      <c r="AE123" s="131">
        <f t="shared" si="39"/>
        <v>1</v>
      </c>
      <c r="AF123" s="131">
        <f t="shared" si="40"/>
        <v>4.2</v>
      </c>
      <c r="AG123" s="131">
        <f t="shared" si="41"/>
        <v>2</v>
      </c>
      <c r="AH123" s="131">
        <f t="shared" si="42"/>
        <v>4.2</v>
      </c>
      <c r="AI123" s="132">
        <f t="shared" si="43"/>
        <v>2.9</v>
      </c>
    </row>
    <row r="124" spans="1:36" ht="15.75" thickBot="1" x14ac:dyDescent="0.3">
      <c r="A124" s="248">
        <v>9</v>
      </c>
      <c r="B124" s="249">
        <f>'[11]Мун- 2020-2021'!B124</f>
        <v>10890</v>
      </c>
      <c r="C124" s="250" t="s">
        <v>190</v>
      </c>
      <c r="D124" s="251">
        <f>'[11]Мун- 2020-2021'!DC124</f>
        <v>0.5</v>
      </c>
      <c r="E124" s="252" t="str">
        <f t="shared" si="22"/>
        <v>B</v>
      </c>
      <c r="F124" s="253">
        <f>'[11]Мун- 2020-2021'!DE124</f>
        <v>9.7311513734658101E-2</v>
      </c>
      <c r="G124" s="65" t="str">
        <f t="shared" si="23"/>
        <v>D</v>
      </c>
      <c r="H124" s="254">
        <f>'[11]Мун- 2020-2021'!DG124</f>
        <v>0.16666666666666666</v>
      </c>
      <c r="I124" s="65" t="str">
        <f t="shared" si="24"/>
        <v>A</v>
      </c>
      <c r="J124" s="51">
        <f>'[11]Мун- 2020-2021'!DI124</f>
        <v>1.1501597444089457E-2</v>
      </c>
      <c r="K124" s="65" t="str">
        <f t="shared" si="25"/>
        <v>D</v>
      </c>
      <c r="L124" s="52">
        <f>'[11]Рег- 2020-2021'!AQ124</f>
        <v>0.2</v>
      </c>
      <c r="M124" s="66" t="str">
        <f t="shared" si="26"/>
        <v>C</v>
      </c>
      <c r="N124" s="51">
        <f>'[11]Рег- 2020-2021'!AS124</f>
        <v>0.13290280754803646</v>
      </c>
      <c r="O124" s="67" t="str">
        <f t="shared" si="27"/>
        <v>D</v>
      </c>
      <c r="P124" s="52">
        <f>'[11]Рег- 2020-2021'!AU124</f>
        <v>0</v>
      </c>
      <c r="Q124" s="66" t="str">
        <f t="shared" si="28"/>
        <v>D</v>
      </c>
      <c r="R124" s="51">
        <f>'[11]Фед- 2020-2021'!BC124</f>
        <v>0</v>
      </c>
      <c r="S124" s="67" t="str">
        <f t="shared" si="29"/>
        <v>D</v>
      </c>
      <c r="T124" s="52">
        <f>'[11]Фед- 2020-2021'!BE124</f>
        <v>1.4661904409666817E-4</v>
      </c>
      <c r="U124" s="66" t="str">
        <f t="shared" si="30"/>
        <v>D</v>
      </c>
      <c r="V124" s="51">
        <f>'[11]Фед- 2020-2021'!BG124</f>
        <v>0</v>
      </c>
      <c r="W124" s="252" t="str">
        <f t="shared" si="31"/>
        <v>D</v>
      </c>
      <c r="X124" s="68" t="str">
        <f>IF(AI124&gt;=3.5,"A",IF(AI124&gt;=2.5,"B",IF(AI124&gt;=1.5,"C","D")))</f>
        <v>C</v>
      </c>
      <c r="Y124" s="126">
        <f>IF(E124="A",4.2,IF(E124="B",2.5,IF(E124="C",2,1)))</f>
        <v>2.5</v>
      </c>
      <c r="Z124" s="127">
        <f>IF(G124="A",4.2,IF(G124="B",2.5,IF(G124="C",2,1)))</f>
        <v>1</v>
      </c>
      <c r="AA124" s="127">
        <f>IF(I124="A",4.2,IF(I124="B",2.5,IF(I124="C",2,1)))</f>
        <v>4.2</v>
      </c>
      <c r="AB124" s="127">
        <f>IF(K124="A",4.2,IF(K124="B",2.5,IF(K124="C",2,1)))</f>
        <v>1</v>
      </c>
      <c r="AC124" s="127">
        <f>IF(M124="A",4.2,IF(M124="B",2.5,IF(M124="C",2,1)))</f>
        <v>2</v>
      </c>
      <c r="AD124" s="127">
        <f>IF(O124="A",4.2,IF(O124="B",2.5,IF(O124="C",2,1)))</f>
        <v>1</v>
      </c>
      <c r="AE124" s="127">
        <f>IF(Q124="A",4.2,IF(Q124="B",2.5,IF(Q124="C",2,1)))</f>
        <v>1</v>
      </c>
      <c r="AF124" s="127">
        <f>IF(S124="A",4.2,IF(S124="B",2.5,IF(S124="C",2,1)))</f>
        <v>1</v>
      </c>
      <c r="AG124" s="127">
        <f>IF(U124="A",4.2,IF(U124="B",2.5,IF(U124="C",2,1)))</f>
        <v>1</v>
      </c>
      <c r="AH124" s="127">
        <f>IF(W124="A",4.2,IF(W124="B",2.5,IF(W124="C",2,1)))</f>
        <v>1</v>
      </c>
      <c r="AI124" s="128">
        <f>AVERAGE(Y124:AH124)</f>
        <v>1.5699999999999998</v>
      </c>
    </row>
    <row r="125" spans="1:36" ht="16.5" thickBot="1" x14ac:dyDescent="0.3">
      <c r="A125" s="10">
        <f>A7+A17+A30+A48+A68+A82+A113+A124</f>
        <v>110</v>
      </c>
      <c r="B125" s="11"/>
      <c r="C125" s="94" t="s">
        <v>90</v>
      </c>
      <c r="D125" s="95">
        <f>'[11]Мун- 2020-2021'!DC125</f>
        <v>0.37950450450450451</v>
      </c>
      <c r="E125" s="96"/>
      <c r="F125" s="95">
        <f>'[11]Мун- 2020-2021'!DE125</f>
        <v>0.99999999999999922</v>
      </c>
      <c r="G125" s="96"/>
      <c r="H125" s="95">
        <f>'[11]Мун- 2020-2021'!DG125</f>
        <v>0.10819788409207388</v>
      </c>
      <c r="I125" s="97"/>
      <c r="J125" s="98">
        <f>'[11]Мун- 2020-2021'!DI125</f>
        <v>0.15287823778431675</v>
      </c>
      <c r="K125" s="97"/>
      <c r="L125" s="95">
        <f>'[11]Рег- 2020-2021'!AQ125</f>
        <v>0.20900900900900882</v>
      </c>
      <c r="M125" s="97"/>
      <c r="N125" s="95">
        <f>'[11]Рег- 2020-2021'!AS125</f>
        <v>0.99999999999999967</v>
      </c>
      <c r="O125" s="97"/>
      <c r="P125" s="95">
        <f>'[11]Рег- 2020-2021'!AU125</f>
        <v>0.26668018901362622</v>
      </c>
      <c r="Q125" s="97"/>
      <c r="R125" s="95">
        <f>'[11]Фед- 2020-2021'!BC125</f>
        <v>0.14714714714714713</v>
      </c>
      <c r="S125" s="97"/>
      <c r="T125" s="95">
        <f>'[11]Фед- 2020-2021'!BE125</f>
        <v>0.99999999999999944</v>
      </c>
      <c r="U125" s="97"/>
      <c r="V125" s="95">
        <f>'[11]Фед- 2020-2021'!BG125</f>
        <v>0.23126602794053733</v>
      </c>
      <c r="W125" s="2"/>
      <c r="X125" s="14"/>
      <c r="Z125" s="17"/>
      <c r="AA125" s="17"/>
      <c r="AB125" s="17"/>
      <c r="AC125" s="17"/>
      <c r="AD125" s="18">
        <f>AVERAGE(AD7:AD121)</f>
        <v>1.7565217391304342</v>
      </c>
    </row>
    <row r="126" spans="1:36" x14ac:dyDescent="0.25">
      <c r="A126" s="7"/>
      <c r="B126" s="7"/>
      <c r="C126" s="15" t="s">
        <v>135</v>
      </c>
      <c r="D126" s="255">
        <f>(D125+D125/2)</f>
        <v>0.5692567567567568</v>
      </c>
      <c r="E126" s="255"/>
      <c r="F126" s="255">
        <f t="shared" ref="F126:V126" si="44">F125+F125/2</f>
        <v>1.4999999999999989</v>
      </c>
      <c r="G126" s="255"/>
      <c r="H126" s="255">
        <f t="shared" si="44"/>
        <v>0.16229682613811083</v>
      </c>
      <c r="I126" s="255"/>
      <c r="J126" s="255">
        <f t="shared" si="44"/>
        <v>0.22931735667647513</v>
      </c>
      <c r="K126" s="255"/>
      <c r="L126" s="255">
        <f t="shared" si="44"/>
        <v>0.3135135135135132</v>
      </c>
      <c r="M126" s="255"/>
      <c r="N126" s="255">
        <f t="shared" si="44"/>
        <v>1.4999999999999996</v>
      </c>
      <c r="O126" s="255"/>
      <c r="P126" s="255">
        <f t="shared" si="44"/>
        <v>0.40002028352043933</v>
      </c>
      <c r="Q126" s="255"/>
      <c r="R126" s="255">
        <f t="shared" si="44"/>
        <v>0.22072072072072069</v>
      </c>
      <c r="S126" s="255"/>
      <c r="T126" s="255">
        <f t="shared" si="44"/>
        <v>1.4999999999999991</v>
      </c>
      <c r="U126" s="255"/>
      <c r="V126" s="255">
        <f t="shared" si="44"/>
        <v>0.34689904191080601</v>
      </c>
      <c r="W126" s="2"/>
      <c r="X126" s="14"/>
      <c r="Z126" s="17"/>
      <c r="AA126" s="17"/>
      <c r="AB126" s="17"/>
      <c r="AC126" s="17"/>
      <c r="AD126" s="19">
        <v>0.45</v>
      </c>
    </row>
    <row r="127" spans="1:36" x14ac:dyDescent="0.25">
      <c r="A127" s="7"/>
      <c r="B127" s="7"/>
      <c r="C127" s="20" t="s">
        <v>136</v>
      </c>
      <c r="D127" s="256">
        <f>D125</f>
        <v>0.37950450450450451</v>
      </c>
      <c r="E127" s="256"/>
      <c r="F127" s="256">
        <f t="shared" ref="F127:V127" si="45">F125</f>
        <v>0.99999999999999922</v>
      </c>
      <c r="G127" s="256"/>
      <c r="H127" s="256">
        <f t="shared" si="45"/>
        <v>0.10819788409207388</v>
      </c>
      <c r="I127" s="256"/>
      <c r="J127" s="256">
        <f t="shared" si="45"/>
        <v>0.15287823778431675</v>
      </c>
      <c r="K127" s="256"/>
      <c r="L127" s="256">
        <f t="shared" si="45"/>
        <v>0.20900900900900882</v>
      </c>
      <c r="M127" s="256"/>
      <c r="N127" s="256">
        <f t="shared" si="45"/>
        <v>0.99999999999999967</v>
      </c>
      <c r="O127" s="256"/>
      <c r="P127" s="256">
        <f t="shared" si="45"/>
        <v>0.26668018901362622</v>
      </c>
      <c r="Q127" s="256"/>
      <c r="R127" s="256">
        <f t="shared" si="45"/>
        <v>0.14714714714714713</v>
      </c>
      <c r="S127" s="256"/>
      <c r="T127" s="256">
        <f t="shared" si="45"/>
        <v>0.99999999999999944</v>
      </c>
      <c r="U127" s="256"/>
      <c r="V127" s="256">
        <f t="shared" si="45"/>
        <v>0.23126602794053733</v>
      </c>
      <c r="W127" s="2"/>
      <c r="X127" s="14"/>
      <c r="Z127" s="17"/>
      <c r="AA127" s="17"/>
      <c r="AB127" s="17"/>
      <c r="AC127" s="17"/>
      <c r="AD127" s="19">
        <v>0.33</v>
      </c>
    </row>
    <row r="128" spans="1:36" x14ac:dyDescent="0.25">
      <c r="A128" s="7"/>
      <c r="B128" s="7"/>
      <c r="C128" s="15" t="s">
        <v>137</v>
      </c>
      <c r="D128" s="256">
        <f>D125-D125/2</f>
        <v>0.18975225225225226</v>
      </c>
      <c r="E128" s="256"/>
      <c r="F128" s="256">
        <f t="shared" ref="F128:V128" si="46">F125-F125/2</f>
        <v>0.49999999999999961</v>
      </c>
      <c r="G128" s="256"/>
      <c r="H128" s="256">
        <f t="shared" si="46"/>
        <v>5.4098942046036942E-2</v>
      </c>
      <c r="I128" s="256"/>
      <c r="J128" s="256">
        <f t="shared" si="46"/>
        <v>7.6439118892158375E-2</v>
      </c>
      <c r="K128" s="256"/>
      <c r="L128" s="256">
        <f t="shared" si="46"/>
        <v>0.10450450450450441</v>
      </c>
      <c r="M128" s="256"/>
      <c r="N128" s="256">
        <f t="shared" si="46"/>
        <v>0.49999999999999983</v>
      </c>
      <c r="O128" s="256"/>
      <c r="P128" s="256">
        <f t="shared" si="46"/>
        <v>0.13334009450681311</v>
      </c>
      <c r="Q128" s="256"/>
      <c r="R128" s="256">
        <f t="shared" si="46"/>
        <v>7.3573573573573567E-2</v>
      </c>
      <c r="S128" s="256"/>
      <c r="T128" s="256">
        <f t="shared" si="46"/>
        <v>0.49999999999999972</v>
      </c>
      <c r="U128" s="256"/>
      <c r="V128" s="256">
        <f t="shared" si="46"/>
        <v>0.11563301397026866</v>
      </c>
      <c r="W128" s="2"/>
      <c r="X128" s="2"/>
      <c r="Z128" s="17"/>
      <c r="AA128" s="17"/>
      <c r="AB128" s="17"/>
      <c r="AC128" s="17"/>
      <c r="AD128" s="19">
        <v>0.15</v>
      </c>
    </row>
    <row r="129" spans="2:24" x14ac:dyDescent="0.25">
      <c r="T129" s="16"/>
    </row>
    <row r="130" spans="2:24" x14ac:dyDescent="0.25">
      <c r="D130" s="1" t="s">
        <v>81</v>
      </c>
      <c r="E130" s="3" t="s">
        <v>134</v>
      </c>
      <c r="F130" s="21"/>
      <c r="G130" s="22"/>
      <c r="H130" s="21"/>
      <c r="I130" s="22"/>
      <c r="J130" s="22"/>
      <c r="K130" s="22"/>
      <c r="L130" s="21"/>
      <c r="M130" s="53"/>
      <c r="N130" s="21"/>
      <c r="O130" s="53"/>
      <c r="P130" s="21"/>
      <c r="Q130" s="54"/>
      <c r="R130" s="21"/>
      <c r="S130" s="53"/>
      <c r="T130" s="21"/>
      <c r="U130" s="53"/>
      <c r="V130" s="21"/>
      <c r="W130" s="12"/>
      <c r="X130" s="3"/>
    </row>
    <row r="131" spans="2:24" x14ac:dyDescent="0.25">
      <c r="B131" s="9"/>
      <c r="D131" s="4" t="s">
        <v>83</v>
      </c>
      <c r="E131" s="3" t="s">
        <v>131</v>
      </c>
      <c r="F131" s="21"/>
      <c r="G131" s="22"/>
      <c r="H131" s="21"/>
      <c r="I131" s="22"/>
      <c r="J131" s="22"/>
      <c r="K131" s="22"/>
      <c r="L131" s="21"/>
      <c r="M131" s="53"/>
      <c r="N131" s="21"/>
      <c r="O131" s="53"/>
      <c r="P131" s="21"/>
      <c r="Q131" s="54"/>
      <c r="R131" s="21"/>
      <c r="S131" s="53"/>
      <c r="T131" s="21"/>
      <c r="U131" s="53"/>
      <c r="V131" s="21"/>
      <c r="W131" s="12"/>
      <c r="X131" s="3"/>
    </row>
    <row r="132" spans="2:24" x14ac:dyDescent="0.25">
      <c r="D132" s="5" t="s">
        <v>82</v>
      </c>
      <c r="E132" s="3" t="s">
        <v>132</v>
      </c>
      <c r="F132" s="21"/>
      <c r="G132" s="22"/>
      <c r="H132" s="21"/>
      <c r="I132" s="22"/>
      <c r="J132" s="22"/>
      <c r="K132" s="22"/>
      <c r="L132" s="21"/>
      <c r="M132" s="53"/>
      <c r="N132" s="21"/>
      <c r="O132" s="53"/>
      <c r="P132" s="21"/>
      <c r="Q132" s="54"/>
      <c r="R132" s="21"/>
      <c r="S132" s="53"/>
      <c r="T132" s="21"/>
      <c r="U132" s="53"/>
      <c r="V132" s="21"/>
      <c r="W132" s="12"/>
      <c r="X132" s="3"/>
    </row>
    <row r="133" spans="2:24" x14ac:dyDescent="0.25">
      <c r="D133" s="6" t="s">
        <v>84</v>
      </c>
      <c r="E133" s="3" t="s">
        <v>133</v>
      </c>
      <c r="F133" s="21"/>
      <c r="G133" s="22"/>
      <c r="H133" s="21"/>
      <c r="I133" s="22"/>
      <c r="J133" s="22"/>
      <c r="K133" s="22"/>
      <c r="L133" s="21"/>
      <c r="M133" s="55"/>
      <c r="N133" s="21"/>
      <c r="O133" s="55"/>
      <c r="P133" s="21"/>
      <c r="Q133" s="54"/>
      <c r="R133" s="21"/>
      <c r="S133" s="55"/>
      <c r="T133" s="21"/>
      <c r="U133" s="55"/>
      <c r="V133" s="21"/>
      <c r="W133" s="12"/>
      <c r="X133" s="3"/>
    </row>
  </sheetData>
  <mergeCells count="8">
    <mergeCell ref="X4:X5"/>
    <mergeCell ref="Y4:AI4"/>
    <mergeCell ref="A4:A5"/>
    <mergeCell ref="B4:B5"/>
    <mergeCell ref="C4:C5"/>
    <mergeCell ref="D4:K4"/>
    <mergeCell ref="L4:Q4"/>
    <mergeCell ref="R4:W4"/>
  </mergeCells>
  <conditionalFormatting sqref="G6:G124 O6:O124 M6:M124 S6:S124 U6:U124 W6:X124 I6:I124 K6:K124 Q6:Q124 E6:E124">
    <cfRule type="cellIs" dxfId="212" priority="10" operator="equal">
      <formula>"D"</formula>
    </cfRule>
    <cfRule type="cellIs" dxfId="211" priority="11" operator="equal">
      <formula>"C"</formula>
    </cfRule>
    <cfRule type="cellIs" dxfId="210" priority="12" operator="equal">
      <formula>"B"</formula>
    </cfRule>
    <cfRule type="cellIs" dxfId="209" priority="13" operator="equal">
      <formula>"A"</formula>
    </cfRule>
  </conditionalFormatting>
  <conditionalFormatting sqref="J6:J7 J9:J124">
    <cfRule type="cellIs" dxfId="208" priority="6" operator="lessThan">
      <formula>$J$128</formula>
    </cfRule>
    <cfRule type="cellIs" dxfId="207" priority="7" operator="between">
      <formula>$J$128</formula>
      <formula>$J$127</formula>
    </cfRule>
    <cfRule type="cellIs" dxfId="206" priority="8" operator="between">
      <formula>$J$127</formula>
      <formula>$J$126</formula>
    </cfRule>
    <cfRule type="cellIs" dxfId="205" priority="9" operator="greaterThanOrEqual">
      <formula>$J$126</formula>
    </cfRule>
  </conditionalFormatting>
  <conditionalFormatting sqref="J8">
    <cfRule type="cellIs" dxfId="204" priority="2" operator="lessThan">
      <formula>$J$128</formula>
    </cfRule>
    <cfRule type="cellIs" dxfId="203" priority="3" operator="between">
      <formula>$J$128</formula>
      <formula>$J$127</formula>
    </cfRule>
    <cfRule type="cellIs" dxfId="202" priority="4" operator="between">
      <formula>$J$127</formula>
      <formula>$J$126</formula>
    </cfRule>
    <cfRule type="cellIs" dxfId="201" priority="5" operator="greaterThanOrEqual">
      <formula>$J$126</formula>
    </cfRule>
  </conditionalFormatting>
  <conditionalFormatting sqref="D106">
    <cfRule type="cellIs" dxfId="200" priority="1" stopIfTrue="1" operator="equal">
      <formula>$D$126</formula>
    </cfRule>
  </conditionalFormatting>
  <conditionalFormatting sqref="H6:H124">
    <cfRule type="cellIs" dxfId="199" priority="14" stopIfTrue="1" operator="lessThan">
      <formula>$H$128</formula>
    </cfRule>
    <cfRule type="cellIs" dxfId="198" priority="15" stopIfTrue="1" operator="between">
      <formula>$H$128</formula>
      <formula>$H$127</formula>
    </cfRule>
    <cfRule type="cellIs" dxfId="197" priority="16" stopIfTrue="1" operator="between">
      <formula>$H$127</formula>
      <formula>$H$126</formula>
    </cfRule>
    <cfRule type="cellIs" dxfId="196" priority="17" stopIfTrue="1" operator="greaterThanOrEqual">
      <formula>$H$126</formula>
    </cfRule>
  </conditionalFormatting>
  <conditionalFormatting sqref="F6:F124">
    <cfRule type="cellIs" dxfId="195" priority="18" stopIfTrue="1" operator="lessThan">
      <formula>$F$128</formula>
    </cfRule>
    <cfRule type="cellIs" dxfId="194" priority="19" stopIfTrue="1" operator="between">
      <formula>$F$128</formula>
      <formula>$F$127</formula>
    </cfRule>
    <cfRule type="cellIs" dxfId="193" priority="20" stopIfTrue="1" operator="between">
      <formula>$F$127</formula>
      <formula>$F$126</formula>
    </cfRule>
    <cfRule type="cellIs" dxfId="192" priority="21" stopIfTrue="1" operator="greaterThanOrEqual">
      <formula>$F$126</formula>
    </cfRule>
  </conditionalFormatting>
  <conditionalFormatting sqref="D6:D124">
    <cfRule type="cellIs" dxfId="191" priority="22" stopIfTrue="1" operator="between">
      <formula>0.645</formula>
      <formula>0.65</formula>
    </cfRule>
    <cfRule type="cellIs" dxfId="190" priority="23" stopIfTrue="1" operator="greaterThanOrEqual">
      <formula>$D$126</formula>
    </cfRule>
    <cfRule type="cellIs" dxfId="189" priority="24" stopIfTrue="1" operator="between">
      <formula>$D$127</formula>
      <formula>$D$126</formula>
    </cfRule>
    <cfRule type="cellIs" dxfId="188" priority="25" stopIfTrue="1" operator="between">
      <formula>$D$128</formula>
      <formula>$D$127</formula>
    </cfRule>
    <cfRule type="cellIs" dxfId="187" priority="26" stopIfTrue="1" operator="lessThan">
      <formula>$D$128</formula>
    </cfRule>
  </conditionalFormatting>
  <conditionalFormatting sqref="L6:L124">
    <cfRule type="cellIs" dxfId="186" priority="27" stopIfTrue="1" operator="lessThan">
      <formula>$L$128</formula>
    </cfRule>
    <cfRule type="cellIs" dxfId="185" priority="28" stopIfTrue="1" operator="between">
      <formula>$L$128</formula>
      <formula>$L$127</formula>
    </cfRule>
    <cfRule type="cellIs" dxfId="184" priority="29" stopIfTrue="1" operator="between">
      <formula>$L$127</formula>
      <formula>$L$126</formula>
    </cfRule>
    <cfRule type="cellIs" dxfId="183" priority="30" stopIfTrue="1" operator="greaterThanOrEqual">
      <formula>$L$126</formula>
    </cfRule>
  </conditionalFormatting>
  <conditionalFormatting sqref="N6:N124">
    <cfRule type="cellIs" dxfId="182" priority="31" stopIfTrue="1" operator="lessThan">
      <formula>$N$128</formula>
    </cfRule>
    <cfRule type="cellIs" dxfId="181" priority="32" stopIfTrue="1" operator="between">
      <formula>$N$128</formula>
      <formula>$N$127</formula>
    </cfRule>
    <cfRule type="cellIs" dxfId="180" priority="33" stopIfTrue="1" operator="between">
      <formula>$N$127</formula>
      <formula>$N$126</formula>
    </cfRule>
    <cfRule type="cellIs" dxfId="179" priority="34" stopIfTrue="1" operator="greaterThanOrEqual">
      <formula>$N$126</formula>
    </cfRule>
  </conditionalFormatting>
  <conditionalFormatting sqref="P6:P124">
    <cfRule type="cellIs" dxfId="178" priority="35" stopIfTrue="1" operator="lessThan">
      <formula>$P$128</formula>
    </cfRule>
    <cfRule type="cellIs" dxfId="177" priority="36" stopIfTrue="1" operator="between">
      <formula>$P$128</formula>
      <formula>$P$127</formula>
    </cfRule>
    <cfRule type="cellIs" dxfId="176" priority="37" stopIfTrue="1" operator="between">
      <formula>$P$127</formula>
      <formula>$P$126</formula>
    </cfRule>
    <cfRule type="cellIs" dxfId="175" priority="38" stopIfTrue="1" operator="greaterThanOrEqual">
      <formula>$P$126</formula>
    </cfRule>
  </conditionalFormatting>
  <conditionalFormatting sqref="R6:R124">
    <cfRule type="cellIs" dxfId="174" priority="39" stopIfTrue="1" operator="equal">
      <formula>$R$125</formula>
    </cfRule>
    <cfRule type="cellIs" dxfId="173" priority="40" stopIfTrue="1" operator="lessThan">
      <formula>$R$128</formula>
    </cfRule>
    <cfRule type="cellIs" dxfId="172" priority="41" stopIfTrue="1" operator="between">
      <formula>$R$128</formula>
      <formula>$R$127</formula>
    </cfRule>
    <cfRule type="cellIs" dxfId="171" priority="42" stopIfTrue="1" operator="between">
      <formula>$R$127</formula>
      <formula>$R$126</formula>
    </cfRule>
    <cfRule type="cellIs" dxfId="170" priority="43" stopIfTrue="1" operator="greaterThanOrEqual">
      <formula>$R$126</formula>
    </cfRule>
  </conditionalFormatting>
  <conditionalFormatting sqref="T6:T124">
    <cfRule type="cellIs" dxfId="169" priority="44" operator="lessThan">
      <formula>$T$128</formula>
    </cfRule>
    <cfRule type="cellIs" dxfId="168" priority="45" operator="between">
      <formula>$T$128</formula>
      <formula>$T$127</formula>
    </cfRule>
    <cfRule type="cellIs" dxfId="167" priority="46" operator="between">
      <formula>$T$127</formula>
      <formula>$T$126</formula>
    </cfRule>
    <cfRule type="cellIs" dxfId="166" priority="47" operator="greaterThanOrEqual">
      <formula>$T$128</formula>
    </cfRule>
  </conditionalFormatting>
  <conditionalFormatting sqref="V6:V124">
    <cfRule type="cellIs" dxfId="165" priority="48" operator="lessThan">
      <formula>$V$128</formula>
    </cfRule>
    <cfRule type="cellIs" dxfId="164" priority="49" stopIfTrue="1" operator="between">
      <formula>$V$128</formula>
      <formula>$V$127</formula>
    </cfRule>
    <cfRule type="cellIs" dxfId="163" priority="50" stopIfTrue="1" operator="between">
      <formula>$V$127</formula>
      <formula>$V$126</formula>
    </cfRule>
    <cfRule type="cellIs" dxfId="162" priority="51" operator="greaterThanOrEqual">
      <formula>$V$126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8" width="13.5703125" customWidth="1"/>
    <col min="9" max="9" width="13.7109375" customWidth="1"/>
    <col min="10" max="11" width="11.7109375" customWidth="1"/>
    <col min="12" max="12" width="10.7109375" customWidth="1"/>
    <col min="13" max="13" width="8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8.7109375" customWidth="1"/>
    <col min="20" max="20" width="10.7109375" customWidth="1"/>
    <col min="21" max="21" width="8.7109375" customWidth="1"/>
    <col min="22" max="23" width="13.7109375" customWidth="1"/>
    <col min="24" max="24" width="10.85546875" customWidth="1"/>
    <col min="25" max="34" width="4.28515625" customWidth="1"/>
    <col min="35" max="35" width="4.85546875" customWidth="1"/>
    <col min="257" max="257" width="4.140625" customWidth="1"/>
    <col min="258" max="258" width="8.7109375" customWidth="1"/>
    <col min="259" max="259" width="32.85546875" customWidth="1"/>
    <col min="260" max="260" width="10.7109375" customWidth="1"/>
    <col min="261" max="261" width="8.7109375" customWidth="1"/>
    <col min="262" max="262" width="10.7109375" customWidth="1"/>
    <col min="263" max="263" width="8.7109375" customWidth="1"/>
    <col min="264" max="264" width="13.5703125" customWidth="1"/>
    <col min="265" max="265" width="13.7109375" customWidth="1"/>
    <col min="266" max="267" width="11.7109375" customWidth="1"/>
    <col min="268" max="268" width="10.7109375" customWidth="1"/>
    <col min="269" max="269" width="8.7109375" customWidth="1"/>
    <col min="270" max="270" width="10.7109375" customWidth="1"/>
    <col min="271" max="271" width="8.7109375" customWidth="1"/>
    <col min="272" max="273" width="13.7109375" customWidth="1"/>
    <col min="274" max="274" width="10.7109375" customWidth="1"/>
    <col min="275" max="275" width="8.7109375" customWidth="1"/>
    <col min="276" max="276" width="10.7109375" customWidth="1"/>
    <col min="277" max="277" width="8.7109375" customWidth="1"/>
    <col min="278" max="279" width="13.7109375" customWidth="1"/>
    <col min="280" max="280" width="10.85546875" customWidth="1"/>
    <col min="281" max="290" width="4.28515625" customWidth="1"/>
    <col min="291" max="291" width="4.85546875" customWidth="1"/>
    <col min="513" max="513" width="4.140625" customWidth="1"/>
    <col min="514" max="514" width="8.7109375" customWidth="1"/>
    <col min="515" max="515" width="32.85546875" customWidth="1"/>
    <col min="516" max="516" width="10.7109375" customWidth="1"/>
    <col min="517" max="517" width="8.7109375" customWidth="1"/>
    <col min="518" max="518" width="10.7109375" customWidth="1"/>
    <col min="519" max="519" width="8.7109375" customWidth="1"/>
    <col min="520" max="520" width="13.5703125" customWidth="1"/>
    <col min="521" max="521" width="13.7109375" customWidth="1"/>
    <col min="522" max="523" width="11.7109375" customWidth="1"/>
    <col min="524" max="524" width="10.7109375" customWidth="1"/>
    <col min="525" max="525" width="8.7109375" customWidth="1"/>
    <col min="526" max="526" width="10.7109375" customWidth="1"/>
    <col min="527" max="527" width="8.7109375" customWidth="1"/>
    <col min="528" max="529" width="13.7109375" customWidth="1"/>
    <col min="530" max="530" width="10.7109375" customWidth="1"/>
    <col min="531" max="531" width="8.7109375" customWidth="1"/>
    <col min="532" max="532" width="10.7109375" customWidth="1"/>
    <col min="533" max="533" width="8.7109375" customWidth="1"/>
    <col min="534" max="535" width="13.7109375" customWidth="1"/>
    <col min="536" max="536" width="10.85546875" customWidth="1"/>
    <col min="537" max="546" width="4.28515625" customWidth="1"/>
    <col min="547" max="547" width="4.85546875" customWidth="1"/>
    <col min="769" max="769" width="4.140625" customWidth="1"/>
    <col min="770" max="770" width="8.7109375" customWidth="1"/>
    <col min="771" max="771" width="32.85546875" customWidth="1"/>
    <col min="772" max="772" width="10.7109375" customWidth="1"/>
    <col min="773" max="773" width="8.7109375" customWidth="1"/>
    <col min="774" max="774" width="10.7109375" customWidth="1"/>
    <col min="775" max="775" width="8.7109375" customWidth="1"/>
    <col min="776" max="776" width="13.5703125" customWidth="1"/>
    <col min="777" max="777" width="13.7109375" customWidth="1"/>
    <col min="778" max="779" width="11.7109375" customWidth="1"/>
    <col min="780" max="780" width="10.7109375" customWidth="1"/>
    <col min="781" max="781" width="8.7109375" customWidth="1"/>
    <col min="782" max="782" width="10.7109375" customWidth="1"/>
    <col min="783" max="783" width="8.7109375" customWidth="1"/>
    <col min="784" max="785" width="13.7109375" customWidth="1"/>
    <col min="786" max="786" width="10.7109375" customWidth="1"/>
    <col min="787" max="787" width="8.7109375" customWidth="1"/>
    <col min="788" max="788" width="10.7109375" customWidth="1"/>
    <col min="789" max="789" width="8.7109375" customWidth="1"/>
    <col min="790" max="791" width="13.7109375" customWidth="1"/>
    <col min="792" max="792" width="10.85546875" customWidth="1"/>
    <col min="793" max="802" width="4.28515625" customWidth="1"/>
    <col min="803" max="803" width="4.85546875" customWidth="1"/>
    <col min="1025" max="1025" width="4.140625" customWidth="1"/>
    <col min="1026" max="1026" width="8.7109375" customWidth="1"/>
    <col min="1027" max="1027" width="32.85546875" customWidth="1"/>
    <col min="1028" max="1028" width="10.7109375" customWidth="1"/>
    <col min="1029" max="1029" width="8.7109375" customWidth="1"/>
    <col min="1030" max="1030" width="10.7109375" customWidth="1"/>
    <col min="1031" max="1031" width="8.7109375" customWidth="1"/>
    <col min="1032" max="1032" width="13.5703125" customWidth="1"/>
    <col min="1033" max="1033" width="13.7109375" customWidth="1"/>
    <col min="1034" max="1035" width="11.7109375" customWidth="1"/>
    <col min="1036" max="1036" width="10.7109375" customWidth="1"/>
    <col min="1037" max="1037" width="8.7109375" customWidth="1"/>
    <col min="1038" max="1038" width="10.7109375" customWidth="1"/>
    <col min="1039" max="1039" width="8.7109375" customWidth="1"/>
    <col min="1040" max="1041" width="13.7109375" customWidth="1"/>
    <col min="1042" max="1042" width="10.7109375" customWidth="1"/>
    <col min="1043" max="1043" width="8.7109375" customWidth="1"/>
    <col min="1044" max="1044" width="10.7109375" customWidth="1"/>
    <col min="1045" max="1045" width="8.7109375" customWidth="1"/>
    <col min="1046" max="1047" width="13.7109375" customWidth="1"/>
    <col min="1048" max="1048" width="10.85546875" customWidth="1"/>
    <col min="1049" max="1058" width="4.28515625" customWidth="1"/>
    <col min="1059" max="1059" width="4.85546875" customWidth="1"/>
    <col min="1281" max="1281" width="4.140625" customWidth="1"/>
    <col min="1282" max="1282" width="8.7109375" customWidth="1"/>
    <col min="1283" max="1283" width="32.85546875" customWidth="1"/>
    <col min="1284" max="1284" width="10.7109375" customWidth="1"/>
    <col min="1285" max="1285" width="8.7109375" customWidth="1"/>
    <col min="1286" max="1286" width="10.7109375" customWidth="1"/>
    <col min="1287" max="1287" width="8.7109375" customWidth="1"/>
    <col min="1288" max="1288" width="13.5703125" customWidth="1"/>
    <col min="1289" max="1289" width="13.7109375" customWidth="1"/>
    <col min="1290" max="1291" width="11.7109375" customWidth="1"/>
    <col min="1292" max="1292" width="10.7109375" customWidth="1"/>
    <col min="1293" max="1293" width="8.7109375" customWidth="1"/>
    <col min="1294" max="1294" width="10.7109375" customWidth="1"/>
    <col min="1295" max="1295" width="8.7109375" customWidth="1"/>
    <col min="1296" max="1297" width="13.7109375" customWidth="1"/>
    <col min="1298" max="1298" width="10.7109375" customWidth="1"/>
    <col min="1299" max="1299" width="8.7109375" customWidth="1"/>
    <col min="1300" max="1300" width="10.7109375" customWidth="1"/>
    <col min="1301" max="1301" width="8.7109375" customWidth="1"/>
    <col min="1302" max="1303" width="13.7109375" customWidth="1"/>
    <col min="1304" max="1304" width="10.85546875" customWidth="1"/>
    <col min="1305" max="1314" width="4.28515625" customWidth="1"/>
    <col min="1315" max="1315" width="4.85546875" customWidth="1"/>
    <col min="1537" max="1537" width="4.140625" customWidth="1"/>
    <col min="1538" max="1538" width="8.7109375" customWidth="1"/>
    <col min="1539" max="1539" width="32.85546875" customWidth="1"/>
    <col min="1540" max="1540" width="10.7109375" customWidth="1"/>
    <col min="1541" max="1541" width="8.7109375" customWidth="1"/>
    <col min="1542" max="1542" width="10.7109375" customWidth="1"/>
    <col min="1543" max="1543" width="8.7109375" customWidth="1"/>
    <col min="1544" max="1544" width="13.5703125" customWidth="1"/>
    <col min="1545" max="1545" width="13.7109375" customWidth="1"/>
    <col min="1546" max="1547" width="11.7109375" customWidth="1"/>
    <col min="1548" max="1548" width="10.7109375" customWidth="1"/>
    <col min="1549" max="1549" width="8.7109375" customWidth="1"/>
    <col min="1550" max="1550" width="10.7109375" customWidth="1"/>
    <col min="1551" max="1551" width="8.7109375" customWidth="1"/>
    <col min="1552" max="1553" width="13.7109375" customWidth="1"/>
    <col min="1554" max="1554" width="10.7109375" customWidth="1"/>
    <col min="1555" max="1555" width="8.7109375" customWidth="1"/>
    <col min="1556" max="1556" width="10.7109375" customWidth="1"/>
    <col min="1557" max="1557" width="8.7109375" customWidth="1"/>
    <col min="1558" max="1559" width="13.7109375" customWidth="1"/>
    <col min="1560" max="1560" width="10.85546875" customWidth="1"/>
    <col min="1561" max="1570" width="4.28515625" customWidth="1"/>
    <col min="1571" max="1571" width="4.85546875" customWidth="1"/>
    <col min="1793" max="1793" width="4.140625" customWidth="1"/>
    <col min="1794" max="1794" width="8.7109375" customWidth="1"/>
    <col min="1795" max="1795" width="32.85546875" customWidth="1"/>
    <col min="1796" max="1796" width="10.7109375" customWidth="1"/>
    <col min="1797" max="1797" width="8.7109375" customWidth="1"/>
    <col min="1798" max="1798" width="10.7109375" customWidth="1"/>
    <col min="1799" max="1799" width="8.7109375" customWidth="1"/>
    <col min="1800" max="1800" width="13.5703125" customWidth="1"/>
    <col min="1801" max="1801" width="13.7109375" customWidth="1"/>
    <col min="1802" max="1803" width="11.7109375" customWidth="1"/>
    <col min="1804" max="1804" width="10.7109375" customWidth="1"/>
    <col min="1805" max="1805" width="8.7109375" customWidth="1"/>
    <col min="1806" max="1806" width="10.7109375" customWidth="1"/>
    <col min="1807" max="1807" width="8.7109375" customWidth="1"/>
    <col min="1808" max="1809" width="13.7109375" customWidth="1"/>
    <col min="1810" max="1810" width="10.7109375" customWidth="1"/>
    <col min="1811" max="1811" width="8.7109375" customWidth="1"/>
    <col min="1812" max="1812" width="10.7109375" customWidth="1"/>
    <col min="1813" max="1813" width="8.7109375" customWidth="1"/>
    <col min="1814" max="1815" width="13.7109375" customWidth="1"/>
    <col min="1816" max="1816" width="10.85546875" customWidth="1"/>
    <col min="1817" max="1826" width="4.28515625" customWidth="1"/>
    <col min="1827" max="1827" width="4.85546875" customWidth="1"/>
    <col min="2049" max="2049" width="4.140625" customWidth="1"/>
    <col min="2050" max="2050" width="8.7109375" customWidth="1"/>
    <col min="2051" max="2051" width="32.85546875" customWidth="1"/>
    <col min="2052" max="2052" width="10.7109375" customWidth="1"/>
    <col min="2053" max="2053" width="8.7109375" customWidth="1"/>
    <col min="2054" max="2054" width="10.7109375" customWidth="1"/>
    <col min="2055" max="2055" width="8.7109375" customWidth="1"/>
    <col min="2056" max="2056" width="13.5703125" customWidth="1"/>
    <col min="2057" max="2057" width="13.7109375" customWidth="1"/>
    <col min="2058" max="2059" width="11.7109375" customWidth="1"/>
    <col min="2060" max="2060" width="10.7109375" customWidth="1"/>
    <col min="2061" max="2061" width="8.7109375" customWidth="1"/>
    <col min="2062" max="2062" width="10.7109375" customWidth="1"/>
    <col min="2063" max="2063" width="8.7109375" customWidth="1"/>
    <col min="2064" max="2065" width="13.7109375" customWidth="1"/>
    <col min="2066" max="2066" width="10.7109375" customWidth="1"/>
    <col min="2067" max="2067" width="8.7109375" customWidth="1"/>
    <col min="2068" max="2068" width="10.7109375" customWidth="1"/>
    <col min="2069" max="2069" width="8.7109375" customWidth="1"/>
    <col min="2070" max="2071" width="13.7109375" customWidth="1"/>
    <col min="2072" max="2072" width="10.85546875" customWidth="1"/>
    <col min="2073" max="2082" width="4.28515625" customWidth="1"/>
    <col min="2083" max="2083" width="4.85546875" customWidth="1"/>
    <col min="2305" max="2305" width="4.140625" customWidth="1"/>
    <col min="2306" max="2306" width="8.7109375" customWidth="1"/>
    <col min="2307" max="2307" width="32.85546875" customWidth="1"/>
    <col min="2308" max="2308" width="10.7109375" customWidth="1"/>
    <col min="2309" max="2309" width="8.7109375" customWidth="1"/>
    <col min="2310" max="2310" width="10.7109375" customWidth="1"/>
    <col min="2311" max="2311" width="8.7109375" customWidth="1"/>
    <col min="2312" max="2312" width="13.5703125" customWidth="1"/>
    <col min="2313" max="2313" width="13.7109375" customWidth="1"/>
    <col min="2314" max="2315" width="11.7109375" customWidth="1"/>
    <col min="2316" max="2316" width="10.7109375" customWidth="1"/>
    <col min="2317" max="2317" width="8.7109375" customWidth="1"/>
    <col min="2318" max="2318" width="10.7109375" customWidth="1"/>
    <col min="2319" max="2319" width="8.7109375" customWidth="1"/>
    <col min="2320" max="2321" width="13.7109375" customWidth="1"/>
    <col min="2322" max="2322" width="10.7109375" customWidth="1"/>
    <col min="2323" max="2323" width="8.7109375" customWidth="1"/>
    <col min="2324" max="2324" width="10.7109375" customWidth="1"/>
    <col min="2325" max="2325" width="8.7109375" customWidth="1"/>
    <col min="2326" max="2327" width="13.7109375" customWidth="1"/>
    <col min="2328" max="2328" width="10.85546875" customWidth="1"/>
    <col min="2329" max="2338" width="4.28515625" customWidth="1"/>
    <col min="2339" max="2339" width="4.85546875" customWidth="1"/>
    <col min="2561" max="2561" width="4.140625" customWidth="1"/>
    <col min="2562" max="2562" width="8.7109375" customWidth="1"/>
    <col min="2563" max="2563" width="32.85546875" customWidth="1"/>
    <col min="2564" max="2564" width="10.7109375" customWidth="1"/>
    <col min="2565" max="2565" width="8.7109375" customWidth="1"/>
    <col min="2566" max="2566" width="10.7109375" customWidth="1"/>
    <col min="2567" max="2567" width="8.7109375" customWidth="1"/>
    <col min="2568" max="2568" width="13.5703125" customWidth="1"/>
    <col min="2569" max="2569" width="13.7109375" customWidth="1"/>
    <col min="2570" max="2571" width="11.7109375" customWidth="1"/>
    <col min="2572" max="2572" width="10.7109375" customWidth="1"/>
    <col min="2573" max="2573" width="8.7109375" customWidth="1"/>
    <col min="2574" max="2574" width="10.7109375" customWidth="1"/>
    <col min="2575" max="2575" width="8.7109375" customWidth="1"/>
    <col min="2576" max="2577" width="13.7109375" customWidth="1"/>
    <col min="2578" max="2578" width="10.7109375" customWidth="1"/>
    <col min="2579" max="2579" width="8.7109375" customWidth="1"/>
    <col min="2580" max="2580" width="10.7109375" customWidth="1"/>
    <col min="2581" max="2581" width="8.7109375" customWidth="1"/>
    <col min="2582" max="2583" width="13.7109375" customWidth="1"/>
    <col min="2584" max="2584" width="10.85546875" customWidth="1"/>
    <col min="2585" max="2594" width="4.28515625" customWidth="1"/>
    <col min="2595" max="2595" width="4.85546875" customWidth="1"/>
    <col min="2817" max="2817" width="4.140625" customWidth="1"/>
    <col min="2818" max="2818" width="8.7109375" customWidth="1"/>
    <col min="2819" max="2819" width="32.85546875" customWidth="1"/>
    <col min="2820" max="2820" width="10.7109375" customWidth="1"/>
    <col min="2821" max="2821" width="8.7109375" customWidth="1"/>
    <col min="2822" max="2822" width="10.7109375" customWidth="1"/>
    <col min="2823" max="2823" width="8.7109375" customWidth="1"/>
    <col min="2824" max="2824" width="13.5703125" customWidth="1"/>
    <col min="2825" max="2825" width="13.7109375" customWidth="1"/>
    <col min="2826" max="2827" width="11.7109375" customWidth="1"/>
    <col min="2828" max="2828" width="10.7109375" customWidth="1"/>
    <col min="2829" max="2829" width="8.7109375" customWidth="1"/>
    <col min="2830" max="2830" width="10.7109375" customWidth="1"/>
    <col min="2831" max="2831" width="8.7109375" customWidth="1"/>
    <col min="2832" max="2833" width="13.7109375" customWidth="1"/>
    <col min="2834" max="2834" width="10.7109375" customWidth="1"/>
    <col min="2835" max="2835" width="8.7109375" customWidth="1"/>
    <col min="2836" max="2836" width="10.7109375" customWidth="1"/>
    <col min="2837" max="2837" width="8.7109375" customWidth="1"/>
    <col min="2838" max="2839" width="13.7109375" customWidth="1"/>
    <col min="2840" max="2840" width="10.85546875" customWidth="1"/>
    <col min="2841" max="2850" width="4.28515625" customWidth="1"/>
    <col min="2851" max="2851" width="4.85546875" customWidth="1"/>
    <col min="3073" max="3073" width="4.140625" customWidth="1"/>
    <col min="3074" max="3074" width="8.7109375" customWidth="1"/>
    <col min="3075" max="3075" width="32.85546875" customWidth="1"/>
    <col min="3076" max="3076" width="10.7109375" customWidth="1"/>
    <col min="3077" max="3077" width="8.7109375" customWidth="1"/>
    <col min="3078" max="3078" width="10.7109375" customWidth="1"/>
    <col min="3079" max="3079" width="8.7109375" customWidth="1"/>
    <col min="3080" max="3080" width="13.5703125" customWidth="1"/>
    <col min="3081" max="3081" width="13.7109375" customWidth="1"/>
    <col min="3082" max="3083" width="11.7109375" customWidth="1"/>
    <col min="3084" max="3084" width="10.7109375" customWidth="1"/>
    <col min="3085" max="3085" width="8.7109375" customWidth="1"/>
    <col min="3086" max="3086" width="10.7109375" customWidth="1"/>
    <col min="3087" max="3087" width="8.7109375" customWidth="1"/>
    <col min="3088" max="3089" width="13.7109375" customWidth="1"/>
    <col min="3090" max="3090" width="10.7109375" customWidth="1"/>
    <col min="3091" max="3091" width="8.7109375" customWidth="1"/>
    <col min="3092" max="3092" width="10.7109375" customWidth="1"/>
    <col min="3093" max="3093" width="8.7109375" customWidth="1"/>
    <col min="3094" max="3095" width="13.7109375" customWidth="1"/>
    <col min="3096" max="3096" width="10.85546875" customWidth="1"/>
    <col min="3097" max="3106" width="4.28515625" customWidth="1"/>
    <col min="3107" max="3107" width="4.85546875" customWidth="1"/>
    <col min="3329" max="3329" width="4.140625" customWidth="1"/>
    <col min="3330" max="3330" width="8.7109375" customWidth="1"/>
    <col min="3331" max="3331" width="32.85546875" customWidth="1"/>
    <col min="3332" max="3332" width="10.7109375" customWidth="1"/>
    <col min="3333" max="3333" width="8.7109375" customWidth="1"/>
    <col min="3334" max="3334" width="10.7109375" customWidth="1"/>
    <col min="3335" max="3335" width="8.7109375" customWidth="1"/>
    <col min="3336" max="3336" width="13.5703125" customWidth="1"/>
    <col min="3337" max="3337" width="13.7109375" customWidth="1"/>
    <col min="3338" max="3339" width="11.7109375" customWidth="1"/>
    <col min="3340" max="3340" width="10.7109375" customWidth="1"/>
    <col min="3341" max="3341" width="8.7109375" customWidth="1"/>
    <col min="3342" max="3342" width="10.7109375" customWidth="1"/>
    <col min="3343" max="3343" width="8.7109375" customWidth="1"/>
    <col min="3344" max="3345" width="13.7109375" customWidth="1"/>
    <col min="3346" max="3346" width="10.7109375" customWidth="1"/>
    <col min="3347" max="3347" width="8.7109375" customWidth="1"/>
    <col min="3348" max="3348" width="10.7109375" customWidth="1"/>
    <col min="3349" max="3349" width="8.7109375" customWidth="1"/>
    <col min="3350" max="3351" width="13.7109375" customWidth="1"/>
    <col min="3352" max="3352" width="10.85546875" customWidth="1"/>
    <col min="3353" max="3362" width="4.28515625" customWidth="1"/>
    <col min="3363" max="3363" width="4.85546875" customWidth="1"/>
    <col min="3585" max="3585" width="4.140625" customWidth="1"/>
    <col min="3586" max="3586" width="8.7109375" customWidth="1"/>
    <col min="3587" max="3587" width="32.85546875" customWidth="1"/>
    <col min="3588" max="3588" width="10.7109375" customWidth="1"/>
    <col min="3589" max="3589" width="8.7109375" customWidth="1"/>
    <col min="3590" max="3590" width="10.7109375" customWidth="1"/>
    <col min="3591" max="3591" width="8.7109375" customWidth="1"/>
    <col min="3592" max="3592" width="13.5703125" customWidth="1"/>
    <col min="3593" max="3593" width="13.7109375" customWidth="1"/>
    <col min="3594" max="3595" width="11.7109375" customWidth="1"/>
    <col min="3596" max="3596" width="10.7109375" customWidth="1"/>
    <col min="3597" max="3597" width="8.7109375" customWidth="1"/>
    <col min="3598" max="3598" width="10.7109375" customWidth="1"/>
    <col min="3599" max="3599" width="8.7109375" customWidth="1"/>
    <col min="3600" max="3601" width="13.7109375" customWidth="1"/>
    <col min="3602" max="3602" width="10.7109375" customWidth="1"/>
    <col min="3603" max="3603" width="8.7109375" customWidth="1"/>
    <col min="3604" max="3604" width="10.7109375" customWidth="1"/>
    <col min="3605" max="3605" width="8.7109375" customWidth="1"/>
    <col min="3606" max="3607" width="13.7109375" customWidth="1"/>
    <col min="3608" max="3608" width="10.85546875" customWidth="1"/>
    <col min="3609" max="3618" width="4.28515625" customWidth="1"/>
    <col min="3619" max="3619" width="4.85546875" customWidth="1"/>
    <col min="3841" max="3841" width="4.140625" customWidth="1"/>
    <col min="3842" max="3842" width="8.7109375" customWidth="1"/>
    <col min="3843" max="3843" width="32.85546875" customWidth="1"/>
    <col min="3844" max="3844" width="10.7109375" customWidth="1"/>
    <col min="3845" max="3845" width="8.7109375" customWidth="1"/>
    <col min="3846" max="3846" width="10.7109375" customWidth="1"/>
    <col min="3847" max="3847" width="8.7109375" customWidth="1"/>
    <col min="3848" max="3848" width="13.5703125" customWidth="1"/>
    <col min="3849" max="3849" width="13.7109375" customWidth="1"/>
    <col min="3850" max="3851" width="11.7109375" customWidth="1"/>
    <col min="3852" max="3852" width="10.7109375" customWidth="1"/>
    <col min="3853" max="3853" width="8.7109375" customWidth="1"/>
    <col min="3854" max="3854" width="10.7109375" customWidth="1"/>
    <col min="3855" max="3855" width="8.7109375" customWidth="1"/>
    <col min="3856" max="3857" width="13.7109375" customWidth="1"/>
    <col min="3858" max="3858" width="10.7109375" customWidth="1"/>
    <col min="3859" max="3859" width="8.7109375" customWidth="1"/>
    <col min="3860" max="3860" width="10.7109375" customWidth="1"/>
    <col min="3861" max="3861" width="8.7109375" customWidth="1"/>
    <col min="3862" max="3863" width="13.7109375" customWidth="1"/>
    <col min="3864" max="3864" width="10.85546875" customWidth="1"/>
    <col min="3865" max="3874" width="4.28515625" customWidth="1"/>
    <col min="3875" max="3875" width="4.85546875" customWidth="1"/>
    <col min="4097" max="4097" width="4.140625" customWidth="1"/>
    <col min="4098" max="4098" width="8.7109375" customWidth="1"/>
    <col min="4099" max="4099" width="32.85546875" customWidth="1"/>
    <col min="4100" max="4100" width="10.7109375" customWidth="1"/>
    <col min="4101" max="4101" width="8.7109375" customWidth="1"/>
    <col min="4102" max="4102" width="10.7109375" customWidth="1"/>
    <col min="4103" max="4103" width="8.7109375" customWidth="1"/>
    <col min="4104" max="4104" width="13.5703125" customWidth="1"/>
    <col min="4105" max="4105" width="13.7109375" customWidth="1"/>
    <col min="4106" max="4107" width="11.7109375" customWidth="1"/>
    <col min="4108" max="4108" width="10.7109375" customWidth="1"/>
    <col min="4109" max="4109" width="8.7109375" customWidth="1"/>
    <col min="4110" max="4110" width="10.7109375" customWidth="1"/>
    <col min="4111" max="4111" width="8.7109375" customWidth="1"/>
    <col min="4112" max="4113" width="13.7109375" customWidth="1"/>
    <col min="4114" max="4114" width="10.7109375" customWidth="1"/>
    <col min="4115" max="4115" width="8.7109375" customWidth="1"/>
    <col min="4116" max="4116" width="10.7109375" customWidth="1"/>
    <col min="4117" max="4117" width="8.7109375" customWidth="1"/>
    <col min="4118" max="4119" width="13.7109375" customWidth="1"/>
    <col min="4120" max="4120" width="10.85546875" customWidth="1"/>
    <col min="4121" max="4130" width="4.28515625" customWidth="1"/>
    <col min="4131" max="4131" width="4.85546875" customWidth="1"/>
    <col min="4353" max="4353" width="4.140625" customWidth="1"/>
    <col min="4354" max="4354" width="8.7109375" customWidth="1"/>
    <col min="4355" max="4355" width="32.85546875" customWidth="1"/>
    <col min="4356" max="4356" width="10.7109375" customWidth="1"/>
    <col min="4357" max="4357" width="8.7109375" customWidth="1"/>
    <col min="4358" max="4358" width="10.7109375" customWidth="1"/>
    <col min="4359" max="4359" width="8.7109375" customWidth="1"/>
    <col min="4360" max="4360" width="13.5703125" customWidth="1"/>
    <col min="4361" max="4361" width="13.7109375" customWidth="1"/>
    <col min="4362" max="4363" width="11.7109375" customWidth="1"/>
    <col min="4364" max="4364" width="10.7109375" customWidth="1"/>
    <col min="4365" max="4365" width="8.7109375" customWidth="1"/>
    <col min="4366" max="4366" width="10.7109375" customWidth="1"/>
    <col min="4367" max="4367" width="8.7109375" customWidth="1"/>
    <col min="4368" max="4369" width="13.7109375" customWidth="1"/>
    <col min="4370" max="4370" width="10.7109375" customWidth="1"/>
    <col min="4371" max="4371" width="8.7109375" customWidth="1"/>
    <col min="4372" max="4372" width="10.7109375" customWidth="1"/>
    <col min="4373" max="4373" width="8.7109375" customWidth="1"/>
    <col min="4374" max="4375" width="13.7109375" customWidth="1"/>
    <col min="4376" max="4376" width="10.85546875" customWidth="1"/>
    <col min="4377" max="4386" width="4.28515625" customWidth="1"/>
    <col min="4387" max="4387" width="4.85546875" customWidth="1"/>
    <col min="4609" max="4609" width="4.140625" customWidth="1"/>
    <col min="4610" max="4610" width="8.7109375" customWidth="1"/>
    <col min="4611" max="4611" width="32.85546875" customWidth="1"/>
    <col min="4612" max="4612" width="10.7109375" customWidth="1"/>
    <col min="4613" max="4613" width="8.7109375" customWidth="1"/>
    <col min="4614" max="4614" width="10.7109375" customWidth="1"/>
    <col min="4615" max="4615" width="8.7109375" customWidth="1"/>
    <col min="4616" max="4616" width="13.5703125" customWidth="1"/>
    <col min="4617" max="4617" width="13.7109375" customWidth="1"/>
    <col min="4618" max="4619" width="11.7109375" customWidth="1"/>
    <col min="4620" max="4620" width="10.7109375" customWidth="1"/>
    <col min="4621" max="4621" width="8.7109375" customWidth="1"/>
    <col min="4622" max="4622" width="10.7109375" customWidth="1"/>
    <col min="4623" max="4623" width="8.7109375" customWidth="1"/>
    <col min="4624" max="4625" width="13.7109375" customWidth="1"/>
    <col min="4626" max="4626" width="10.7109375" customWidth="1"/>
    <col min="4627" max="4627" width="8.7109375" customWidth="1"/>
    <col min="4628" max="4628" width="10.7109375" customWidth="1"/>
    <col min="4629" max="4629" width="8.7109375" customWidth="1"/>
    <col min="4630" max="4631" width="13.7109375" customWidth="1"/>
    <col min="4632" max="4632" width="10.85546875" customWidth="1"/>
    <col min="4633" max="4642" width="4.28515625" customWidth="1"/>
    <col min="4643" max="4643" width="4.85546875" customWidth="1"/>
    <col min="4865" max="4865" width="4.140625" customWidth="1"/>
    <col min="4866" max="4866" width="8.7109375" customWidth="1"/>
    <col min="4867" max="4867" width="32.85546875" customWidth="1"/>
    <col min="4868" max="4868" width="10.7109375" customWidth="1"/>
    <col min="4869" max="4869" width="8.7109375" customWidth="1"/>
    <col min="4870" max="4870" width="10.7109375" customWidth="1"/>
    <col min="4871" max="4871" width="8.7109375" customWidth="1"/>
    <col min="4872" max="4872" width="13.5703125" customWidth="1"/>
    <col min="4873" max="4873" width="13.7109375" customWidth="1"/>
    <col min="4874" max="4875" width="11.7109375" customWidth="1"/>
    <col min="4876" max="4876" width="10.7109375" customWidth="1"/>
    <col min="4877" max="4877" width="8.7109375" customWidth="1"/>
    <col min="4878" max="4878" width="10.7109375" customWidth="1"/>
    <col min="4879" max="4879" width="8.7109375" customWidth="1"/>
    <col min="4880" max="4881" width="13.7109375" customWidth="1"/>
    <col min="4882" max="4882" width="10.7109375" customWidth="1"/>
    <col min="4883" max="4883" width="8.7109375" customWidth="1"/>
    <col min="4884" max="4884" width="10.7109375" customWidth="1"/>
    <col min="4885" max="4885" width="8.7109375" customWidth="1"/>
    <col min="4886" max="4887" width="13.7109375" customWidth="1"/>
    <col min="4888" max="4888" width="10.85546875" customWidth="1"/>
    <col min="4889" max="4898" width="4.28515625" customWidth="1"/>
    <col min="4899" max="4899" width="4.85546875" customWidth="1"/>
    <col min="5121" max="5121" width="4.140625" customWidth="1"/>
    <col min="5122" max="5122" width="8.7109375" customWidth="1"/>
    <col min="5123" max="5123" width="32.85546875" customWidth="1"/>
    <col min="5124" max="5124" width="10.7109375" customWidth="1"/>
    <col min="5125" max="5125" width="8.7109375" customWidth="1"/>
    <col min="5126" max="5126" width="10.7109375" customWidth="1"/>
    <col min="5127" max="5127" width="8.7109375" customWidth="1"/>
    <col min="5128" max="5128" width="13.5703125" customWidth="1"/>
    <col min="5129" max="5129" width="13.7109375" customWidth="1"/>
    <col min="5130" max="5131" width="11.7109375" customWidth="1"/>
    <col min="5132" max="5132" width="10.7109375" customWidth="1"/>
    <col min="5133" max="5133" width="8.7109375" customWidth="1"/>
    <col min="5134" max="5134" width="10.7109375" customWidth="1"/>
    <col min="5135" max="5135" width="8.7109375" customWidth="1"/>
    <col min="5136" max="5137" width="13.7109375" customWidth="1"/>
    <col min="5138" max="5138" width="10.7109375" customWidth="1"/>
    <col min="5139" max="5139" width="8.7109375" customWidth="1"/>
    <col min="5140" max="5140" width="10.7109375" customWidth="1"/>
    <col min="5141" max="5141" width="8.7109375" customWidth="1"/>
    <col min="5142" max="5143" width="13.7109375" customWidth="1"/>
    <col min="5144" max="5144" width="10.85546875" customWidth="1"/>
    <col min="5145" max="5154" width="4.28515625" customWidth="1"/>
    <col min="5155" max="5155" width="4.85546875" customWidth="1"/>
    <col min="5377" max="5377" width="4.140625" customWidth="1"/>
    <col min="5378" max="5378" width="8.7109375" customWidth="1"/>
    <col min="5379" max="5379" width="32.85546875" customWidth="1"/>
    <col min="5380" max="5380" width="10.7109375" customWidth="1"/>
    <col min="5381" max="5381" width="8.7109375" customWidth="1"/>
    <col min="5382" max="5382" width="10.7109375" customWidth="1"/>
    <col min="5383" max="5383" width="8.7109375" customWidth="1"/>
    <col min="5384" max="5384" width="13.5703125" customWidth="1"/>
    <col min="5385" max="5385" width="13.7109375" customWidth="1"/>
    <col min="5386" max="5387" width="11.7109375" customWidth="1"/>
    <col min="5388" max="5388" width="10.7109375" customWidth="1"/>
    <col min="5389" max="5389" width="8.7109375" customWidth="1"/>
    <col min="5390" max="5390" width="10.7109375" customWidth="1"/>
    <col min="5391" max="5391" width="8.7109375" customWidth="1"/>
    <col min="5392" max="5393" width="13.7109375" customWidth="1"/>
    <col min="5394" max="5394" width="10.7109375" customWidth="1"/>
    <col min="5395" max="5395" width="8.7109375" customWidth="1"/>
    <col min="5396" max="5396" width="10.7109375" customWidth="1"/>
    <col min="5397" max="5397" width="8.7109375" customWidth="1"/>
    <col min="5398" max="5399" width="13.7109375" customWidth="1"/>
    <col min="5400" max="5400" width="10.85546875" customWidth="1"/>
    <col min="5401" max="5410" width="4.28515625" customWidth="1"/>
    <col min="5411" max="5411" width="4.85546875" customWidth="1"/>
    <col min="5633" max="5633" width="4.140625" customWidth="1"/>
    <col min="5634" max="5634" width="8.7109375" customWidth="1"/>
    <col min="5635" max="5635" width="32.85546875" customWidth="1"/>
    <col min="5636" max="5636" width="10.7109375" customWidth="1"/>
    <col min="5637" max="5637" width="8.7109375" customWidth="1"/>
    <col min="5638" max="5638" width="10.7109375" customWidth="1"/>
    <col min="5639" max="5639" width="8.7109375" customWidth="1"/>
    <col min="5640" max="5640" width="13.5703125" customWidth="1"/>
    <col min="5641" max="5641" width="13.7109375" customWidth="1"/>
    <col min="5642" max="5643" width="11.7109375" customWidth="1"/>
    <col min="5644" max="5644" width="10.7109375" customWidth="1"/>
    <col min="5645" max="5645" width="8.7109375" customWidth="1"/>
    <col min="5646" max="5646" width="10.7109375" customWidth="1"/>
    <col min="5647" max="5647" width="8.7109375" customWidth="1"/>
    <col min="5648" max="5649" width="13.7109375" customWidth="1"/>
    <col min="5650" max="5650" width="10.7109375" customWidth="1"/>
    <col min="5651" max="5651" width="8.7109375" customWidth="1"/>
    <col min="5652" max="5652" width="10.7109375" customWidth="1"/>
    <col min="5653" max="5653" width="8.7109375" customWidth="1"/>
    <col min="5654" max="5655" width="13.7109375" customWidth="1"/>
    <col min="5656" max="5656" width="10.85546875" customWidth="1"/>
    <col min="5657" max="5666" width="4.28515625" customWidth="1"/>
    <col min="5667" max="5667" width="4.85546875" customWidth="1"/>
    <col min="5889" max="5889" width="4.140625" customWidth="1"/>
    <col min="5890" max="5890" width="8.7109375" customWidth="1"/>
    <col min="5891" max="5891" width="32.85546875" customWidth="1"/>
    <col min="5892" max="5892" width="10.7109375" customWidth="1"/>
    <col min="5893" max="5893" width="8.7109375" customWidth="1"/>
    <col min="5894" max="5894" width="10.7109375" customWidth="1"/>
    <col min="5895" max="5895" width="8.7109375" customWidth="1"/>
    <col min="5896" max="5896" width="13.5703125" customWidth="1"/>
    <col min="5897" max="5897" width="13.7109375" customWidth="1"/>
    <col min="5898" max="5899" width="11.7109375" customWidth="1"/>
    <col min="5900" max="5900" width="10.7109375" customWidth="1"/>
    <col min="5901" max="5901" width="8.7109375" customWidth="1"/>
    <col min="5902" max="5902" width="10.7109375" customWidth="1"/>
    <col min="5903" max="5903" width="8.7109375" customWidth="1"/>
    <col min="5904" max="5905" width="13.7109375" customWidth="1"/>
    <col min="5906" max="5906" width="10.7109375" customWidth="1"/>
    <col min="5907" max="5907" width="8.7109375" customWidth="1"/>
    <col min="5908" max="5908" width="10.7109375" customWidth="1"/>
    <col min="5909" max="5909" width="8.7109375" customWidth="1"/>
    <col min="5910" max="5911" width="13.7109375" customWidth="1"/>
    <col min="5912" max="5912" width="10.85546875" customWidth="1"/>
    <col min="5913" max="5922" width="4.28515625" customWidth="1"/>
    <col min="5923" max="5923" width="4.85546875" customWidth="1"/>
    <col min="6145" max="6145" width="4.140625" customWidth="1"/>
    <col min="6146" max="6146" width="8.7109375" customWidth="1"/>
    <col min="6147" max="6147" width="32.85546875" customWidth="1"/>
    <col min="6148" max="6148" width="10.7109375" customWidth="1"/>
    <col min="6149" max="6149" width="8.7109375" customWidth="1"/>
    <col min="6150" max="6150" width="10.7109375" customWidth="1"/>
    <col min="6151" max="6151" width="8.7109375" customWidth="1"/>
    <col min="6152" max="6152" width="13.5703125" customWidth="1"/>
    <col min="6153" max="6153" width="13.7109375" customWidth="1"/>
    <col min="6154" max="6155" width="11.7109375" customWidth="1"/>
    <col min="6156" max="6156" width="10.7109375" customWidth="1"/>
    <col min="6157" max="6157" width="8.7109375" customWidth="1"/>
    <col min="6158" max="6158" width="10.7109375" customWidth="1"/>
    <col min="6159" max="6159" width="8.7109375" customWidth="1"/>
    <col min="6160" max="6161" width="13.7109375" customWidth="1"/>
    <col min="6162" max="6162" width="10.7109375" customWidth="1"/>
    <col min="6163" max="6163" width="8.7109375" customWidth="1"/>
    <col min="6164" max="6164" width="10.7109375" customWidth="1"/>
    <col min="6165" max="6165" width="8.7109375" customWidth="1"/>
    <col min="6166" max="6167" width="13.7109375" customWidth="1"/>
    <col min="6168" max="6168" width="10.85546875" customWidth="1"/>
    <col min="6169" max="6178" width="4.28515625" customWidth="1"/>
    <col min="6179" max="6179" width="4.85546875" customWidth="1"/>
    <col min="6401" max="6401" width="4.140625" customWidth="1"/>
    <col min="6402" max="6402" width="8.7109375" customWidth="1"/>
    <col min="6403" max="6403" width="32.85546875" customWidth="1"/>
    <col min="6404" max="6404" width="10.7109375" customWidth="1"/>
    <col min="6405" max="6405" width="8.7109375" customWidth="1"/>
    <col min="6406" max="6406" width="10.7109375" customWidth="1"/>
    <col min="6407" max="6407" width="8.7109375" customWidth="1"/>
    <col min="6408" max="6408" width="13.5703125" customWidth="1"/>
    <col min="6409" max="6409" width="13.7109375" customWidth="1"/>
    <col min="6410" max="6411" width="11.7109375" customWidth="1"/>
    <col min="6412" max="6412" width="10.7109375" customWidth="1"/>
    <col min="6413" max="6413" width="8.7109375" customWidth="1"/>
    <col min="6414" max="6414" width="10.7109375" customWidth="1"/>
    <col min="6415" max="6415" width="8.7109375" customWidth="1"/>
    <col min="6416" max="6417" width="13.7109375" customWidth="1"/>
    <col min="6418" max="6418" width="10.7109375" customWidth="1"/>
    <col min="6419" max="6419" width="8.7109375" customWidth="1"/>
    <col min="6420" max="6420" width="10.7109375" customWidth="1"/>
    <col min="6421" max="6421" width="8.7109375" customWidth="1"/>
    <col min="6422" max="6423" width="13.7109375" customWidth="1"/>
    <col min="6424" max="6424" width="10.85546875" customWidth="1"/>
    <col min="6425" max="6434" width="4.28515625" customWidth="1"/>
    <col min="6435" max="6435" width="4.85546875" customWidth="1"/>
    <col min="6657" max="6657" width="4.140625" customWidth="1"/>
    <col min="6658" max="6658" width="8.7109375" customWidth="1"/>
    <col min="6659" max="6659" width="32.85546875" customWidth="1"/>
    <col min="6660" max="6660" width="10.7109375" customWidth="1"/>
    <col min="6661" max="6661" width="8.7109375" customWidth="1"/>
    <col min="6662" max="6662" width="10.7109375" customWidth="1"/>
    <col min="6663" max="6663" width="8.7109375" customWidth="1"/>
    <col min="6664" max="6664" width="13.5703125" customWidth="1"/>
    <col min="6665" max="6665" width="13.7109375" customWidth="1"/>
    <col min="6666" max="6667" width="11.7109375" customWidth="1"/>
    <col min="6668" max="6668" width="10.7109375" customWidth="1"/>
    <col min="6669" max="6669" width="8.7109375" customWidth="1"/>
    <col min="6670" max="6670" width="10.7109375" customWidth="1"/>
    <col min="6671" max="6671" width="8.7109375" customWidth="1"/>
    <col min="6672" max="6673" width="13.7109375" customWidth="1"/>
    <col min="6674" max="6674" width="10.7109375" customWidth="1"/>
    <col min="6675" max="6675" width="8.7109375" customWidth="1"/>
    <col min="6676" max="6676" width="10.7109375" customWidth="1"/>
    <col min="6677" max="6677" width="8.7109375" customWidth="1"/>
    <col min="6678" max="6679" width="13.7109375" customWidth="1"/>
    <col min="6680" max="6680" width="10.85546875" customWidth="1"/>
    <col min="6681" max="6690" width="4.28515625" customWidth="1"/>
    <col min="6691" max="6691" width="4.85546875" customWidth="1"/>
    <col min="6913" max="6913" width="4.140625" customWidth="1"/>
    <col min="6914" max="6914" width="8.7109375" customWidth="1"/>
    <col min="6915" max="6915" width="32.85546875" customWidth="1"/>
    <col min="6916" max="6916" width="10.7109375" customWidth="1"/>
    <col min="6917" max="6917" width="8.7109375" customWidth="1"/>
    <col min="6918" max="6918" width="10.7109375" customWidth="1"/>
    <col min="6919" max="6919" width="8.7109375" customWidth="1"/>
    <col min="6920" max="6920" width="13.5703125" customWidth="1"/>
    <col min="6921" max="6921" width="13.7109375" customWidth="1"/>
    <col min="6922" max="6923" width="11.7109375" customWidth="1"/>
    <col min="6924" max="6924" width="10.7109375" customWidth="1"/>
    <col min="6925" max="6925" width="8.7109375" customWidth="1"/>
    <col min="6926" max="6926" width="10.7109375" customWidth="1"/>
    <col min="6927" max="6927" width="8.7109375" customWidth="1"/>
    <col min="6928" max="6929" width="13.7109375" customWidth="1"/>
    <col min="6930" max="6930" width="10.7109375" customWidth="1"/>
    <col min="6931" max="6931" width="8.7109375" customWidth="1"/>
    <col min="6932" max="6932" width="10.7109375" customWidth="1"/>
    <col min="6933" max="6933" width="8.7109375" customWidth="1"/>
    <col min="6934" max="6935" width="13.7109375" customWidth="1"/>
    <col min="6936" max="6936" width="10.85546875" customWidth="1"/>
    <col min="6937" max="6946" width="4.28515625" customWidth="1"/>
    <col min="6947" max="6947" width="4.85546875" customWidth="1"/>
    <col min="7169" max="7169" width="4.140625" customWidth="1"/>
    <col min="7170" max="7170" width="8.7109375" customWidth="1"/>
    <col min="7171" max="7171" width="32.85546875" customWidth="1"/>
    <col min="7172" max="7172" width="10.7109375" customWidth="1"/>
    <col min="7173" max="7173" width="8.7109375" customWidth="1"/>
    <col min="7174" max="7174" width="10.7109375" customWidth="1"/>
    <col min="7175" max="7175" width="8.7109375" customWidth="1"/>
    <col min="7176" max="7176" width="13.5703125" customWidth="1"/>
    <col min="7177" max="7177" width="13.7109375" customWidth="1"/>
    <col min="7178" max="7179" width="11.7109375" customWidth="1"/>
    <col min="7180" max="7180" width="10.7109375" customWidth="1"/>
    <col min="7181" max="7181" width="8.7109375" customWidth="1"/>
    <col min="7182" max="7182" width="10.7109375" customWidth="1"/>
    <col min="7183" max="7183" width="8.7109375" customWidth="1"/>
    <col min="7184" max="7185" width="13.7109375" customWidth="1"/>
    <col min="7186" max="7186" width="10.7109375" customWidth="1"/>
    <col min="7187" max="7187" width="8.7109375" customWidth="1"/>
    <col min="7188" max="7188" width="10.7109375" customWidth="1"/>
    <col min="7189" max="7189" width="8.7109375" customWidth="1"/>
    <col min="7190" max="7191" width="13.7109375" customWidth="1"/>
    <col min="7192" max="7192" width="10.85546875" customWidth="1"/>
    <col min="7193" max="7202" width="4.28515625" customWidth="1"/>
    <col min="7203" max="7203" width="4.85546875" customWidth="1"/>
    <col min="7425" max="7425" width="4.140625" customWidth="1"/>
    <col min="7426" max="7426" width="8.7109375" customWidth="1"/>
    <col min="7427" max="7427" width="32.85546875" customWidth="1"/>
    <col min="7428" max="7428" width="10.7109375" customWidth="1"/>
    <col min="7429" max="7429" width="8.7109375" customWidth="1"/>
    <col min="7430" max="7430" width="10.7109375" customWidth="1"/>
    <col min="7431" max="7431" width="8.7109375" customWidth="1"/>
    <col min="7432" max="7432" width="13.5703125" customWidth="1"/>
    <col min="7433" max="7433" width="13.7109375" customWidth="1"/>
    <col min="7434" max="7435" width="11.7109375" customWidth="1"/>
    <col min="7436" max="7436" width="10.7109375" customWidth="1"/>
    <col min="7437" max="7437" width="8.7109375" customWidth="1"/>
    <col min="7438" max="7438" width="10.7109375" customWidth="1"/>
    <col min="7439" max="7439" width="8.7109375" customWidth="1"/>
    <col min="7440" max="7441" width="13.7109375" customWidth="1"/>
    <col min="7442" max="7442" width="10.7109375" customWidth="1"/>
    <col min="7443" max="7443" width="8.7109375" customWidth="1"/>
    <col min="7444" max="7444" width="10.7109375" customWidth="1"/>
    <col min="7445" max="7445" width="8.7109375" customWidth="1"/>
    <col min="7446" max="7447" width="13.7109375" customWidth="1"/>
    <col min="7448" max="7448" width="10.85546875" customWidth="1"/>
    <col min="7449" max="7458" width="4.28515625" customWidth="1"/>
    <col min="7459" max="7459" width="4.85546875" customWidth="1"/>
    <col min="7681" max="7681" width="4.140625" customWidth="1"/>
    <col min="7682" max="7682" width="8.7109375" customWidth="1"/>
    <col min="7683" max="7683" width="32.85546875" customWidth="1"/>
    <col min="7684" max="7684" width="10.7109375" customWidth="1"/>
    <col min="7685" max="7685" width="8.7109375" customWidth="1"/>
    <col min="7686" max="7686" width="10.7109375" customWidth="1"/>
    <col min="7687" max="7687" width="8.7109375" customWidth="1"/>
    <col min="7688" max="7688" width="13.5703125" customWidth="1"/>
    <col min="7689" max="7689" width="13.7109375" customWidth="1"/>
    <col min="7690" max="7691" width="11.7109375" customWidth="1"/>
    <col min="7692" max="7692" width="10.7109375" customWidth="1"/>
    <col min="7693" max="7693" width="8.7109375" customWidth="1"/>
    <col min="7694" max="7694" width="10.7109375" customWidth="1"/>
    <col min="7695" max="7695" width="8.7109375" customWidth="1"/>
    <col min="7696" max="7697" width="13.7109375" customWidth="1"/>
    <col min="7698" max="7698" width="10.7109375" customWidth="1"/>
    <col min="7699" max="7699" width="8.7109375" customWidth="1"/>
    <col min="7700" max="7700" width="10.7109375" customWidth="1"/>
    <col min="7701" max="7701" width="8.7109375" customWidth="1"/>
    <col min="7702" max="7703" width="13.7109375" customWidth="1"/>
    <col min="7704" max="7704" width="10.85546875" customWidth="1"/>
    <col min="7705" max="7714" width="4.28515625" customWidth="1"/>
    <col min="7715" max="7715" width="4.85546875" customWidth="1"/>
    <col min="7937" max="7937" width="4.140625" customWidth="1"/>
    <col min="7938" max="7938" width="8.7109375" customWidth="1"/>
    <col min="7939" max="7939" width="32.85546875" customWidth="1"/>
    <col min="7940" max="7940" width="10.7109375" customWidth="1"/>
    <col min="7941" max="7941" width="8.7109375" customWidth="1"/>
    <col min="7942" max="7942" width="10.7109375" customWidth="1"/>
    <col min="7943" max="7943" width="8.7109375" customWidth="1"/>
    <col min="7944" max="7944" width="13.5703125" customWidth="1"/>
    <col min="7945" max="7945" width="13.7109375" customWidth="1"/>
    <col min="7946" max="7947" width="11.7109375" customWidth="1"/>
    <col min="7948" max="7948" width="10.7109375" customWidth="1"/>
    <col min="7949" max="7949" width="8.7109375" customWidth="1"/>
    <col min="7950" max="7950" width="10.7109375" customWidth="1"/>
    <col min="7951" max="7951" width="8.7109375" customWidth="1"/>
    <col min="7952" max="7953" width="13.7109375" customWidth="1"/>
    <col min="7954" max="7954" width="10.7109375" customWidth="1"/>
    <col min="7955" max="7955" width="8.7109375" customWidth="1"/>
    <col min="7956" max="7956" width="10.7109375" customWidth="1"/>
    <col min="7957" max="7957" width="8.7109375" customWidth="1"/>
    <col min="7958" max="7959" width="13.7109375" customWidth="1"/>
    <col min="7960" max="7960" width="10.85546875" customWidth="1"/>
    <col min="7961" max="7970" width="4.28515625" customWidth="1"/>
    <col min="7971" max="7971" width="4.85546875" customWidth="1"/>
    <col min="8193" max="8193" width="4.140625" customWidth="1"/>
    <col min="8194" max="8194" width="8.7109375" customWidth="1"/>
    <col min="8195" max="8195" width="32.85546875" customWidth="1"/>
    <col min="8196" max="8196" width="10.7109375" customWidth="1"/>
    <col min="8197" max="8197" width="8.7109375" customWidth="1"/>
    <col min="8198" max="8198" width="10.7109375" customWidth="1"/>
    <col min="8199" max="8199" width="8.7109375" customWidth="1"/>
    <col min="8200" max="8200" width="13.5703125" customWidth="1"/>
    <col min="8201" max="8201" width="13.7109375" customWidth="1"/>
    <col min="8202" max="8203" width="11.7109375" customWidth="1"/>
    <col min="8204" max="8204" width="10.7109375" customWidth="1"/>
    <col min="8205" max="8205" width="8.7109375" customWidth="1"/>
    <col min="8206" max="8206" width="10.7109375" customWidth="1"/>
    <col min="8207" max="8207" width="8.7109375" customWidth="1"/>
    <col min="8208" max="8209" width="13.7109375" customWidth="1"/>
    <col min="8210" max="8210" width="10.7109375" customWidth="1"/>
    <col min="8211" max="8211" width="8.7109375" customWidth="1"/>
    <col min="8212" max="8212" width="10.7109375" customWidth="1"/>
    <col min="8213" max="8213" width="8.7109375" customWidth="1"/>
    <col min="8214" max="8215" width="13.7109375" customWidth="1"/>
    <col min="8216" max="8216" width="10.85546875" customWidth="1"/>
    <col min="8217" max="8226" width="4.28515625" customWidth="1"/>
    <col min="8227" max="8227" width="4.85546875" customWidth="1"/>
    <col min="8449" max="8449" width="4.140625" customWidth="1"/>
    <col min="8450" max="8450" width="8.7109375" customWidth="1"/>
    <col min="8451" max="8451" width="32.85546875" customWidth="1"/>
    <col min="8452" max="8452" width="10.7109375" customWidth="1"/>
    <col min="8453" max="8453" width="8.7109375" customWidth="1"/>
    <col min="8454" max="8454" width="10.7109375" customWidth="1"/>
    <col min="8455" max="8455" width="8.7109375" customWidth="1"/>
    <col min="8456" max="8456" width="13.5703125" customWidth="1"/>
    <col min="8457" max="8457" width="13.7109375" customWidth="1"/>
    <col min="8458" max="8459" width="11.7109375" customWidth="1"/>
    <col min="8460" max="8460" width="10.7109375" customWidth="1"/>
    <col min="8461" max="8461" width="8.7109375" customWidth="1"/>
    <col min="8462" max="8462" width="10.7109375" customWidth="1"/>
    <col min="8463" max="8463" width="8.7109375" customWidth="1"/>
    <col min="8464" max="8465" width="13.7109375" customWidth="1"/>
    <col min="8466" max="8466" width="10.7109375" customWidth="1"/>
    <col min="8467" max="8467" width="8.7109375" customWidth="1"/>
    <col min="8468" max="8468" width="10.7109375" customWidth="1"/>
    <col min="8469" max="8469" width="8.7109375" customWidth="1"/>
    <col min="8470" max="8471" width="13.7109375" customWidth="1"/>
    <col min="8472" max="8472" width="10.85546875" customWidth="1"/>
    <col min="8473" max="8482" width="4.28515625" customWidth="1"/>
    <col min="8483" max="8483" width="4.85546875" customWidth="1"/>
    <col min="8705" max="8705" width="4.140625" customWidth="1"/>
    <col min="8706" max="8706" width="8.7109375" customWidth="1"/>
    <col min="8707" max="8707" width="32.85546875" customWidth="1"/>
    <col min="8708" max="8708" width="10.7109375" customWidth="1"/>
    <col min="8709" max="8709" width="8.7109375" customWidth="1"/>
    <col min="8710" max="8710" width="10.7109375" customWidth="1"/>
    <col min="8711" max="8711" width="8.7109375" customWidth="1"/>
    <col min="8712" max="8712" width="13.5703125" customWidth="1"/>
    <col min="8713" max="8713" width="13.7109375" customWidth="1"/>
    <col min="8714" max="8715" width="11.7109375" customWidth="1"/>
    <col min="8716" max="8716" width="10.7109375" customWidth="1"/>
    <col min="8717" max="8717" width="8.7109375" customWidth="1"/>
    <col min="8718" max="8718" width="10.7109375" customWidth="1"/>
    <col min="8719" max="8719" width="8.7109375" customWidth="1"/>
    <col min="8720" max="8721" width="13.7109375" customWidth="1"/>
    <col min="8722" max="8722" width="10.7109375" customWidth="1"/>
    <col min="8723" max="8723" width="8.7109375" customWidth="1"/>
    <col min="8724" max="8724" width="10.7109375" customWidth="1"/>
    <col min="8725" max="8725" width="8.7109375" customWidth="1"/>
    <col min="8726" max="8727" width="13.7109375" customWidth="1"/>
    <col min="8728" max="8728" width="10.85546875" customWidth="1"/>
    <col min="8729" max="8738" width="4.28515625" customWidth="1"/>
    <col min="8739" max="8739" width="4.85546875" customWidth="1"/>
    <col min="8961" max="8961" width="4.140625" customWidth="1"/>
    <col min="8962" max="8962" width="8.7109375" customWidth="1"/>
    <col min="8963" max="8963" width="32.85546875" customWidth="1"/>
    <col min="8964" max="8964" width="10.7109375" customWidth="1"/>
    <col min="8965" max="8965" width="8.7109375" customWidth="1"/>
    <col min="8966" max="8966" width="10.7109375" customWidth="1"/>
    <col min="8967" max="8967" width="8.7109375" customWidth="1"/>
    <col min="8968" max="8968" width="13.5703125" customWidth="1"/>
    <col min="8969" max="8969" width="13.7109375" customWidth="1"/>
    <col min="8970" max="8971" width="11.7109375" customWidth="1"/>
    <col min="8972" max="8972" width="10.7109375" customWidth="1"/>
    <col min="8973" max="8973" width="8.7109375" customWidth="1"/>
    <col min="8974" max="8974" width="10.7109375" customWidth="1"/>
    <col min="8975" max="8975" width="8.7109375" customWidth="1"/>
    <col min="8976" max="8977" width="13.7109375" customWidth="1"/>
    <col min="8978" max="8978" width="10.7109375" customWidth="1"/>
    <col min="8979" max="8979" width="8.7109375" customWidth="1"/>
    <col min="8980" max="8980" width="10.7109375" customWidth="1"/>
    <col min="8981" max="8981" width="8.7109375" customWidth="1"/>
    <col min="8982" max="8983" width="13.7109375" customWidth="1"/>
    <col min="8984" max="8984" width="10.85546875" customWidth="1"/>
    <col min="8985" max="8994" width="4.28515625" customWidth="1"/>
    <col min="8995" max="8995" width="4.85546875" customWidth="1"/>
    <col min="9217" max="9217" width="4.140625" customWidth="1"/>
    <col min="9218" max="9218" width="8.7109375" customWidth="1"/>
    <col min="9219" max="9219" width="32.85546875" customWidth="1"/>
    <col min="9220" max="9220" width="10.7109375" customWidth="1"/>
    <col min="9221" max="9221" width="8.7109375" customWidth="1"/>
    <col min="9222" max="9222" width="10.7109375" customWidth="1"/>
    <col min="9223" max="9223" width="8.7109375" customWidth="1"/>
    <col min="9224" max="9224" width="13.5703125" customWidth="1"/>
    <col min="9225" max="9225" width="13.7109375" customWidth="1"/>
    <col min="9226" max="9227" width="11.7109375" customWidth="1"/>
    <col min="9228" max="9228" width="10.7109375" customWidth="1"/>
    <col min="9229" max="9229" width="8.7109375" customWidth="1"/>
    <col min="9230" max="9230" width="10.7109375" customWidth="1"/>
    <col min="9231" max="9231" width="8.7109375" customWidth="1"/>
    <col min="9232" max="9233" width="13.7109375" customWidth="1"/>
    <col min="9234" max="9234" width="10.7109375" customWidth="1"/>
    <col min="9235" max="9235" width="8.7109375" customWidth="1"/>
    <col min="9236" max="9236" width="10.7109375" customWidth="1"/>
    <col min="9237" max="9237" width="8.7109375" customWidth="1"/>
    <col min="9238" max="9239" width="13.7109375" customWidth="1"/>
    <col min="9240" max="9240" width="10.85546875" customWidth="1"/>
    <col min="9241" max="9250" width="4.28515625" customWidth="1"/>
    <col min="9251" max="9251" width="4.85546875" customWidth="1"/>
    <col min="9473" max="9473" width="4.140625" customWidth="1"/>
    <col min="9474" max="9474" width="8.7109375" customWidth="1"/>
    <col min="9475" max="9475" width="32.85546875" customWidth="1"/>
    <col min="9476" max="9476" width="10.7109375" customWidth="1"/>
    <col min="9477" max="9477" width="8.7109375" customWidth="1"/>
    <col min="9478" max="9478" width="10.7109375" customWidth="1"/>
    <col min="9479" max="9479" width="8.7109375" customWidth="1"/>
    <col min="9480" max="9480" width="13.5703125" customWidth="1"/>
    <col min="9481" max="9481" width="13.7109375" customWidth="1"/>
    <col min="9482" max="9483" width="11.7109375" customWidth="1"/>
    <col min="9484" max="9484" width="10.7109375" customWidth="1"/>
    <col min="9485" max="9485" width="8.7109375" customWidth="1"/>
    <col min="9486" max="9486" width="10.7109375" customWidth="1"/>
    <col min="9487" max="9487" width="8.7109375" customWidth="1"/>
    <col min="9488" max="9489" width="13.7109375" customWidth="1"/>
    <col min="9490" max="9490" width="10.7109375" customWidth="1"/>
    <col min="9491" max="9491" width="8.7109375" customWidth="1"/>
    <col min="9492" max="9492" width="10.7109375" customWidth="1"/>
    <col min="9493" max="9493" width="8.7109375" customWidth="1"/>
    <col min="9494" max="9495" width="13.7109375" customWidth="1"/>
    <col min="9496" max="9496" width="10.85546875" customWidth="1"/>
    <col min="9497" max="9506" width="4.28515625" customWidth="1"/>
    <col min="9507" max="9507" width="4.85546875" customWidth="1"/>
    <col min="9729" max="9729" width="4.140625" customWidth="1"/>
    <col min="9730" max="9730" width="8.7109375" customWidth="1"/>
    <col min="9731" max="9731" width="32.85546875" customWidth="1"/>
    <col min="9732" max="9732" width="10.7109375" customWidth="1"/>
    <col min="9733" max="9733" width="8.7109375" customWidth="1"/>
    <col min="9734" max="9734" width="10.7109375" customWidth="1"/>
    <col min="9735" max="9735" width="8.7109375" customWidth="1"/>
    <col min="9736" max="9736" width="13.5703125" customWidth="1"/>
    <col min="9737" max="9737" width="13.7109375" customWidth="1"/>
    <col min="9738" max="9739" width="11.7109375" customWidth="1"/>
    <col min="9740" max="9740" width="10.7109375" customWidth="1"/>
    <col min="9741" max="9741" width="8.7109375" customWidth="1"/>
    <col min="9742" max="9742" width="10.7109375" customWidth="1"/>
    <col min="9743" max="9743" width="8.7109375" customWidth="1"/>
    <col min="9744" max="9745" width="13.7109375" customWidth="1"/>
    <col min="9746" max="9746" width="10.7109375" customWidth="1"/>
    <col min="9747" max="9747" width="8.7109375" customWidth="1"/>
    <col min="9748" max="9748" width="10.7109375" customWidth="1"/>
    <col min="9749" max="9749" width="8.7109375" customWidth="1"/>
    <col min="9750" max="9751" width="13.7109375" customWidth="1"/>
    <col min="9752" max="9752" width="10.85546875" customWidth="1"/>
    <col min="9753" max="9762" width="4.28515625" customWidth="1"/>
    <col min="9763" max="9763" width="4.85546875" customWidth="1"/>
    <col min="9985" max="9985" width="4.140625" customWidth="1"/>
    <col min="9986" max="9986" width="8.7109375" customWidth="1"/>
    <col min="9987" max="9987" width="32.85546875" customWidth="1"/>
    <col min="9988" max="9988" width="10.7109375" customWidth="1"/>
    <col min="9989" max="9989" width="8.7109375" customWidth="1"/>
    <col min="9990" max="9990" width="10.7109375" customWidth="1"/>
    <col min="9991" max="9991" width="8.7109375" customWidth="1"/>
    <col min="9992" max="9992" width="13.5703125" customWidth="1"/>
    <col min="9993" max="9993" width="13.7109375" customWidth="1"/>
    <col min="9994" max="9995" width="11.7109375" customWidth="1"/>
    <col min="9996" max="9996" width="10.7109375" customWidth="1"/>
    <col min="9997" max="9997" width="8.7109375" customWidth="1"/>
    <col min="9998" max="9998" width="10.7109375" customWidth="1"/>
    <col min="9999" max="9999" width="8.7109375" customWidth="1"/>
    <col min="10000" max="10001" width="13.7109375" customWidth="1"/>
    <col min="10002" max="10002" width="10.7109375" customWidth="1"/>
    <col min="10003" max="10003" width="8.7109375" customWidth="1"/>
    <col min="10004" max="10004" width="10.7109375" customWidth="1"/>
    <col min="10005" max="10005" width="8.7109375" customWidth="1"/>
    <col min="10006" max="10007" width="13.7109375" customWidth="1"/>
    <col min="10008" max="10008" width="10.85546875" customWidth="1"/>
    <col min="10009" max="10018" width="4.28515625" customWidth="1"/>
    <col min="10019" max="10019" width="4.85546875" customWidth="1"/>
    <col min="10241" max="10241" width="4.140625" customWidth="1"/>
    <col min="10242" max="10242" width="8.7109375" customWidth="1"/>
    <col min="10243" max="10243" width="32.85546875" customWidth="1"/>
    <col min="10244" max="10244" width="10.7109375" customWidth="1"/>
    <col min="10245" max="10245" width="8.7109375" customWidth="1"/>
    <col min="10246" max="10246" width="10.7109375" customWidth="1"/>
    <col min="10247" max="10247" width="8.7109375" customWidth="1"/>
    <col min="10248" max="10248" width="13.5703125" customWidth="1"/>
    <col min="10249" max="10249" width="13.7109375" customWidth="1"/>
    <col min="10250" max="10251" width="11.7109375" customWidth="1"/>
    <col min="10252" max="10252" width="10.7109375" customWidth="1"/>
    <col min="10253" max="10253" width="8.7109375" customWidth="1"/>
    <col min="10254" max="10254" width="10.7109375" customWidth="1"/>
    <col min="10255" max="10255" width="8.7109375" customWidth="1"/>
    <col min="10256" max="10257" width="13.7109375" customWidth="1"/>
    <col min="10258" max="10258" width="10.7109375" customWidth="1"/>
    <col min="10259" max="10259" width="8.7109375" customWidth="1"/>
    <col min="10260" max="10260" width="10.7109375" customWidth="1"/>
    <col min="10261" max="10261" width="8.7109375" customWidth="1"/>
    <col min="10262" max="10263" width="13.7109375" customWidth="1"/>
    <col min="10264" max="10264" width="10.85546875" customWidth="1"/>
    <col min="10265" max="10274" width="4.28515625" customWidth="1"/>
    <col min="10275" max="10275" width="4.85546875" customWidth="1"/>
    <col min="10497" max="10497" width="4.140625" customWidth="1"/>
    <col min="10498" max="10498" width="8.7109375" customWidth="1"/>
    <col min="10499" max="10499" width="32.85546875" customWidth="1"/>
    <col min="10500" max="10500" width="10.7109375" customWidth="1"/>
    <col min="10501" max="10501" width="8.7109375" customWidth="1"/>
    <col min="10502" max="10502" width="10.7109375" customWidth="1"/>
    <col min="10503" max="10503" width="8.7109375" customWidth="1"/>
    <col min="10504" max="10504" width="13.5703125" customWidth="1"/>
    <col min="10505" max="10505" width="13.7109375" customWidth="1"/>
    <col min="10506" max="10507" width="11.7109375" customWidth="1"/>
    <col min="10508" max="10508" width="10.7109375" customWidth="1"/>
    <col min="10509" max="10509" width="8.7109375" customWidth="1"/>
    <col min="10510" max="10510" width="10.7109375" customWidth="1"/>
    <col min="10511" max="10511" width="8.7109375" customWidth="1"/>
    <col min="10512" max="10513" width="13.7109375" customWidth="1"/>
    <col min="10514" max="10514" width="10.7109375" customWidth="1"/>
    <col min="10515" max="10515" width="8.7109375" customWidth="1"/>
    <col min="10516" max="10516" width="10.7109375" customWidth="1"/>
    <col min="10517" max="10517" width="8.7109375" customWidth="1"/>
    <col min="10518" max="10519" width="13.7109375" customWidth="1"/>
    <col min="10520" max="10520" width="10.85546875" customWidth="1"/>
    <col min="10521" max="10530" width="4.28515625" customWidth="1"/>
    <col min="10531" max="10531" width="4.85546875" customWidth="1"/>
    <col min="10753" max="10753" width="4.140625" customWidth="1"/>
    <col min="10754" max="10754" width="8.7109375" customWidth="1"/>
    <col min="10755" max="10755" width="32.85546875" customWidth="1"/>
    <col min="10756" max="10756" width="10.7109375" customWidth="1"/>
    <col min="10757" max="10757" width="8.7109375" customWidth="1"/>
    <col min="10758" max="10758" width="10.7109375" customWidth="1"/>
    <col min="10759" max="10759" width="8.7109375" customWidth="1"/>
    <col min="10760" max="10760" width="13.5703125" customWidth="1"/>
    <col min="10761" max="10761" width="13.7109375" customWidth="1"/>
    <col min="10762" max="10763" width="11.7109375" customWidth="1"/>
    <col min="10764" max="10764" width="10.7109375" customWidth="1"/>
    <col min="10765" max="10765" width="8.7109375" customWidth="1"/>
    <col min="10766" max="10766" width="10.7109375" customWidth="1"/>
    <col min="10767" max="10767" width="8.7109375" customWidth="1"/>
    <col min="10768" max="10769" width="13.7109375" customWidth="1"/>
    <col min="10770" max="10770" width="10.7109375" customWidth="1"/>
    <col min="10771" max="10771" width="8.7109375" customWidth="1"/>
    <col min="10772" max="10772" width="10.7109375" customWidth="1"/>
    <col min="10773" max="10773" width="8.7109375" customWidth="1"/>
    <col min="10774" max="10775" width="13.7109375" customWidth="1"/>
    <col min="10776" max="10776" width="10.85546875" customWidth="1"/>
    <col min="10777" max="10786" width="4.28515625" customWidth="1"/>
    <col min="10787" max="10787" width="4.85546875" customWidth="1"/>
    <col min="11009" max="11009" width="4.140625" customWidth="1"/>
    <col min="11010" max="11010" width="8.7109375" customWidth="1"/>
    <col min="11011" max="11011" width="32.85546875" customWidth="1"/>
    <col min="11012" max="11012" width="10.7109375" customWidth="1"/>
    <col min="11013" max="11013" width="8.7109375" customWidth="1"/>
    <col min="11014" max="11014" width="10.7109375" customWidth="1"/>
    <col min="11015" max="11015" width="8.7109375" customWidth="1"/>
    <col min="11016" max="11016" width="13.5703125" customWidth="1"/>
    <col min="11017" max="11017" width="13.7109375" customWidth="1"/>
    <col min="11018" max="11019" width="11.7109375" customWidth="1"/>
    <col min="11020" max="11020" width="10.7109375" customWidth="1"/>
    <col min="11021" max="11021" width="8.7109375" customWidth="1"/>
    <col min="11022" max="11022" width="10.7109375" customWidth="1"/>
    <col min="11023" max="11023" width="8.7109375" customWidth="1"/>
    <col min="11024" max="11025" width="13.7109375" customWidth="1"/>
    <col min="11026" max="11026" width="10.7109375" customWidth="1"/>
    <col min="11027" max="11027" width="8.7109375" customWidth="1"/>
    <col min="11028" max="11028" width="10.7109375" customWidth="1"/>
    <col min="11029" max="11029" width="8.7109375" customWidth="1"/>
    <col min="11030" max="11031" width="13.7109375" customWidth="1"/>
    <col min="11032" max="11032" width="10.85546875" customWidth="1"/>
    <col min="11033" max="11042" width="4.28515625" customWidth="1"/>
    <col min="11043" max="11043" width="4.85546875" customWidth="1"/>
    <col min="11265" max="11265" width="4.140625" customWidth="1"/>
    <col min="11266" max="11266" width="8.7109375" customWidth="1"/>
    <col min="11267" max="11267" width="32.85546875" customWidth="1"/>
    <col min="11268" max="11268" width="10.7109375" customWidth="1"/>
    <col min="11269" max="11269" width="8.7109375" customWidth="1"/>
    <col min="11270" max="11270" width="10.7109375" customWidth="1"/>
    <col min="11271" max="11271" width="8.7109375" customWidth="1"/>
    <col min="11272" max="11272" width="13.5703125" customWidth="1"/>
    <col min="11273" max="11273" width="13.7109375" customWidth="1"/>
    <col min="11274" max="11275" width="11.7109375" customWidth="1"/>
    <col min="11276" max="11276" width="10.7109375" customWidth="1"/>
    <col min="11277" max="11277" width="8.7109375" customWidth="1"/>
    <col min="11278" max="11278" width="10.7109375" customWidth="1"/>
    <col min="11279" max="11279" width="8.7109375" customWidth="1"/>
    <col min="11280" max="11281" width="13.7109375" customWidth="1"/>
    <col min="11282" max="11282" width="10.7109375" customWidth="1"/>
    <col min="11283" max="11283" width="8.7109375" customWidth="1"/>
    <col min="11284" max="11284" width="10.7109375" customWidth="1"/>
    <col min="11285" max="11285" width="8.7109375" customWidth="1"/>
    <col min="11286" max="11287" width="13.7109375" customWidth="1"/>
    <col min="11288" max="11288" width="10.85546875" customWidth="1"/>
    <col min="11289" max="11298" width="4.28515625" customWidth="1"/>
    <col min="11299" max="11299" width="4.85546875" customWidth="1"/>
    <col min="11521" max="11521" width="4.140625" customWidth="1"/>
    <col min="11522" max="11522" width="8.7109375" customWidth="1"/>
    <col min="11523" max="11523" width="32.85546875" customWidth="1"/>
    <col min="11524" max="11524" width="10.7109375" customWidth="1"/>
    <col min="11525" max="11525" width="8.7109375" customWidth="1"/>
    <col min="11526" max="11526" width="10.7109375" customWidth="1"/>
    <col min="11527" max="11527" width="8.7109375" customWidth="1"/>
    <col min="11528" max="11528" width="13.5703125" customWidth="1"/>
    <col min="11529" max="11529" width="13.7109375" customWidth="1"/>
    <col min="11530" max="11531" width="11.7109375" customWidth="1"/>
    <col min="11532" max="11532" width="10.7109375" customWidth="1"/>
    <col min="11533" max="11533" width="8.7109375" customWidth="1"/>
    <col min="11534" max="11534" width="10.7109375" customWidth="1"/>
    <col min="11535" max="11535" width="8.7109375" customWidth="1"/>
    <col min="11536" max="11537" width="13.7109375" customWidth="1"/>
    <col min="11538" max="11538" width="10.7109375" customWidth="1"/>
    <col min="11539" max="11539" width="8.7109375" customWidth="1"/>
    <col min="11540" max="11540" width="10.7109375" customWidth="1"/>
    <col min="11541" max="11541" width="8.7109375" customWidth="1"/>
    <col min="11542" max="11543" width="13.7109375" customWidth="1"/>
    <col min="11544" max="11544" width="10.85546875" customWidth="1"/>
    <col min="11545" max="11554" width="4.28515625" customWidth="1"/>
    <col min="11555" max="11555" width="4.85546875" customWidth="1"/>
    <col min="11777" max="11777" width="4.140625" customWidth="1"/>
    <col min="11778" max="11778" width="8.7109375" customWidth="1"/>
    <col min="11779" max="11779" width="32.85546875" customWidth="1"/>
    <col min="11780" max="11780" width="10.7109375" customWidth="1"/>
    <col min="11781" max="11781" width="8.7109375" customWidth="1"/>
    <col min="11782" max="11782" width="10.7109375" customWidth="1"/>
    <col min="11783" max="11783" width="8.7109375" customWidth="1"/>
    <col min="11784" max="11784" width="13.5703125" customWidth="1"/>
    <col min="11785" max="11785" width="13.7109375" customWidth="1"/>
    <col min="11786" max="11787" width="11.7109375" customWidth="1"/>
    <col min="11788" max="11788" width="10.7109375" customWidth="1"/>
    <col min="11789" max="11789" width="8.7109375" customWidth="1"/>
    <col min="11790" max="11790" width="10.7109375" customWidth="1"/>
    <col min="11791" max="11791" width="8.7109375" customWidth="1"/>
    <col min="11792" max="11793" width="13.7109375" customWidth="1"/>
    <col min="11794" max="11794" width="10.7109375" customWidth="1"/>
    <col min="11795" max="11795" width="8.7109375" customWidth="1"/>
    <col min="11796" max="11796" width="10.7109375" customWidth="1"/>
    <col min="11797" max="11797" width="8.7109375" customWidth="1"/>
    <col min="11798" max="11799" width="13.7109375" customWidth="1"/>
    <col min="11800" max="11800" width="10.85546875" customWidth="1"/>
    <col min="11801" max="11810" width="4.28515625" customWidth="1"/>
    <col min="11811" max="11811" width="4.85546875" customWidth="1"/>
    <col min="12033" max="12033" width="4.140625" customWidth="1"/>
    <col min="12034" max="12034" width="8.7109375" customWidth="1"/>
    <col min="12035" max="12035" width="32.85546875" customWidth="1"/>
    <col min="12036" max="12036" width="10.7109375" customWidth="1"/>
    <col min="12037" max="12037" width="8.7109375" customWidth="1"/>
    <col min="12038" max="12038" width="10.7109375" customWidth="1"/>
    <col min="12039" max="12039" width="8.7109375" customWidth="1"/>
    <col min="12040" max="12040" width="13.5703125" customWidth="1"/>
    <col min="12041" max="12041" width="13.7109375" customWidth="1"/>
    <col min="12042" max="12043" width="11.7109375" customWidth="1"/>
    <col min="12044" max="12044" width="10.7109375" customWidth="1"/>
    <col min="12045" max="12045" width="8.7109375" customWidth="1"/>
    <col min="12046" max="12046" width="10.7109375" customWidth="1"/>
    <col min="12047" max="12047" width="8.7109375" customWidth="1"/>
    <col min="12048" max="12049" width="13.7109375" customWidth="1"/>
    <col min="12050" max="12050" width="10.7109375" customWidth="1"/>
    <col min="12051" max="12051" width="8.7109375" customWidth="1"/>
    <col min="12052" max="12052" width="10.7109375" customWidth="1"/>
    <col min="12053" max="12053" width="8.7109375" customWidth="1"/>
    <col min="12054" max="12055" width="13.7109375" customWidth="1"/>
    <col min="12056" max="12056" width="10.85546875" customWidth="1"/>
    <col min="12057" max="12066" width="4.28515625" customWidth="1"/>
    <col min="12067" max="12067" width="4.85546875" customWidth="1"/>
    <col min="12289" max="12289" width="4.140625" customWidth="1"/>
    <col min="12290" max="12290" width="8.7109375" customWidth="1"/>
    <col min="12291" max="12291" width="32.85546875" customWidth="1"/>
    <col min="12292" max="12292" width="10.7109375" customWidth="1"/>
    <col min="12293" max="12293" width="8.7109375" customWidth="1"/>
    <col min="12294" max="12294" width="10.7109375" customWidth="1"/>
    <col min="12295" max="12295" width="8.7109375" customWidth="1"/>
    <col min="12296" max="12296" width="13.5703125" customWidth="1"/>
    <col min="12297" max="12297" width="13.7109375" customWidth="1"/>
    <col min="12298" max="12299" width="11.7109375" customWidth="1"/>
    <col min="12300" max="12300" width="10.7109375" customWidth="1"/>
    <col min="12301" max="12301" width="8.7109375" customWidth="1"/>
    <col min="12302" max="12302" width="10.7109375" customWidth="1"/>
    <col min="12303" max="12303" width="8.7109375" customWidth="1"/>
    <col min="12304" max="12305" width="13.7109375" customWidth="1"/>
    <col min="12306" max="12306" width="10.7109375" customWidth="1"/>
    <col min="12307" max="12307" width="8.7109375" customWidth="1"/>
    <col min="12308" max="12308" width="10.7109375" customWidth="1"/>
    <col min="12309" max="12309" width="8.7109375" customWidth="1"/>
    <col min="12310" max="12311" width="13.7109375" customWidth="1"/>
    <col min="12312" max="12312" width="10.85546875" customWidth="1"/>
    <col min="12313" max="12322" width="4.28515625" customWidth="1"/>
    <col min="12323" max="12323" width="4.85546875" customWidth="1"/>
    <col min="12545" max="12545" width="4.140625" customWidth="1"/>
    <col min="12546" max="12546" width="8.7109375" customWidth="1"/>
    <col min="12547" max="12547" width="32.85546875" customWidth="1"/>
    <col min="12548" max="12548" width="10.7109375" customWidth="1"/>
    <col min="12549" max="12549" width="8.7109375" customWidth="1"/>
    <col min="12550" max="12550" width="10.7109375" customWidth="1"/>
    <col min="12551" max="12551" width="8.7109375" customWidth="1"/>
    <col min="12552" max="12552" width="13.5703125" customWidth="1"/>
    <col min="12553" max="12553" width="13.7109375" customWidth="1"/>
    <col min="12554" max="12555" width="11.7109375" customWidth="1"/>
    <col min="12556" max="12556" width="10.7109375" customWidth="1"/>
    <col min="12557" max="12557" width="8.7109375" customWidth="1"/>
    <col min="12558" max="12558" width="10.7109375" customWidth="1"/>
    <col min="12559" max="12559" width="8.7109375" customWidth="1"/>
    <col min="12560" max="12561" width="13.7109375" customWidth="1"/>
    <col min="12562" max="12562" width="10.7109375" customWidth="1"/>
    <col min="12563" max="12563" width="8.7109375" customWidth="1"/>
    <col min="12564" max="12564" width="10.7109375" customWidth="1"/>
    <col min="12565" max="12565" width="8.7109375" customWidth="1"/>
    <col min="12566" max="12567" width="13.7109375" customWidth="1"/>
    <col min="12568" max="12568" width="10.85546875" customWidth="1"/>
    <col min="12569" max="12578" width="4.28515625" customWidth="1"/>
    <col min="12579" max="12579" width="4.85546875" customWidth="1"/>
    <col min="12801" max="12801" width="4.140625" customWidth="1"/>
    <col min="12802" max="12802" width="8.7109375" customWidth="1"/>
    <col min="12803" max="12803" width="32.85546875" customWidth="1"/>
    <col min="12804" max="12804" width="10.7109375" customWidth="1"/>
    <col min="12805" max="12805" width="8.7109375" customWidth="1"/>
    <col min="12806" max="12806" width="10.7109375" customWidth="1"/>
    <col min="12807" max="12807" width="8.7109375" customWidth="1"/>
    <col min="12808" max="12808" width="13.5703125" customWidth="1"/>
    <col min="12809" max="12809" width="13.7109375" customWidth="1"/>
    <col min="12810" max="12811" width="11.7109375" customWidth="1"/>
    <col min="12812" max="12812" width="10.7109375" customWidth="1"/>
    <col min="12813" max="12813" width="8.7109375" customWidth="1"/>
    <col min="12814" max="12814" width="10.7109375" customWidth="1"/>
    <col min="12815" max="12815" width="8.7109375" customWidth="1"/>
    <col min="12816" max="12817" width="13.7109375" customWidth="1"/>
    <col min="12818" max="12818" width="10.7109375" customWidth="1"/>
    <col min="12819" max="12819" width="8.7109375" customWidth="1"/>
    <col min="12820" max="12820" width="10.7109375" customWidth="1"/>
    <col min="12821" max="12821" width="8.7109375" customWidth="1"/>
    <col min="12822" max="12823" width="13.7109375" customWidth="1"/>
    <col min="12824" max="12824" width="10.85546875" customWidth="1"/>
    <col min="12825" max="12834" width="4.28515625" customWidth="1"/>
    <col min="12835" max="12835" width="4.85546875" customWidth="1"/>
    <col min="13057" max="13057" width="4.140625" customWidth="1"/>
    <col min="13058" max="13058" width="8.7109375" customWidth="1"/>
    <col min="13059" max="13059" width="32.85546875" customWidth="1"/>
    <col min="13060" max="13060" width="10.7109375" customWidth="1"/>
    <col min="13061" max="13061" width="8.7109375" customWidth="1"/>
    <col min="13062" max="13062" width="10.7109375" customWidth="1"/>
    <col min="13063" max="13063" width="8.7109375" customWidth="1"/>
    <col min="13064" max="13064" width="13.5703125" customWidth="1"/>
    <col min="13065" max="13065" width="13.7109375" customWidth="1"/>
    <col min="13066" max="13067" width="11.7109375" customWidth="1"/>
    <col min="13068" max="13068" width="10.7109375" customWidth="1"/>
    <col min="13069" max="13069" width="8.7109375" customWidth="1"/>
    <col min="13070" max="13070" width="10.7109375" customWidth="1"/>
    <col min="13071" max="13071" width="8.7109375" customWidth="1"/>
    <col min="13072" max="13073" width="13.7109375" customWidth="1"/>
    <col min="13074" max="13074" width="10.7109375" customWidth="1"/>
    <col min="13075" max="13075" width="8.7109375" customWidth="1"/>
    <col min="13076" max="13076" width="10.7109375" customWidth="1"/>
    <col min="13077" max="13077" width="8.7109375" customWidth="1"/>
    <col min="13078" max="13079" width="13.7109375" customWidth="1"/>
    <col min="13080" max="13080" width="10.85546875" customWidth="1"/>
    <col min="13081" max="13090" width="4.28515625" customWidth="1"/>
    <col min="13091" max="13091" width="4.85546875" customWidth="1"/>
    <col min="13313" max="13313" width="4.140625" customWidth="1"/>
    <col min="13314" max="13314" width="8.7109375" customWidth="1"/>
    <col min="13315" max="13315" width="32.85546875" customWidth="1"/>
    <col min="13316" max="13316" width="10.7109375" customWidth="1"/>
    <col min="13317" max="13317" width="8.7109375" customWidth="1"/>
    <col min="13318" max="13318" width="10.7109375" customWidth="1"/>
    <col min="13319" max="13319" width="8.7109375" customWidth="1"/>
    <col min="13320" max="13320" width="13.5703125" customWidth="1"/>
    <col min="13321" max="13321" width="13.7109375" customWidth="1"/>
    <col min="13322" max="13323" width="11.7109375" customWidth="1"/>
    <col min="13324" max="13324" width="10.7109375" customWidth="1"/>
    <col min="13325" max="13325" width="8.7109375" customWidth="1"/>
    <col min="13326" max="13326" width="10.7109375" customWidth="1"/>
    <col min="13327" max="13327" width="8.7109375" customWidth="1"/>
    <col min="13328" max="13329" width="13.7109375" customWidth="1"/>
    <col min="13330" max="13330" width="10.7109375" customWidth="1"/>
    <col min="13331" max="13331" width="8.7109375" customWidth="1"/>
    <col min="13332" max="13332" width="10.7109375" customWidth="1"/>
    <col min="13333" max="13333" width="8.7109375" customWidth="1"/>
    <col min="13334" max="13335" width="13.7109375" customWidth="1"/>
    <col min="13336" max="13336" width="10.85546875" customWidth="1"/>
    <col min="13337" max="13346" width="4.28515625" customWidth="1"/>
    <col min="13347" max="13347" width="4.85546875" customWidth="1"/>
    <col min="13569" max="13569" width="4.140625" customWidth="1"/>
    <col min="13570" max="13570" width="8.7109375" customWidth="1"/>
    <col min="13571" max="13571" width="32.85546875" customWidth="1"/>
    <col min="13572" max="13572" width="10.7109375" customWidth="1"/>
    <col min="13573" max="13573" width="8.7109375" customWidth="1"/>
    <col min="13574" max="13574" width="10.7109375" customWidth="1"/>
    <col min="13575" max="13575" width="8.7109375" customWidth="1"/>
    <col min="13576" max="13576" width="13.5703125" customWidth="1"/>
    <col min="13577" max="13577" width="13.7109375" customWidth="1"/>
    <col min="13578" max="13579" width="11.7109375" customWidth="1"/>
    <col min="13580" max="13580" width="10.7109375" customWidth="1"/>
    <col min="13581" max="13581" width="8.7109375" customWidth="1"/>
    <col min="13582" max="13582" width="10.7109375" customWidth="1"/>
    <col min="13583" max="13583" width="8.7109375" customWidth="1"/>
    <col min="13584" max="13585" width="13.7109375" customWidth="1"/>
    <col min="13586" max="13586" width="10.7109375" customWidth="1"/>
    <col min="13587" max="13587" width="8.7109375" customWidth="1"/>
    <col min="13588" max="13588" width="10.7109375" customWidth="1"/>
    <col min="13589" max="13589" width="8.7109375" customWidth="1"/>
    <col min="13590" max="13591" width="13.7109375" customWidth="1"/>
    <col min="13592" max="13592" width="10.85546875" customWidth="1"/>
    <col min="13593" max="13602" width="4.28515625" customWidth="1"/>
    <col min="13603" max="13603" width="4.85546875" customWidth="1"/>
    <col min="13825" max="13825" width="4.140625" customWidth="1"/>
    <col min="13826" max="13826" width="8.7109375" customWidth="1"/>
    <col min="13827" max="13827" width="32.85546875" customWidth="1"/>
    <col min="13828" max="13828" width="10.7109375" customWidth="1"/>
    <col min="13829" max="13829" width="8.7109375" customWidth="1"/>
    <col min="13830" max="13830" width="10.7109375" customWidth="1"/>
    <col min="13831" max="13831" width="8.7109375" customWidth="1"/>
    <col min="13832" max="13832" width="13.5703125" customWidth="1"/>
    <col min="13833" max="13833" width="13.7109375" customWidth="1"/>
    <col min="13834" max="13835" width="11.7109375" customWidth="1"/>
    <col min="13836" max="13836" width="10.7109375" customWidth="1"/>
    <col min="13837" max="13837" width="8.7109375" customWidth="1"/>
    <col min="13838" max="13838" width="10.7109375" customWidth="1"/>
    <col min="13839" max="13839" width="8.7109375" customWidth="1"/>
    <col min="13840" max="13841" width="13.7109375" customWidth="1"/>
    <col min="13842" max="13842" width="10.7109375" customWidth="1"/>
    <col min="13843" max="13843" width="8.7109375" customWidth="1"/>
    <col min="13844" max="13844" width="10.7109375" customWidth="1"/>
    <col min="13845" max="13845" width="8.7109375" customWidth="1"/>
    <col min="13846" max="13847" width="13.7109375" customWidth="1"/>
    <col min="13848" max="13848" width="10.85546875" customWidth="1"/>
    <col min="13849" max="13858" width="4.28515625" customWidth="1"/>
    <col min="13859" max="13859" width="4.85546875" customWidth="1"/>
    <col min="14081" max="14081" width="4.140625" customWidth="1"/>
    <col min="14082" max="14082" width="8.7109375" customWidth="1"/>
    <col min="14083" max="14083" width="32.85546875" customWidth="1"/>
    <col min="14084" max="14084" width="10.7109375" customWidth="1"/>
    <col min="14085" max="14085" width="8.7109375" customWidth="1"/>
    <col min="14086" max="14086" width="10.7109375" customWidth="1"/>
    <col min="14087" max="14087" width="8.7109375" customWidth="1"/>
    <col min="14088" max="14088" width="13.5703125" customWidth="1"/>
    <col min="14089" max="14089" width="13.7109375" customWidth="1"/>
    <col min="14090" max="14091" width="11.7109375" customWidth="1"/>
    <col min="14092" max="14092" width="10.7109375" customWidth="1"/>
    <col min="14093" max="14093" width="8.7109375" customWidth="1"/>
    <col min="14094" max="14094" width="10.7109375" customWidth="1"/>
    <col min="14095" max="14095" width="8.7109375" customWidth="1"/>
    <col min="14096" max="14097" width="13.7109375" customWidth="1"/>
    <col min="14098" max="14098" width="10.7109375" customWidth="1"/>
    <col min="14099" max="14099" width="8.7109375" customWidth="1"/>
    <col min="14100" max="14100" width="10.7109375" customWidth="1"/>
    <col min="14101" max="14101" width="8.7109375" customWidth="1"/>
    <col min="14102" max="14103" width="13.7109375" customWidth="1"/>
    <col min="14104" max="14104" width="10.85546875" customWidth="1"/>
    <col min="14105" max="14114" width="4.28515625" customWidth="1"/>
    <col min="14115" max="14115" width="4.85546875" customWidth="1"/>
    <col min="14337" max="14337" width="4.140625" customWidth="1"/>
    <col min="14338" max="14338" width="8.7109375" customWidth="1"/>
    <col min="14339" max="14339" width="32.85546875" customWidth="1"/>
    <col min="14340" max="14340" width="10.7109375" customWidth="1"/>
    <col min="14341" max="14341" width="8.7109375" customWidth="1"/>
    <col min="14342" max="14342" width="10.7109375" customWidth="1"/>
    <col min="14343" max="14343" width="8.7109375" customWidth="1"/>
    <col min="14344" max="14344" width="13.5703125" customWidth="1"/>
    <col min="14345" max="14345" width="13.7109375" customWidth="1"/>
    <col min="14346" max="14347" width="11.7109375" customWidth="1"/>
    <col min="14348" max="14348" width="10.7109375" customWidth="1"/>
    <col min="14349" max="14349" width="8.7109375" customWidth="1"/>
    <col min="14350" max="14350" width="10.7109375" customWidth="1"/>
    <col min="14351" max="14351" width="8.7109375" customWidth="1"/>
    <col min="14352" max="14353" width="13.7109375" customWidth="1"/>
    <col min="14354" max="14354" width="10.7109375" customWidth="1"/>
    <col min="14355" max="14355" width="8.7109375" customWidth="1"/>
    <col min="14356" max="14356" width="10.7109375" customWidth="1"/>
    <col min="14357" max="14357" width="8.7109375" customWidth="1"/>
    <col min="14358" max="14359" width="13.7109375" customWidth="1"/>
    <col min="14360" max="14360" width="10.85546875" customWidth="1"/>
    <col min="14361" max="14370" width="4.28515625" customWidth="1"/>
    <col min="14371" max="14371" width="4.85546875" customWidth="1"/>
    <col min="14593" max="14593" width="4.140625" customWidth="1"/>
    <col min="14594" max="14594" width="8.7109375" customWidth="1"/>
    <col min="14595" max="14595" width="32.85546875" customWidth="1"/>
    <col min="14596" max="14596" width="10.7109375" customWidth="1"/>
    <col min="14597" max="14597" width="8.7109375" customWidth="1"/>
    <col min="14598" max="14598" width="10.7109375" customWidth="1"/>
    <col min="14599" max="14599" width="8.7109375" customWidth="1"/>
    <col min="14600" max="14600" width="13.5703125" customWidth="1"/>
    <col min="14601" max="14601" width="13.7109375" customWidth="1"/>
    <col min="14602" max="14603" width="11.7109375" customWidth="1"/>
    <col min="14604" max="14604" width="10.7109375" customWidth="1"/>
    <col min="14605" max="14605" width="8.7109375" customWidth="1"/>
    <col min="14606" max="14606" width="10.7109375" customWidth="1"/>
    <col min="14607" max="14607" width="8.7109375" customWidth="1"/>
    <col min="14608" max="14609" width="13.7109375" customWidth="1"/>
    <col min="14610" max="14610" width="10.7109375" customWidth="1"/>
    <col min="14611" max="14611" width="8.7109375" customWidth="1"/>
    <col min="14612" max="14612" width="10.7109375" customWidth="1"/>
    <col min="14613" max="14613" width="8.7109375" customWidth="1"/>
    <col min="14614" max="14615" width="13.7109375" customWidth="1"/>
    <col min="14616" max="14616" width="10.85546875" customWidth="1"/>
    <col min="14617" max="14626" width="4.28515625" customWidth="1"/>
    <col min="14627" max="14627" width="4.85546875" customWidth="1"/>
    <col min="14849" max="14849" width="4.140625" customWidth="1"/>
    <col min="14850" max="14850" width="8.7109375" customWidth="1"/>
    <col min="14851" max="14851" width="32.85546875" customWidth="1"/>
    <col min="14852" max="14852" width="10.7109375" customWidth="1"/>
    <col min="14853" max="14853" width="8.7109375" customWidth="1"/>
    <col min="14854" max="14854" width="10.7109375" customWidth="1"/>
    <col min="14855" max="14855" width="8.7109375" customWidth="1"/>
    <col min="14856" max="14856" width="13.5703125" customWidth="1"/>
    <col min="14857" max="14857" width="13.7109375" customWidth="1"/>
    <col min="14858" max="14859" width="11.7109375" customWidth="1"/>
    <col min="14860" max="14860" width="10.7109375" customWidth="1"/>
    <col min="14861" max="14861" width="8.7109375" customWidth="1"/>
    <col min="14862" max="14862" width="10.7109375" customWidth="1"/>
    <col min="14863" max="14863" width="8.7109375" customWidth="1"/>
    <col min="14864" max="14865" width="13.7109375" customWidth="1"/>
    <col min="14866" max="14866" width="10.7109375" customWidth="1"/>
    <col min="14867" max="14867" width="8.7109375" customWidth="1"/>
    <col min="14868" max="14868" width="10.7109375" customWidth="1"/>
    <col min="14869" max="14869" width="8.7109375" customWidth="1"/>
    <col min="14870" max="14871" width="13.7109375" customWidth="1"/>
    <col min="14872" max="14872" width="10.85546875" customWidth="1"/>
    <col min="14873" max="14882" width="4.28515625" customWidth="1"/>
    <col min="14883" max="14883" width="4.85546875" customWidth="1"/>
    <col min="15105" max="15105" width="4.140625" customWidth="1"/>
    <col min="15106" max="15106" width="8.7109375" customWidth="1"/>
    <col min="15107" max="15107" width="32.85546875" customWidth="1"/>
    <col min="15108" max="15108" width="10.7109375" customWidth="1"/>
    <col min="15109" max="15109" width="8.7109375" customWidth="1"/>
    <col min="15110" max="15110" width="10.7109375" customWidth="1"/>
    <col min="15111" max="15111" width="8.7109375" customWidth="1"/>
    <col min="15112" max="15112" width="13.5703125" customWidth="1"/>
    <col min="15113" max="15113" width="13.7109375" customWidth="1"/>
    <col min="15114" max="15115" width="11.7109375" customWidth="1"/>
    <col min="15116" max="15116" width="10.7109375" customWidth="1"/>
    <col min="15117" max="15117" width="8.7109375" customWidth="1"/>
    <col min="15118" max="15118" width="10.7109375" customWidth="1"/>
    <col min="15119" max="15119" width="8.7109375" customWidth="1"/>
    <col min="15120" max="15121" width="13.7109375" customWidth="1"/>
    <col min="15122" max="15122" width="10.7109375" customWidth="1"/>
    <col min="15123" max="15123" width="8.7109375" customWidth="1"/>
    <col min="15124" max="15124" width="10.7109375" customWidth="1"/>
    <col min="15125" max="15125" width="8.7109375" customWidth="1"/>
    <col min="15126" max="15127" width="13.7109375" customWidth="1"/>
    <col min="15128" max="15128" width="10.85546875" customWidth="1"/>
    <col min="15129" max="15138" width="4.28515625" customWidth="1"/>
    <col min="15139" max="15139" width="4.85546875" customWidth="1"/>
    <col min="15361" max="15361" width="4.140625" customWidth="1"/>
    <col min="15362" max="15362" width="8.7109375" customWidth="1"/>
    <col min="15363" max="15363" width="32.85546875" customWidth="1"/>
    <col min="15364" max="15364" width="10.7109375" customWidth="1"/>
    <col min="15365" max="15365" width="8.7109375" customWidth="1"/>
    <col min="15366" max="15366" width="10.7109375" customWidth="1"/>
    <col min="15367" max="15367" width="8.7109375" customWidth="1"/>
    <col min="15368" max="15368" width="13.5703125" customWidth="1"/>
    <col min="15369" max="15369" width="13.7109375" customWidth="1"/>
    <col min="15370" max="15371" width="11.7109375" customWidth="1"/>
    <col min="15372" max="15372" width="10.7109375" customWidth="1"/>
    <col min="15373" max="15373" width="8.7109375" customWidth="1"/>
    <col min="15374" max="15374" width="10.7109375" customWidth="1"/>
    <col min="15375" max="15375" width="8.7109375" customWidth="1"/>
    <col min="15376" max="15377" width="13.7109375" customWidth="1"/>
    <col min="15378" max="15378" width="10.7109375" customWidth="1"/>
    <col min="15379" max="15379" width="8.7109375" customWidth="1"/>
    <col min="15380" max="15380" width="10.7109375" customWidth="1"/>
    <col min="15381" max="15381" width="8.7109375" customWidth="1"/>
    <col min="15382" max="15383" width="13.7109375" customWidth="1"/>
    <col min="15384" max="15384" width="10.85546875" customWidth="1"/>
    <col min="15385" max="15394" width="4.28515625" customWidth="1"/>
    <col min="15395" max="15395" width="4.85546875" customWidth="1"/>
    <col min="15617" max="15617" width="4.140625" customWidth="1"/>
    <col min="15618" max="15618" width="8.7109375" customWidth="1"/>
    <col min="15619" max="15619" width="32.85546875" customWidth="1"/>
    <col min="15620" max="15620" width="10.7109375" customWidth="1"/>
    <col min="15621" max="15621" width="8.7109375" customWidth="1"/>
    <col min="15622" max="15622" width="10.7109375" customWidth="1"/>
    <col min="15623" max="15623" width="8.7109375" customWidth="1"/>
    <col min="15624" max="15624" width="13.5703125" customWidth="1"/>
    <col min="15625" max="15625" width="13.7109375" customWidth="1"/>
    <col min="15626" max="15627" width="11.7109375" customWidth="1"/>
    <col min="15628" max="15628" width="10.7109375" customWidth="1"/>
    <col min="15629" max="15629" width="8.7109375" customWidth="1"/>
    <col min="15630" max="15630" width="10.7109375" customWidth="1"/>
    <col min="15631" max="15631" width="8.7109375" customWidth="1"/>
    <col min="15632" max="15633" width="13.7109375" customWidth="1"/>
    <col min="15634" max="15634" width="10.7109375" customWidth="1"/>
    <col min="15635" max="15635" width="8.7109375" customWidth="1"/>
    <col min="15636" max="15636" width="10.7109375" customWidth="1"/>
    <col min="15637" max="15637" width="8.7109375" customWidth="1"/>
    <col min="15638" max="15639" width="13.7109375" customWidth="1"/>
    <col min="15640" max="15640" width="10.85546875" customWidth="1"/>
    <col min="15641" max="15650" width="4.28515625" customWidth="1"/>
    <col min="15651" max="15651" width="4.85546875" customWidth="1"/>
    <col min="15873" max="15873" width="4.140625" customWidth="1"/>
    <col min="15874" max="15874" width="8.7109375" customWidth="1"/>
    <col min="15875" max="15875" width="32.85546875" customWidth="1"/>
    <col min="15876" max="15876" width="10.7109375" customWidth="1"/>
    <col min="15877" max="15877" width="8.7109375" customWidth="1"/>
    <col min="15878" max="15878" width="10.7109375" customWidth="1"/>
    <col min="15879" max="15879" width="8.7109375" customWidth="1"/>
    <col min="15880" max="15880" width="13.5703125" customWidth="1"/>
    <col min="15881" max="15881" width="13.7109375" customWidth="1"/>
    <col min="15882" max="15883" width="11.7109375" customWidth="1"/>
    <col min="15884" max="15884" width="10.7109375" customWidth="1"/>
    <col min="15885" max="15885" width="8.7109375" customWidth="1"/>
    <col min="15886" max="15886" width="10.7109375" customWidth="1"/>
    <col min="15887" max="15887" width="8.7109375" customWidth="1"/>
    <col min="15888" max="15889" width="13.7109375" customWidth="1"/>
    <col min="15890" max="15890" width="10.7109375" customWidth="1"/>
    <col min="15891" max="15891" width="8.7109375" customWidth="1"/>
    <col min="15892" max="15892" width="10.7109375" customWidth="1"/>
    <col min="15893" max="15893" width="8.7109375" customWidth="1"/>
    <col min="15894" max="15895" width="13.7109375" customWidth="1"/>
    <col min="15896" max="15896" width="10.85546875" customWidth="1"/>
    <col min="15897" max="15906" width="4.28515625" customWidth="1"/>
    <col min="15907" max="15907" width="4.85546875" customWidth="1"/>
    <col min="16129" max="16129" width="4.140625" customWidth="1"/>
    <col min="16130" max="16130" width="8.7109375" customWidth="1"/>
    <col min="16131" max="16131" width="32.85546875" customWidth="1"/>
    <col min="16132" max="16132" width="10.7109375" customWidth="1"/>
    <col min="16133" max="16133" width="8.7109375" customWidth="1"/>
    <col min="16134" max="16134" width="10.7109375" customWidth="1"/>
    <col min="16135" max="16135" width="8.7109375" customWidth="1"/>
    <col min="16136" max="16136" width="13.5703125" customWidth="1"/>
    <col min="16137" max="16137" width="13.7109375" customWidth="1"/>
    <col min="16138" max="16139" width="11.7109375" customWidth="1"/>
    <col min="16140" max="16140" width="10.7109375" customWidth="1"/>
    <col min="16141" max="16141" width="8.7109375" customWidth="1"/>
    <col min="16142" max="16142" width="10.7109375" customWidth="1"/>
    <col min="16143" max="16143" width="8.7109375" customWidth="1"/>
    <col min="16144" max="16145" width="13.7109375" customWidth="1"/>
    <col min="16146" max="16146" width="10.7109375" customWidth="1"/>
    <col min="16147" max="16147" width="8.7109375" customWidth="1"/>
    <col min="16148" max="16148" width="10.7109375" customWidth="1"/>
    <col min="16149" max="16149" width="8.7109375" customWidth="1"/>
    <col min="16150" max="16151" width="13.7109375" customWidth="1"/>
    <col min="16152" max="16152" width="10.85546875" customWidth="1"/>
    <col min="16153" max="16162" width="4.28515625" customWidth="1"/>
    <col min="16163" max="16163" width="4.85546875" customWidth="1"/>
  </cols>
  <sheetData>
    <row r="1" spans="1:35" ht="15" customHeight="1" x14ac:dyDescent="0.25">
      <c r="A1" s="136" t="s">
        <v>140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5" ht="15" customHeight="1" x14ac:dyDescent="0.25">
      <c r="A2" s="136" t="s">
        <v>192</v>
      </c>
      <c r="D2" s="1" t="s">
        <v>81</v>
      </c>
      <c r="E2" s="261" t="s">
        <v>91</v>
      </c>
      <c r="F2" s="261"/>
      <c r="G2" s="5" t="s">
        <v>82</v>
      </c>
      <c r="H2" s="261" t="s">
        <v>108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35" ht="15" customHeight="1" thickBot="1" x14ac:dyDescent="0.3">
      <c r="A3" s="8"/>
      <c r="D3" s="4" t="s">
        <v>83</v>
      </c>
      <c r="E3" s="261" t="s">
        <v>92</v>
      </c>
      <c r="F3" s="261"/>
      <c r="G3" s="6" t="s">
        <v>84</v>
      </c>
      <c r="H3" s="261" t="s">
        <v>93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5" ht="18" customHeight="1" thickBot="1" x14ac:dyDescent="0.3">
      <c r="A4" s="428" t="s">
        <v>47</v>
      </c>
      <c r="B4" s="430" t="s">
        <v>49</v>
      </c>
      <c r="C4" s="432" t="s">
        <v>48</v>
      </c>
      <c r="D4" s="434" t="s">
        <v>94</v>
      </c>
      <c r="E4" s="435"/>
      <c r="F4" s="435"/>
      <c r="G4" s="435"/>
      <c r="H4" s="435"/>
      <c r="I4" s="435"/>
      <c r="J4" s="435"/>
      <c r="K4" s="436"/>
      <c r="L4" s="434" t="s">
        <v>95</v>
      </c>
      <c r="M4" s="435"/>
      <c r="N4" s="435"/>
      <c r="O4" s="435"/>
      <c r="P4" s="435"/>
      <c r="Q4" s="436"/>
      <c r="R4" s="434" t="s">
        <v>96</v>
      </c>
      <c r="S4" s="435"/>
      <c r="T4" s="435"/>
      <c r="U4" s="435"/>
      <c r="V4" s="435"/>
      <c r="W4" s="436"/>
      <c r="X4" s="424" t="s">
        <v>85</v>
      </c>
      <c r="Y4" s="438" t="s">
        <v>124</v>
      </c>
      <c r="Z4" s="438"/>
      <c r="AA4" s="438"/>
      <c r="AB4" s="438"/>
      <c r="AC4" s="438"/>
      <c r="AD4" s="438"/>
      <c r="AE4" s="438"/>
      <c r="AF4" s="438"/>
      <c r="AG4" s="438"/>
      <c r="AH4" s="438"/>
      <c r="AI4" s="439"/>
    </row>
    <row r="5" spans="1:35" ht="49.5" customHeight="1" thickBot="1" x14ac:dyDescent="0.3">
      <c r="A5" s="440"/>
      <c r="B5" s="441"/>
      <c r="C5" s="442"/>
      <c r="D5" s="49" t="s">
        <v>97</v>
      </c>
      <c r="E5" s="46" t="s">
        <v>101</v>
      </c>
      <c r="F5" s="47" t="s">
        <v>102</v>
      </c>
      <c r="G5" s="46" t="s">
        <v>103</v>
      </c>
      <c r="H5" s="48" t="s">
        <v>104</v>
      </c>
      <c r="I5" s="50" t="s">
        <v>105</v>
      </c>
      <c r="J5" s="48" t="s">
        <v>106</v>
      </c>
      <c r="K5" s="50" t="s">
        <v>107</v>
      </c>
      <c r="L5" s="48" t="s">
        <v>98</v>
      </c>
      <c r="M5" s="46" t="s">
        <v>109</v>
      </c>
      <c r="N5" s="47" t="s">
        <v>110</v>
      </c>
      <c r="O5" s="46" t="s">
        <v>111</v>
      </c>
      <c r="P5" s="48" t="s">
        <v>112</v>
      </c>
      <c r="Q5" s="50" t="s">
        <v>113</v>
      </c>
      <c r="R5" s="49" t="s">
        <v>99</v>
      </c>
      <c r="S5" s="46" t="s">
        <v>114</v>
      </c>
      <c r="T5" s="47" t="s">
        <v>115</v>
      </c>
      <c r="U5" s="50" t="s">
        <v>116</v>
      </c>
      <c r="V5" s="48" t="s">
        <v>117</v>
      </c>
      <c r="W5" s="46" t="s">
        <v>118</v>
      </c>
      <c r="X5" s="437"/>
      <c r="Y5" s="99" t="s">
        <v>119</v>
      </c>
      <c r="Z5" s="100" t="s">
        <v>120</v>
      </c>
      <c r="AA5" s="100" t="s">
        <v>121</v>
      </c>
      <c r="AB5" s="100" t="s">
        <v>122</v>
      </c>
      <c r="AC5" s="100" t="s">
        <v>125</v>
      </c>
      <c r="AD5" s="100" t="s">
        <v>126</v>
      </c>
      <c r="AE5" s="100" t="s">
        <v>127</v>
      </c>
      <c r="AF5" s="100" t="s">
        <v>128</v>
      </c>
      <c r="AG5" s="100" t="s">
        <v>129</v>
      </c>
      <c r="AH5" s="100" t="s">
        <v>130</v>
      </c>
      <c r="AI5" s="101" t="s">
        <v>123</v>
      </c>
    </row>
    <row r="6" spans="1:35" ht="15" customHeight="1" thickBot="1" x14ac:dyDescent="0.3">
      <c r="A6" s="259"/>
      <c r="B6" s="260"/>
      <c r="C6" s="262" t="s">
        <v>138</v>
      </c>
      <c r="D6" s="113">
        <f>'[12]Мун-2022'!CQ6</f>
        <v>0.40537190082644631</v>
      </c>
      <c r="E6" s="114" t="str">
        <f t="shared" ref="E6:E69" si="0">IF(D6&gt;=$D$125,"A",IF(D6&gt;=$D$126,"B",IF(D6&gt;=$D$127,"C","D")))</f>
        <v>B</v>
      </c>
      <c r="F6" s="115">
        <f>'[12]Мун-2022'!CS6</f>
        <v>0.99999991549415512</v>
      </c>
      <c r="G6" s="116" t="str">
        <f t="shared" ref="G6:G69" si="1">IF(F6&gt;=$F$125,"A",IF(F6&gt;=$F$126,"B",IF(F6&gt;=$F$127,"C","D")))</f>
        <v>C</v>
      </c>
      <c r="H6" s="117">
        <f>'[12]Мун-2022'!CU6</f>
        <v>4.8675370769425783E-2</v>
      </c>
      <c r="I6" s="116" t="str">
        <f t="shared" ref="I6:I69" si="2">IF(H6&gt;=$H$125,"A",IF(H6&gt;=$H$126,"B",IF(H6&gt;=$H$127,"C","D")))</f>
        <v>D</v>
      </c>
      <c r="J6" s="118">
        <f>'[12]Мун-2022'!CW6</f>
        <v>0.18289516390782212</v>
      </c>
      <c r="K6" s="116" t="str">
        <f t="shared" ref="K6:K69" si="3">IF(J6&gt;=$J$125,"A",IF(J6&gt;=$J$126,"B",IF(J6&gt;=$J$127,"C","D")))</f>
        <v>C</v>
      </c>
      <c r="L6" s="119">
        <f>'[12]Рег-2022'!W6</f>
        <v>0.20227272727272727</v>
      </c>
      <c r="M6" s="120" t="str">
        <f t="shared" ref="M6:M69" si="4">IF(L6&gt;=$L$125,"A",IF(L6&gt;=$L$126,"B",IF(L6&gt;=$L$127,"C","D")))</f>
        <v>B</v>
      </c>
      <c r="N6" s="118">
        <f>'[12]Рег-2022'!Y6</f>
        <v>0.99988534648026994</v>
      </c>
      <c r="O6" s="121" t="str">
        <f t="shared" ref="O6:O69" si="5">IF(N6&gt;=$N$125,"A",IF(N6&gt;=$N$126,"B",IF(N6&gt;=$N$127,"C","D")))</f>
        <v>C</v>
      </c>
      <c r="P6" s="119">
        <f>'[12]Рег-2022'!AA6</f>
        <v>0.38133333333333336</v>
      </c>
      <c r="Q6" s="120" t="str">
        <f t="shared" ref="Q6:Q69" si="6">IF(P6&gt;=$P$125,"A",IF(P6&gt;=$P$126,"B",IF(P6&gt;=$P$127,"C","D")))</f>
        <v>A</v>
      </c>
      <c r="R6" s="118">
        <f>'[12]Фед-2022'!AM6</f>
        <v>0.18484848484848485</v>
      </c>
      <c r="S6" s="121" t="str">
        <f t="shared" ref="S6:S69" si="7">IF(R6&gt;=$R$125,"A",IF(R6&gt;=$R$126,"B",IF(R6&gt;=$R$127,"C","D")))</f>
        <v>B</v>
      </c>
      <c r="T6" s="119">
        <f>'[12]Фед-2022'!AO6</f>
        <v>0.9999502339582641</v>
      </c>
      <c r="U6" s="120" t="str">
        <f t="shared" ref="U6:U69" si="8">IF(T6&gt;=$T$125,"A",IF(T6&gt;=$T$126,"B",IF(T6&gt;=$T$127,"C","D")))</f>
        <v>C</v>
      </c>
      <c r="V6" s="118">
        <f>'[12]Фед-2022'!AQ6</f>
        <v>0.37615740740740738</v>
      </c>
      <c r="W6" s="114" t="str">
        <f t="shared" ref="W6:W69" si="9">IF(V6&gt;=$V$125,"A",IF(V6&gt;=$V$126,"B",IF(V6&gt;=$V$127,"C","D")))</f>
        <v>A</v>
      </c>
      <c r="X6" s="122" t="str">
        <f>IF(AI6&gt;=3.5,"A",IF(AI6&gt;=2.5,"B",IF(AI6&gt;=1.5,"C","D")))</f>
        <v>C</v>
      </c>
      <c r="Y6" s="263">
        <f>IF(E6="A",4.2,IF(E6="B",2.5,IF(E6="C",2,1)))</f>
        <v>2.5</v>
      </c>
      <c r="Z6" s="264">
        <f>IF(G6="A",4.2,IF(G6="B",2.5,IF(G6="C",2,1)))</f>
        <v>2</v>
      </c>
      <c r="AA6" s="264">
        <f>IF(I6="A",4.2,IF(I6="B",2.5,IF(I6="C",2,1)))</f>
        <v>1</v>
      </c>
      <c r="AB6" s="264">
        <f>IF(K6="A",4.2,IF(K6="B",2.5,IF(K6="C",2,1)))</f>
        <v>2</v>
      </c>
      <c r="AC6" s="264">
        <f>IF(M6="A",4.2,IF(M6="B",2.5,IF(M6="C",2,1)))</f>
        <v>2.5</v>
      </c>
      <c r="AD6" s="264">
        <f>IF(O6="A",4.2,IF(O6="B",2.5,IF(O6="C",2,1)))</f>
        <v>2</v>
      </c>
      <c r="AE6" s="264">
        <f>IF(Q6="A",4.2,IF(Q6="B",2.5,IF(Q6="C",2,1)))</f>
        <v>4.2</v>
      </c>
      <c r="AF6" s="264">
        <f>IF(S6="A",4.2,IF(S6="B",2.5,IF(S6="C",2,1)))</f>
        <v>2.5</v>
      </c>
      <c r="AG6" s="264">
        <f>IF(U6="A",4.2,IF(U6="B",2.5,IF(U6="C",2,1)))</f>
        <v>2</v>
      </c>
      <c r="AH6" s="264">
        <f>IF(W6="A",4.2,IF(W6="B",2.5,IF(W6="C",2,1)))</f>
        <v>4.2</v>
      </c>
      <c r="AI6" s="265">
        <f>AVERAGE(Y6:AH6)</f>
        <v>2.4899999999999998</v>
      </c>
    </row>
    <row r="7" spans="1:35" ht="15.75" thickBot="1" x14ac:dyDescent="0.3">
      <c r="A7" s="266"/>
      <c r="B7" s="267"/>
      <c r="C7" s="29" t="str">
        <f>'[12]Мун-2022'!C7</f>
        <v>Железнодорожный район</v>
      </c>
      <c r="D7" s="70">
        <f>'[12]Мун-2022'!CQ7</f>
        <v>0.38383838383838387</v>
      </c>
      <c r="E7" s="71" t="str">
        <f t="shared" si="0"/>
        <v>C</v>
      </c>
      <c r="F7" s="72">
        <f>'[12]Мун-2022'!CS7</f>
        <v>1.5885220931470558</v>
      </c>
      <c r="G7" s="73" t="str">
        <f t="shared" si="1"/>
        <v>A</v>
      </c>
      <c r="H7" s="74">
        <f>'[12]Мун-2022'!CU7</f>
        <v>3.8361508452535761E-2</v>
      </c>
      <c r="I7" s="73" t="str">
        <f t="shared" si="2"/>
        <v>D</v>
      </c>
      <c r="J7" s="75">
        <f>'[12]Мун-2022'!CW7</f>
        <v>0.32835183603757473</v>
      </c>
      <c r="K7" s="73" t="str">
        <f t="shared" si="3"/>
        <v>A</v>
      </c>
      <c r="L7" s="76">
        <f>'[12]Рег-2022'!W7</f>
        <v>0.25</v>
      </c>
      <c r="M7" s="77" t="str">
        <f t="shared" si="4"/>
        <v>B</v>
      </c>
      <c r="N7" s="75">
        <f>'[12]Рег-2022'!Y7</f>
        <v>1.3687319409596583</v>
      </c>
      <c r="O7" s="78" t="str">
        <f t="shared" si="5"/>
        <v>B</v>
      </c>
      <c r="P7" s="76">
        <f>'[12]Рег-2022'!AA7</f>
        <v>0.38095238095238093</v>
      </c>
      <c r="Q7" s="77" t="str">
        <f t="shared" si="6"/>
        <v>A</v>
      </c>
      <c r="R7" s="75">
        <f>'[12]Фед-2022'!AM7</f>
        <v>0.2592592592592593</v>
      </c>
      <c r="S7" s="78" t="str">
        <f t="shared" si="7"/>
        <v>B</v>
      </c>
      <c r="T7" s="76">
        <f>'[12]Фед-2022'!AO7</f>
        <v>1.0184678308834172</v>
      </c>
      <c r="U7" s="77" t="str">
        <f t="shared" si="8"/>
        <v>B</v>
      </c>
      <c r="V7" s="75">
        <f>'[12]Фед-2022'!AQ7</f>
        <v>0.30555555555555558</v>
      </c>
      <c r="W7" s="71" t="str">
        <f t="shared" si="9"/>
        <v>A</v>
      </c>
      <c r="X7" s="79" t="str">
        <f t="shared" ref="X7:X70" si="10">IF(AI7&gt;=3.5,"A",IF(AI7&gt;=2.5,"B",IF(AI7&gt;=1.5,"C","D")))</f>
        <v>B</v>
      </c>
      <c r="Y7" s="268">
        <f t="shared" ref="Y7:Y70" si="11">IF(E7="A",4.2,IF(E7="B",2.5,IF(E7="C",2,1)))</f>
        <v>2</v>
      </c>
      <c r="Z7" s="269">
        <f t="shared" ref="Z7:Z70" si="12">IF(G7="A",4.2,IF(G7="B",2.5,IF(G7="C",2,1)))</f>
        <v>4.2</v>
      </c>
      <c r="AA7" s="269">
        <f t="shared" ref="AA7:AA70" si="13">IF(I7="A",4.2,IF(I7="B",2.5,IF(I7="C",2,1)))</f>
        <v>1</v>
      </c>
      <c r="AB7" s="269">
        <f t="shared" ref="AB7:AB70" si="14">IF(K7="A",4.2,IF(K7="B",2.5,IF(K7="C",2,1)))</f>
        <v>4.2</v>
      </c>
      <c r="AC7" s="269">
        <f t="shared" ref="AC7:AC70" si="15">IF(M7="A",4.2,IF(M7="B",2.5,IF(M7="C",2,1)))</f>
        <v>2.5</v>
      </c>
      <c r="AD7" s="269">
        <f t="shared" ref="AD7:AD70" si="16">IF(O7="A",4.2,IF(O7="B",2.5,IF(O7="C",2,1)))</f>
        <v>2.5</v>
      </c>
      <c r="AE7" s="269">
        <f t="shared" ref="AE7:AE70" si="17">IF(Q7="A",4.2,IF(Q7="B",2.5,IF(Q7="C",2,1)))</f>
        <v>4.2</v>
      </c>
      <c r="AF7" s="269">
        <f t="shared" ref="AF7:AF70" si="18">IF(S7="A",4.2,IF(S7="B",2.5,IF(S7="C",2,1)))</f>
        <v>2.5</v>
      </c>
      <c r="AG7" s="269">
        <f t="shared" ref="AG7:AG70" si="19">IF(U7="A",4.2,IF(U7="B",2.5,IF(U7="C",2,1)))</f>
        <v>2.5</v>
      </c>
      <c r="AH7" s="269">
        <f t="shared" ref="AH7:AH70" si="20">IF(W7="A",4.2,IF(W7="B",2.5,IF(W7="C",2,1)))</f>
        <v>4.2</v>
      </c>
      <c r="AI7" s="60">
        <f t="shared" ref="AI7:AI70" si="21">AVERAGE(Y7:AH7)</f>
        <v>2.9799999999999995</v>
      </c>
    </row>
    <row r="8" spans="1:35" x14ac:dyDescent="0.25">
      <c r="A8" s="270">
        <v>1</v>
      </c>
      <c r="B8" s="271">
        <f>'[12]Мун-2022'!B8</f>
        <v>10003</v>
      </c>
      <c r="C8" s="272" t="str">
        <f>'[12]Мун-2022'!C8</f>
        <v>МБОУ Прогимназия № 131</v>
      </c>
      <c r="D8" s="273">
        <f>'[12]Мун-2022'!CQ8</f>
        <v>0.13636363636363635</v>
      </c>
      <c r="E8" s="274" t="str">
        <f t="shared" si="0"/>
        <v>D</v>
      </c>
      <c r="F8" s="275">
        <f>'[12]Мун-2022'!CS8</f>
        <v>3.2534750282270646E-2</v>
      </c>
      <c r="G8" s="27" t="str">
        <f t="shared" si="1"/>
        <v>D</v>
      </c>
      <c r="H8" s="276">
        <f>'[12]Мун-2022'!CU8</f>
        <v>0.42857142857142855</v>
      </c>
      <c r="I8" s="27" t="str">
        <f t="shared" si="2"/>
        <v>A</v>
      </c>
      <c r="J8" s="26">
        <f>'[12]Мун-2022'!CW8</f>
        <v>3.255813953488372E-2</v>
      </c>
      <c r="K8" s="27" t="str">
        <f t="shared" si="3"/>
        <v>D</v>
      </c>
      <c r="L8" s="36">
        <f>'[12]Рег-2022'!W8</f>
        <v>0</v>
      </c>
      <c r="M8" s="37" t="str">
        <f t="shared" si="4"/>
        <v>D</v>
      </c>
      <c r="N8" s="38">
        <f>'[12]Рег-2022'!Y8</f>
        <v>2.9329970163421255E-4</v>
      </c>
      <c r="O8" s="39" t="str">
        <f t="shared" si="5"/>
        <v>D</v>
      </c>
      <c r="P8" s="36">
        <f>'[12]Рег-2022'!AA8</f>
        <v>0</v>
      </c>
      <c r="Q8" s="37" t="str">
        <f t="shared" si="6"/>
        <v>D</v>
      </c>
      <c r="R8" s="38">
        <f>'[12]Фед-2022'!AM8</f>
        <v>0</v>
      </c>
      <c r="S8" s="39" t="str">
        <f t="shared" si="7"/>
        <v>D</v>
      </c>
      <c r="T8" s="36">
        <f>'[12]Фед-2022'!AO8</f>
        <v>1.2730847886042716E-4</v>
      </c>
      <c r="U8" s="37" t="str">
        <f t="shared" si="8"/>
        <v>D</v>
      </c>
      <c r="V8" s="38">
        <f>'[12]Фед-2022'!AQ8</f>
        <v>0</v>
      </c>
      <c r="W8" s="274" t="str">
        <f t="shared" si="9"/>
        <v>D</v>
      </c>
      <c r="X8" s="56" t="str">
        <f t="shared" si="10"/>
        <v>D</v>
      </c>
      <c r="Y8" s="277">
        <f t="shared" si="11"/>
        <v>1</v>
      </c>
      <c r="Z8" s="278">
        <f t="shared" si="12"/>
        <v>1</v>
      </c>
      <c r="AA8" s="278">
        <f t="shared" si="13"/>
        <v>4.2</v>
      </c>
      <c r="AB8" s="278">
        <f t="shared" si="14"/>
        <v>1</v>
      </c>
      <c r="AC8" s="278">
        <f t="shared" si="15"/>
        <v>1</v>
      </c>
      <c r="AD8" s="278">
        <f t="shared" si="16"/>
        <v>1</v>
      </c>
      <c r="AE8" s="278">
        <f t="shared" si="17"/>
        <v>1</v>
      </c>
      <c r="AF8" s="278">
        <f t="shared" si="18"/>
        <v>1</v>
      </c>
      <c r="AG8" s="278">
        <f t="shared" si="19"/>
        <v>1</v>
      </c>
      <c r="AH8" s="278">
        <f t="shared" si="20"/>
        <v>1</v>
      </c>
      <c r="AI8" s="59">
        <f t="shared" si="21"/>
        <v>1.3199999999999998</v>
      </c>
    </row>
    <row r="9" spans="1:35" x14ac:dyDescent="0.25">
      <c r="A9" s="270">
        <v>2</v>
      </c>
      <c r="B9" s="279">
        <f>'[12]Мун-2022'!B9</f>
        <v>10002</v>
      </c>
      <c r="C9" s="280" t="str">
        <f>'[12]Мун-2022'!C9</f>
        <v>МБОУ Гимназия № 8</v>
      </c>
      <c r="D9" s="281">
        <f>'[12]Мун-2022'!CQ9</f>
        <v>0.22727272727272727</v>
      </c>
      <c r="E9" s="282" t="str">
        <f t="shared" si="0"/>
        <v>C</v>
      </c>
      <c r="F9" s="283">
        <f>'[12]Мун-2022'!CS9</f>
        <v>0.37182571751166454</v>
      </c>
      <c r="G9" s="24" t="str">
        <f t="shared" si="1"/>
        <v>D</v>
      </c>
      <c r="H9" s="284">
        <f>'[12]Мун-2022'!CU9</f>
        <v>0.15</v>
      </c>
      <c r="I9" s="24" t="str">
        <f t="shared" si="2"/>
        <v>B</v>
      </c>
      <c r="J9" s="28">
        <f>'[12]Мун-2022'!CW9</f>
        <v>6.7170445004198151E-2</v>
      </c>
      <c r="K9" s="24" t="str">
        <f t="shared" si="3"/>
        <v>D</v>
      </c>
      <c r="L9" s="23">
        <f>'[12]Рег-2022'!W9</f>
        <v>0.25</v>
      </c>
      <c r="M9" s="30" t="str">
        <f t="shared" si="4"/>
        <v>B</v>
      </c>
      <c r="N9" s="33">
        <f>'[12]Рег-2022'!Y9</f>
        <v>0.87989910490263756</v>
      </c>
      <c r="O9" s="34" t="str">
        <f t="shared" si="5"/>
        <v>C</v>
      </c>
      <c r="P9" s="23">
        <f>'[12]Рег-2022'!AA9</f>
        <v>0.33333333333333331</v>
      </c>
      <c r="Q9" s="30" t="str">
        <f t="shared" si="6"/>
        <v>A</v>
      </c>
      <c r="R9" s="38">
        <f>'[12]Фед-2022'!AM9</f>
        <v>0.33333333333333331</v>
      </c>
      <c r="S9" s="34" t="str">
        <f t="shared" si="7"/>
        <v>A</v>
      </c>
      <c r="T9" s="36">
        <f>'[12]Фед-2022'!AO9</f>
        <v>0.5092339154417086</v>
      </c>
      <c r="U9" s="30" t="str">
        <f t="shared" si="8"/>
        <v>C</v>
      </c>
      <c r="V9" s="38">
        <f>'[12]Фед-2022'!AQ9</f>
        <v>0.5</v>
      </c>
      <c r="W9" s="282" t="str">
        <f t="shared" si="9"/>
        <v>A</v>
      </c>
      <c r="X9" s="58" t="str">
        <f t="shared" si="10"/>
        <v>B</v>
      </c>
      <c r="Y9" s="277">
        <f t="shared" si="11"/>
        <v>2</v>
      </c>
      <c r="Z9" s="278">
        <f t="shared" si="12"/>
        <v>1</v>
      </c>
      <c r="AA9" s="278">
        <f t="shared" si="13"/>
        <v>2.5</v>
      </c>
      <c r="AB9" s="278">
        <f t="shared" si="14"/>
        <v>1</v>
      </c>
      <c r="AC9" s="278">
        <f t="shared" si="15"/>
        <v>2.5</v>
      </c>
      <c r="AD9" s="278">
        <f t="shared" si="16"/>
        <v>2</v>
      </c>
      <c r="AE9" s="278">
        <f t="shared" si="17"/>
        <v>4.2</v>
      </c>
      <c r="AF9" s="278">
        <f t="shared" si="18"/>
        <v>4.2</v>
      </c>
      <c r="AG9" s="278">
        <f t="shared" si="19"/>
        <v>2</v>
      </c>
      <c r="AH9" s="278">
        <f t="shared" si="20"/>
        <v>4.2</v>
      </c>
      <c r="AI9" s="59">
        <f t="shared" si="21"/>
        <v>2.5599999999999996</v>
      </c>
    </row>
    <row r="10" spans="1:35" x14ac:dyDescent="0.25">
      <c r="A10" s="270">
        <v>3</v>
      </c>
      <c r="B10" s="279">
        <f>'[12]Мун-2022'!B10</f>
        <v>10090</v>
      </c>
      <c r="C10" s="280" t="str">
        <f>'[12]Мун-2022'!C10</f>
        <v>МАОУ Гимназия №  9</v>
      </c>
      <c r="D10" s="281">
        <f>'[12]Мун-2022'!CQ10</f>
        <v>0.36363636363636365</v>
      </c>
      <c r="E10" s="282" t="str">
        <f t="shared" si="0"/>
        <v>C</v>
      </c>
      <c r="F10" s="283">
        <f>'[12]Мун-2022'!CS10</f>
        <v>0.42759957513841423</v>
      </c>
      <c r="G10" s="24" t="str">
        <f t="shared" si="1"/>
        <v>D</v>
      </c>
      <c r="H10" s="284">
        <f>'[12]Мун-2022'!CU10</f>
        <v>8.6956521739130432E-2</v>
      </c>
      <c r="I10" s="24" t="str">
        <f t="shared" si="2"/>
        <v>C</v>
      </c>
      <c r="J10" s="28">
        <f>'[12]Мун-2022'!CW10</f>
        <v>5.3087132140796307E-2</v>
      </c>
      <c r="K10" s="24" t="str">
        <f t="shared" si="3"/>
        <v>D</v>
      </c>
      <c r="L10" s="23">
        <f>'[12]Рег-2022'!W10</f>
        <v>0.5</v>
      </c>
      <c r="M10" s="30" t="str">
        <f t="shared" si="4"/>
        <v>A</v>
      </c>
      <c r="N10" s="33">
        <f>'[12]Рег-2022'!Y10</f>
        <v>0.58659940326842508</v>
      </c>
      <c r="O10" s="34" t="str">
        <f t="shared" si="5"/>
        <v>C</v>
      </c>
      <c r="P10" s="23">
        <f>'[12]Рег-2022'!AA10</f>
        <v>0</v>
      </c>
      <c r="Q10" s="30" t="str">
        <f t="shared" si="6"/>
        <v>D</v>
      </c>
      <c r="R10" s="38">
        <f>'[12]Фед-2022'!AM10</f>
        <v>0.16666666666666666</v>
      </c>
      <c r="S10" s="34" t="str">
        <f t="shared" si="7"/>
        <v>C</v>
      </c>
      <c r="T10" s="36">
        <f>'[12]Фед-2022'!AO10</f>
        <v>0.12730847886042715</v>
      </c>
      <c r="U10" s="30" t="str">
        <f t="shared" si="8"/>
        <v>D</v>
      </c>
      <c r="V10" s="38">
        <f>'[12]Фед-2022'!AQ10</f>
        <v>1</v>
      </c>
      <c r="W10" s="282" t="str">
        <f t="shared" si="9"/>
        <v>A</v>
      </c>
      <c r="X10" s="58" t="str">
        <f t="shared" si="10"/>
        <v>C</v>
      </c>
      <c r="Y10" s="277">
        <f t="shared" si="11"/>
        <v>2</v>
      </c>
      <c r="Z10" s="278">
        <f t="shared" si="12"/>
        <v>1</v>
      </c>
      <c r="AA10" s="278">
        <f t="shared" si="13"/>
        <v>2</v>
      </c>
      <c r="AB10" s="278">
        <f t="shared" si="14"/>
        <v>1</v>
      </c>
      <c r="AC10" s="278">
        <f t="shared" si="15"/>
        <v>4.2</v>
      </c>
      <c r="AD10" s="278">
        <f t="shared" si="16"/>
        <v>2</v>
      </c>
      <c r="AE10" s="278">
        <f t="shared" si="17"/>
        <v>1</v>
      </c>
      <c r="AF10" s="278">
        <f t="shared" si="18"/>
        <v>2</v>
      </c>
      <c r="AG10" s="278">
        <f t="shared" si="19"/>
        <v>1</v>
      </c>
      <c r="AH10" s="278">
        <f t="shared" si="20"/>
        <v>4.2</v>
      </c>
      <c r="AI10" s="59">
        <f t="shared" si="21"/>
        <v>2.04</v>
      </c>
    </row>
    <row r="11" spans="1:35" x14ac:dyDescent="0.25">
      <c r="A11" s="270">
        <v>4</v>
      </c>
      <c r="B11" s="279">
        <f>'[12]Мун-2022'!B11</f>
        <v>10004</v>
      </c>
      <c r="C11" s="280" t="str">
        <f>'[12]Мун-2022'!C11</f>
        <v>МАОУ Лицей № 7</v>
      </c>
      <c r="D11" s="281">
        <f>'[12]Мун-2022'!CQ11</f>
        <v>0.72727272727272729</v>
      </c>
      <c r="E11" s="282" t="str">
        <f t="shared" si="0"/>
        <v>A</v>
      </c>
      <c r="F11" s="283">
        <f>'[12]Мун-2022'!CS11</f>
        <v>7.8362269965583309</v>
      </c>
      <c r="G11" s="24" t="str">
        <f t="shared" si="1"/>
        <v>A</v>
      </c>
      <c r="H11" s="284">
        <f>'[12]Мун-2022'!CU11</f>
        <v>3.5587188612099648E-2</v>
      </c>
      <c r="I11" s="24" t="str">
        <f t="shared" si="2"/>
        <v>D</v>
      </c>
      <c r="J11" s="28">
        <f>'[12]Мун-2022'!CW11</f>
        <v>1.1856540084388185</v>
      </c>
      <c r="K11" s="24" t="str">
        <f t="shared" si="3"/>
        <v>A</v>
      </c>
      <c r="L11" s="23">
        <f>'[12]Рег-2022'!W11</f>
        <v>0.25</v>
      </c>
      <c r="M11" s="30" t="str">
        <f t="shared" si="4"/>
        <v>B</v>
      </c>
      <c r="N11" s="33">
        <f>'[12]Рег-2022'!Y11</f>
        <v>9.0922907506605881</v>
      </c>
      <c r="O11" s="34" t="str">
        <f t="shared" si="5"/>
        <v>A</v>
      </c>
      <c r="P11" s="23">
        <f>'[12]Рег-2022'!AA11</f>
        <v>0.45161290322580644</v>
      </c>
      <c r="Q11" s="30" t="str">
        <f t="shared" si="6"/>
        <v>A</v>
      </c>
      <c r="R11" s="38">
        <f>'[12]Фед-2022'!AM11</f>
        <v>0.83333333333333337</v>
      </c>
      <c r="S11" s="34" t="str">
        <f t="shared" si="7"/>
        <v>A</v>
      </c>
      <c r="T11" s="36">
        <f>'[12]Фед-2022'!AO11</f>
        <v>5.3469561121379403</v>
      </c>
      <c r="U11" s="30" t="str">
        <f t="shared" si="8"/>
        <v>A</v>
      </c>
      <c r="V11" s="38">
        <f>'[12]Фед-2022'!AQ11</f>
        <v>0.40476190476190477</v>
      </c>
      <c r="W11" s="282" t="str">
        <f t="shared" si="9"/>
        <v>A</v>
      </c>
      <c r="X11" s="58" t="str">
        <f t="shared" si="10"/>
        <v>A</v>
      </c>
      <c r="Y11" s="277">
        <f>IF(E11="A",4.2,IF(E11="B",2.5,IF(E11="C",2,1)))</f>
        <v>4.2</v>
      </c>
      <c r="Z11" s="278">
        <f t="shared" si="12"/>
        <v>4.2</v>
      </c>
      <c r="AA11" s="278">
        <f t="shared" si="13"/>
        <v>1</v>
      </c>
      <c r="AB11" s="278">
        <f t="shared" si="14"/>
        <v>4.2</v>
      </c>
      <c r="AC11" s="278">
        <f t="shared" si="15"/>
        <v>2.5</v>
      </c>
      <c r="AD11" s="278">
        <f t="shared" si="16"/>
        <v>4.2</v>
      </c>
      <c r="AE11" s="278">
        <f t="shared" si="17"/>
        <v>4.2</v>
      </c>
      <c r="AF11" s="278">
        <f t="shared" si="18"/>
        <v>4.2</v>
      </c>
      <c r="AG11" s="278">
        <f t="shared" si="19"/>
        <v>4.2</v>
      </c>
      <c r="AH11" s="278">
        <f t="shared" si="20"/>
        <v>4.2</v>
      </c>
      <c r="AI11" s="59">
        <f t="shared" si="21"/>
        <v>3.71</v>
      </c>
    </row>
    <row r="12" spans="1:35" x14ac:dyDescent="0.25">
      <c r="A12" s="270">
        <v>5</v>
      </c>
      <c r="B12" s="279">
        <f>'[12]Мун-2022'!B12</f>
        <v>10001</v>
      </c>
      <c r="C12" s="280" t="str">
        <f>'[12]Мун-2022'!C12</f>
        <v>МБОУ Лицей № 28</v>
      </c>
      <c r="D12" s="281">
        <f>'[12]Мун-2022'!CQ12</f>
        <v>0.5</v>
      </c>
      <c r="E12" s="282" t="str">
        <f t="shared" si="0"/>
        <v>B</v>
      </c>
      <c r="F12" s="283">
        <f>'[12]Мун-2022'!CS12</f>
        <v>2.6213713084572352</v>
      </c>
      <c r="G12" s="24" t="str">
        <f t="shared" si="1"/>
        <v>A</v>
      </c>
      <c r="H12" s="284">
        <f>'[12]Мун-2022'!CU12</f>
        <v>2.4822695035460994E-2</v>
      </c>
      <c r="I12" s="24" t="str">
        <f t="shared" si="2"/>
        <v>D</v>
      </c>
      <c r="J12" s="28">
        <f>'[12]Мун-2022'!CW12</f>
        <v>0.66119577960140685</v>
      </c>
      <c r="K12" s="24" t="str">
        <f t="shared" si="3"/>
        <v>A</v>
      </c>
      <c r="L12" s="23">
        <f>'[12]Рег-2022'!W12</f>
        <v>0.5</v>
      </c>
      <c r="M12" s="30" t="str">
        <f t="shared" si="4"/>
        <v>A</v>
      </c>
      <c r="N12" s="33">
        <f>'[12]Рег-2022'!Y12</f>
        <v>0.87989910490263756</v>
      </c>
      <c r="O12" s="34" t="str">
        <f t="shared" si="5"/>
        <v>C</v>
      </c>
      <c r="P12" s="23">
        <f>'[12]Рег-2022'!AA12</f>
        <v>0.33333333333333331</v>
      </c>
      <c r="Q12" s="30" t="str">
        <f t="shared" si="6"/>
        <v>A</v>
      </c>
      <c r="R12" s="38">
        <f>'[12]Фед-2022'!AM12</f>
        <v>0.33333333333333331</v>
      </c>
      <c r="S12" s="34" t="str">
        <f t="shared" si="7"/>
        <v>A</v>
      </c>
      <c r="T12" s="36">
        <f>'[12]Фед-2022'!AO12</f>
        <v>0.38192543658128147</v>
      </c>
      <c r="U12" s="30" t="str">
        <f t="shared" si="8"/>
        <v>D</v>
      </c>
      <c r="V12" s="38">
        <f>'[12]Фед-2022'!AQ12</f>
        <v>0.66666666666666663</v>
      </c>
      <c r="W12" s="282" t="str">
        <f t="shared" si="9"/>
        <v>A</v>
      </c>
      <c r="X12" s="58" t="str">
        <f t="shared" si="10"/>
        <v>B</v>
      </c>
      <c r="Y12" s="277">
        <f t="shared" si="11"/>
        <v>2.5</v>
      </c>
      <c r="Z12" s="278">
        <f t="shared" si="12"/>
        <v>4.2</v>
      </c>
      <c r="AA12" s="278">
        <f t="shared" si="13"/>
        <v>1</v>
      </c>
      <c r="AB12" s="278">
        <f t="shared" si="14"/>
        <v>4.2</v>
      </c>
      <c r="AC12" s="278">
        <f t="shared" si="15"/>
        <v>4.2</v>
      </c>
      <c r="AD12" s="278">
        <f t="shared" si="16"/>
        <v>2</v>
      </c>
      <c r="AE12" s="278">
        <f t="shared" si="17"/>
        <v>4.2</v>
      </c>
      <c r="AF12" s="278">
        <f t="shared" si="18"/>
        <v>4.2</v>
      </c>
      <c r="AG12" s="278">
        <f t="shared" si="19"/>
        <v>1</v>
      </c>
      <c r="AH12" s="278">
        <f t="shared" si="20"/>
        <v>4.2</v>
      </c>
      <c r="AI12" s="59">
        <f t="shared" si="21"/>
        <v>3.17</v>
      </c>
    </row>
    <row r="13" spans="1:35" x14ac:dyDescent="0.25">
      <c r="A13" s="270">
        <v>6</v>
      </c>
      <c r="B13" s="279">
        <f>'[12]Мун-2022'!B13</f>
        <v>10120</v>
      </c>
      <c r="C13" s="280" t="str">
        <f>'[12]Мун-2022'!C13</f>
        <v>МБОУ СШ  № 12</v>
      </c>
      <c r="D13" s="281">
        <f>'[12]Мун-2022'!CQ13</f>
        <v>0.45454545454545453</v>
      </c>
      <c r="E13" s="282" t="str">
        <f t="shared" si="0"/>
        <v>B</v>
      </c>
      <c r="F13" s="283">
        <f>'[12]Мун-2022'!CS13</f>
        <v>0.94350775818584887</v>
      </c>
      <c r="G13" s="24" t="str">
        <f t="shared" si="1"/>
        <v>C</v>
      </c>
      <c r="H13" s="284">
        <f>'[12]Мун-2022'!CU13</f>
        <v>2.4630541871921183E-2</v>
      </c>
      <c r="I13" s="24" t="str">
        <f t="shared" si="2"/>
        <v>D</v>
      </c>
      <c r="J13" s="28">
        <f>'[12]Мун-2022'!CW13</f>
        <v>0.2286036036036036</v>
      </c>
      <c r="K13" s="24" t="str">
        <f t="shared" si="3"/>
        <v>B</v>
      </c>
      <c r="L13" s="23">
        <f>'[12]Рег-2022'!W13</f>
        <v>0.5</v>
      </c>
      <c r="M13" s="30" t="str">
        <f t="shared" si="4"/>
        <v>A</v>
      </c>
      <c r="N13" s="33">
        <f>'[12]Рег-2022'!Y13</f>
        <v>0.58659940326842508</v>
      </c>
      <c r="O13" s="34" t="str">
        <f t="shared" si="5"/>
        <v>C</v>
      </c>
      <c r="P13" s="23">
        <f>'[12]Рег-2022'!AA13</f>
        <v>0</v>
      </c>
      <c r="Q13" s="30" t="str">
        <f t="shared" si="6"/>
        <v>D</v>
      </c>
      <c r="R13" s="38">
        <f>'[12]Фед-2022'!AM13</f>
        <v>0.16666666666666666</v>
      </c>
      <c r="S13" s="34" t="str">
        <f t="shared" si="7"/>
        <v>C</v>
      </c>
      <c r="T13" s="36">
        <f>'[12]Фед-2022'!AO13</f>
        <v>0.5092339154417086</v>
      </c>
      <c r="U13" s="30" t="str">
        <f t="shared" si="8"/>
        <v>C</v>
      </c>
      <c r="V13" s="38">
        <f>'[12]Фед-2022'!AQ13</f>
        <v>0</v>
      </c>
      <c r="W13" s="282" t="str">
        <f t="shared" si="9"/>
        <v>D</v>
      </c>
      <c r="X13" s="58" t="str">
        <f t="shared" si="10"/>
        <v>C</v>
      </c>
      <c r="Y13" s="277">
        <f t="shared" si="11"/>
        <v>2.5</v>
      </c>
      <c r="Z13" s="278">
        <f t="shared" si="12"/>
        <v>2</v>
      </c>
      <c r="AA13" s="278">
        <f t="shared" si="13"/>
        <v>1</v>
      </c>
      <c r="AB13" s="278">
        <f t="shared" si="14"/>
        <v>2.5</v>
      </c>
      <c r="AC13" s="278">
        <f t="shared" si="15"/>
        <v>4.2</v>
      </c>
      <c r="AD13" s="278">
        <f t="shared" si="16"/>
        <v>2</v>
      </c>
      <c r="AE13" s="278">
        <f t="shared" si="17"/>
        <v>1</v>
      </c>
      <c r="AF13" s="278">
        <f t="shared" si="18"/>
        <v>2</v>
      </c>
      <c r="AG13" s="278">
        <f t="shared" si="19"/>
        <v>2</v>
      </c>
      <c r="AH13" s="278">
        <f t="shared" si="20"/>
        <v>1</v>
      </c>
      <c r="AI13" s="59">
        <f t="shared" si="21"/>
        <v>2.02</v>
      </c>
    </row>
    <row r="14" spans="1:35" x14ac:dyDescent="0.25">
      <c r="A14" s="270">
        <v>7</v>
      </c>
      <c r="B14" s="279">
        <f>'[12]Мун-2022'!B14</f>
        <v>10190</v>
      </c>
      <c r="C14" s="280" t="str">
        <f>'[12]Мун-2022'!C14</f>
        <v>МБОУ СШ № 19</v>
      </c>
      <c r="D14" s="281">
        <f>'[12]Мун-2022'!CQ14</f>
        <v>0.45454545454545453</v>
      </c>
      <c r="E14" s="282" t="str">
        <f t="shared" si="0"/>
        <v>B</v>
      </c>
      <c r="F14" s="283">
        <f>'[12]Мун-2022'!CS14</f>
        <v>1.8358894802138437</v>
      </c>
      <c r="G14" s="24" t="str">
        <f t="shared" si="1"/>
        <v>A</v>
      </c>
      <c r="H14" s="284">
        <f>'[12]Мун-2022'!CU14</f>
        <v>3.0379746835443037E-2</v>
      </c>
      <c r="I14" s="24" t="str">
        <f t="shared" si="2"/>
        <v>D</v>
      </c>
      <c r="J14" s="28">
        <f>'[12]Мун-2022'!CW14</f>
        <v>0.31906300484652667</v>
      </c>
      <c r="K14" s="24" t="str">
        <f t="shared" si="3"/>
        <v>A</v>
      </c>
      <c r="L14" s="23">
        <f>'[12]Рег-2022'!W14</f>
        <v>0.25</v>
      </c>
      <c r="M14" s="30" t="str">
        <f t="shared" si="4"/>
        <v>B</v>
      </c>
      <c r="N14" s="33">
        <f>'[12]Рег-2022'!Y14</f>
        <v>0.29329970163421254</v>
      </c>
      <c r="O14" s="34" t="str">
        <f t="shared" si="5"/>
        <v>D</v>
      </c>
      <c r="P14" s="23">
        <f>'[12]Рег-2022'!AA14</f>
        <v>0</v>
      </c>
      <c r="Q14" s="30" t="str">
        <f t="shared" si="6"/>
        <v>D</v>
      </c>
      <c r="R14" s="38">
        <f>'[12]Фед-2022'!AM14</f>
        <v>0.33333333333333331</v>
      </c>
      <c r="S14" s="34" t="str">
        <f t="shared" si="7"/>
        <v>A</v>
      </c>
      <c r="T14" s="36">
        <f>'[12]Фед-2022'!AO14</f>
        <v>2.0369356617668344</v>
      </c>
      <c r="U14" s="30" t="str">
        <f t="shared" si="8"/>
        <v>A</v>
      </c>
      <c r="V14" s="38">
        <f>'[12]Фед-2022'!AQ14</f>
        <v>0</v>
      </c>
      <c r="W14" s="282" t="str">
        <f t="shared" si="9"/>
        <v>D</v>
      </c>
      <c r="X14" s="58" t="str">
        <f t="shared" si="10"/>
        <v>B</v>
      </c>
      <c r="Y14" s="277">
        <f t="shared" si="11"/>
        <v>2.5</v>
      </c>
      <c r="Z14" s="278">
        <f t="shared" si="12"/>
        <v>4.2</v>
      </c>
      <c r="AA14" s="278">
        <f t="shared" si="13"/>
        <v>1</v>
      </c>
      <c r="AB14" s="278">
        <f t="shared" si="14"/>
        <v>4.2</v>
      </c>
      <c r="AC14" s="278">
        <f t="shared" si="15"/>
        <v>2.5</v>
      </c>
      <c r="AD14" s="278">
        <f t="shared" si="16"/>
        <v>1</v>
      </c>
      <c r="AE14" s="278">
        <f t="shared" si="17"/>
        <v>1</v>
      </c>
      <c r="AF14" s="278">
        <f t="shared" si="18"/>
        <v>4.2</v>
      </c>
      <c r="AG14" s="278">
        <f t="shared" si="19"/>
        <v>4.2</v>
      </c>
      <c r="AH14" s="278">
        <f t="shared" si="20"/>
        <v>1</v>
      </c>
      <c r="AI14" s="59">
        <f t="shared" si="21"/>
        <v>2.5799999999999996</v>
      </c>
    </row>
    <row r="15" spans="1:35" x14ac:dyDescent="0.25">
      <c r="A15" s="270">
        <v>8</v>
      </c>
      <c r="B15" s="279">
        <f>'[12]Мун-2022'!B15</f>
        <v>10320</v>
      </c>
      <c r="C15" s="280" t="str">
        <f>'[12]Мун-2022'!C15</f>
        <v>МАОУ СШ № 32</v>
      </c>
      <c r="D15" s="281">
        <f>'[12]Мун-2022'!CQ15</f>
        <v>0.27272727272727271</v>
      </c>
      <c r="E15" s="282" t="str">
        <f t="shared" si="0"/>
        <v>C</v>
      </c>
      <c r="F15" s="283">
        <f>'[12]Мун-2022'!CS15</f>
        <v>0.11619553672239517</v>
      </c>
      <c r="G15" s="24" t="str">
        <f t="shared" si="1"/>
        <v>D</v>
      </c>
      <c r="H15" s="284">
        <f>'[12]Мун-2022'!CU15</f>
        <v>0.12</v>
      </c>
      <c r="I15" s="24" t="str">
        <f t="shared" si="2"/>
        <v>B</v>
      </c>
      <c r="J15" s="28">
        <f>'[12]Мун-2022'!CW15</f>
        <v>2.5252525252525252E-2</v>
      </c>
      <c r="K15" s="24" t="str">
        <f t="shared" si="3"/>
        <v>D</v>
      </c>
      <c r="L15" s="23">
        <f>'[12]Рег-2022'!W15</f>
        <v>0</v>
      </c>
      <c r="M15" s="30" t="str">
        <f t="shared" si="4"/>
        <v>D</v>
      </c>
      <c r="N15" s="33">
        <f>'[12]Рег-2022'!Y15</f>
        <v>2.9329970163421255E-4</v>
      </c>
      <c r="O15" s="34" t="str">
        <f t="shared" si="5"/>
        <v>D</v>
      </c>
      <c r="P15" s="23">
        <f>'[12]Рег-2022'!AA15</f>
        <v>0</v>
      </c>
      <c r="Q15" s="30" t="str">
        <f t="shared" si="6"/>
        <v>D</v>
      </c>
      <c r="R15" s="38">
        <f>'[12]Фед-2022'!AM15</f>
        <v>0.16666666666666666</v>
      </c>
      <c r="S15" s="34" t="str">
        <f t="shared" si="7"/>
        <v>C</v>
      </c>
      <c r="T15" s="36">
        <f>'[12]Фед-2022'!AO15</f>
        <v>0.2546169577208543</v>
      </c>
      <c r="U15" s="30" t="str">
        <f t="shared" si="8"/>
        <v>D</v>
      </c>
      <c r="V15" s="38">
        <f>'[12]Фед-2022'!AQ15</f>
        <v>0</v>
      </c>
      <c r="W15" s="282" t="str">
        <f t="shared" si="9"/>
        <v>D</v>
      </c>
      <c r="X15" s="58" t="str">
        <f t="shared" si="10"/>
        <v>D</v>
      </c>
      <c r="Y15" s="277">
        <f t="shared" si="11"/>
        <v>2</v>
      </c>
      <c r="Z15" s="278">
        <f t="shared" si="12"/>
        <v>1</v>
      </c>
      <c r="AA15" s="278">
        <f t="shared" si="13"/>
        <v>2.5</v>
      </c>
      <c r="AB15" s="278">
        <f t="shared" si="14"/>
        <v>1</v>
      </c>
      <c r="AC15" s="278">
        <f t="shared" si="15"/>
        <v>1</v>
      </c>
      <c r="AD15" s="278">
        <f t="shared" si="16"/>
        <v>1</v>
      </c>
      <c r="AE15" s="278">
        <f t="shared" si="17"/>
        <v>1</v>
      </c>
      <c r="AF15" s="278">
        <f t="shared" si="18"/>
        <v>2</v>
      </c>
      <c r="AG15" s="278">
        <f t="shared" si="19"/>
        <v>1</v>
      </c>
      <c r="AH15" s="278">
        <f t="shared" si="20"/>
        <v>1</v>
      </c>
      <c r="AI15" s="59">
        <f t="shared" si="21"/>
        <v>1.35</v>
      </c>
    </row>
    <row r="16" spans="1:35" ht="15.75" thickBot="1" x14ac:dyDescent="0.3">
      <c r="A16" s="270">
        <v>9</v>
      </c>
      <c r="B16" s="279">
        <f>'[12]Мун-2022'!B16</f>
        <v>10860</v>
      </c>
      <c r="C16" s="285" t="str">
        <f>'[12]Мун-2022'!C16</f>
        <v>МБОУ СШ № 86</v>
      </c>
      <c r="D16" s="281">
        <f>'[12]Мун-2022'!CQ16</f>
        <v>0.31818181818181818</v>
      </c>
      <c r="E16" s="282" t="str">
        <f t="shared" si="0"/>
        <v>C</v>
      </c>
      <c r="F16" s="283">
        <f>'[12]Мун-2022'!CS16</f>
        <v>0.11154771525349937</v>
      </c>
      <c r="G16" s="24" t="str">
        <f t="shared" si="1"/>
        <v>D</v>
      </c>
      <c r="H16" s="284">
        <f>'[12]Мун-2022'!CU16</f>
        <v>4.1666666666666664E-2</v>
      </c>
      <c r="I16" s="24" t="str">
        <f t="shared" si="2"/>
        <v>D</v>
      </c>
      <c r="J16" s="28">
        <f>'[12]Мун-2022'!CW16</f>
        <v>2.8639618138424822E-2</v>
      </c>
      <c r="K16" s="24" t="str">
        <f t="shared" si="3"/>
        <v>D</v>
      </c>
      <c r="L16" s="23">
        <f>'[12]Рег-2022'!W16</f>
        <v>0</v>
      </c>
      <c r="M16" s="30" t="str">
        <f t="shared" si="4"/>
        <v>D</v>
      </c>
      <c r="N16" s="33">
        <f>'[12]Рег-2022'!Y16</f>
        <v>2.9329970163421255E-4</v>
      </c>
      <c r="O16" s="34" t="str">
        <f t="shared" si="5"/>
        <v>D</v>
      </c>
      <c r="P16" s="23">
        <f>'[12]Рег-2022'!AA16</f>
        <v>0</v>
      </c>
      <c r="Q16" s="30" t="str">
        <f t="shared" si="6"/>
        <v>D</v>
      </c>
      <c r="R16" s="38">
        <f>'[12]Фед-2022'!AM16</f>
        <v>0</v>
      </c>
      <c r="S16" s="34" t="str">
        <f t="shared" si="7"/>
        <v>D</v>
      </c>
      <c r="T16" s="36">
        <f>'[12]Фед-2022'!AO16</f>
        <v>1.2730847886042716E-4</v>
      </c>
      <c r="U16" s="30" t="str">
        <f t="shared" si="8"/>
        <v>D</v>
      </c>
      <c r="V16" s="38">
        <f>'[12]Фед-2022'!AQ16</f>
        <v>0</v>
      </c>
      <c r="W16" s="282" t="str">
        <f t="shared" si="9"/>
        <v>D</v>
      </c>
      <c r="X16" s="58" t="str">
        <f t="shared" si="10"/>
        <v>D</v>
      </c>
      <c r="Y16" s="277">
        <f t="shared" si="11"/>
        <v>2</v>
      </c>
      <c r="Z16" s="278">
        <f t="shared" si="12"/>
        <v>1</v>
      </c>
      <c r="AA16" s="278">
        <f t="shared" si="13"/>
        <v>1</v>
      </c>
      <c r="AB16" s="278">
        <f t="shared" si="14"/>
        <v>1</v>
      </c>
      <c r="AC16" s="278">
        <f t="shared" si="15"/>
        <v>1</v>
      </c>
      <c r="AD16" s="278">
        <f t="shared" si="16"/>
        <v>1</v>
      </c>
      <c r="AE16" s="278">
        <f t="shared" si="17"/>
        <v>1</v>
      </c>
      <c r="AF16" s="278">
        <f t="shared" si="18"/>
        <v>1</v>
      </c>
      <c r="AG16" s="278">
        <f t="shared" si="19"/>
        <v>1</v>
      </c>
      <c r="AH16" s="278">
        <f t="shared" si="20"/>
        <v>1</v>
      </c>
      <c r="AI16" s="59">
        <f t="shared" si="21"/>
        <v>1.1000000000000001</v>
      </c>
    </row>
    <row r="17" spans="1:35" ht="15.75" thickBot="1" x14ac:dyDescent="0.3">
      <c r="A17" s="266"/>
      <c r="B17" s="267"/>
      <c r="C17" s="29" t="str">
        <f>'[12]Мун-2022'!C17</f>
        <v>Кировский район</v>
      </c>
      <c r="D17" s="70">
        <f>'[12]Мун-2022'!CQ17</f>
        <v>0.40909090909090912</v>
      </c>
      <c r="E17" s="71" t="str">
        <f t="shared" si="0"/>
        <v>B</v>
      </c>
      <c r="F17" s="72">
        <f>'[12]Мун-2022'!CS17</f>
        <v>0.33929096722939395</v>
      </c>
      <c r="G17" s="73" t="str">
        <f t="shared" si="1"/>
        <v>D</v>
      </c>
      <c r="H17" s="74">
        <f>'[12]Мун-2022'!CU17</f>
        <v>0.11872146118721461</v>
      </c>
      <c r="I17" s="73" t="str">
        <f t="shared" si="2"/>
        <v>B</v>
      </c>
      <c r="J17" s="75">
        <f>'[12]Мун-2022'!CW17</f>
        <v>7.3182957393483711E-2</v>
      </c>
      <c r="K17" s="73" t="str">
        <f t="shared" si="3"/>
        <v>D</v>
      </c>
      <c r="L17" s="76">
        <f>'[12]Рег-2022'!W17</f>
        <v>0.1875</v>
      </c>
      <c r="M17" s="77" t="str">
        <f t="shared" si="4"/>
        <v>C</v>
      </c>
      <c r="N17" s="75">
        <f>'[12]Рег-2022'!Y17</f>
        <v>0.87989910490263756</v>
      </c>
      <c r="O17" s="78" t="str">
        <f t="shared" si="5"/>
        <v>C</v>
      </c>
      <c r="P17" s="76">
        <f>'[12]Рег-2022'!AA17</f>
        <v>0.22222222222222221</v>
      </c>
      <c r="Q17" s="77" t="str">
        <f t="shared" si="6"/>
        <v>B</v>
      </c>
      <c r="R17" s="75">
        <f>'[12]Фед-2022'!AM17</f>
        <v>0.1388888888888889</v>
      </c>
      <c r="S17" s="78" t="str">
        <f t="shared" si="7"/>
        <v>C</v>
      </c>
      <c r="T17" s="76">
        <f>'[12]Фед-2022'!AO17</f>
        <v>0.2546169577208543</v>
      </c>
      <c r="U17" s="77" t="str">
        <f t="shared" si="8"/>
        <v>D</v>
      </c>
      <c r="V17" s="75">
        <f>'[12]Фед-2022'!AQ17</f>
        <v>0.33333333333333331</v>
      </c>
      <c r="W17" s="71" t="str">
        <f t="shared" si="9"/>
        <v>A</v>
      </c>
      <c r="X17" s="79" t="str">
        <f t="shared" si="10"/>
        <v>C</v>
      </c>
      <c r="Y17" s="277">
        <f t="shared" si="11"/>
        <v>2.5</v>
      </c>
      <c r="Z17" s="278">
        <f t="shared" si="12"/>
        <v>1</v>
      </c>
      <c r="AA17" s="278">
        <f t="shared" si="13"/>
        <v>2.5</v>
      </c>
      <c r="AB17" s="278">
        <f t="shared" si="14"/>
        <v>1</v>
      </c>
      <c r="AC17" s="278">
        <f t="shared" si="15"/>
        <v>2</v>
      </c>
      <c r="AD17" s="278">
        <f t="shared" si="16"/>
        <v>2</v>
      </c>
      <c r="AE17" s="278">
        <f t="shared" si="17"/>
        <v>2.5</v>
      </c>
      <c r="AF17" s="278">
        <f t="shared" si="18"/>
        <v>2</v>
      </c>
      <c r="AG17" s="278">
        <f t="shared" si="19"/>
        <v>1</v>
      </c>
      <c r="AH17" s="278">
        <f t="shared" si="20"/>
        <v>4.2</v>
      </c>
      <c r="AI17" s="59">
        <f t="shared" si="21"/>
        <v>2.0699999999999998</v>
      </c>
    </row>
    <row r="18" spans="1:35" x14ac:dyDescent="0.25">
      <c r="A18" s="270">
        <v>1</v>
      </c>
      <c r="B18" s="271">
        <f>'[12]Мун-2022'!B18</f>
        <v>20040</v>
      </c>
      <c r="C18" s="286" t="str">
        <f>'[12]Мун-2022'!C18</f>
        <v>МАОУ Гимназия № 4</v>
      </c>
      <c r="D18" s="273">
        <f>'[12]Мун-2022'!CQ18</f>
        <v>0.54545454545454541</v>
      </c>
      <c r="E18" s="274" t="str">
        <f t="shared" si="0"/>
        <v>B</v>
      </c>
      <c r="F18" s="275">
        <f>'[12]Мун-2022'!CS18</f>
        <v>0.27886928813374839</v>
      </c>
      <c r="G18" s="27" t="str">
        <f t="shared" si="1"/>
        <v>D</v>
      </c>
      <c r="H18" s="276">
        <f>'[12]Мун-2022'!CU18</f>
        <v>0.13333333333333333</v>
      </c>
      <c r="I18" s="27" t="str">
        <f t="shared" si="2"/>
        <v>B</v>
      </c>
      <c r="J18" s="26">
        <f>'[12]Мун-2022'!CW18</f>
        <v>5.5555555555555552E-2</v>
      </c>
      <c r="K18" s="27" t="str">
        <f t="shared" si="3"/>
        <v>D</v>
      </c>
      <c r="L18" s="36">
        <f>'[12]Рег-2022'!W18</f>
        <v>0.75</v>
      </c>
      <c r="M18" s="37" t="str">
        <f t="shared" si="4"/>
        <v>A</v>
      </c>
      <c r="N18" s="38">
        <f>'[12]Рег-2022'!Y18</f>
        <v>1.1731988065368502</v>
      </c>
      <c r="O18" s="39" t="str">
        <f t="shared" si="5"/>
        <v>B</v>
      </c>
      <c r="P18" s="36">
        <f>'[12]Рег-2022'!AA18</f>
        <v>0.25</v>
      </c>
      <c r="Q18" s="37" t="str">
        <f t="shared" si="6"/>
        <v>B</v>
      </c>
      <c r="R18" s="38">
        <f>'[12]Фед-2022'!AM18</f>
        <v>0.33333333333333331</v>
      </c>
      <c r="S18" s="39" t="str">
        <f t="shared" si="7"/>
        <v>A</v>
      </c>
      <c r="T18" s="36">
        <f>'[12]Фед-2022'!AO18</f>
        <v>0.76385087316256295</v>
      </c>
      <c r="U18" s="37" t="str">
        <f t="shared" si="8"/>
        <v>C</v>
      </c>
      <c r="V18" s="38">
        <f>'[12]Фед-2022'!AQ18</f>
        <v>0.33333333333333331</v>
      </c>
      <c r="W18" s="274" t="str">
        <f t="shared" si="9"/>
        <v>A</v>
      </c>
      <c r="X18" s="56" t="str">
        <f t="shared" si="10"/>
        <v>B</v>
      </c>
      <c r="Y18" s="277">
        <f t="shared" si="11"/>
        <v>2.5</v>
      </c>
      <c r="Z18" s="278">
        <f t="shared" si="12"/>
        <v>1</v>
      </c>
      <c r="AA18" s="278">
        <f t="shared" si="13"/>
        <v>2.5</v>
      </c>
      <c r="AB18" s="278">
        <f t="shared" si="14"/>
        <v>1</v>
      </c>
      <c r="AC18" s="278">
        <f t="shared" si="15"/>
        <v>4.2</v>
      </c>
      <c r="AD18" s="278">
        <f t="shared" si="16"/>
        <v>2.5</v>
      </c>
      <c r="AE18" s="278">
        <f t="shared" si="17"/>
        <v>2.5</v>
      </c>
      <c r="AF18" s="278">
        <f t="shared" si="18"/>
        <v>4.2</v>
      </c>
      <c r="AG18" s="278">
        <f t="shared" si="19"/>
        <v>2</v>
      </c>
      <c r="AH18" s="278">
        <f t="shared" si="20"/>
        <v>4.2</v>
      </c>
      <c r="AI18" s="59">
        <f t="shared" si="21"/>
        <v>2.6599999999999997</v>
      </c>
    </row>
    <row r="19" spans="1:35" x14ac:dyDescent="0.25">
      <c r="A19" s="287">
        <v>2</v>
      </c>
      <c r="B19" s="279">
        <f>'[12]Мун-2022'!B19</f>
        <v>20061</v>
      </c>
      <c r="C19" s="280" t="str">
        <f>'[12]Мун-2022'!C19</f>
        <v>МАОУ Гимназия № 6</v>
      </c>
      <c r="D19" s="281">
        <f>'[12]Мун-2022'!CQ19</f>
        <v>0.54545454545454541</v>
      </c>
      <c r="E19" s="282" t="str">
        <f t="shared" si="0"/>
        <v>B</v>
      </c>
      <c r="F19" s="283">
        <f>'[12]Мун-2022'!CS19</f>
        <v>0.39041700338724777</v>
      </c>
      <c r="G19" s="24" t="str">
        <f t="shared" si="1"/>
        <v>D</v>
      </c>
      <c r="H19" s="284">
        <f>'[12]Мун-2022'!CU19</f>
        <v>0.32142857142857145</v>
      </c>
      <c r="I19" s="24" t="str">
        <f t="shared" si="2"/>
        <v>A</v>
      </c>
      <c r="J19" s="28">
        <f>'[12]Мун-2022'!CW19</f>
        <v>0.12209302325581395</v>
      </c>
      <c r="K19" s="24" t="str">
        <f t="shared" si="3"/>
        <v>C</v>
      </c>
      <c r="L19" s="23">
        <f>'[12]Рег-2022'!W19</f>
        <v>0.25</v>
      </c>
      <c r="M19" s="30" t="str">
        <f t="shared" si="4"/>
        <v>B</v>
      </c>
      <c r="N19" s="33">
        <f>'[12]Рег-2022'!Y19</f>
        <v>3.5195964196105503</v>
      </c>
      <c r="O19" s="34" t="str">
        <f t="shared" si="5"/>
        <v>A</v>
      </c>
      <c r="P19" s="23">
        <f>'[12]Рег-2022'!AA19</f>
        <v>0.25</v>
      </c>
      <c r="Q19" s="30" t="str">
        <f t="shared" si="6"/>
        <v>B</v>
      </c>
      <c r="R19" s="38">
        <f>'[12]Фед-2022'!AM19</f>
        <v>0.33333333333333331</v>
      </c>
      <c r="S19" s="34" t="str">
        <f t="shared" si="7"/>
        <v>A</v>
      </c>
      <c r="T19" s="36">
        <f>'[12]Фед-2022'!AO19</f>
        <v>0.2546169577208543</v>
      </c>
      <c r="U19" s="30" t="str">
        <f t="shared" si="8"/>
        <v>D</v>
      </c>
      <c r="V19" s="38">
        <f>'[12]Фед-2022'!AQ19</f>
        <v>0</v>
      </c>
      <c r="W19" s="282" t="str">
        <f t="shared" si="9"/>
        <v>D</v>
      </c>
      <c r="X19" s="58" t="str">
        <f t="shared" si="10"/>
        <v>B</v>
      </c>
      <c r="Y19" s="277">
        <f t="shared" si="11"/>
        <v>2.5</v>
      </c>
      <c r="Z19" s="278">
        <f t="shared" si="12"/>
        <v>1</v>
      </c>
      <c r="AA19" s="278">
        <f t="shared" si="13"/>
        <v>4.2</v>
      </c>
      <c r="AB19" s="278">
        <f t="shared" si="14"/>
        <v>2</v>
      </c>
      <c r="AC19" s="278">
        <f t="shared" si="15"/>
        <v>2.5</v>
      </c>
      <c r="AD19" s="278">
        <f t="shared" si="16"/>
        <v>4.2</v>
      </c>
      <c r="AE19" s="278">
        <f t="shared" si="17"/>
        <v>2.5</v>
      </c>
      <c r="AF19" s="278">
        <f t="shared" si="18"/>
        <v>4.2</v>
      </c>
      <c r="AG19" s="278">
        <f t="shared" si="19"/>
        <v>1</v>
      </c>
      <c r="AH19" s="278">
        <f t="shared" si="20"/>
        <v>1</v>
      </c>
      <c r="AI19" s="59">
        <f t="shared" si="21"/>
        <v>2.5099999999999998</v>
      </c>
    </row>
    <row r="20" spans="1:35" x14ac:dyDescent="0.25">
      <c r="A20" s="287">
        <v>3</v>
      </c>
      <c r="B20" s="279">
        <f>'[12]Мун-2022'!B20</f>
        <v>21020</v>
      </c>
      <c r="C20" s="280" t="str">
        <f>'[12]Мун-2022'!C20</f>
        <v>МАОУ Гимназия № 10</v>
      </c>
      <c r="D20" s="281">
        <f>'[12]Мун-2022'!CQ20</f>
        <v>0.54545454545454541</v>
      </c>
      <c r="E20" s="282" t="str">
        <f t="shared" si="0"/>
        <v>B</v>
      </c>
      <c r="F20" s="283">
        <f>'[12]Мун-2022'!CS20</f>
        <v>0.66463847005210042</v>
      </c>
      <c r="G20" s="24" t="str">
        <f t="shared" si="1"/>
        <v>C</v>
      </c>
      <c r="H20" s="284">
        <f>'[12]Мун-2022'!CU20</f>
        <v>5.5944055944055944E-2</v>
      </c>
      <c r="I20" s="24" t="str">
        <f t="shared" si="2"/>
        <v>D</v>
      </c>
      <c r="J20" s="28">
        <f>'[12]Мун-2022'!CW20</f>
        <v>0.14257228315054835</v>
      </c>
      <c r="K20" s="24" t="str">
        <f t="shared" si="3"/>
        <v>C</v>
      </c>
      <c r="L20" s="23">
        <f>'[12]Рег-2022'!W20</f>
        <v>0.5</v>
      </c>
      <c r="M20" s="30" t="str">
        <f t="shared" si="4"/>
        <v>A</v>
      </c>
      <c r="N20" s="33">
        <f>'[12]Рег-2022'!Y20</f>
        <v>0.58659940326842508</v>
      </c>
      <c r="O20" s="34" t="str">
        <f t="shared" si="5"/>
        <v>C</v>
      </c>
      <c r="P20" s="23">
        <f>'[12]Рег-2022'!AA20</f>
        <v>0.5</v>
      </c>
      <c r="Q20" s="30" t="str">
        <f t="shared" si="6"/>
        <v>A</v>
      </c>
      <c r="R20" s="38">
        <f>'[12]Фед-2022'!AM20</f>
        <v>0.16666666666666666</v>
      </c>
      <c r="S20" s="34" t="str">
        <f t="shared" si="7"/>
        <v>C</v>
      </c>
      <c r="T20" s="36">
        <f>'[12]Фед-2022'!AO20</f>
        <v>0.12730847886042715</v>
      </c>
      <c r="U20" s="30" t="str">
        <f t="shared" si="8"/>
        <v>D</v>
      </c>
      <c r="V20" s="38">
        <f>'[12]Фед-2022'!AQ20</f>
        <v>1</v>
      </c>
      <c r="W20" s="282" t="str">
        <f t="shared" si="9"/>
        <v>A</v>
      </c>
      <c r="X20" s="58" t="str">
        <f t="shared" si="10"/>
        <v>B</v>
      </c>
      <c r="Y20" s="277">
        <f t="shared" si="11"/>
        <v>2.5</v>
      </c>
      <c r="Z20" s="278">
        <f t="shared" si="12"/>
        <v>2</v>
      </c>
      <c r="AA20" s="278">
        <f t="shared" si="13"/>
        <v>1</v>
      </c>
      <c r="AB20" s="278">
        <f t="shared" si="14"/>
        <v>2</v>
      </c>
      <c r="AC20" s="278">
        <f t="shared" si="15"/>
        <v>4.2</v>
      </c>
      <c r="AD20" s="278">
        <f t="shared" si="16"/>
        <v>2</v>
      </c>
      <c r="AE20" s="278">
        <f t="shared" si="17"/>
        <v>4.2</v>
      </c>
      <c r="AF20" s="278">
        <f t="shared" si="18"/>
        <v>2</v>
      </c>
      <c r="AG20" s="278">
        <f t="shared" si="19"/>
        <v>1</v>
      </c>
      <c r="AH20" s="278">
        <f t="shared" si="20"/>
        <v>4.2</v>
      </c>
      <c r="AI20" s="59">
        <f t="shared" si="21"/>
        <v>2.5099999999999998</v>
      </c>
    </row>
    <row r="21" spans="1:35" x14ac:dyDescent="0.25">
      <c r="A21" s="287">
        <v>4</v>
      </c>
      <c r="B21" s="279">
        <f>'[12]Мун-2022'!B21</f>
        <v>20060</v>
      </c>
      <c r="C21" s="280" t="str">
        <f>'[12]Мун-2022'!C21</f>
        <v>МАОУ Лицей № 6 "Перспектива"</v>
      </c>
      <c r="D21" s="281">
        <f>'[12]Мун-2022'!CQ21</f>
        <v>0.63636363636363635</v>
      </c>
      <c r="E21" s="282" t="str">
        <f t="shared" si="0"/>
        <v>A</v>
      </c>
      <c r="F21" s="283">
        <f>'[12]Мун-2022'!CS21</f>
        <v>0.67393411298989203</v>
      </c>
      <c r="G21" s="24" t="str">
        <f t="shared" si="1"/>
        <v>C</v>
      </c>
      <c r="H21" s="284">
        <f>'[12]Мун-2022'!CU21</f>
        <v>0.28965517241379313</v>
      </c>
      <c r="I21" s="24" t="str">
        <f t="shared" si="2"/>
        <v>A</v>
      </c>
      <c r="J21" s="28">
        <f>'[12]Мун-2022'!CW21</f>
        <v>8.8739290085679309E-2</v>
      </c>
      <c r="K21" s="24" t="str">
        <f t="shared" si="3"/>
        <v>D</v>
      </c>
      <c r="L21" s="23">
        <f>'[12]Рег-2022'!W21</f>
        <v>0.25</v>
      </c>
      <c r="M21" s="30" t="str">
        <f t="shared" si="4"/>
        <v>B</v>
      </c>
      <c r="N21" s="33">
        <f>'[12]Рег-2022'!Y21</f>
        <v>4.3994955245131875</v>
      </c>
      <c r="O21" s="34" t="str">
        <f t="shared" si="5"/>
        <v>A</v>
      </c>
      <c r="P21" s="23">
        <f>'[12]Рег-2022'!AA21</f>
        <v>0.2</v>
      </c>
      <c r="Q21" s="30" t="str">
        <f t="shared" si="6"/>
        <v>B</v>
      </c>
      <c r="R21" s="38">
        <f>'[12]Фед-2022'!AM21</f>
        <v>0.33333333333333331</v>
      </c>
      <c r="S21" s="34" t="str">
        <f t="shared" si="7"/>
        <v>A</v>
      </c>
      <c r="T21" s="36">
        <f>'[12]Фед-2022'!AO21</f>
        <v>1.4003932674646986</v>
      </c>
      <c r="U21" s="30" t="str">
        <f t="shared" si="8"/>
        <v>B</v>
      </c>
      <c r="V21" s="38">
        <f>'[12]Фед-2022'!AQ21</f>
        <v>0.36363636363636365</v>
      </c>
      <c r="W21" s="282" t="str">
        <f t="shared" si="9"/>
        <v>A</v>
      </c>
      <c r="X21" s="58" t="str">
        <f t="shared" si="10"/>
        <v>B</v>
      </c>
      <c r="Y21" s="277">
        <f t="shared" si="11"/>
        <v>4.2</v>
      </c>
      <c r="Z21" s="278">
        <f t="shared" si="12"/>
        <v>2</v>
      </c>
      <c r="AA21" s="278">
        <f t="shared" si="13"/>
        <v>4.2</v>
      </c>
      <c r="AB21" s="278">
        <f t="shared" si="14"/>
        <v>1</v>
      </c>
      <c r="AC21" s="278">
        <f t="shared" si="15"/>
        <v>2.5</v>
      </c>
      <c r="AD21" s="278">
        <f t="shared" si="16"/>
        <v>4.2</v>
      </c>
      <c r="AE21" s="278">
        <f t="shared" si="17"/>
        <v>2.5</v>
      </c>
      <c r="AF21" s="278">
        <f t="shared" si="18"/>
        <v>4.2</v>
      </c>
      <c r="AG21" s="278">
        <f t="shared" si="19"/>
        <v>2.5</v>
      </c>
      <c r="AH21" s="278">
        <f t="shared" si="20"/>
        <v>4.2</v>
      </c>
      <c r="AI21" s="59">
        <f t="shared" si="21"/>
        <v>3.15</v>
      </c>
    </row>
    <row r="22" spans="1:35" x14ac:dyDescent="0.25">
      <c r="A22" s="287">
        <v>5</v>
      </c>
      <c r="B22" s="279">
        <f>'[12]Мун-2022'!B22</f>
        <v>20400</v>
      </c>
      <c r="C22" s="280" t="str">
        <f>'[12]Мун-2022'!C22</f>
        <v>МАОУ Лицей № 11</v>
      </c>
      <c r="D22" s="281">
        <f>'[12]Мун-2022'!CQ22</f>
        <v>0.54545454545454541</v>
      </c>
      <c r="E22" s="282" t="str">
        <f t="shared" si="0"/>
        <v>B</v>
      </c>
      <c r="F22" s="283">
        <f>'[12]Мун-2022'!CS22</f>
        <v>0.82731222146345362</v>
      </c>
      <c r="G22" s="24" t="str">
        <f t="shared" si="1"/>
        <v>C</v>
      </c>
      <c r="H22" s="284">
        <f>'[12]Мун-2022'!CU22</f>
        <v>5.0561797752808987E-2</v>
      </c>
      <c r="I22" s="24" t="str">
        <f t="shared" si="2"/>
        <v>D</v>
      </c>
      <c r="J22" s="28">
        <f>'[12]Мун-2022'!CW22</f>
        <v>0.12386917188587335</v>
      </c>
      <c r="K22" s="24" t="str">
        <f t="shared" si="3"/>
        <v>C</v>
      </c>
      <c r="L22" s="23">
        <f>'[12]Рег-2022'!W22</f>
        <v>0.25</v>
      </c>
      <c r="M22" s="30" t="str">
        <f t="shared" si="4"/>
        <v>B</v>
      </c>
      <c r="N22" s="33">
        <f>'[12]Рег-2022'!Y22</f>
        <v>0.58659940326842508</v>
      </c>
      <c r="O22" s="34" t="str">
        <f t="shared" si="5"/>
        <v>C</v>
      </c>
      <c r="P22" s="23">
        <f>'[12]Рег-2022'!AA22</f>
        <v>0</v>
      </c>
      <c r="Q22" s="30" t="str">
        <f t="shared" si="6"/>
        <v>D</v>
      </c>
      <c r="R22" s="38">
        <f>'[12]Фед-2022'!AM22</f>
        <v>0.16666666666666666</v>
      </c>
      <c r="S22" s="34" t="str">
        <f t="shared" si="7"/>
        <v>C</v>
      </c>
      <c r="T22" s="36">
        <f>'[12]Фед-2022'!AO22</f>
        <v>0.12730847886042715</v>
      </c>
      <c r="U22" s="30" t="str">
        <f t="shared" si="8"/>
        <v>D</v>
      </c>
      <c r="V22" s="38">
        <f>'[12]Фед-2022'!AQ22</f>
        <v>0</v>
      </c>
      <c r="W22" s="282" t="str">
        <f t="shared" si="9"/>
        <v>D</v>
      </c>
      <c r="X22" s="58" t="str">
        <f t="shared" si="10"/>
        <v>C</v>
      </c>
      <c r="Y22" s="277">
        <f t="shared" si="11"/>
        <v>2.5</v>
      </c>
      <c r="Z22" s="278">
        <f t="shared" si="12"/>
        <v>2</v>
      </c>
      <c r="AA22" s="278">
        <f t="shared" si="13"/>
        <v>1</v>
      </c>
      <c r="AB22" s="278">
        <f t="shared" si="14"/>
        <v>2</v>
      </c>
      <c r="AC22" s="278">
        <f t="shared" si="15"/>
        <v>2.5</v>
      </c>
      <c r="AD22" s="278">
        <f t="shared" si="16"/>
        <v>2</v>
      </c>
      <c r="AE22" s="278">
        <f t="shared" si="17"/>
        <v>1</v>
      </c>
      <c r="AF22" s="278">
        <f t="shared" si="18"/>
        <v>2</v>
      </c>
      <c r="AG22" s="278">
        <f t="shared" si="19"/>
        <v>1</v>
      </c>
      <c r="AH22" s="278">
        <f t="shared" si="20"/>
        <v>1</v>
      </c>
      <c r="AI22" s="59">
        <f t="shared" si="21"/>
        <v>1.7</v>
      </c>
    </row>
    <row r="23" spans="1:35" x14ac:dyDescent="0.25">
      <c r="A23" s="287">
        <v>6</v>
      </c>
      <c r="B23" s="279">
        <f>'[12]Мун-2022'!B23</f>
        <v>20080</v>
      </c>
      <c r="C23" s="280" t="str">
        <f>'[12]Мун-2022'!C23</f>
        <v>МБОУ СШ № 8 "Созидание"</v>
      </c>
      <c r="D23" s="281">
        <f>'[12]Мун-2022'!CQ23</f>
        <v>0.36363636363636365</v>
      </c>
      <c r="E23" s="282" t="str">
        <f t="shared" si="0"/>
        <v>C</v>
      </c>
      <c r="F23" s="283">
        <f>'[12]Мун-2022'!CS23</f>
        <v>0.15337810847356162</v>
      </c>
      <c r="G23" s="24" t="str">
        <f t="shared" si="1"/>
        <v>D</v>
      </c>
      <c r="H23" s="284">
        <f>'[12]Мун-2022'!CU23</f>
        <v>6.0606060606060608E-2</v>
      </c>
      <c r="I23" s="24" t="str">
        <f t="shared" si="2"/>
        <v>C</v>
      </c>
      <c r="J23" s="28">
        <f>'[12]Мун-2022'!CW23</f>
        <v>3.7499999999999999E-2</v>
      </c>
      <c r="K23" s="24" t="str">
        <f t="shared" si="3"/>
        <v>D</v>
      </c>
      <c r="L23" s="23">
        <f>'[12]Рег-2022'!W23</f>
        <v>0.25</v>
      </c>
      <c r="M23" s="30" t="str">
        <f t="shared" si="4"/>
        <v>B</v>
      </c>
      <c r="N23" s="33">
        <f>'[12]Рег-2022'!Y23</f>
        <v>0.29329970163421254</v>
      </c>
      <c r="O23" s="34" t="str">
        <f t="shared" si="5"/>
        <v>D</v>
      </c>
      <c r="P23" s="23">
        <f>'[12]Рег-2022'!AA23</f>
        <v>0</v>
      </c>
      <c r="Q23" s="30" t="str">
        <f t="shared" si="6"/>
        <v>D</v>
      </c>
      <c r="R23" s="38">
        <f>'[12]Фед-2022'!AM23</f>
        <v>0.33333333333333331</v>
      </c>
      <c r="S23" s="34" t="str">
        <f t="shared" si="7"/>
        <v>A</v>
      </c>
      <c r="T23" s="36">
        <f>'[12]Фед-2022'!AO23</f>
        <v>0.38192543658128147</v>
      </c>
      <c r="U23" s="30" t="str">
        <f t="shared" si="8"/>
        <v>D</v>
      </c>
      <c r="V23" s="38">
        <f>'[12]Фед-2022'!AQ23</f>
        <v>0.33333333333333331</v>
      </c>
      <c r="W23" s="282" t="str">
        <f t="shared" si="9"/>
        <v>A</v>
      </c>
      <c r="X23" s="58" t="str">
        <f t="shared" si="10"/>
        <v>C</v>
      </c>
      <c r="Y23" s="277">
        <f t="shared" si="11"/>
        <v>2</v>
      </c>
      <c r="Z23" s="278">
        <f t="shared" si="12"/>
        <v>1</v>
      </c>
      <c r="AA23" s="278">
        <f t="shared" si="13"/>
        <v>2</v>
      </c>
      <c r="AB23" s="278">
        <f t="shared" si="14"/>
        <v>1</v>
      </c>
      <c r="AC23" s="278">
        <f t="shared" si="15"/>
        <v>2.5</v>
      </c>
      <c r="AD23" s="278">
        <f t="shared" si="16"/>
        <v>1</v>
      </c>
      <c r="AE23" s="278">
        <f t="shared" si="17"/>
        <v>1</v>
      </c>
      <c r="AF23" s="278">
        <f t="shared" si="18"/>
        <v>4.2</v>
      </c>
      <c r="AG23" s="278">
        <f t="shared" si="19"/>
        <v>1</v>
      </c>
      <c r="AH23" s="278">
        <f t="shared" si="20"/>
        <v>4.2</v>
      </c>
      <c r="AI23" s="59">
        <f t="shared" si="21"/>
        <v>1.9899999999999998</v>
      </c>
    </row>
    <row r="24" spans="1:35" x14ac:dyDescent="0.25">
      <c r="A24" s="287">
        <v>7</v>
      </c>
      <c r="B24" s="279">
        <f>'[12]Мун-2022'!B24</f>
        <v>20460</v>
      </c>
      <c r="C24" s="280" t="str">
        <f>'[12]Мун-2022'!C24</f>
        <v>МБОУ СШ № 46</v>
      </c>
      <c r="D24" s="281">
        <f>'[12]Мун-2022'!CQ24</f>
        <v>0.40909090909090912</v>
      </c>
      <c r="E24" s="282" t="str">
        <f t="shared" si="0"/>
        <v>B</v>
      </c>
      <c r="F24" s="283">
        <f>'[12]Мун-2022'!CS24</f>
        <v>0.11154771525349937</v>
      </c>
      <c r="G24" s="24" t="str">
        <f t="shared" si="1"/>
        <v>D</v>
      </c>
      <c r="H24" s="284">
        <f>'[12]Мун-2022'!CU24</f>
        <v>0.125</v>
      </c>
      <c r="I24" s="24" t="str">
        <f t="shared" si="2"/>
        <v>B</v>
      </c>
      <c r="J24" s="28">
        <f>'[12]Мун-2022'!CW24</f>
        <v>2.3856858846918488E-2</v>
      </c>
      <c r="K24" s="24" t="str">
        <f t="shared" si="3"/>
        <v>D</v>
      </c>
      <c r="L24" s="23">
        <f>'[12]Рег-2022'!W24</f>
        <v>0</v>
      </c>
      <c r="M24" s="30" t="str">
        <f t="shared" si="4"/>
        <v>D</v>
      </c>
      <c r="N24" s="33">
        <f>'[12]Рег-2022'!Y24</f>
        <v>2.9329970163421255E-4</v>
      </c>
      <c r="O24" s="34" t="str">
        <f t="shared" si="5"/>
        <v>D</v>
      </c>
      <c r="P24" s="23">
        <f>'[12]Рег-2022'!AA24</f>
        <v>0</v>
      </c>
      <c r="Q24" s="30" t="str">
        <f t="shared" si="6"/>
        <v>D</v>
      </c>
      <c r="R24" s="38">
        <f>'[12]Фед-2022'!AM24</f>
        <v>0</v>
      </c>
      <c r="S24" s="34" t="str">
        <f t="shared" si="7"/>
        <v>D</v>
      </c>
      <c r="T24" s="36">
        <f>'[12]Фед-2022'!AO24</f>
        <v>1.2730847886042716E-4</v>
      </c>
      <c r="U24" s="30" t="str">
        <f t="shared" si="8"/>
        <v>D</v>
      </c>
      <c r="V24" s="38">
        <f>'[12]Фед-2022'!AQ24</f>
        <v>0</v>
      </c>
      <c r="W24" s="282" t="str">
        <f t="shared" si="9"/>
        <v>D</v>
      </c>
      <c r="X24" s="58" t="str">
        <f t="shared" si="10"/>
        <v>D</v>
      </c>
      <c r="Y24" s="277">
        <f t="shared" si="11"/>
        <v>2.5</v>
      </c>
      <c r="Z24" s="278">
        <f t="shared" si="12"/>
        <v>1</v>
      </c>
      <c r="AA24" s="278">
        <f t="shared" si="13"/>
        <v>2.5</v>
      </c>
      <c r="AB24" s="278">
        <f t="shared" si="14"/>
        <v>1</v>
      </c>
      <c r="AC24" s="278">
        <f t="shared" si="15"/>
        <v>1</v>
      </c>
      <c r="AD24" s="278">
        <f t="shared" si="16"/>
        <v>1</v>
      </c>
      <c r="AE24" s="278">
        <f t="shared" si="17"/>
        <v>1</v>
      </c>
      <c r="AF24" s="278">
        <f t="shared" si="18"/>
        <v>1</v>
      </c>
      <c r="AG24" s="278">
        <f t="shared" si="19"/>
        <v>1</v>
      </c>
      <c r="AH24" s="278">
        <f t="shared" si="20"/>
        <v>1</v>
      </c>
      <c r="AI24" s="59">
        <f t="shared" si="21"/>
        <v>1.3</v>
      </c>
    </row>
    <row r="25" spans="1:35" x14ac:dyDescent="0.25">
      <c r="A25" s="287">
        <v>8</v>
      </c>
      <c r="B25" s="279">
        <f>'[12]Мун-2022'!B25</f>
        <v>20550</v>
      </c>
      <c r="C25" s="280" t="str">
        <f>'[12]Мун-2022'!C25</f>
        <v>МАОУ СШ № 55</v>
      </c>
      <c r="D25" s="281">
        <f>'[12]Мун-2022'!CQ25</f>
        <v>0.36363636363636365</v>
      </c>
      <c r="E25" s="282" t="str">
        <f t="shared" si="0"/>
        <v>C</v>
      </c>
      <c r="F25" s="283">
        <f>'[12]Мун-2022'!CS25</f>
        <v>0.11619553672239517</v>
      </c>
      <c r="G25" s="24" t="str">
        <f t="shared" si="1"/>
        <v>D</v>
      </c>
      <c r="H25" s="284">
        <f>'[12]Мун-2022'!CU25</f>
        <v>0</v>
      </c>
      <c r="I25" s="24" t="str">
        <f t="shared" si="2"/>
        <v>D</v>
      </c>
      <c r="J25" s="28">
        <f>'[12]Мун-2022'!CW25</f>
        <v>3.7821482602118005E-2</v>
      </c>
      <c r="K25" s="24" t="str">
        <f t="shared" si="3"/>
        <v>D</v>
      </c>
      <c r="L25" s="23">
        <f>'[12]Рег-2022'!W25</f>
        <v>0</v>
      </c>
      <c r="M25" s="30" t="str">
        <f t="shared" si="4"/>
        <v>D</v>
      </c>
      <c r="N25" s="33">
        <f>'[12]Рег-2022'!Y25</f>
        <v>2.9329970163421255E-4</v>
      </c>
      <c r="O25" s="34" t="str">
        <f t="shared" si="5"/>
        <v>D</v>
      </c>
      <c r="P25" s="23">
        <f>'[12]Рег-2022'!AA25</f>
        <v>0</v>
      </c>
      <c r="Q25" s="30" t="str">
        <f t="shared" si="6"/>
        <v>D</v>
      </c>
      <c r="R25" s="38">
        <f>'[12]Фед-2022'!AM25</f>
        <v>0</v>
      </c>
      <c r="S25" s="34" t="str">
        <f t="shared" si="7"/>
        <v>D</v>
      </c>
      <c r="T25" s="36">
        <f>'[12]Фед-2022'!AO25</f>
        <v>1.2730847886042716E-4</v>
      </c>
      <c r="U25" s="30" t="str">
        <f t="shared" si="8"/>
        <v>D</v>
      </c>
      <c r="V25" s="38">
        <f>'[12]Фед-2022'!AQ25</f>
        <v>0</v>
      </c>
      <c r="W25" s="282" t="str">
        <f t="shared" si="9"/>
        <v>D</v>
      </c>
      <c r="X25" s="58" t="str">
        <f>IF(AI25&gt;=3.5,"A",IF(AI25&gt;=2.5,"B",IF(AI25&gt;=1.5,"C","D")))</f>
        <v>D</v>
      </c>
      <c r="Y25" s="277">
        <f>IF(E25="A",4.2,IF(E25="B",2.5,IF(E25="C",2,1)))</f>
        <v>2</v>
      </c>
      <c r="Z25" s="278">
        <f>IF(G25="A",4.2,IF(G25="B",2.5,IF(G25="C",2,1)))</f>
        <v>1</v>
      </c>
      <c r="AA25" s="278">
        <f>IF(I25="A",4.2,IF(I25="B",2.5,IF(I25="C",2,1)))</f>
        <v>1</v>
      </c>
      <c r="AB25" s="278">
        <f>IF(K25="A",4.2,IF(K25="B",2.5,IF(K25="C",2,1)))</f>
        <v>1</v>
      </c>
      <c r="AC25" s="278">
        <f>IF(M25="A",4.2,IF(M25="B",2.5,IF(M25="C",2,1)))</f>
        <v>1</v>
      </c>
      <c r="AD25" s="278">
        <f>IF(O25="A",4.2,IF(O25="B",2.5,IF(O25="C",2,1)))</f>
        <v>1</v>
      </c>
      <c r="AE25" s="278">
        <f>IF(Q25="A",4.2,IF(Q25="B",2.5,IF(Q25="C",2,1)))</f>
        <v>1</v>
      </c>
      <c r="AF25" s="278">
        <f>IF(S25="A",4.2,IF(S25="B",2.5,IF(S25="C",2,1)))</f>
        <v>1</v>
      </c>
      <c r="AG25" s="278">
        <f>IF(U25="A",4.2,IF(U25="B",2.5,IF(U25="C",2,1)))</f>
        <v>1</v>
      </c>
      <c r="AH25" s="278">
        <f>IF(W25="A",4.2,IF(W25="B",2.5,IF(W25="C",2,1)))</f>
        <v>1</v>
      </c>
      <c r="AI25" s="59">
        <f>AVERAGE(Y25:AH25)</f>
        <v>1.1000000000000001</v>
      </c>
    </row>
    <row r="26" spans="1:35" x14ac:dyDescent="0.25">
      <c r="A26" s="287">
        <v>9</v>
      </c>
      <c r="B26" s="279">
        <f>'[12]Мун-2022'!B26</f>
        <v>20630</v>
      </c>
      <c r="C26" s="280" t="str">
        <f>'[12]Мун-2022'!C26</f>
        <v>МБОУ СШ № 63</v>
      </c>
      <c r="D26" s="281">
        <f>'[12]Мун-2022'!CQ26</f>
        <v>0.27272727272727271</v>
      </c>
      <c r="E26" s="282" t="str">
        <f t="shared" si="0"/>
        <v>C</v>
      </c>
      <c r="F26" s="283">
        <f>'[12]Мун-2022'!CS26</f>
        <v>0.10225207231570775</v>
      </c>
      <c r="G26" s="24" t="str">
        <f t="shared" si="1"/>
        <v>D</v>
      </c>
      <c r="H26" s="284">
        <f>'[12]Мун-2022'!CU26</f>
        <v>9.0909090909090912E-2</v>
      </c>
      <c r="I26" s="24" t="str">
        <f t="shared" si="2"/>
        <v>C</v>
      </c>
      <c r="J26" s="28">
        <f>'[12]Мун-2022'!CW26</f>
        <v>2.8645833333333332E-2</v>
      </c>
      <c r="K26" s="24" t="str">
        <f t="shared" si="3"/>
        <v>D</v>
      </c>
      <c r="L26" s="23">
        <f>'[12]Рег-2022'!W26</f>
        <v>0</v>
      </c>
      <c r="M26" s="30" t="str">
        <f t="shared" si="4"/>
        <v>D</v>
      </c>
      <c r="N26" s="33">
        <f>'[12]Рег-2022'!Y26</f>
        <v>2.9329970163421255E-4</v>
      </c>
      <c r="O26" s="34" t="str">
        <f t="shared" si="5"/>
        <v>D</v>
      </c>
      <c r="P26" s="23">
        <f>'[12]Рег-2022'!AA26</f>
        <v>0</v>
      </c>
      <c r="Q26" s="30" t="str">
        <f t="shared" si="6"/>
        <v>D</v>
      </c>
      <c r="R26" s="38">
        <f>'[12]Фед-2022'!AM26</f>
        <v>0</v>
      </c>
      <c r="S26" s="34" t="str">
        <f t="shared" si="7"/>
        <v>D</v>
      </c>
      <c r="T26" s="36">
        <f>'[12]Фед-2022'!AO26</f>
        <v>1.2730847886042716E-4</v>
      </c>
      <c r="U26" s="30" t="str">
        <f t="shared" si="8"/>
        <v>D</v>
      </c>
      <c r="V26" s="38">
        <f>'[12]Фед-2022'!AQ26</f>
        <v>0</v>
      </c>
      <c r="W26" s="282" t="str">
        <f t="shared" si="9"/>
        <v>D</v>
      </c>
      <c r="X26" s="58" t="str">
        <f t="shared" si="10"/>
        <v>D</v>
      </c>
      <c r="Y26" s="277">
        <f t="shared" si="11"/>
        <v>2</v>
      </c>
      <c r="Z26" s="278">
        <f t="shared" si="12"/>
        <v>1</v>
      </c>
      <c r="AA26" s="278">
        <f t="shared" si="13"/>
        <v>2</v>
      </c>
      <c r="AB26" s="278">
        <f t="shared" si="14"/>
        <v>1</v>
      </c>
      <c r="AC26" s="278">
        <f t="shared" si="15"/>
        <v>1</v>
      </c>
      <c r="AD26" s="278">
        <f t="shared" si="16"/>
        <v>1</v>
      </c>
      <c r="AE26" s="278">
        <f t="shared" si="17"/>
        <v>1</v>
      </c>
      <c r="AF26" s="278">
        <f t="shared" si="18"/>
        <v>1</v>
      </c>
      <c r="AG26" s="278">
        <f t="shared" si="19"/>
        <v>1</v>
      </c>
      <c r="AH26" s="278">
        <f t="shared" si="20"/>
        <v>1</v>
      </c>
      <c r="AI26" s="59">
        <f t="shared" si="21"/>
        <v>1.2</v>
      </c>
    </row>
    <row r="27" spans="1:35" x14ac:dyDescent="0.25">
      <c r="A27" s="287">
        <v>10</v>
      </c>
      <c r="B27" s="279">
        <f>'[12]Мун-2022'!B27</f>
        <v>20810</v>
      </c>
      <c r="C27" s="280" t="str">
        <f>'[12]Мун-2022'!C27</f>
        <v>МБОУ СШ № 81</v>
      </c>
      <c r="D27" s="281">
        <f>'[12]Мун-2022'!CQ27</f>
        <v>0.31818181818181818</v>
      </c>
      <c r="E27" s="282" t="str">
        <f t="shared" si="0"/>
        <v>C</v>
      </c>
      <c r="F27" s="283">
        <f>'[12]Мун-2022'!CS27</f>
        <v>6.9717322033437099E-2</v>
      </c>
      <c r="G27" s="24" t="str">
        <f t="shared" si="1"/>
        <v>D</v>
      </c>
      <c r="H27" s="284">
        <f>'[12]Мун-2022'!CU27</f>
        <v>0.13333333333333333</v>
      </c>
      <c r="I27" s="24" t="str">
        <f t="shared" si="2"/>
        <v>B</v>
      </c>
      <c r="J27" s="28">
        <f>'[12]Мун-2022'!CW27</f>
        <v>1.6910935738444193E-2</v>
      </c>
      <c r="K27" s="24" t="str">
        <f t="shared" si="3"/>
        <v>D</v>
      </c>
      <c r="L27" s="23">
        <f>'[12]Рег-2022'!W27</f>
        <v>0</v>
      </c>
      <c r="M27" s="30" t="str">
        <f t="shared" si="4"/>
        <v>D</v>
      </c>
      <c r="N27" s="33">
        <f>'[12]Рег-2022'!Y27</f>
        <v>2.9329970163421255E-4</v>
      </c>
      <c r="O27" s="34" t="str">
        <f t="shared" si="5"/>
        <v>D</v>
      </c>
      <c r="P27" s="23">
        <f>'[12]Рег-2022'!AA27</f>
        <v>0</v>
      </c>
      <c r="Q27" s="30" t="str">
        <f t="shared" si="6"/>
        <v>D</v>
      </c>
      <c r="R27" s="38">
        <f>'[12]Фед-2022'!AM27</f>
        <v>0</v>
      </c>
      <c r="S27" s="34" t="str">
        <f t="shared" si="7"/>
        <v>D</v>
      </c>
      <c r="T27" s="36">
        <f>'[12]Фед-2022'!AO27</f>
        <v>1.2730847886042716E-4</v>
      </c>
      <c r="U27" s="30" t="str">
        <f t="shared" si="8"/>
        <v>D</v>
      </c>
      <c r="V27" s="38">
        <f>'[12]Фед-2022'!AQ27</f>
        <v>0</v>
      </c>
      <c r="W27" s="282" t="str">
        <f t="shared" si="9"/>
        <v>D</v>
      </c>
      <c r="X27" s="58" t="str">
        <f t="shared" si="10"/>
        <v>D</v>
      </c>
      <c r="Y27" s="277">
        <f t="shared" si="11"/>
        <v>2</v>
      </c>
      <c r="Z27" s="278">
        <f t="shared" si="12"/>
        <v>1</v>
      </c>
      <c r="AA27" s="278">
        <f t="shared" si="13"/>
        <v>2.5</v>
      </c>
      <c r="AB27" s="278">
        <f t="shared" si="14"/>
        <v>1</v>
      </c>
      <c r="AC27" s="278">
        <f t="shared" si="15"/>
        <v>1</v>
      </c>
      <c r="AD27" s="278">
        <f t="shared" si="16"/>
        <v>1</v>
      </c>
      <c r="AE27" s="278">
        <f t="shared" si="17"/>
        <v>1</v>
      </c>
      <c r="AF27" s="278">
        <f t="shared" si="18"/>
        <v>1</v>
      </c>
      <c r="AG27" s="278">
        <f t="shared" si="19"/>
        <v>1</v>
      </c>
      <c r="AH27" s="278">
        <f t="shared" si="20"/>
        <v>1</v>
      </c>
      <c r="AI27" s="59">
        <f t="shared" si="21"/>
        <v>1.25</v>
      </c>
    </row>
    <row r="28" spans="1:35" x14ac:dyDescent="0.25">
      <c r="A28" s="287">
        <v>11</v>
      </c>
      <c r="B28" s="279">
        <f>'[12]Мун-2022'!B28</f>
        <v>20900</v>
      </c>
      <c r="C28" s="280" t="str">
        <f>'[12]Мун-2022'!C28</f>
        <v>МБОУ СШ № 90</v>
      </c>
      <c r="D28" s="281">
        <f>'[12]Мун-2022'!CQ28</f>
        <v>0.36363636363636365</v>
      </c>
      <c r="E28" s="282" t="str">
        <f t="shared" si="0"/>
        <v>C</v>
      </c>
      <c r="F28" s="283">
        <f>'[12]Мун-2022'!CS28</f>
        <v>0.68322975592768365</v>
      </c>
      <c r="G28" s="24" t="str">
        <f t="shared" si="1"/>
        <v>C</v>
      </c>
      <c r="H28" s="284">
        <f>'[12]Мун-2022'!CU28</f>
        <v>6.8027210884353739E-3</v>
      </c>
      <c r="I28" s="24" t="str">
        <f t="shared" si="2"/>
        <v>D</v>
      </c>
      <c r="J28" s="28">
        <f>'[12]Мун-2022'!CW28</f>
        <v>0.1891891891891892</v>
      </c>
      <c r="K28" s="24" t="str">
        <f t="shared" si="3"/>
        <v>B</v>
      </c>
      <c r="L28" s="23">
        <f>'[12]Рег-2022'!W28</f>
        <v>0</v>
      </c>
      <c r="M28" s="30" t="str">
        <f t="shared" si="4"/>
        <v>D</v>
      </c>
      <c r="N28" s="33">
        <f>'[12]Рег-2022'!Y28</f>
        <v>2.9329970163421255E-4</v>
      </c>
      <c r="O28" s="34" t="str">
        <f t="shared" si="5"/>
        <v>D</v>
      </c>
      <c r="P28" s="23">
        <f>'[12]Рег-2022'!AA28</f>
        <v>0</v>
      </c>
      <c r="Q28" s="30" t="str">
        <f t="shared" si="6"/>
        <v>D</v>
      </c>
      <c r="R28" s="38">
        <f>'[12]Фед-2022'!AM28</f>
        <v>0</v>
      </c>
      <c r="S28" s="34" t="str">
        <f t="shared" si="7"/>
        <v>D</v>
      </c>
      <c r="T28" s="36">
        <f>'[12]Фед-2022'!AO28</f>
        <v>1.2730847886042716E-4</v>
      </c>
      <c r="U28" s="30" t="str">
        <f t="shared" si="8"/>
        <v>D</v>
      </c>
      <c r="V28" s="38">
        <f>'[12]Фед-2022'!AQ28</f>
        <v>0</v>
      </c>
      <c r="W28" s="282" t="str">
        <f t="shared" si="9"/>
        <v>D</v>
      </c>
      <c r="X28" s="58" t="str">
        <f t="shared" si="10"/>
        <v>D</v>
      </c>
      <c r="Y28" s="277">
        <f t="shared" si="11"/>
        <v>2</v>
      </c>
      <c r="Z28" s="278">
        <f t="shared" si="12"/>
        <v>2</v>
      </c>
      <c r="AA28" s="278">
        <f t="shared" si="13"/>
        <v>1</v>
      </c>
      <c r="AB28" s="278">
        <f t="shared" si="14"/>
        <v>2.5</v>
      </c>
      <c r="AC28" s="278">
        <f t="shared" si="15"/>
        <v>1</v>
      </c>
      <c r="AD28" s="278">
        <f t="shared" si="16"/>
        <v>1</v>
      </c>
      <c r="AE28" s="278">
        <f t="shared" si="17"/>
        <v>1</v>
      </c>
      <c r="AF28" s="278">
        <f t="shared" si="18"/>
        <v>1</v>
      </c>
      <c r="AG28" s="278">
        <f t="shared" si="19"/>
        <v>1</v>
      </c>
      <c r="AH28" s="278">
        <f t="shared" si="20"/>
        <v>1</v>
      </c>
      <c r="AI28" s="59">
        <f t="shared" si="21"/>
        <v>1.35</v>
      </c>
    </row>
    <row r="29" spans="1:35" ht="15.75" thickBot="1" x14ac:dyDescent="0.3">
      <c r="A29" s="287">
        <v>12</v>
      </c>
      <c r="B29" s="288">
        <f>'[12]Мун-2022'!B29</f>
        <v>21350</v>
      </c>
      <c r="C29" s="289" t="str">
        <f>'[12]Мун-2022'!C29</f>
        <v>МБОУ СШ № 135</v>
      </c>
      <c r="D29" s="290">
        <f>'[12]Мун-2022'!CQ29</f>
        <v>0</v>
      </c>
      <c r="E29" s="291" t="str">
        <f t="shared" si="0"/>
        <v>D</v>
      </c>
      <c r="F29" s="292">
        <f>'[12]Мун-2022'!CS29</f>
        <v>4.647821468895807E-6</v>
      </c>
      <c r="G29" s="24" t="str">
        <f t="shared" si="1"/>
        <v>D</v>
      </c>
      <c r="H29" s="293">
        <f>'[12]Мун-2022'!CU29</f>
        <v>0</v>
      </c>
      <c r="I29" s="24" t="str">
        <f t="shared" si="2"/>
        <v>D</v>
      </c>
      <c r="J29" s="28">
        <f>'[12]Мун-2022'!CW29</f>
        <v>1.4285714285714286E-6</v>
      </c>
      <c r="K29" s="24" t="str">
        <f t="shared" si="3"/>
        <v>D</v>
      </c>
      <c r="L29" s="25">
        <f>'[12]Рег-2022'!W29</f>
        <v>0</v>
      </c>
      <c r="M29" s="35" t="str">
        <f t="shared" si="4"/>
        <v>D</v>
      </c>
      <c r="N29" s="28">
        <f>'[12]Рег-2022'!Y29</f>
        <v>2.9329970163421255E-4</v>
      </c>
      <c r="O29" s="40" t="str">
        <f t="shared" si="5"/>
        <v>D</v>
      </c>
      <c r="P29" s="25">
        <f>'[12]Рег-2022'!AA29</f>
        <v>0</v>
      </c>
      <c r="Q29" s="35" t="str">
        <f t="shared" si="6"/>
        <v>D</v>
      </c>
      <c r="R29" s="26">
        <f>'[12]Фед-2022'!AM29</f>
        <v>0</v>
      </c>
      <c r="S29" s="40" t="str">
        <f t="shared" si="7"/>
        <v>D</v>
      </c>
      <c r="T29" s="43">
        <f>'[12]Фед-2022'!AO29</f>
        <v>1.2730847886042716E-4</v>
      </c>
      <c r="U29" s="35" t="str">
        <f t="shared" si="8"/>
        <v>D</v>
      </c>
      <c r="V29" s="26">
        <f>'[12]Фед-2022'!AQ29</f>
        <v>0</v>
      </c>
      <c r="W29" s="291" t="str">
        <f t="shared" si="9"/>
        <v>D</v>
      </c>
      <c r="X29" s="57" t="str">
        <f t="shared" si="10"/>
        <v>D</v>
      </c>
      <c r="Y29" s="277">
        <f t="shared" si="11"/>
        <v>1</v>
      </c>
      <c r="Z29" s="278">
        <f t="shared" si="12"/>
        <v>1</v>
      </c>
      <c r="AA29" s="278">
        <f t="shared" si="13"/>
        <v>1</v>
      </c>
      <c r="AB29" s="278">
        <f t="shared" si="14"/>
        <v>1</v>
      </c>
      <c r="AC29" s="278">
        <f t="shared" si="15"/>
        <v>1</v>
      </c>
      <c r="AD29" s="278">
        <f t="shared" si="16"/>
        <v>1</v>
      </c>
      <c r="AE29" s="278">
        <f t="shared" si="17"/>
        <v>1</v>
      </c>
      <c r="AF29" s="278">
        <f t="shared" si="18"/>
        <v>1</v>
      </c>
      <c r="AG29" s="278">
        <f t="shared" si="19"/>
        <v>1</v>
      </c>
      <c r="AH29" s="278">
        <f t="shared" si="20"/>
        <v>1</v>
      </c>
      <c r="AI29" s="59">
        <f t="shared" si="21"/>
        <v>1</v>
      </c>
    </row>
    <row r="30" spans="1:35" ht="15.75" thickBot="1" x14ac:dyDescent="0.3">
      <c r="A30" s="266"/>
      <c r="B30" s="267"/>
      <c r="C30" s="29" t="str">
        <f>'[12]Мун-2022'!C30</f>
        <v>Ленинский район</v>
      </c>
      <c r="D30" s="70">
        <f>'[12]Мун-2022'!CQ30</f>
        <v>0.40909090909090906</v>
      </c>
      <c r="E30" s="71" t="str">
        <f t="shared" si="0"/>
        <v>B</v>
      </c>
      <c r="F30" s="72">
        <f>'[12]Мун-2022'!CS30</f>
        <v>1.1091889234888406</v>
      </c>
      <c r="G30" s="73" t="str">
        <f t="shared" si="1"/>
        <v>B</v>
      </c>
      <c r="H30" s="74">
        <f>'[12]Мун-2022'!CU30</f>
        <v>2.464875523786049E-2</v>
      </c>
      <c r="I30" s="73" t="str">
        <f t="shared" si="2"/>
        <v>D</v>
      </c>
      <c r="J30" s="75">
        <f>'[12]Мун-2022'!CW30</f>
        <v>0.2499537921261783</v>
      </c>
      <c r="K30" s="73" t="str">
        <f t="shared" si="3"/>
        <v>B</v>
      </c>
      <c r="L30" s="76">
        <f>'[12]Рег-2022'!W30</f>
        <v>0.16176470588235295</v>
      </c>
      <c r="M30" s="77" t="str">
        <f t="shared" si="4"/>
        <v>C</v>
      </c>
      <c r="N30" s="75">
        <f>'[12]Рег-2022'!Y30</f>
        <v>0.34505847251083827</v>
      </c>
      <c r="O30" s="78" t="str">
        <f t="shared" si="5"/>
        <v>D</v>
      </c>
      <c r="P30" s="76">
        <f>'[12]Рег-2022'!AA30</f>
        <v>0.35</v>
      </c>
      <c r="Q30" s="77" t="str">
        <f t="shared" si="6"/>
        <v>A</v>
      </c>
      <c r="R30" s="75">
        <f>'[12]Фед-2022'!AM30</f>
        <v>0.12745098039215685</v>
      </c>
      <c r="S30" s="78" t="str">
        <f t="shared" si="7"/>
        <v>C</v>
      </c>
      <c r="T30" s="76">
        <f>'[12]Фед-2022'!AO30</f>
        <v>0.20219581936656075</v>
      </c>
      <c r="U30" s="77" t="str">
        <f t="shared" si="8"/>
        <v>D</v>
      </c>
      <c r="V30" s="75">
        <f>'[12]Фед-2022'!AQ30</f>
        <v>0.25925925925925924</v>
      </c>
      <c r="W30" s="71" t="str">
        <f t="shared" si="9"/>
        <v>A</v>
      </c>
      <c r="X30" s="79" t="str">
        <f t="shared" si="10"/>
        <v>C</v>
      </c>
      <c r="Y30" s="277">
        <f t="shared" si="11"/>
        <v>2.5</v>
      </c>
      <c r="Z30" s="278">
        <f t="shared" si="12"/>
        <v>2.5</v>
      </c>
      <c r="AA30" s="278">
        <f t="shared" si="13"/>
        <v>1</v>
      </c>
      <c r="AB30" s="278">
        <f t="shared" si="14"/>
        <v>2.5</v>
      </c>
      <c r="AC30" s="278">
        <f t="shared" si="15"/>
        <v>2</v>
      </c>
      <c r="AD30" s="278">
        <f t="shared" si="16"/>
        <v>1</v>
      </c>
      <c r="AE30" s="278">
        <f t="shared" si="17"/>
        <v>4.2</v>
      </c>
      <c r="AF30" s="278">
        <f t="shared" si="18"/>
        <v>2</v>
      </c>
      <c r="AG30" s="278">
        <f t="shared" si="19"/>
        <v>1</v>
      </c>
      <c r="AH30" s="278">
        <f t="shared" si="20"/>
        <v>4.2</v>
      </c>
      <c r="AI30" s="59">
        <f t="shared" si="21"/>
        <v>2.29</v>
      </c>
    </row>
    <row r="31" spans="1:35" x14ac:dyDescent="0.25">
      <c r="A31" s="270">
        <v>1</v>
      </c>
      <c r="B31" s="271">
        <f>'[12]Мун-2022'!B31</f>
        <v>30070</v>
      </c>
      <c r="C31" s="286" t="str">
        <f>'[12]Мун-2022'!C31</f>
        <v>МБОУ Гимназия № 7</v>
      </c>
      <c r="D31" s="273">
        <f>'[12]Мун-2022'!CQ31</f>
        <v>0.63636363636363635</v>
      </c>
      <c r="E31" s="274" t="str">
        <f t="shared" si="0"/>
        <v>A</v>
      </c>
      <c r="F31" s="275">
        <f>'[12]Мун-2022'!CS31</f>
        <v>0.64139936270762132</v>
      </c>
      <c r="G31" s="27" t="str">
        <f t="shared" si="1"/>
        <v>C</v>
      </c>
      <c r="H31" s="276">
        <f>'[12]Мун-2022'!CU31</f>
        <v>0.28260869565217389</v>
      </c>
      <c r="I31" s="27" t="str">
        <f t="shared" si="2"/>
        <v>A</v>
      </c>
      <c r="J31" s="26">
        <f>'[12]Мун-2022'!CW31</f>
        <v>0.1313035204567079</v>
      </c>
      <c r="K31" s="27" t="str">
        <f t="shared" si="3"/>
        <v>C</v>
      </c>
      <c r="L31" s="36">
        <f>'[12]Рег-2022'!W31</f>
        <v>0.25</v>
      </c>
      <c r="M31" s="37" t="str">
        <f t="shared" si="4"/>
        <v>B</v>
      </c>
      <c r="N31" s="38">
        <f>'[12]Рег-2022'!Y31</f>
        <v>2.0530979114394876</v>
      </c>
      <c r="O31" s="39" t="str">
        <f t="shared" si="5"/>
        <v>A</v>
      </c>
      <c r="P31" s="36">
        <f>'[12]Рег-2022'!AA31</f>
        <v>0.42857142857142855</v>
      </c>
      <c r="Q31" s="37" t="str">
        <f t="shared" si="6"/>
        <v>A</v>
      </c>
      <c r="R31" s="38">
        <f>'[12]Фед-2022'!AM31</f>
        <v>0.33333333333333331</v>
      </c>
      <c r="S31" s="39" t="str">
        <f t="shared" si="7"/>
        <v>A</v>
      </c>
      <c r="T31" s="36">
        <f>'[12]Фед-2022'!AO31</f>
        <v>0.63654239430213577</v>
      </c>
      <c r="U31" s="37" t="str">
        <f t="shared" si="8"/>
        <v>C</v>
      </c>
      <c r="V31" s="38">
        <f>'[12]Фед-2022'!AQ31</f>
        <v>0.2</v>
      </c>
      <c r="W31" s="274" t="str">
        <f t="shared" si="9"/>
        <v>B</v>
      </c>
      <c r="X31" s="56" t="str">
        <f t="shared" si="10"/>
        <v>B</v>
      </c>
      <c r="Y31" s="277">
        <f t="shared" si="11"/>
        <v>4.2</v>
      </c>
      <c r="Z31" s="278">
        <f t="shared" si="12"/>
        <v>2</v>
      </c>
      <c r="AA31" s="278">
        <f t="shared" si="13"/>
        <v>4.2</v>
      </c>
      <c r="AB31" s="278">
        <f t="shared" si="14"/>
        <v>2</v>
      </c>
      <c r="AC31" s="278">
        <f t="shared" si="15"/>
        <v>2.5</v>
      </c>
      <c r="AD31" s="278">
        <f t="shared" si="16"/>
        <v>4.2</v>
      </c>
      <c r="AE31" s="278">
        <f t="shared" si="17"/>
        <v>4.2</v>
      </c>
      <c r="AF31" s="278">
        <f t="shared" si="18"/>
        <v>4.2</v>
      </c>
      <c r="AG31" s="278">
        <f t="shared" si="19"/>
        <v>2</v>
      </c>
      <c r="AH31" s="278">
        <f t="shared" si="20"/>
        <v>2.5</v>
      </c>
      <c r="AI31" s="59">
        <f t="shared" si="21"/>
        <v>3.2</v>
      </c>
    </row>
    <row r="32" spans="1:35" x14ac:dyDescent="0.25">
      <c r="A32" s="287">
        <v>2</v>
      </c>
      <c r="B32" s="279">
        <f>'[12]Мун-2022'!B32</f>
        <v>30480</v>
      </c>
      <c r="C32" s="280" t="str">
        <f>'[12]Мун-2022'!C32</f>
        <v>МАОУ Гимназия № 11</v>
      </c>
      <c r="D32" s="281">
        <f>'[12]Мун-2022'!CQ32</f>
        <v>0.45454545454545453</v>
      </c>
      <c r="E32" s="282" t="str">
        <f t="shared" si="0"/>
        <v>B</v>
      </c>
      <c r="F32" s="283">
        <f>'[12]Мун-2022'!CS32</f>
        <v>0.22309543050699873</v>
      </c>
      <c r="G32" s="24" t="str">
        <f t="shared" si="1"/>
        <v>D</v>
      </c>
      <c r="H32" s="284">
        <f>'[12]Мун-2022'!CU32</f>
        <v>8.3333333333333329E-2</v>
      </c>
      <c r="I32" s="24" t="str">
        <f t="shared" si="2"/>
        <v>C</v>
      </c>
      <c r="J32" s="28">
        <f>'[12]Мун-2022'!CW32</f>
        <v>3.8616251005631534E-2</v>
      </c>
      <c r="K32" s="24" t="str">
        <f t="shared" si="3"/>
        <v>D</v>
      </c>
      <c r="L32" s="23">
        <f>'[12]Рег-2022'!W32</f>
        <v>0.5</v>
      </c>
      <c r="M32" s="30" t="str">
        <f t="shared" si="4"/>
        <v>A</v>
      </c>
      <c r="N32" s="33">
        <f>'[12]Рег-2022'!Y32</f>
        <v>0.58659940326842508</v>
      </c>
      <c r="O32" s="34" t="str">
        <f t="shared" si="5"/>
        <v>C</v>
      </c>
      <c r="P32" s="23">
        <f>'[12]Рег-2022'!AA32</f>
        <v>0</v>
      </c>
      <c r="Q32" s="30" t="str">
        <f t="shared" si="6"/>
        <v>D</v>
      </c>
      <c r="R32" s="38">
        <f>'[12]Фед-2022'!AM32</f>
        <v>0.33333333333333331</v>
      </c>
      <c r="S32" s="34" t="str">
        <f t="shared" si="7"/>
        <v>A</v>
      </c>
      <c r="T32" s="36">
        <f>'[12]Фед-2022'!AO32</f>
        <v>0.5092339154417086</v>
      </c>
      <c r="U32" s="30" t="str">
        <f t="shared" si="8"/>
        <v>C</v>
      </c>
      <c r="V32" s="38">
        <f>'[12]Фед-2022'!AQ32</f>
        <v>0.25</v>
      </c>
      <c r="W32" s="282" t="str">
        <f t="shared" si="9"/>
        <v>A</v>
      </c>
      <c r="X32" s="58" t="str">
        <f t="shared" si="10"/>
        <v>C</v>
      </c>
      <c r="Y32" s="277">
        <f t="shared" si="11"/>
        <v>2.5</v>
      </c>
      <c r="Z32" s="278">
        <f t="shared" si="12"/>
        <v>1</v>
      </c>
      <c r="AA32" s="278">
        <f t="shared" si="13"/>
        <v>2</v>
      </c>
      <c r="AB32" s="278">
        <f t="shared" si="14"/>
        <v>1</v>
      </c>
      <c r="AC32" s="278">
        <f t="shared" si="15"/>
        <v>4.2</v>
      </c>
      <c r="AD32" s="278">
        <f t="shared" si="16"/>
        <v>2</v>
      </c>
      <c r="AE32" s="278">
        <f t="shared" si="17"/>
        <v>1</v>
      </c>
      <c r="AF32" s="278">
        <f t="shared" si="18"/>
        <v>4.2</v>
      </c>
      <c r="AG32" s="278">
        <f t="shared" si="19"/>
        <v>2</v>
      </c>
      <c r="AH32" s="278">
        <f t="shared" si="20"/>
        <v>4.2</v>
      </c>
      <c r="AI32" s="59">
        <f t="shared" si="21"/>
        <v>2.4099999999999997</v>
      </c>
    </row>
    <row r="33" spans="1:35" x14ac:dyDescent="0.25">
      <c r="A33" s="287">
        <v>3</v>
      </c>
      <c r="B33" s="279">
        <f>'[12]Мун-2022'!B33</f>
        <v>30460</v>
      </c>
      <c r="C33" s="280" t="str">
        <f>'[12]Мун-2022'!C33</f>
        <v>МАОУ Гимназия № 15</v>
      </c>
      <c r="D33" s="281">
        <f>'[12]Мун-2022'!CQ33</f>
        <v>0.31818181818181818</v>
      </c>
      <c r="E33" s="282" t="str">
        <f t="shared" si="0"/>
        <v>C</v>
      </c>
      <c r="F33" s="283">
        <f>'[12]Мун-2022'!CS33</f>
        <v>0.10689989378460356</v>
      </c>
      <c r="G33" s="24" t="str">
        <f t="shared" si="1"/>
        <v>D</v>
      </c>
      <c r="H33" s="284">
        <f>'[12]Мун-2022'!CU33</f>
        <v>8.6956521739130432E-2</v>
      </c>
      <c r="I33" s="24" t="str">
        <f t="shared" si="2"/>
        <v>C</v>
      </c>
      <c r="J33" s="28">
        <f>'[12]Мун-2022'!CW33</f>
        <v>1.8744906275468622E-2</v>
      </c>
      <c r="K33" s="24" t="str">
        <f t="shared" si="3"/>
        <v>D</v>
      </c>
      <c r="L33" s="23">
        <f>'[12]Рег-2022'!W33</f>
        <v>0.25</v>
      </c>
      <c r="M33" s="30" t="str">
        <f t="shared" si="4"/>
        <v>B</v>
      </c>
      <c r="N33" s="33">
        <f>'[12]Рег-2022'!Y33</f>
        <v>0.29329970163421254</v>
      </c>
      <c r="O33" s="34" t="str">
        <f t="shared" si="5"/>
        <v>D</v>
      </c>
      <c r="P33" s="23">
        <f>'[12]Рег-2022'!AA33</f>
        <v>1</v>
      </c>
      <c r="Q33" s="30" t="str">
        <f t="shared" si="6"/>
        <v>A</v>
      </c>
      <c r="R33" s="38">
        <f>'[12]Фед-2022'!AM33</f>
        <v>0</v>
      </c>
      <c r="S33" s="34" t="str">
        <f t="shared" si="7"/>
        <v>D</v>
      </c>
      <c r="T33" s="36">
        <f>'[12]Фед-2022'!AO33</f>
        <v>1.2730847886042716E-4</v>
      </c>
      <c r="U33" s="30" t="str">
        <f t="shared" si="8"/>
        <v>D</v>
      </c>
      <c r="V33" s="38">
        <f>'[12]Фед-2022'!AQ33</f>
        <v>0</v>
      </c>
      <c r="W33" s="282" t="str">
        <f t="shared" si="9"/>
        <v>D</v>
      </c>
      <c r="X33" s="58" t="str">
        <f t="shared" si="10"/>
        <v>C</v>
      </c>
      <c r="Y33" s="277">
        <f t="shared" si="11"/>
        <v>2</v>
      </c>
      <c r="Z33" s="278">
        <f t="shared" si="12"/>
        <v>1</v>
      </c>
      <c r="AA33" s="278">
        <f t="shared" si="13"/>
        <v>2</v>
      </c>
      <c r="AB33" s="278">
        <f t="shared" si="14"/>
        <v>1</v>
      </c>
      <c r="AC33" s="278">
        <f t="shared" si="15"/>
        <v>2.5</v>
      </c>
      <c r="AD33" s="278">
        <f t="shared" si="16"/>
        <v>1</v>
      </c>
      <c r="AE33" s="278">
        <f t="shared" si="17"/>
        <v>4.2</v>
      </c>
      <c r="AF33" s="278">
        <f t="shared" si="18"/>
        <v>1</v>
      </c>
      <c r="AG33" s="278">
        <f t="shared" si="19"/>
        <v>1</v>
      </c>
      <c r="AH33" s="278">
        <f t="shared" si="20"/>
        <v>1</v>
      </c>
      <c r="AI33" s="59">
        <f t="shared" si="21"/>
        <v>1.67</v>
      </c>
    </row>
    <row r="34" spans="1:35" x14ac:dyDescent="0.25">
      <c r="A34" s="287">
        <v>4</v>
      </c>
      <c r="B34" s="279">
        <f>'[12]Мун-2022'!B34</f>
        <v>30030</v>
      </c>
      <c r="C34" s="280" t="str">
        <f>'[12]Мун-2022'!C34</f>
        <v>МБОУ Лицей № 3</v>
      </c>
      <c r="D34" s="281">
        <f>'[12]Мун-2022'!CQ34</f>
        <v>0.54545454545454541</v>
      </c>
      <c r="E34" s="282" t="str">
        <f t="shared" si="0"/>
        <v>B</v>
      </c>
      <c r="F34" s="283">
        <f>'[12]Мун-2022'!CS34</f>
        <v>0.35323443163608131</v>
      </c>
      <c r="G34" s="24" t="str">
        <f t="shared" si="1"/>
        <v>D</v>
      </c>
      <c r="H34" s="284">
        <f>'[12]Мун-2022'!CU34</f>
        <v>0.14473684210526316</v>
      </c>
      <c r="I34" s="24" t="str">
        <f t="shared" si="2"/>
        <v>B</v>
      </c>
      <c r="J34" s="28">
        <f>'[12]Мун-2022'!CW34</f>
        <v>8.0084299262381448E-2</v>
      </c>
      <c r="K34" s="24" t="str">
        <f t="shared" si="3"/>
        <v>D</v>
      </c>
      <c r="L34" s="23">
        <f>'[12]Рег-2022'!W34</f>
        <v>0.25</v>
      </c>
      <c r="M34" s="30" t="str">
        <f t="shared" si="4"/>
        <v>B</v>
      </c>
      <c r="N34" s="33">
        <f>'[12]Рег-2022'!Y34</f>
        <v>0.29329970163421254</v>
      </c>
      <c r="O34" s="34" t="str">
        <f t="shared" si="5"/>
        <v>D</v>
      </c>
      <c r="P34" s="23">
        <f>'[12]Рег-2022'!AA34</f>
        <v>1</v>
      </c>
      <c r="Q34" s="30" t="str">
        <f t="shared" si="6"/>
        <v>A</v>
      </c>
      <c r="R34" s="38">
        <f>'[12]Фед-2022'!AM34</f>
        <v>0.16666666666666666</v>
      </c>
      <c r="S34" s="34" t="str">
        <f t="shared" si="7"/>
        <v>C</v>
      </c>
      <c r="T34" s="36">
        <f>'[12]Фед-2022'!AO34</f>
        <v>0.5092339154417086</v>
      </c>
      <c r="U34" s="30" t="str">
        <f t="shared" si="8"/>
        <v>C</v>
      </c>
      <c r="V34" s="38">
        <f>'[12]Фед-2022'!AQ34</f>
        <v>0</v>
      </c>
      <c r="W34" s="282" t="str">
        <f t="shared" si="9"/>
        <v>D</v>
      </c>
      <c r="X34" s="58" t="str">
        <f t="shared" si="10"/>
        <v>C</v>
      </c>
      <c r="Y34" s="277">
        <f t="shared" si="11"/>
        <v>2.5</v>
      </c>
      <c r="Z34" s="278">
        <f t="shared" si="12"/>
        <v>1</v>
      </c>
      <c r="AA34" s="278">
        <f t="shared" si="13"/>
        <v>2.5</v>
      </c>
      <c r="AB34" s="278">
        <f t="shared" si="14"/>
        <v>1</v>
      </c>
      <c r="AC34" s="278">
        <f t="shared" si="15"/>
        <v>2.5</v>
      </c>
      <c r="AD34" s="278">
        <f t="shared" si="16"/>
        <v>1</v>
      </c>
      <c r="AE34" s="278">
        <f t="shared" si="17"/>
        <v>4.2</v>
      </c>
      <c r="AF34" s="278">
        <f t="shared" si="18"/>
        <v>2</v>
      </c>
      <c r="AG34" s="278">
        <f t="shared" si="19"/>
        <v>2</v>
      </c>
      <c r="AH34" s="278">
        <f t="shared" si="20"/>
        <v>1</v>
      </c>
      <c r="AI34" s="59">
        <f t="shared" si="21"/>
        <v>1.97</v>
      </c>
    </row>
    <row r="35" spans="1:35" x14ac:dyDescent="0.25">
      <c r="A35" s="287">
        <v>5</v>
      </c>
      <c r="B35" s="279">
        <f>'[12]Мун-2022'!B35</f>
        <v>31000</v>
      </c>
      <c r="C35" s="280" t="str">
        <f>'[12]Мун-2022'!C35</f>
        <v>МАОУ Лицей № 12</v>
      </c>
      <c r="D35" s="281">
        <f>'[12]Мун-2022'!CQ35</f>
        <v>0.54545454545454541</v>
      </c>
      <c r="E35" s="282" t="str">
        <f t="shared" si="0"/>
        <v>B</v>
      </c>
      <c r="F35" s="283">
        <f>'[12]Мун-2022'!CS35</f>
        <v>1.082942402252723</v>
      </c>
      <c r="G35" s="24" t="str">
        <f t="shared" si="1"/>
        <v>B</v>
      </c>
      <c r="H35" s="284">
        <f>'[12]Мун-2022'!CU35</f>
        <v>1.7167381974248927E-2</v>
      </c>
      <c r="I35" s="24" t="str">
        <f t="shared" si="2"/>
        <v>D</v>
      </c>
      <c r="J35" s="28">
        <f>'[12]Мун-2022'!CW35</f>
        <v>0.22085308056872038</v>
      </c>
      <c r="K35" s="24" t="str">
        <f t="shared" si="3"/>
        <v>B</v>
      </c>
      <c r="L35" s="23">
        <f>'[12]Рег-2022'!W35</f>
        <v>0</v>
      </c>
      <c r="M35" s="30" t="str">
        <f t="shared" si="4"/>
        <v>D</v>
      </c>
      <c r="N35" s="33">
        <f>'[12]Рег-2022'!Y35</f>
        <v>2.9329970163421255E-4</v>
      </c>
      <c r="O35" s="34" t="str">
        <f t="shared" si="5"/>
        <v>D</v>
      </c>
      <c r="P35" s="23">
        <f>'[12]Рег-2022'!AA35</f>
        <v>0</v>
      </c>
      <c r="Q35" s="30" t="str">
        <f t="shared" si="6"/>
        <v>D</v>
      </c>
      <c r="R35" s="38">
        <f>'[12]Фед-2022'!AM35</f>
        <v>0.16666666666666666</v>
      </c>
      <c r="S35" s="34" t="str">
        <f t="shared" si="7"/>
        <v>C</v>
      </c>
      <c r="T35" s="36">
        <f>'[12]Фед-2022'!AO35</f>
        <v>0.38192543658128147</v>
      </c>
      <c r="U35" s="30" t="str">
        <f t="shared" si="8"/>
        <v>D</v>
      </c>
      <c r="V35" s="38">
        <f>'[12]Фед-2022'!AQ35</f>
        <v>0.33333333333333331</v>
      </c>
      <c r="W35" s="282" t="str">
        <f t="shared" si="9"/>
        <v>A</v>
      </c>
      <c r="X35" s="58" t="str">
        <f t="shared" si="10"/>
        <v>C</v>
      </c>
      <c r="Y35" s="277">
        <f t="shared" si="11"/>
        <v>2.5</v>
      </c>
      <c r="Z35" s="278">
        <f t="shared" si="12"/>
        <v>2.5</v>
      </c>
      <c r="AA35" s="278">
        <f t="shared" si="13"/>
        <v>1</v>
      </c>
      <c r="AB35" s="278">
        <f t="shared" si="14"/>
        <v>2.5</v>
      </c>
      <c r="AC35" s="278">
        <f t="shared" si="15"/>
        <v>1</v>
      </c>
      <c r="AD35" s="278">
        <f t="shared" si="16"/>
        <v>1</v>
      </c>
      <c r="AE35" s="278">
        <f t="shared" si="17"/>
        <v>1</v>
      </c>
      <c r="AF35" s="278">
        <f t="shared" si="18"/>
        <v>2</v>
      </c>
      <c r="AG35" s="278">
        <f t="shared" si="19"/>
        <v>1</v>
      </c>
      <c r="AH35" s="278">
        <f t="shared" si="20"/>
        <v>4.2</v>
      </c>
      <c r="AI35" s="59">
        <f t="shared" si="21"/>
        <v>1.8699999999999999</v>
      </c>
    </row>
    <row r="36" spans="1:35" x14ac:dyDescent="0.25">
      <c r="A36" s="287">
        <v>6</v>
      </c>
      <c r="B36" s="279">
        <f>'[12]Мун-2022'!B36</f>
        <v>30130</v>
      </c>
      <c r="C36" s="285" t="str">
        <f>'[12]Мун-2022'!C36</f>
        <v>МБОУ СШ № 13</v>
      </c>
      <c r="D36" s="281">
        <f>'[12]Мун-2022'!CQ36</f>
        <v>0.27272727272727271</v>
      </c>
      <c r="E36" s="282" t="str">
        <f t="shared" si="0"/>
        <v>C</v>
      </c>
      <c r="F36" s="283">
        <f>'[12]Мун-2022'!CS36</f>
        <v>7.4365143502332906E-2</v>
      </c>
      <c r="G36" s="24" t="str">
        <f t="shared" si="1"/>
        <v>D</v>
      </c>
      <c r="H36" s="284">
        <f>'[12]Мун-2022'!CU36</f>
        <v>6.25E-2</v>
      </c>
      <c r="I36" s="24" t="str">
        <f t="shared" si="2"/>
        <v>C</v>
      </c>
      <c r="J36" s="28">
        <f>'[12]Мун-2022'!CW36</f>
        <v>3.4261241970021415E-2</v>
      </c>
      <c r="K36" s="24" t="str">
        <f t="shared" si="3"/>
        <v>D</v>
      </c>
      <c r="L36" s="23">
        <f>'[12]Рег-2022'!W36</f>
        <v>0</v>
      </c>
      <c r="M36" s="30" t="str">
        <f t="shared" si="4"/>
        <v>D</v>
      </c>
      <c r="N36" s="33">
        <f>'[12]Рег-2022'!Y36</f>
        <v>2.9329970163421255E-4</v>
      </c>
      <c r="O36" s="34" t="str">
        <f t="shared" si="5"/>
        <v>D</v>
      </c>
      <c r="P36" s="23">
        <f>'[12]Рег-2022'!AA36</f>
        <v>0</v>
      </c>
      <c r="Q36" s="30" t="str">
        <f t="shared" si="6"/>
        <v>D</v>
      </c>
      <c r="R36" s="38">
        <f>'[12]Фед-2022'!AM36</f>
        <v>0</v>
      </c>
      <c r="S36" s="34" t="str">
        <f t="shared" si="7"/>
        <v>D</v>
      </c>
      <c r="T36" s="36">
        <f>'[12]Фед-2022'!AO36</f>
        <v>1.2730847886042716E-4</v>
      </c>
      <c r="U36" s="30" t="str">
        <f t="shared" si="8"/>
        <v>D</v>
      </c>
      <c r="V36" s="38">
        <f>'[12]Фед-2022'!AQ36</f>
        <v>0</v>
      </c>
      <c r="W36" s="282" t="str">
        <f t="shared" si="9"/>
        <v>D</v>
      </c>
      <c r="X36" s="58" t="str">
        <f t="shared" si="10"/>
        <v>D</v>
      </c>
      <c r="Y36" s="277">
        <f t="shared" si="11"/>
        <v>2</v>
      </c>
      <c r="Z36" s="278">
        <f t="shared" si="12"/>
        <v>1</v>
      </c>
      <c r="AA36" s="278">
        <f t="shared" si="13"/>
        <v>2</v>
      </c>
      <c r="AB36" s="278">
        <f t="shared" si="14"/>
        <v>1</v>
      </c>
      <c r="AC36" s="278">
        <f t="shared" si="15"/>
        <v>1</v>
      </c>
      <c r="AD36" s="278">
        <f t="shared" si="16"/>
        <v>1</v>
      </c>
      <c r="AE36" s="278">
        <f t="shared" si="17"/>
        <v>1</v>
      </c>
      <c r="AF36" s="278">
        <f t="shared" si="18"/>
        <v>1</v>
      </c>
      <c r="AG36" s="278">
        <f t="shared" si="19"/>
        <v>1</v>
      </c>
      <c r="AH36" s="278">
        <f t="shared" si="20"/>
        <v>1</v>
      </c>
      <c r="AI36" s="59">
        <f t="shared" si="21"/>
        <v>1.2</v>
      </c>
    </row>
    <row r="37" spans="1:35" x14ac:dyDescent="0.25">
      <c r="A37" s="287">
        <v>7</v>
      </c>
      <c r="B37" s="279">
        <f>'[12]Мун-2022'!B37</f>
        <v>30160</v>
      </c>
      <c r="C37" s="280" t="str">
        <f>'[12]Мун-2022'!C37</f>
        <v>МБОУ СШ № 16</v>
      </c>
      <c r="D37" s="281">
        <f>'[12]Мун-2022'!CQ37</f>
        <v>0.31818181818181818</v>
      </c>
      <c r="E37" s="282" t="str">
        <f t="shared" si="0"/>
        <v>C</v>
      </c>
      <c r="F37" s="283">
        <f>'[12]Мун-2022'!CS37</f>
        <v>2.6632017016772975</v>
      </c>
      <c r="G37" s="24" t="str">
        <f t="shared" si="1"/>
        <v>A</v>
      </c>
      <c r="H37" s="284">
        <f>'[12]Мун-2022'!CU37</f>
        <v>0</v>
      </c>
      <c r="I37" s="24" t="str">
        <f t="shared" si="2"/>
        <v>D</v>
      </c>
      <c r="J37" s="28">
        <f>'[12]Мун-2022'!CW37</f>
        <v>0.62828947368421051</v>
      </c>
      <c r="K37" s="24" t="str">
        <f t="shared" si="3"/>
        <v>A</v>
      </c>
      <c r="L37" s="23">
        <f>'[12]Рег-2022'!W37</f>
        <v>0</v>
      </c>
      <c r="M37" s="30" t="str">
        <f t="shared" si="4"/>
        <v>D</v>
      </c>
      <c r="N37" s="33">
        <f>'[12]Рег-2022'!Y37</f>
        <v>2.9329970163421255E-4</v>
      </c>
      <c r="O37" s="34" t="str">
        <f t="shared" si="5"/>
        <v>D</v>
      </c>
      <c r="P37" s="23">
        <f>'[12]Рег-2022'!AA37</f>
        <v>0</v>
      </c>
      <c r="Q37" s="30" t="str">
        <f t="shared" si="6"/>
        <v>D</v>
      </c>
      <c r="R37" s="38">
        <f>'[12]Фед-2022'!AM37</f>
        <v>0</v>
      </c>
      <c r="S37" s="34" t="str">
        <f t="shared" si="7"/>
        <v>D</v>
      </c>
      <c r="T37" s="36">
        <f>'[12]Фед-2022'!AO37</f>
        <v>1.2730847886042716E-4</v>
      </c>
      <c r="U37" s="30" t="str">
        <f t="shared" si="8"/>
        <v>D</v>
      </c>
      <c r="V37" s="38">
        <f>'[12]Фед-2022'!AQ37</f>
        <v>0</v>
      </c>
      <c r="W37" s="282" t="str">
        <f t="shared" si="9"/>
        <v>D</v>
      </c>
      <c r="X37" s="58" t="str">
        <f t="shared" si="10"/>
        <v>C</v>
      </c>
      <c r="Y37" s="277">
        <f t="shared" si="11"/>
        <v>2</v>
      </c>
      <c r="Z37" s="278">
        <f t="shared" si="12"/>
        <v>4.2</v>
      </c>
      <c r="AA37" s="278">
        <f t="shared" si="13"/>
        <v>1</v>
      </c>
      <c r="AB37" s="278">
        <f t="shared" si="14"/>
        <v>4.2</v>
      </c>
      <c r="AC37" s="278">
        <f t="shared" si="15"/>
        <v>1</v>
      </c>
      <c r="AD37" s="278">
        <f t="shared" si="16"/>
        <v>1</v>
      </c>
      <c r="AE37" s="278">
        <f t="shared" si="17"/>
        <v>1</v>
      </c>
      <c r="AF37" s="278">
        <f t="shared" si="18"/>
        <v>1</v>
      </c>
      <c r="AG37" s="278">
        <f t="shared" si="19"/>
        <v>1</v>
      </c>
      <c r="AH37" s="278">
        <f t="shared" si="20"/>
        <v>1</v>
      </c>
      <c r="AI37" s="59">
        <f t="shared" si="21"/>
        <v>1.7399999999999998</v>
      </c>
    </row>
    <row r="38" spans="1:35" x14ac:dyDescent="0.25">
      <c r="A38" s="287">
        <v>8</v>
      </c>
      <c r="B38" s="279">
        <f>'[12]Мун-2022'!B38</f>
        <v>30310</v>
      </c>
      <c r="C38" s="280" t="str">
        <f>'[12]Мун-2022'!C38</f>
        <v>МБОУ СШ № 31</v>
      </c>
      <c r="D38" s="281">
        <f>'[12]Мун-2022'!CQ38</f>
        <v>0.36363636363636365</v>
      </c>
      <c r="E38" s="282" t="str">
        <f t="shared" si="0"/>
        <v>C</v>
      </c>
      <c r="F38" s="283">
        <f>'[12]Мун-2022'!CS38</f>
        <v>1.2130814033818056</v>
      </c>
      <c r="G38" s="24" t="str">
        <f t="shared" si="1"/>
        <v>B</v>
      </c>
      <c r="H38" s="284">
        <f>'[12]Мун-2022'!CU38</f>
        <v>1.9157088122605363E-2</v>
      </c>
      <c r="I38" s="24" t="str">
        <f t="shared" si="2"/>
        <v>D</v>
      </c>
      <c r="J38" s="28">
        <f>'[12]Мун-2022'!CW38</f>
        <v>0.44768439108061747</v>
      </c>
      <c r="K38" s="24" t="str">
        <f t="shared" si="3"/>
        <v>A</v>
      </c>
      <c r="L38" s="23">
        <f>'[12]Рег-2022'!W38</f>
        <v>0</v>
      </c>
      <c r="M38" s="30" t="str">
        <f t="shared" si="4"/>
        <v>D</v>
      </c>
      <c r="N38" s="33">
        <f>'[12]Рег-2022'!Y38</f>
        <v>2.9329970163421255E-4</v>
      </c>
      <c r="O38" s="34" t="str">
        <f t="shared" si="5"/>
        <v>D</v>
      </c>
      <c r="P38" s="23">
        <f>'[12]Рег-2022'!AA38</f>
        <v>0</v>
      </c>
      <c r="Q38" s="30" t="str">
        <f t="shared" si="6"/>
        <v>D</v>
      </c>
      <c r="R38" s="38">
        <f>'[12]Фед-2022'!AM38</f>
        <v>0</v>
      </c>
      <c r="S38" s="34" t="str">
        <f t="shared" si="7"/>
        <v>D</v>
      </c>
      <c r="T38" s="36">
        <f>'[12]Фед-2022'!AO38</f>
        <v>1.2730847886042716E-4</v>
      </c>
      <c r="U38" s="30" t="str">
        <f t="shared" si="8"/>
        <v>D</v>
      </c>
      <c r="V38" s="38">
        <f>'[12]Фед-2022'!AQ38</f>
        <v>0</v>
      </c>
      <c r="W38" s="282" t="str">
        <f t="shared" si="9"/>
        <v>D</v>
      </c>
      <c r="X38" s="58" t="str">
        <f t="shared" si="10"/>
        <v>C</v>
      </c>
      <c r="Y38" s="277">
        <f t="shared" si="11"/>
        <v>2</v>
      </c>
      <c r="Z38" s="278">
        <f t="shared" si="12"/>
        <v>2.5</v>
      </c>
      <c r="AA38" s="278">
        <f t="shared" si="13"/>
        <v>1</v>
      </c>
      <c r="AB38" s="278">
        <f t="shared" si="14"/>
        <v>4.2</v>
      </c>
      <c r="AC38" s="278">
        <f t="shared" si="15"/>
        <v>1</v>
      </c>
      <c r="AD38" s="278">
        <f t="shared" si="16"/>
        <v>1</v>
      </c>
      <c r="AE38" s="278">
        <f t="shared" si="17"/>
        <v>1</v>
      </c>
      <c r="AF38" s="278">
        <f t="shared" si="18"/>
        <v>1</v>
      </c>
      <c r="AG38" s="278">
        <f t="shared" si="19"/>
        <v>1</v>
      </c>
      <c r="AH38" s="278">
        <f t="shared" si="20"/>
        <v>1</v>
      </c>
      <c r="AI38" s="59">
        <f t="shared" si="21"/>
        <v>1.5699999999999998</v>
      </c>
    </row>
    <row r="39" spans="1:35" x14ac:dyDescent="0.25">
      <c r="A39" s="287">
        <v>9</v>
      </c>
      <c r="B39" s="279">
        <f>'[12]Мун-2022'!B39</f>
        <v>30440</v>
      </c>
      <c r="C39" s="280" t="str">
        <f>'[12]Мун-2022'!C39</f>
        <v>МБОУ СШ № 44</v>
      </c>
      <c r="D39" s="281">
        <f>'[12]Мун-2022'!CQ39</f>
        <v>0.31818181818181818</v>
      </c>
      <c r="E39" s="282" t="str">
        <f t="shared" si="0"/>
        <v>C</v>
      </c>
      <c r="F39" s="283">
        <f>'[12]Мун-2022'!CS39</f>
        <v>8.8308607909020329E-2</v>
      </c>
      <c r="G39" s="24" t="str">
        <f t="shared" si="1"/>
        <v>D</v>
      </c>
      <c r="H39" s="284">
        <f>'[12]Мун-2022'!CU39</f>
        <v>0.31578947368421051</v>
      </c>
      <c r="I39" s="24" t="str">
        <f t="shared" si="2"/>
        <v>A</v>
      </c>
      <c r="J39" s="28">
        <f>'[12]Мун-2022'!CW39</f>
        <v>2.3227383863080684E-2</v>
      </c>
      <c r="K39" s="24" t="str">
        <f t="shared" si="3"/>
        <v>D</v>
      </c>
      <c r="L39" s="23">
        <f>'[12]Рег-2022'!W39</f>
        <v>0.5</v>
      </c>
      <c r="M39" s="30" t="str">
        <f t="shared" si="4"/>
        <v>A</v>
      </c>
      <c r="N39" s="33">
        <f>'[12]Рег-2022'!Y39</f>
        <v>1.1731988065368502</v>
      </c>
      <c r="O39" s="34" t="str">
        <f t="shared" si="5"/>
        <v>B</v>
      </c>
      <c r="P39" s="23">
        <f>'[12]Рег-2022'!AA39</f>
        <v>0.25</v>
      </c>
      <c r="Q39" s="30" t="str">
        <f t="shared" si="6"/>
        <v>B</v>
      </c>
      <c r="R39" s="38">
        <f>'[12]Фед-2022'!AM39</f>
        <v>0.5</v>
      </c>
      <c r="S39" s="34" t="str">
        <f t="shared" si="7"/>
        <v>A</v>
      </c>
      <c r="T39" s="36">
        <f>'[12]Фед-2022'!AO39</f>
        <v>0.5092339154417086</v>
      </c>
      <c r="U39" s="30" t="str">
        <f t="shared" si="8"/>
        <v>C</v>
      </c>
      <c r="V39" s="38">
        <f>'[12]Фед-2022'!AQ39</f>
        <v>1</v>
      </c>
      <c r="W39" s="282" t="str">
        <f t="shared" si="9"/>
        <v>A</v>
      </c>
      <c r="X39" s="58" t="str">
        <f t="shared" si="10"/>
        <v>B</v>
      </c>
      <c r="Y39" s="277">
        <f t="shared" si="11"/>
        <v>2</v>
      </c>
      <c r="Z39" s="278">
        <f t="shared" si="12"/>
        <v>1</v>
      </c>
      <c r="AA39" s="278">
        <f t="shared" si="13"/>
        <v>4.2</v>
      </c>
      <c r="AB39" s="278">
        <f t="shared" si="14"/>
        <v>1</v>
      </c>
      <c r="AC39" s="278">
        <f t="shared" si="15"/>
        <v>4.2</v>
      </c>
      <c r="AD39" s="278">
        <f t="shared" si="16"/>
        <v>2.5</v>
      </c>
      <c r="AE39" s="278">
        <f t="shared" si="17"/>
        <v>2.5</v>
      </c>
      <c r="AF39" s="278">
        <f t="shared" si="18"/>
        <v>4.2</v>
      </c>
      <c r="AG39" s="278">
        <f t="shared" si="19"/>
        <v>2</v>
      </c>
      <c r="AH39" s="278">
        <f t="shared" si="20"/>
        <v>4.2</v>
      </c>
      <c r="AI39" s="59">
        <f t="shared" si="21"/>
        <v>2.78</v>
      </c>
    </row>
    <row r="40" spans="1:35" x14ac:dyDescent="0.25">
      <c r="A40" s="287">
        <v>10</v>
      </c>
      <c r="B40" s="279">
        <f>'[12]Мун-2022'!B40</f>
        <v>30500</v>
      </c>
      <c r="C40" s="294" t="str">
        <f>'[12]Мун-2022'!C40</f>
        <v>МБОУ СШ № 50</v>
      </c>
      <c r="D40" s="281">
        <f>'[12]Мун-2022'!CQ40</f>
        <v>0.31818181818181818</v>
      </c>
      <c r="E40" s="282" t="str">
        <f t="shared" si="0"/>
        <v>C</v>
      </c>
      <c r="F40" s="283">
        <f>'[12]Мун-2022'!CS40</f>
        <v>0.11154771525349937</v>
      </c>
      <c r="G40" s="24" t="str">
        <f t="shared" si="1"/>
        <v>D</v>
      </c>
      <c r="H40" s="284">
        <f>'[12]Мун-2022'!CU40</f>
        <v>4.1666666666666664E-2</v>
      </c>
      <c r="I40" s="24" t="str">
        <f t="shared" si="2"/>
        <v>D</v>
      </c>
      <c r="J40" s="28">
        <f>'[12]Мун-2022'!CW40</f>
        <v>7.8947368421052627E-2</v>
      </c>
      <c r="K40" s="24" t="str">
        <f t="shared" si="3"/>
        <v>D</v>
      </c>
      <c r="L40" s="23">
        <f>'[12]Рег-2022'!W40</f>
        <v>0</v>
      </c>
      <c r="M40" s="30" t="str">
        <f t="shared" si="4"/>
        <v>D</v>
      </c>
      <c r="N40" s="33">
        <f>'[12]Рег-2022'!Y40</f>
        <v>2.9329970163421255E-4</v>
      </c>
      <c r="O40" s="34" t="str">
        <f t="shared" si="5"/>
        <v>D</v>
      </c>
      <c r="P40" s="23">
        <f>'[12]Рег-2022'!AA40</f>
        <v>0</v>
      </c>
      <c r="Q40" s="30" t="str">
        <f t="shared" si="6"/>
        <v>D</v>
      </c>
      <c r="R40" s="38">
        <f>'[12]Фед-2022'!AM40</f>
        <v>0</v>
      </c>
      <c r="S40" s="34" t="str">
        <f t="shared" si="7"/>
        <v>D</v>
      </c>
      <c r="T40" s="36">
        <f>'[12]Фед-2022'!AO40</f>
        <v>1.2730847886042716E-4</v>
      </c>
      <c r="U40" s="30" t="str">
        <f t="shared" si="8"/>
        <v>D</v>
      </c>
      <c r="V40" s="38">
        <f>'[12]Фед-2022'!AQ40</f>
        <v>0</v>
      </c>
      <c r="W40" s="282" t="str">
        <f t="shared" si="9"/>
        <v>D</v>
      </c>
      <c r="X40" s="58" t="str">
        <f t="shared" si="10"/>
        <v>D</v>
      </c>
      <c r="Y40" s="277">
        <f t="shared" si="11"/>
        <v>2</v>
      </c>
      <c r="Z40" s="278">
        <f t="shared" si="12"/>
        <v>1</v>
      </c>
      <c r="AA40" s="278">
        <f t="shared" si="13"/>
        <v>1</v>
      </c>
      <c r="AB40" s="278">
        <f t="shared" si="14"/>
        <v>1</v>
      </c>
      <c r="AC40" s="278">
        <f t="shared" si="15"/>
        <v>1</v>
      </c>
      <c r="AD40" s="278">
        <f t="shared" si="16"/>
        <v>1</v>
      </c>
      <c r="AE40" s="278">
        <f t="shared" si="17"/>
        <v>1</v>
      </c>
      <c r="AF40" s="278">
        <f t="shared" si="18"/>
        <v>1</v>
      </c>
      <c r="AG40" s="278">
        <f t="shared" si="19"/>
        <v>1</v>
      </c>
      <c r="AH40" s="278">
        <f t="shared" si="20"/>
        <v>1</v>
      </c>
      <c r="AI40" s="59">
        <f t="shared" si="21"/>
        <v>1.1000000000000001</v>
      </c>
    </row>
    <row r="41" spans="1:35" x14ac:dyDescent="0.25">
      <c r="A41" s="287">
        <v>11</v>
      </c>
      <c r="B41" s="279">
        <f>'[12]Мун-2022'!B41</f>
        <v>30530</v>
      </c>
      <c r="C41" s="294" t="str">
        <f>'[12]Мун-2022'!C41</f>
        <v>МБОУ СШ № 53</v>
      </c>
      <c r="D41" s="281">
        <f>'[12]Мун-2022'!CQ41</f>
        <v>0.5</v>
      </c>
      <c r="E41" s="282" t="str">
        <f t="shared" si="0"/>
        <v>B</v>
      </c>
      <c r="F41" s="283">
        <f>'[12]Мун-2022'!CS41</f>
        <v>0.16267375141135323</v>
      </c>
      <c r="G41" s="24" t="str">
        <f t="shared" si="1"/>
        <v>D</v>
      </c>
      <c r="H41" s="284">
        <f>'[12]Мун-2022'!CU41</f>
        <v>0.11428571428571428</v>
      </c>
      <c r="I41" s="24" t="str">
        <f t="shared" si="2"/>
        <v>C</v>
      </c>
      <c r="J41" s="28">
        <f>'[12]Мун-2022'!CW41</f>
        <v>2.3209549071618037E-2</v>
      </c>
      <c r="K41" s="24" t="str">
        <f t="shared" si="3"/>
        <v>D</v>
      </c>
      <c r="L41" s="23">
        <f>'[12]Рег-2022'!W41</f>
        <v>0.5</v>
      </c>
      <c r="M41" s="30" t="str">
        <f t="shared" si="4"/>
        <v>A</v>
      </c>
      <c r="N41" s="33">
        <f>'[12]Рег-2022'!Y41</f>
        <v>0.58659940326842508</v>
      </c>
      <c r="O41" s="34" t="str">
        <f t="shared" si="5"/>
        <v>C</v>
      </c>
      <c r="P41" s="23">
        <f>'[12]Рег-2022'!AA41</f>
        <v>0.5</v>
      </c>
      <c r="Q41" s="30" t="str">
        <f t="shared" si="6"/>
        <v>A</v>
      </c>
      <c r="R41" s="38">
        <f>'[12]Фед-2022'!AM41</f>
        <v>0.16666666666666666</v>
      </c>
      <c r="S41" s="34" t="str">
        <f t="shared" si="7"/>
        <v>C</v>
      </c>
      <c r="T41" s="36">
        <f>'[12]Фед-2022'!AO41</f>
        <v>0.2546169577208543</v>
      </c>
      <c r="U41" s="30" t="str">
        <f t="shared" si="8"/>
        <v>D</v>
      </c>
      <c r="V41" s="38">
        <f>'[12]Фед-2022'!AQ41</f>
        <v>0</v>
      </c>
      <c r="W41" s="282" t="str">
        <f t="shared" si="9"/>
        <v>D</v>
      </c>
      <c r="X41" s="58" t="str">
        <f t="shared" si="10"/>
        <v>C</v>
      </c>
      <c r="Y41" s="277">
        <f t="shared" si="11"/>
        <v>2.5</v>
      </c>
      <c r="Z41" s="278">
        <f t="shared" si="12"/>
        <v>1</v>
      </c>
      <c r="AA41" s="278">
        <f t="shared" si="13"/>
        <v>2</v>
      </c>
      <c r="AB41" s="278">
        <f t="shared" si="14"/>
        <v>1</v>
      </c>
      <c r="AC41" s="278">
        <f t="shared" si="15"/>
        <v>4.2</v>
      </c>
      <c r="AD41" s="278">
        <f t="shared" si="16"/>
        <v>2</v>
      </c>
      <c r="AE41" s="278">
        <f t="shared" si="17"/>
        <v>4.2</v>
      </c>
      <c r="AF41" s="278">
        <f t="shared" si="18"/>
        <v>2</v>
      </c>
      <c r="AG41" s="278">
        <f t="shared" si="19"/>
        <v>1</v>
      </c>
      <c r="AH41" s="278">
        <f t="shared" si="20"/>
        <v>1</v>
      </c>
      <c r="AI41" s="59">
        <f t="shared" si="21"/>
        <v>2.09</v>
      </c>
    </row>
    <row r="42" spans="1:35" x14ac:dyDescent="0.25">
      <c r="A42" s="287">
        <v>12</v>
      </c>
      <c r="B42" s="279">
        <f>'[12]Мун-2022'!B42</f>
        <v>30640</v>
      </c>
      <c r="C42" s="294" t="str">
        <f>'[12]Мун-2022'!C42</f>
        <v>МБОУ СШ № 64</v>
      </c>
      <c r="D42" s="281">
        <f>'[12]Мун-2022'!CQ42</f>
        <v>0.5</v>
      </c>
      <c r="E42" s="282" t="str">
        <f t="shared" si="0"/>
        <v>B</v>
      </c>
      <c r="F42" s="283">
        <f>'[12]Мун-2022'!CS42</f>
        <v>0.91562082937247402</v>
      </c>
      <c r="G42" s="24" t="str">
        <f t="shared" si="1"/>
        <v>C</v>
      </c>
      <c r="H42" s="284">
        <f>'[12]Мун-2022'!CU42</f>
        <v>4.5685279187817257E-2</v>
      </c>
      <c r="I42" s="24" t="str">
        <f t="shared" si="2"/>
        <v>D</v>
      </c>
      <c r="J42" s="28">
        <f>'[12]Мун-2022'!CW42</f>
        <v>0.20288362512873326</v>
      </c>
      <c r="K42" s="24" t="str">
        <f t="shared" si="3"/>
        <v>B</v>
      </c>
      <c r="L42" s="23">
        <f>'[12]Рег-2022'!W42</f>
        <v>0.5</v>
      </c>
      <c r="M42" s="30" t="str">
        <f t="shared" si="4"/>
        <v>A</v>
      </c>
      <c r="N42" s="33">
        <f>'[12]Рег-2022'!Y42</f>
        <v>0.87989910490263756</v>
      </c>
      <c r="O42" s="34" t="str">
        <f t="shared" si="5"/>
        <v>C</v>
      </c>
      <c r="P42" s="23">
        <f>'[12]Рег-2022'!AA42</f>
        <v>0</v>
      </c>
      <c r="Q42" s="30" t="str">
        <f t="shared" si="6"/>
        <v>D</v>
      </c>
      <c r="R42" s="38">
        <f>'[12]Фед-2022'!AM42</f>
        <v>0.16666666666666666</v>
      </c>
      <c r="S42" s="34" t="str">
        <f t="shared" si="7"/>
        <v>C</v>
      </c>
      <c r="T42" s="36">
        <f>'[12]Фед-2022'!AO42</f>
        <v>0.12730847886042715</v>
      </c>
      <c r="U42" s="30" t="str">
        <f t="shared" si="8"/>
        <v>D</v>
      </c>
      <c r="V42" s="38">
        <f>'[12]Фед-2022'!AQ42</f>
        <v>0</v>
      </c>
      <c r="W42" s="282" t="str">
        <f t="shared" si="9"/>
        <v>D</v>
      </c>
      <c r="X42" s="58" t="str">
        <f t="shared" si="10"/>
        <v>C</v>
      </c>
      <c r="Y42" s="277">
        <f t="shared" si="11"/>
        <v>2.5</v>
      </c>
      <c r="Z42" s="278">
        <f t="shared" si="12"/>
        <v>2</v>
      </c>
      <c r="AA42" s="278">
        <f t="shared" si="13"/>
        <v>1</v>
      </c>
      <c r="AB42" s="278">
        <f t="shared" si="14"/>
        <v>2.5</v>
      </c>
      <c r="AC42" s="278">
        <f t="shared" si="15"/>
        <v>4.2</v>
      </c>
      <c r="AD42" s="278">
        <f t="shared" si="16"/>
        <v>2</v>
      </c>
      <c r="AE42" s="278">
        <f t="shared" si="17"/>
        <v>1</v>
      </c>
      <c r="AF42" s="278">
        <f t="shared" si="18"/>
        <v>2</v>
      </c>
      <c r="AG42" s="278">
        <f t="shared" si="19"/>
        <v>1</v>
      </c>
      <c r="AH42" s="278">
        <f t="shared" si="20"/>
        <v>1</v>
      </c>
      <c r="AI42" s="59">
        <f t="shared" si="21"/>
        <v>1.92</v>
      </c>
    </row>
    <row r="43" spans="1:35" x14ac:dyDescent="0.25">
      <c r="A43" s="287">
        <v>13</v>
      </c>
      <c r="B43" s="279">
        <f>'[12]Мун-2022'!B43</f>
        <v>30650</v>
      </c>
      <c r="C43" s="294" t="str">
        <f>'[12]Мун-2022'!C43</f>
        <v>МБОУ СШ № 65</v>
      </c>
      <c r="D43" s="281">
        <f>'[12]Мун-2022'!CQ43</f>
        <v>0.36363636363636365</v>
      </c>
      <c r="E43" s="282" t="str">
        <f t="shared" si="0"/>
        <v>C</v>
      </c>
      <c r="F43" s="283">
        <f>'[12]Мун-2022'!CS43</f>
        <v>2.7143277378351511</v>
      </c>
      <c r="G43" s="24" t="str">
        <f t="shared" si="1"/>
        <v>A</v>
      </c>
      <c r="H43" s="284">
        <f>'[12]Мун-2022'!CU43</f>
        <v>1.7123287671232876E-3</v>
      </c>
      <c r="I43" s="24" t="str">
        <f t="shared" si="2"/>
        <v>D</v>
      </c>
      <c r="J43" s="28">
        <f>'[12]Мун-2022'!CW43</f>
        <v>0.61995753715498936</v>
      </c>
      <c r="K43" s="24" t="str">
        <f t="shared" si="3"/>
        <v>A</v>
      </c>
      <c r="L43" s="23">
        <f>'[12]Рег-2022'!W43</f>
        <v>0</v>
      </c>
      <c r="M43" s="30" t="str">
        <f t="shared" si="4"/>
        <v>D</v>
      </c>
      <c r="N43" s="33">
        <f>'[12]Рег-2022'!Y43</f>
        <v>2.9329970163421255E-4</v>
      </c>
      <c r="O43" s="34" t="str">
        <f t="shared" si="5"/>
        <v>D</v>
      </c>
      <c r="P43" s="23">
        <f>'[12]Рег-2022'!AA43</f>
        <v>0</v>
      </c>
      <c r="Q43" s="30" t="str">
        <f t="shared" si="6"/>
        <v>D</v>
      </c>
      <c r="R43" s="38">
        <f>'[12]Фед-2022'!AM43</f>
        <v>0</v>
      </c>
      <c r="S43" s="34" t="str">
        <f t="shared" si="7"/>
        <v>D</v>
      </c>
      <c r="T43" s="36">
        <f>'[12]Фед-2022'!AO43</f>
        <v>1.2730847886042716E-4</v>
      </c>
      <c r="U43" s="30" t="str">
        <f t="shared" si="8"/>
        <v>D</v>
      </c>
      <c r="V43" s="38">
        <f>'[12]Фед-2022'!AQ43</f>
        <v>0</v>
      </c>
      <c r="W43" s="282" t="str">
        <f t="shared" si="9"/>
        <v>D</v>
      </c>
      <c r="X43" s="58" t="str">
        <f t="shared" si="10"/>
        <v>C</v>
      </c>
      <c r="Y43" s="277">
        <f t="shared" si="11"/>
        <v>2</v>
      </c>
      <c r="Z43" s="278">
        <f t="shared" si="12"/>
        <v>4.2</v>
      </c>
      <c r="AA43" s="278">
        <f t="shared" si="13"/>
        <v>1</v>
      </c>
      <c r="AB43" s="278">
        <f t="shared" si="14"/>
        <v>4.2</v>
      </c>
      <c r="AC43" s="278">
        <f t="shared" si="15"/>
        <v>1</v>
      </c>
      <c r="AD43" s="278">
        <f t="shared" si="16"/>
        <v>1</v>
      </c>
      <c r="AE43" s="278">
        <f t="shared" si="17"/>
        <v>1</v>
      </c>
      <c r="AF43" s="278">
        <f t="shared" si="18"/>
        <v>1</v>
      </c>
      <c r="AG43" s="278">
        <f t="shared" si="19"/>
        <v>1</v>
      </c>
      <c r="AH43" s="278">
        <f t="shared" si="20"/>
        <v>1</v>
      </c>
      <c r="AI43" s="59">
        <f t="shared" si="21"/>
        <v>1.7399999999999998</v>
      </c>
    </row>
    <row r="44" spans="1:35" x14ac:dyDescent="0.25">
      <c r="A44" s="287">
        <v>14</v>
      </c>
      <c r="B44" s="279">
        <f>'[12]Мун-2022'!B44</f>
        <v>30790</v>
      </c>
      <c r="C44" s="294" t="str">
        <f>'[12]Мун-2022'!C44</f>
        <v>МБОУ СШ № 79</v>
      </c>
      <c r="D44" s="281">
        <f>'[12]Мун-2022'!CQ44</f>
        <v>0.31818181818181818</v>
      </c>
      <c r="E44" s="282" t="str">
        <f t="shared" si="0"/>
        <v>C</v>
      </c>
      <c r="F44" s="283">
        <f>'[12]Мун-2022'!CS44</f>
        <v>7.4365143502332906E-2</v>
      </c>
      <c r="G44" s="24" t="str">
        <f t="shared" si="1"/>
        <v>D</v>
      </c>
      <c r="H44" s="284">
        <f>'[12]Мун-2022'!CU44</f>
        <v>0.1875</v>
      </c>
      <c r="I44" s="24" t="str">
        <f t="shared" si="2"/>
        <v>A</v>
      </c>
      <c r="J44" s="28">
        <f>'[12]Мун-2022'!CW44</f>
        <v>2.318840579710145E-2</v>
      </c>
      <c r="K44" s="24" t="str">
        <f t="shared" si="3"/>
        <v>D</v>
      </c>
      <c r="L44" s="23">
        <f>'[12]Рег-2022'!W44</f>
        <v>0</v>
      </c>
      <c r="M44" s="30" t="str">
        <f t="shared" si="4"/>
        <v>D</v>
      </c>
      <c r="N44" s="33">
        <f>'[12]Рег-2022'!Y44</f>
        <v>2.9329970163421255E-4</v>
      </c>
      <c r="O44" s="34" t="str">
        <f t="shared" si="5"/>
        <v>D</v>
      </c>
      <c r="P44" s="23">
        <f>'[12]Рег-2022'!AA44</f>
        <v>0</v>
      </c>
      <c r="Q44" s="30" t="str">
        <f t="shared" si="6"/>
        <v>D</v>
      </c>
      <c r="R44" s="38">
        <f>'[12]Фед-2022'!AM44</f>
        <v>0</v>
      </c>
      <c r="S44" s="34" t="str">
        <f t="shared" si="7"/>
        <v>D</v>
      </c>
      <c r="T44" s="36">
        <f>'[12]Фед-2022'!AO44</f>
        <v>1.2730847886042716E-4</v>
      </c>
      <c r="U44" s="30" t="str">
        <f t="shared" si="8"/>
        <v>D</v>
      </c>
      <c r="V44" s="38">
        <f>'[12]Фед-2022'!AQ44</f>
        <v>0</v>
      </c>
      <c r="W44" s="282" t="str">
        <f t="shared" si="9"/>
        <v>D</v>
      </c>
      <c r="X44" s="58" t="str">
        <f t="shared" si="10"/>
        <v>D</v>
      </c>
      <c r="Y44" s="277">
        <f t="shared" si="11"/>
        <v>2</v>
      </c>
      <c r="Z44" s="278">
        <f t="shared" si="12"/>
        <v>1</v>
      </c>
      <c r="AA44" s="278">
        <f t="shared" si="13"/>
        <v>4.2</v>
      </c>
      <c r="AB44" s="278">
        <f t="shared" si="14"/>
        <v>1</v>
      </c>
      <c r="AC44" s="278">
        <f t="shared" si="15"/>
        <v>1</v>
      </c>
      <c r="AD44" s="278">
        <f t="shared" si="16"/>
        <v>1</v>
      </c>
      <c r="AE44" s="278">
        <f t="shared" si="17"/>
        <v>1</v>
      </c>
      <c r="AF44" s="278">
        <f t="shared" si="18"/>
        <v>1</v>
      </c>
      <c r="AG44" s="278">
        <f t="shared" si="19"/>
        <v>1</v>
      </c>
      <c r="AH44" s="278">
        <f t="shared" si="20"/>
        <v>1</v>
      </c>
      <c r="AI44" s="59">
        <f t="shared" si="21"/>
        <v>1.42</v>
      </c>
    </row>
    <row r="45" spans="1:35" x14ac:dyDescent="0.25">
      <c r="A45" s="287">
        <v>15</v>
      </c>
      <c r="B45" s="279">
        <f>'[12]Мун-2022'!B45</f>
        <v>30890</v>
      </c>
      <c r="C45" s="294" t="str">
        <f>'[12]Мун-2022'!C45</f>
        <v>МБОУ СШ № 89</v>
      </c>
      <c r="D45" s="281">
        <f>'[12]Мун-2022'!CQ45</f>
        <v>0.31818181818181818</v>
      </c>
      <c r="E45" s="282" t="str">
        <f t="shared" si="0"/>
        <v>C</v>
      </c>
      <c r="F45" s="283">
        <f>'[12]Мун-2022'!CS45</f>
        <v>8.3660786440124521E-2</v>
      </c>
      <c r="G45" s="24" t="str">
        <f t="shared" si="1"/>
        <v>D</v>
      </c>
      <c r="H45" s="284">
        <f>'[12]Мун-2022'!CU45</f>
        <v>5.5555555555555552E-2</v>
      </c>
      <c r="I45" s="24" t="str">
        <f t="shared" si="2"/>
        <v>D</v>
      </c>
      <c r="J45" s="28">
        <f>'[12]Мун-2022'!CW45</f>
        <v>2.7397260273972601E-2</v>
      </c>
      <c r="K45" s="24" t="str">
        <f t="shared" si="3"/>
        <v>D</v>
      </c>
      <c r="L45" s="23">
        <f>'[12]Рег-2022'!W45</f>
        <v>0</v>
      </c>
      <c r="M45" s="30" t="str">
        <f t="shared" si="4"/>
        <v>D</v>
      </c>
      <c r="N45" s="33">
        <f>'[12]Рег-2022'!Y45</f>
        <v>2.9329970163421255E-4</v>
      </c>
      <c r="O45" s="34" t="str">
        <f t="shared" si="5"/>
        <v>D</v>
      </c>
      <c r="P45" s="23">
        <f>'[12]Рег-2022'!AA45</f>
        <v>0</v>
      </c>
      <c r="Q45" s="30" t="str">
        <f t="shared" si="6"/>
        <v>D</v>
      </c>
      <c r="R45" s="38">
        <f>'[12]Фед-2022'!AM45</f>
        <v>0</v>
      </c>
      <c r="S45" s="34" t="str">
        <f t="shared" si="7"/>
        <v>D</v>
      </c>
      <c r="T45" s="36">
        <f>'[12]Фед-2022'!AO45</f>
        <v>1.2730847886042716E-4</v>
      </c>
      <c r="U45" s="30" t="str">
        <f t="shared" si="8"/>
        <v>D</v>
      </c>
      <c r="V45" s="38">
        <f>'[12]Фед-2022'!AQ45</f>
        <v>0</v>
      </c>
      <c r="W45" s="282" t="str">
        <f t="shared" si="9"/>
        <v>D</v>
      </c>
      <c r="X45" s="58" t="str">
        <f>IF(AI45&gt;=3.5,"A",IF(AI45&gt;=2.5,"B",IF(AI45&gt;=1.5,"C","D")))</f>
        <v>D</v>
      </c>
      <c r="Y45" s="277">
        <f>IF(E45="A",4.2,IF(E45="B",2.5,IF(E45="C",2,1)))</f>
        <v>2</v>
      </c>
      <c r="Z45" s="278">
        <f>IF(G45="A",4.2,IF(G45="B",2.5,IF(G45="C",2,1)))</f>
        <v>1</v>
      </c>
      <c r="AA45" s="278">
        <f>IF(I45="A",4.2,IF(I45="B",2.5,IF(I45="C",2,1)))</f>
        <v>1</v>
      </c>
      <c r="AB45" s="278">
        <f>IF(K45="A",4.2,IF(K45="B",2.5,IF(K45="C",2,1)))</f>
        <v>1</v>
      </c>
      <c r="AC45" s="278">
        <f>IF(M45="A",4.2,IF(M45="B",2.5,IF(M45="C",2,1)))</f>
        <v>1</v>
      </c>
      <c r="AD45" s="278">
        <f>IF(O45="A",4.2,IF(O45="B",2.5,IF(O45="C",2,1)))</f>
        <v>1</v>
      </c>
      <c r="AE45" s="278">
        <f>IF(Q45="A",4.2,IF(Q45="B",2.5,IF(Q45="C",2,1)))</f>
        <v>1</v>
      </c>
      <c r="AF45" s="278">
        <f>IF(S45="A",4.2,IF(S45="B",2.5,IF(S45="C",2,1)))</f>
        <v>1</v>
      </c>
      <c r="AG45" s="278">
        <f>IF(U45="A",4.2,IF(U45="B",2.5,IF(U45="C",2,1)))</f>
        <v>1</v>
      </c>
      <c r="AH45" s="278">
        <f>IF(W45="A",4.2,IF(W45="B",2.5,IF(W45="C",2,1)))</f>
        <v>1</v>
      </c>
      <c r="AI45" s="59">
        <f>AVERAGE(Y45:AH45)</f>
        <v>1.1000000000000001</v>
      </c>
    </row>
    <row r="46" spans="1:35" x14ac:dyDescent="0.25">
      <c r="A46" s="287">
        <v>16</v>
      </c>
      <c r="B46" s="279">
        <f>'[12]Мун-2022'!B46</f>
        <v>30940</v>
      </c>
      <c r="C46" s="294" t="str">
        <f>'[12]Мун-2022'!C46</f>
        <v>МБОУ СШ № 94</v>
      </c>
      <c r="D46" s="281">
        <f>'[12]Мун-2022'!CQ46</f>
        <v>0.45454545454545453</v>
      </c>
      <c r="E46" s="282" t="str">
        <f t="shared" si="0"/>
        <v>B</v>
      </c>
      <c r="F46" s="283">
        <f>'[12]Мун-2022'!CS46</f>
        <v>3.8576918191835197</v>
      </c>
      <c r="G46" s="24" t="str">
        <f t="shared" si="1"/>
        <v>A</v>
      </c>
      <c r="H46" s="284">
        <f>'[12]Мун-2022'!CU46</f>
        <v>6.024096385542169E-3</v>
      </c>
      <c r="I46" s="24" t="str">
        <f t="shared" si="2"/>
        <v>D</v>
      </c>
      <c r="J46" s="28">
        <f>'[12]Мун-2022'!CW46</f>
        <v>0.71305841924398627</v>
      </c>
      <c r="K46" s="24" t="str">
        <f t="shared" si="3"/>
        <v>A</v>
      </c>
      <c r="L46" s="23">
        <f>'[12]Рег-2022'!W46</f>
        <v>0</v>
      </c>
      <c r="M46" s="30" t="str">
        <f t="shared" si="4"/>
        <v>D</v>
      </c>
      <c r="N46" s="33">
        <f>'[12]Рег-2022'!Y46</f>
        <v>2.9329970163421255E-4</v>
      </c>
      <c r="O46" s="34" t="str">
        <f t="shared" si="5"/>
        <v>D</v>
      </c>
      <c r="P46" s="23">
        <f>'[12]Рег-2022'!AA46</f>
        <v>0</v>
      </c>
      <c r="Q46" s="30" t="str">
        <f t="shared" si="6"/>
        <v>D</v>
      </c>
      <c r="R46" s="38">
        <f>'[12]Фед-2022'!AM46</f>
        <v>0.16666666666666666</v>
      </c>
      <c r="S46" s="34" t="str">
        <f t="shared" si="7"/>
        <v>C</v>
      </c>
      <c r="T46" s="36">
        <f>'[12]Фед-2022'!AO46</f>
        <v>0.2546169577208543</v>
      </c>
      <c r="U46" s="30" t="str">
        <f t="shared" si="8"/>
        <v>D</v>
      </c>
      <c r="V46" s="38">
        <f>'[12]Фед-2022'!AQ46</f>
        <v>0</v>
      </c>
      <c r="W46" s="282" t="str">
        <f t="shared" si="9"/>
        <v>D</v>
      </c>
      <c r="X46" s="58" t="str">
        <f t="shared" si="10"/>
        <v>C</v>
      </c>
      <c r="Y46" s="277">
        <f t="shared" si="11"/>
        <v>2.5</v>
      </c>
      <c r="Z46" s="278">
        <f t="shared" si="12"/>
        <v>4.2</v>
      </c>
      <c r="AA46" s="278">
        <f t="shared" si="13"/>
        <v>1</v>
      </c>
      <c r="AB46" s="278">
        <f t="shared" si="14"/>
        <v>4.2</v>
      </c>
      <c r="AC46" s="278">
        <f t="shared" si="15"/>
        <v>1</v>
      </c>
      <c r="AD46" s="278">
        <f t="shared" si="16"/>
        <v>1</v>
      </c>
      <c r="AE46" s="278">
        <f t="shared" si="17"/>
        <v>1</v>
      </c>
      <c r="AF46" s="278">
        <f t="shared" si="18"/>
        <v>2</v>
      </c>
      <c r="AG46" s="278">
        <f t="shared" si="19"/>
        <v>1</v>
      </c>
      <c r="AH46" s="278">
        <f t="shared" si="20"/>
        <v>1</v>
      </c>
      <c r="AI46" s="59">
        <f t="shared" si="21"/>
        <v>1.89</v>
      </c>
    </row>
    <row r="47" spans="1:35" ht="15.75" thickBot="1" x14ac:dyDescent="0.3">
      <c r="A47" s="287">
        <v>17</v>
      </c>
      <c r="B47" s="288">
        <f>'[12]Мун-2022'!B47</f>
        <v>31480</v>
      </c>
      <c r="C47" s="289" t="str">
        <f>'[12]Мун-2022'!C47</f>
        <v>МАОУ СШ № 148</v>
      </c>
      <c r="D47" s="290">
        <f>'[12]Мун-2022'!CQ47</f>
        <v>0.40909090909090912</v>
      </c>
      <c r="E47" s="291" t="str">
        <f t="shared" si="0"/>
        <v>B</v>
      </c>
      <c r="F47" s="292">
        <f>'[12]Мун-2022'!CS47</f>
        <v>4.4897955389533495</v>
      </c>
      <c r="G47" s="24" t="str">
        <f t="shared" si="1"/>
        <v>A</v>
      </c>
      <c r="H47" s="293">
        <f>'[12]Мун-2022'!CU47</f>
        <v>4.140786749482402E-3</v>
      </c>
      <c r="I47" s="24" t="str">
        <f t="shared" si="2"/>
        <v>D</v>
      </c>
      <c r="J47" s="28">
        <f>'[12]Мун-2022'!CW47</f>
        <v>0.79180327868852463</v>
      </c>
      <c r="K47" s="24" t="str">
        <f t="shared" si="3"/>
        <v>A</v>
      </c>
      <c r="L47" s="25">
        <f>'[12]Рег-2022'!W47</f>
        <v>0</v>
      </c>
      <c r="M47" s="35" t="str">
        <f t="shared" si="4"/>
        <v>D</v>
      </c>
      <c r="N47" s="28">
        <f>'[12]Рег-2022'!Y47</f>
        <v>2.9329970163421255E-4</v>
      </c>
      <c r="O47" s="40" t="str">
        <f t="shared" si="5"/>
        <v>D</v>
      </c>
      <c r="P47" s="25">
        <f>'[12]Рег-2022'!AA47</f>
        <v>0</v>
      </c>
      <c r="Q47" s="35" t="str">
        <f t="shared" si="6"/>
        <v>D</v>
      </c>
      <c r="R47" s="26">
        <f>'[12]Фед-2022'!AM47</f>
        <v>0.16666666666666666</v>
      </c>
      <c r="S47" s="40" t="str">
        <f t="shared" si="7"/>
        <v>C</v>
      </c>
      <c r="T47" s="43">
        <f>'[12]Фед-2022'!AO47</f>
        <v>0.2546169577208543</v>
      </c>
      <c r="U47" s="35" t="str">
        <f t="shared" si="8"/>
        <v>D</v>
      </c>
      <c r="V47" s="26">
        <f>'[12]Фед-2022'!AQ47</f>
        <v>0</v>
      </c>
      <c r="W47" s="291" t="str">
        <f t="shared" si="9"/>
        <v>D</v>
      </c>
      <c r="X47" s="57" t="str">
        <f t="shared" si="10"/>
        <v>C</v>
      </c>
      <c r="Y47" s="277">
        <f t="shared" si="11"/>
        <v>2.5</v>
      </c>
      <c r="Z47" s="278">
        <f t="shared" si="12"/>
        <v>4.2</v>
      </c>
      <c r="AA47" s="278">
        <f t="shared" si="13"/>
        <v>1</v>
      </c>
      <c r="AB47" s="278">
        <f t="shared" si="14"/>
        <v>4.2</v>
      </c>
      <c r="AC47" s="278">
        <f t="shared" si="15"/>
        <v>1</v>
      </c>
      <c r="AD47" s="278">
        <f t="shared" si="16"/>
        <v>1</v>
      </c>
      <c r="AE47" s="278">
        <f t="shared" si="17"/>
        <v>1</v>
      </c>
      <c r="AF47" s="278">
        <f t="shared" si="18"/>
        <v>2</v>
      </c>
      <c r="AG47" s="278">
        <f t="shared" si="19"/>
        <v>1</v>
      </c>
      <c r="AH47" s="278">
        <f t="shared" si="20"/>
        <v>1</v>
      </c>
      <c r="AI47" s="59">
        <f t="shared" si="21"/>
        <v>1.89</v>
      </c>
    </row>
    <row r="48" spans="1:35" ht="15.75" thickBot="1" x14ac:dyDescent="0.3">
      <c r="A48" s="295"/>
      <c r="B48" s="267"/>
      <c r="C48" s="296" t="str">
        <f>'[12]Мун-2022'!C48</f>
        <v>Октябрьский район</v>
      </c>
      <c r="D48" s="70">
        <f>'[12]Мун-2022'!CQ48</f>
        <v>0.41866028708133968</v>
      </c>
      <c r="E48" s="71" t="str">
        <f t="shared" si="0"/>
        <v>B</v>
      </c>
      <c r="F48" s="72">
        <f>'[12]Мун-2022'!CS48</f>
        <v>1.2556456631495883</v>
      </c>
      <c r="G48" s="73" t="str">
        <f t="shared" si="1"/>
        <v>B</v>
      </c>
      <c r="H48" s="74">
        <f>'[12]Мун-2022'!CU48</f>
        <v>4.1301383206701736E-2</v>
      </c>
      <c r="I48" s="73" t="str">
        <f t="shared" si="2"/>
        <v>D</v>
      </c>
      <c r="J48" s="75">
        <f>'[12]Мун-2022'!CW48</f>
        <v>0.28421926910299006</v>
      </c>
      <c r="K48" s="73" t="str">
        <f t="shared" si="3"/>
        <v>A</v>
      </c>
      <c r="L48" s="76">
        <f>'[12]Рег-2022'!W48</f>
        <v>0.17105263157894737</v>
      </c>
      <c r="M48" s="77" t="str">
        <f t="shared" si="4"/>
        <v>C</v>
      </c>
      <c r="N48" s="75">
        <f>'[12]Рег-2022'!Y48</f>
        <v>1.1577619801350494</v>
      </c>
      <c r="O48" s="78" t="str">
        <f t="shared" si="5"/>
        <v>B</v>
      </c>
      <c r="P48" s="76">
        <f>'[12]Рег-2022'!AA48</f>
        <v>0.38666666666666666</v>
      </c>
      <c r="Q48" s="77" t="str">
        <f t="shared" si="6"/>
        <v>A</v>
      </c>
      <c r="R48" s="75">
        <f>'[12]Фед-2022'!AM48</f>
        <v>0.2192982456140351</v>
      </c>
      <c r="S48" s="78" t="str">
        <f t="shared" si="7"/>
        <v>B</v>
      </c>
      <c r="T48" s="76">
        <f>'[12]Фед-2022'!AO48</f>
        <v>0.8576571207439303</v>
      </c>
      <c r="U48" s="77" t="str">
        <f t="shared" si="8"/>
        <v>C</v>
      </c>
      <c r="V48" s="75">
        <f>'[12]Фед-2022'!AQ48</f>
        <v>0.3671875</v>
      </c>
      <c r="W48" s="71" t="str">
        <f t="shared" si="9"/>
        <v>A</v>
      </c>
      <c r="X48" s="79" t="str">
        <f t="shared" si="10"/>
        <v>B</v>
      </c>
      <c r="Y48" s="277">
        <f t="shared" si="11"/>
        <v>2.5</v>
      </c>
      <c r="Z48" s="278">
        <f t="shared" si="12"/>
        <v>2.5</v>
      </c>
      <c r="AA48" s="278">
        <f t="shared" si="13"/>
        <v>1</v>
      </c>
      <c r="AB48" s="278">
        <f t="shared" si="14"/>
        <v>4.2</v>
      </c>
      <c r="AC48" s="278">
        <f t="shared" si="15"/>
        <v>2</v>
      </c>
      <c r="AD48" s="278">
        <f t="shared" si="16"/>
        <v>2.5</v>
      </c>
      <c r="AE48" s="278">
        <f t="shared" si="17"/>
        <v>4.2</v>
      </c>
      <c r="AF48" s="278">
        <f t="shared" si="18"/>
        <v>2.5</v>
      </c>
      <c r="AG48" s="278">
        <f t="shared" si="19"/>
        <v>2</v>
      </c>
      <c r="AH48" s="278">
        <f t="shared" si="20"/>
        <v>4.2</v>
      </c>
      <c r="AI48" s="59">
        <f t="shared" si="21"/>
        <v>2.76</v>
      </c>
    </row>
    <row r="49" spans="1:35" x14ac:dyDescent="0.25">
      <c r="A49" s="297">
        <v>1</v>
      </c>
      <c r="B49" s="271">
        <f>'[12]Мун-2022'!B49</f>
        <v>40010</v>
      </c>
      <c r="C49" s="272" t="str">
        <f>'[12]Мун-2022'!C49</f>
        <v>МАОУ «КУГ № 1 – Универс»</v>
      </c>
      <c r="D49" s="273">
        <f>'[12]Мун-2022'!CQ49</f>
        <v>0.5</v>
      </c>
      <c r="E49" s="274" t="str">
        <f t="shared" si="0"/>
        <v>B</v>
      </c>
      <c r="F49" s="275">
        <f>'[12]Мун-2022'!CS49</f>
        <v>1.2642074395396594</v>
      </c>
      <c r="G49" s="27" t="str">
        <f t="shared" si="1"/>
        <v>B</v>
      </c>
      <c r="H49" s="276">
        <f>'[12]Мун-2022'!CU49</f>
        <v>0.19117647058823528</v>
      </c>
      <c r="I49" s="27" t="str">
        <f t="shared" si="2"/>
        <v>A</v>
      </c>
      <c r="J49" s="26">
        <f>'[12]Мун-2022'!CW49</f>
        <v>0.12186379928315412</v>
      </c>
      <c r="K49" s="27" t="str">
        <f t="shared" si="3"/>
        <v>C</v>
      </c>
      <c r="L49" s="36">
        <f>'[12]Рег-2022'!W49</f>
        <v>0.25</v>
      </c>
      <c r="M49" s="37" t="str">
        <f t="shared" si="4"/>
        <v>B</v>
      </c>
      <c r="N49" s="38">
        <f>'[12]Рег-2022'!Y49</f>
        <v>9.6788901539290126</v>
      </c>
      <c r="O49" s="39" t="str">
        <f t="shared" si="5"/>
        <v>A</v>
      </c>
      <c r="P49" s="36">
        <f>'[12]Рег-2022'!AA49</f>
        <v>0.45454545454545453</v>
      </c>
      <c r="Q49" s="37" t="str">
        <f t="shared" si="6"/>
        <v>A</v>
      </c>
      <c r="R49" s="38">
        <f>'[12]Фед-2022'!AM49</f>
        <v>0.83333333333333337</v>
      </c>
      <c r="S49" s="39" t="str">
        <f t="shared" si="7"/>
        <v>A</v>
      </c>
      <c r="T49" s="36">
        <f>'[12]Фед-2022'!AO49</f>
        <v>5.2196476332775132</v>
      </c>
      <c r="U49" s="37" t="str">
        <f t="shared" si="8"/>
        <v>A</v>
      </c>
      <c r="V49" s="38">
        <f>'[12]Фед-2022'!AQ49</f>
        <v>0.43902439024390244</v>
      </c>
      <c r="W49" s="274" t="str">
        <f t="shared" si="9"/>
        <v>A</v>
      </c>
      <c r="X49" s="56" t="str">
        <f t="shared" si="10"/>
        <v>B</v>
      </c>
      <c r="Y49" s="277">
        <f t="shared" si="11"/>
        <v>2.5</v>
      </c>
      <c r="Z49" s="278">
        <f t="shared" si="12"/>
        <v>2.5</v>
      </c>
      <c r="AA49" s="278">
        <f t="shared" si="13"/>
        <v>4.2</v>
      </c>
      <c r="AB49" s="278">
        <f t="shared" si="14"/>
        <v>2</v>
      </c>
      <c r="AC49" s="278">
        <f t="shared" si="15"/>
        <v>2.5</v>
      </c>
      <c r="AD49" s="278">
        <f t="shared" si="16"/>
        <v>4.2</v>
      </c>
      <c r="AE49" s="278">
        <f t="shared" si="17"/>
        <v>4.2</v>
      </c>
      <c r="AF49" s="278">
        <f t="shared" si="18"/>
        <v>4.2</v>
      </c>
      <c r="AG49" s="278">
        <f t="shared" si="19"/>
        <v>4.2</v>
      </c>
      <c r="AH49" s="278">
        <f t="shared" si="20"/>
        <v>4.2</v>
      </c>
      <c r="AI49" s="59">
        <f t="shared" si="21"/>
        <v>3.4699999999999998</v>
      </c>
    </row>
    <row r="50" spans="1:35" x14ac:dyDescent="0.25">
      <c r="A50" s="298">
        <v>2</v>
      </c>
      <c r="B50" s="279">
        <f>'[12]Мун-2022'!B50</f>
        <v>40030</v>
      </c>
      <c r="C50" s="294" t="str">
        <f>'[12]Мун-2022'!C50</f>
        <v>МБОУ Гимназия № 3</v>
      </c>
      <c r="D50" s="281">
        <f>'[12]Мун-2022'!CQ50</f>
        <v>0.27272727272727271</v>
      </c>
      <c r="E50" s="282" t="str">
        <f t="shared" si="0"/>
        <v>C</v>
      </c>
      <c r="F50" s="283">
        <f>'[12]Мун-2022'!CS50</f>
        <v>0.53914729039191356</v>
      </c>
      <c r="G50" s="24" t="str">
        <f t="shared" si="1"/>
        <v>C</v>
      </c>
      <c r="H50" s="284">
        <f>'[12]Мун-2022'!CU50</f>
        <v>0.13793103448275862</v>
      </c>
      <c r="I50" s="24" t="str">
        <f t="shared" si="2"/>
        <v>B</v>
      </c>
      <c r="J50" s="28">
        <f>'[12]Мун-2022'!CW50</f>
        <v>0.18210361067503925</v>
      </c>
      <c r="K50" s="24" t="str">
        <f t="shared" si="3"/>
        <v>C</v>
      </c>
      <c r="L50" s="23">
        <f>'[12]Рег-2022'!W50</f>
        <v>0.25</v>
      </c>
      <c r="M50" s="30" t="str">
        <f t="shared" si="4"/>
        <v>B</v>
      </c>
      <c r="N50" s="33">
        <f>'[12]Рег-2022'!Y50</f>
        <v>2.0530979114394876</v>
      </c>
      <c r="O50" s="34" t="str">
        <f t="shared" si="5"/>
        <v>A</v>
      </c>
      <c r="P50" s="23">
        <f>'[12]Рег-2022'!AA50</f>
        <v>0.42857142857142855</v>
      </c>
      <c r="Q50" s="30" t="str">
        <f t="shared" si="6"/>
        <v>A</v>
      </c>
      <c r="R50" s="38">
        <f>'[12]Фед-2022'!AM50</f>
        <v>0.16666666666666666</v>
      </c>
      <c r="S50" s="34" t="str">
        <f t="shared" si="7"/>
        <v>C</v>
      </c>
      <c r="T50" s="36">
        <f>'[12]Фед-2022'!AO50</f>
        <v>0.12730847886042715</v>
      </c>
      <c r="U50" s="30" t="str">
        <f t="shared" si="8"/>
        <v>D</v>
      </c>
      <c r="V50" s="38">
        <f>'[12]Фед-2022'!AQ50</f>
        <v>0</v>
      </c>
      <c r="W50" s="282" t="str">
        <f t="shared" si="9"/>
        <v>D</v>
      </c>
      <c r="X50" s="58" t="str">
        <f t="shared" si="10"/>
        <v>C</v>
      </c>
      <c r="Y50" s="277">
        <f t="shared" si="11"/>
        <v>2</v>
      </c>
      <c r="Z50" s="278">
        <f t="shared" si="12"/>
        <v>2</v>
      </c>
      <c r="AA50" s="278">
        <f t="shared" si="13"/>
        <v>2.5</v>
      </c>
      <c r="AB50" s="278">
        <f t="shared" si="14"/>
        <v>2</v>
      </c>
      <c r="AC50" s="278">
        <f t="shared" si="15"/>
        <v>2.5</v>
      </c>
      <c r="AD50" s="278">
        <f t="shared" si="16"/>
        <v>4.2</v>
      </c>
      <c r="AE50" s="278">
        <f t="shared" si="17"/>
        <v>4.2</v>
      </c>
      <c r="AF50" s="278">
        <f t="shared" si="18"/>
        <v>2</v>
      </c>
      <c r="AG50" s="278">
        <f t="shared" si="19"/>
        <v>1</v>
      </c>
      <c r="AH50" s="278">
        <f t="shared" si="20"/>
        <v>1</v>
      </c>
      <c r="AI50" s="59">
        <f t="shared" si="21"/>
        <v>2.34</v>
      </c>
    </row>
    <row r="51" spans="1:35" x14ac:dyDescent="0.25">
      <c r="A51" s="298">
        <v>3</v>
      </c>
      <c r="B51" s="279">
        <f>'[12]Мун-2022'!B51</f>
        <v>40410</v>
      </c>
      <c r="C51" s="294" t="str">
        <f>'[12]Мун-2022'!C51</f>
        <v>МАОУ Гимназия № 13 "Академ"</v>
      </c>
      <c r="D51" s="281">
        <f>'[12]Мун-2022'!CQ51</f>
        <v>0.68181818181818177</v>
      </c>
      <c r="E51" s="282" t="str">
        <f t="shared" si="0"/>
        <v>A</v>
      </c>
      <c r="F51" s="283">
        <f>'[12]Мун-2022'!CS51</f>
        <v>1.4780072271088667</v>
      </c>
      <c r="G51" s="24" t="str">
        <f t="shared" si="1"/>
        <v>B</v>
      </c>
      <c r="H51" s="284">
        <f>'[12]Мун-2022'!CU51</f>
        <v>0.15094339622641509</v>
      </c>
      <c r="I51" s="24" t="str">
        <f t="shared" si="2"/>
        <v>B</v>
      </c>
      <c r="J51" s="28">
        <f>'[12]Мун-2022'!CW51</f>
        <v>0.17041800643086816</v>
      </c>
      <c r="K51" s="24" t="str">
        <f t="shared" si="3"/>
        <v>C</v>
      </c>
      <c r="L51" s="23">
        <f>'[12]Рег-2022'!W51</f>
        <v>0.5</v>
      </c>
      <c r="M51" s="30" t="str">
        <f t="shared" si="4"/>
        <v>A</v>
      </c>
      <c r="N51" s="33">
        <f>'[12]Рег-2022'!Y51</f>
        <v>5.5726943310500383</v>
      </c>
      <c r="O51" s="34" t="str">
        <f t="shared" si="5"/>
        <v>A</v>
      </c>
      <c r="P51" s="23">
        <f>'[12]Рег-2022'!AA51</f>
        <v>0.42105263157894735</v>
      </c>
      <c r="Q51" s="30" t="str">
        <f t="shared" si="6"/>
        <v>A</v>
      </c>
      <c r="R51" s="38">
        <f>'[12]Фед-2022'!AM51</f>
        <v>0.5</v>
      </c>
      <c r="S51" s="34" t="str">
        <f t="shared" si="7"/>
        <v>A</v>
      </c>
      <c r="T51" s="36">
        <f>'[12]Фед-2022'!AO51</f>
        <v>2.1642441406272614</v>
      </c>
      <c r="U51" s="30" t="str">
        <f t="shared" si="8"/>
        <v>A</v>
      </c>
      <c r="V51" s="38">
        <f>'[12]Фед-2022'!AQ51</f>
        <v>0.52941176470588236</v>
      </c>
      <c r="W51" s="282" t="str">
        <f t="shared" si="9"/>
        <v>A</v>
      </c>
      <c r="X51" s="58" t="str">
        <f t="shared" si="10"/>
        <v>A</v>
      </c>
      <c r="Y51" s="277">
        <f t="shared" si="11"/>
        <v>4.2</v>
      </c>
      <c r="Z51" s="278">
        <f t="shared" si="12"/>
        <v>2.5</v>
      </c>
      <c r="AA51" s="278">
        <f t="shared" si="13"/>
        <v>2.5</v>
      </c>
      <c r="AB51" s="278">
        <f t="shared" si="14"/>
        <v>2</v>
      </c>
      <c r="AC51" s="278">
        <f t="shared" si="15"/>
        <v>4.2</v>
      </c>
      <c r="AD51" s="278">
        <f t="shared" si="16"/>
        <v>4.2</v>
      </c>
      <c r="AE51" s="278">
        <f t="shared" si="17"/>
        <v>4.2</v>
      </c>
      <c r="AF51" s="278">
        <f t="shared" si="18"/>
        <v>4.2</v>
      </c>
      <c r="AG51" s="278">
        <f t="shared" si="19"/>
        <v>4.2</v>
      </c>
      <c r="AH51" s="278">
        <f t="shared" si="20"/>
        <v>4.2</v>
      </c>
      <c r="AI51" s="59">
        <f t="shared" si="21"/>
        <v>3.6399999999999997</v>
      </c>
    </row>
    <row r="52" spans="1:35" x14ac:dyDescent="0.25">
      <c r="A52" s="298">
        <v>4</v>
      </c>
      <c r="B52" s="279">
        <f>'[12]Мун-2022'!B52</f>
        <v>40011</v>
      </c>
      <c r="C52" s="294" t="str">
        <f>'[12]Мун-2022'!C52</f>
        <v>МАОУ Лицей № 1</v>
      </c>
      <c r="D52" s="281">
        <f>'[12]Мун-2022'!CQ52</f>
        <v>0.45454545454545453</v>
      </c>
      <c r="E52" s="282" t="str">
        <f t="shared" si="0"/>
        <v>B</v>
      </c>
      <c r="F52" s="283">
        <f>'[12]Мун-2022'!CS52</f>
        <v>5.4518945830147816</v>
      </c>
      <c r="G52" s="24" t="str">
        <f t="shared" si="1"/>
        <v>A</v>
      </c>
      <c r="H52" s="284">
        <f>'[12]Мун-2022'!CU52</f>
        <v>2.0460358056265986E-2</v>
      </c>
      <c r="I52" s="24" t="str">
        <f t="shared" si="2"/>
        <v>D</v>
      </c>
      <c r="J52" s="28">
        <f>'[12]Мун-2022'!CW52</f>
        <v>0.53293957292139937</v>
      </c>
      <c r="K52" s="24" t="str">
        <f t="shared" si="3"/>
        <v>A</v>
      </c>
      <c r="L52" s="23">
        <f>'[12]Рег-2022'!W52</f>
        <v>0.25</v>
      </c>
      <c r="M52" s="30" t="str">
        <f t="shared" si="4"/>
        <v>B</v>
      </c>
      <c r="N52" s="33">
        <f>'[12]Рег-2022'!Y52</f>
        <v>1.4664985081710626</v>
      </c>
      <c r="O52" s="34" t="str">
        <f t="shared" si="5"/>
        <v>B</v>
      </c>
      <c r="P52" s="23">
        <f>'[12]Рег-2022'!AA52</f>
        <v>0.4</v>
      </c>
      <c r="Q52" s="30" t="str">
        <f t="shared" si="6"/>
        <v>A</v>
      </c>
      <c r="R52" s="38">
        <f>'[12]Фед-2022'!AM52</f>
        <v>0.5</v>
      </c>
      <c r="S52" s="34" t="str">
        <f t="shared" si="7"/>
        <v>A</v>
      </c>
      <c r="T52" s="36">
        <f>'[12]Фед-2022'!AO52</f>
        <v>3.8192543658128146</v>
      </c>
      <c r="U52" s="30" t="str">
        <f t="shared" si="8"/>
        <v>A</v>
      </c>
      <c r="V52" s="38">
        <f>'[12]Фед-2022'!AQ52</f>
        <v>0.53333333333333333</v>
      </c>
      <c r="W52" s="282" t="str">
        <f t="shared" si="9"/>
        <v>A</v>
      </c>
      <c r="X52" s="58" t="str">
        <f t="shared" si="10"/>
        <v>B</v>
      </c>
      <c r="Y52" s="277">
        <f t="shared" si="11"/>
        <v>2.5</v>
      </c>
      <c r="Z52" s="278">
        <f t="shared" si="12"/>
        <v>4.2</v>
      </c>
      <c r="AA52" s="278">
        <f t="shared" si="13"/>
        <v>1</v>
      </c>
      <c r="AB52" s="278">
        <f t="shared" si="14"/>
        <v>4.2</v>
      </c>
      <c r="AC52" s="278">
        <f t="shared" si="15"/>
        <v>2.5</v>
      </c>
      <c r="AD52" s="278">
        <f t="shared" si="16"/>
        <v>2.5</v>
      </c>
      <c r="AE52" s="278">
        <f t="shared" si="17"/>
        <v>4.2</v>
      </c>
      <c r="AF52" s="278">
        <f t="shared" si="18"/>
        <v>4.2</v>
      </c>
      <c r="AG52" s="278">
        <f t="shared" si="19"/>
        <v>4.2</v>
      </c>
      <c r="AH52" s="278">
        <f t="shared" si="20"/>
        <v>4.2</v>
      </c>
      <c r="AI52" s="59">
        <f t="shared" si="21"/>
        <v>3.3699999999999997</v>
      </c>
    </row>
    <row r="53" spans="1:35" x14ac:dyDescent="0.25">
      <c r="A53" s="298">
        <v>5</v>
      </c>
      <c r="B53" s="279">
        <f>'[12]Мун-2022'!B53</f>
        <v>40080</v>
      </c>
      <c r="C53" s="294" t="str">
        <f>'[12]Мун-2022'!C53</f>
        <v>МБОУ Лицей № 8</v>
      </c>
      <c r="D53" s="281">
        <f>'[12]Мун-2022'!CQ53</f>
        <v>0.40909090909090912</v>
      </c>
      <c r="E53" s="282" t="str">
        <f t="shared" si="0"/>
        <v>B</v>
      </c>
      <c r="F53" s="283">
        <f>'[12]Мун-2022'!CS53</f>
        <v>0.53914729039191356</v>
      </c>
      <c r="G53" s="24" t="str">
        <f t="shared" si="1"/>
        <v>C</v>
      </c>
      <c r="H53" s="284">
        <f>'[12]Мун-2022'!CU53</f>
        <v>0.11206896551724138</v>
      </c>
      <c r="I53" s="24" t="str">
        <f t="shared" si="2"/>
        <v>C</v>
      </c>
      <c r="J53" s="28">
        <f>'[12]Мун-2022'!CW53</f>
        <v>9.2651757188498399E-2</v>
      </c>
      <c r="K53" s="24" t="str">
        <f t="shared" si="3"/>
        <v>D</v>
      </c>
      <c r="L53" s="23">
        <f>'[12]Рег-2022'!W53</f>
        <v>0.5</v>
      </c>
      <c r="M53" s="30" t="str">
        <f t="shared" si="4"/>
        <v>A</v>
      </c>
      <c r="N53" s="33">
        <f>'[12]Рег-2022'!Y53</f>
        <v>0.87989910490263756</v>
      </c>
      <c r="O53" s="34" t="str">
        <f t="shared" si="5"/>
        <v>C</v>
      </c>
      <c r="P53" s="23">
        <f>'[12]Рег-2022'!AA53</f>
        <v>0</v>
      </c>
      <c r="Q53" s="30" t="str">
        <f t="shared" si="6"/>
        <v>D</v>
      </c>
      <c r="R53" s="38">
        <f>'[12]Фед-2022'!AM53</f>
        <v>0.16666666666666666</v>
      </c>
      <c r="S53" s="34" t="str">
        <f t="shared" si="7"/>
        <v>C</v>
      </c>
      <c r="T53" s="36">
        <f>'[12]Фед-2022'!AO53</f>
        <v>1.2730847886042715</v>
      </c>
      <c r="U53" s="30" t="str">
        <f t="shared" si="8"/>
        <v>B</v>
      </c>
      <c r="V53" s="38">
        <f>'[12]Фед-2022'!AQ53</f>
        <v>0.1</v>
      </c>
      <c r="W53" s="282" t="str">
        <f t="shared" si="9"/>
        <v>C</v>
      </c>
      <c r="X53" s="58" t="str">
        <f t="shared" si="10"/>
        <v>C</v>
      </c>
      <c r="Y53" s="277">
        <f t="shared" si="11"/>
        <v>2.5</v>
      </c>
      <c r="Z53" s="278">
        <f t="shared" si="12"/>
        <v>2</v>
      </c>
      <c r="AA53" s="278">
        <f t="shared" si="13"/>
        <v>2</v>
      </c>
      <c r="AB53" s="278">
        <f t="shared" si="14"/>
        <v>1</v>
      </c>
      <c r="AC53" s="278">
        <f t="shared" si="15"/>
        <v>4.2</v>
      </c>
      <c r="AD53" s="278">
        <f t="shared" si="16"/>
        <v>2</v>
      </c>
      <c r="AE53" s="278">
        <f t="shared" si="17"/>
        <v>1</v>
      </c>
      <c r="AF53" s="278">
        <f t="shared" si="18"/>
        <v>2</v>
      </c>
      <c r="AG53" s="278">
        <f t="shared" si="19"/>
        <v>2.5</v>
      </c>
      <c r="AH53" s="278">
        <f t="shared" si="20"/>
        <v>2</v>
      </c>
      <c r="AI53" s="59">
        <f t="shared" si="21"/>
        <v>2.12</v>
      </c>
    </row>
    <row r="54" spans="1:35" x14ac:dyDescent="0.25">
      <c r="A54" s="298">
        <v>6</v>
      </c>
      <c r="B54" s="279">
        <f>'[12]Мун-2022'!B54</f>
        <v>40100</v>
      </c>
      <c r="C54" s="294" t="str">
        <f>'[12]Мун-2022'!C54</f>
        <v>МБОУ Лицей № 10</v>
      </c>
      <c r="D54" s="281">
        <f>'[12]Мун-2022'!CQ54</f>
        <v>0.5</v>
      </c>
      <c r="E54" s="282" t="str">
        <f t="shared" si="0"/>
        <v>B</v>
      </c>
      <c r="F54" s="283">
        <f>'[12]Мун-2022'!CS54</f>
        <v>0.19985632316251969</v>
      </c>
      <c r="G54" s="24" t="str">
        <f t="shared" si="1"/>
        <v>D</v>
      </c>
      <c r="H54" s="284">
        <f>'[12]Мун-2022'!CU54</f>
        <v>0.11627906976744186</v>
      </c>
      <c r="I54" s="24" t="str">
        <f t="shared" si="2"/>
        <v>C</v>
      </c>
      <c r="J54" s="28">
        <f>'[12]Мун-2022'!CW54</f>
        <v>4.3043043043043044E-2</v>
      </c>
      <c r="K54" s="24" t="str">
        <f t="shared" si="3"/>
        <v>D</v>
      </c>
      <c r="L54" s="23">
        <f>'[12]Рег-2022'!W54</f>
        <v>0.25</v>
      </c>
      <c r="M54" s="30" t="str">
        <f t="shared" si="4"/>
        <v>B</v>
      </c>
      <c r="N54" s="33">
        <f>'[12]Рег-2022'!Y54</f>
        <v>0.58659940326842508</v>
      </c>
      <c r="O54" s="34" t="str">
        <f t="shared" si="5"/>
        <v>C</v>
      </c>
      <c r="P54" s="23">
        <f>'[12]Рег-2022'!AA54</f>
        <v>0</v>
      </c>
      <c r="Q54" s="30" t="str">
        <f t="shared" si="6"/>
        <v>D</v>
      </c>
      <c r="R54" s="38">
        <f>'[12]Фед-2022'!AM54</f>
        <v>0.33333333333333331</v>
      </c>
      <c r="S54" s="34" t="str">
        <f t="shared" si="7"/>
        <v>A</v>
      </c>
      <c r="T54" s="36">
        <f>'[12]Фед-2022'!AO54</f>
        <v>1.2730847886042715</v>
      </c>
      <c r="U54" s="30" t="str">
        <f t="shared" si="8"/>
        <v>B</v>
      </c>
      <c r="V54" s="38">
        <f>'[12]Фед-2022'!AQ54</f>
        <v>0.1</v>
      </c>
      <c r="W54" s="282" t="str">
        <f t="shared" si="9"/>
        <v>C</v>
      </c>
      <c r="X54" s="58" t="str">
        <f t="shared" si="10"/>
        <v>C</v>
      </c>
      <c r="Y54" s="277">
        <f t="shared" si="11"/>
        <v>2.5</v>
      </c>
      <c r="Z54" s="278">
        <f t="shared" si="12"/>
        <v>1</v>
      </c>
      <c r="AA54" s="278">
        <f t="shared" si="13"/>
        <v>2</v>
      </c>
      <c r="AB54" s="278">
        <f t="shared" si="14"/>
        <v>1</v>
      </c>
      <c r="AC54" s="278">
        <f t="shared" si="15"/>
        <v>2.5</v>
      </c>
      <c r="AD54" s="278">
        <f t="shared" si="16"/>
        <v>2</v>
      </c>
      <c r="AE54" s="278">
        <f t="shared" si="17"/>
        <v>1</v>
      </c>
      <c r="AF54" s="278">
        <f t="shared" si="18"/>
        <v>4.2</v>
      </c>
      <c r="AG54" s="278">
        <f t="shared" si="19"/>
        <v>2.5</v>
      </c>
      <c r="AH54" s="278">
        <f t="shared" si="20"/>
        <v>2</v>
      </c>
      <c r="AI54" s="59">
        <f t="shared" si="21"/>
        <v>2.0699999999999998</v>
      </c>
    </row>
    <row r="55" spans="1:35" x14ac:dyDescent="0.25">
      <c r="A55" s="298">
        <v>7</v>
      </c>
      <c r="B55" s="279">
        <f>'[12]Мун-2022'!B55</f>
        <v>40020</v>
      </c>
      <c r="C55" s="294" t="str">
        <f>'[12]Мун-2022'!C55</f>
        <v>МБОУ Школа-интернат № 1</v>
      </c>
      <c r="D55" s="281">
        <f>'[12]Мун-2022'!CQ55</f>
        <v>0.59090909090909094</v>
      </c>
      <c r="E55" s="282" t="str">
        <f t="shared" si="0"/>
        <v>B</v>
      </c>
      <c r="F55" s="283">
        <f>'[12]Мун-2022'!CS55</f>
        <v>1.036464187563765</v>
      </c>
      <c r="G55" s="24" t="str">
        <f t="shared" si="1"/>
        <v>B</v>
      </c>
      <c r="H55" s="284">
        <f>'[12]Мун-2022'!CU55</f>
        <v>4.4843049327354258E-2</v>
      </c>
      <c r="I55" s="24" t="str">
        <f t="shared" si="2"/>
        <v>D</v>
      </c>
      <c r="J55" s="28">
        <f>'[12]Мун-2022'!CW55</f>
        <v>0.65588235294117647</v>
      </c>
      <c r="K55" s="24" t="str">
        <f t="shared" si="3"/>
        <v>A</v>
      </c>
      <c r="L55" s="23">
        <f>'[12]Рег-2022'!W55</f>
        <v>0.25</v>
      </c>
      <c r="M55" s="30" t="str">
        <f t="shared" si="4"/>
        <v>B</v>
      </c>
      <c r="N55" s="33">
        <f>'[12]Рег-2022'!Y55</f>
        <v>0.58659940326842508</v>
      </c>
      <c r="O55" s="34" t="str">
        <f t="shared" si="5"/>
        <v>C</v>
      </c>
      <c r="P55" s="23">
        <f>'[12]Рег-2022'!AA55</f>
        <v>0</v>
      </c>
      <c r="Q55" s="30" t="str">
        <f t="shared" si="6"/>
        <v>D</v>
      </c>
      <c r="R55" s="38">
        <f>'[12]Фед-2022'!AM55</f>
        <v>0.16666666666666666</v>
      </c>
      <c r="S55" s="34" t="str">
        <f t="shared" si="7"/>
        <v>C</v>
      </c>
      <c r="T55" s="36">
        <f>'[12]Фед-2022'!AO55</f>
        <v>0.12730847886042715</v>
      </c>
      <c r="U55" s="30" t="str">
        <f t="shared" si="8"/>
        <v>D</v>
      </c>
      <c r="V55" s="38">
        <f>'[12]Фед-2022'!AQ55</f>
        <v>0</v>
      </c>
      <c r="W55" s="282" t="str">
        <f t="shared" si="9"/>
        <v>D</v>
      </c>
      <c r="X55" s="58" t="str">
        <f t="shared" si="10"/>
        <v>C</v>
      </c>
      <c r="Y55" s="277">
        <f t="shared" si="11"/>
        <v>2.5</v>
      </c>
      <c r="Z55" s="278">
        <f t="shared" si="12"/>
        <v>2.5</v>
      </c>
      <c r="AA55" s="278">
        <f t="shared" si="13"/>
        <v>1</v>
      </c>
      <c r="AB55" s="278">
        <f t="shared" si="14"/>
        <v>4.2</v>
      </c>
      <c r="AC55" s="278">
        <f t="shared" si="15"/>
        <v>2.5</v>
      </c>
      <c r="AD55" s="278">
        <f t="shared" si="16"/>
        <v>2</v>
      </c>
      <c r="AE55" s="278">
        <f t="shared" si="17"/>
        <v>1</v>
      </c>
      <c r="AF55" s="278">
        <f t="shared" si="18"/>
        <v>2</v>
      </c>
      <c r="AG55" s="278">
        <f t="shared" si="19"/>
        <v>1</v>
      </c>
      <c r="AH55" s="278">
        <f t="shared" si="20"/>
        <v>1</v>
      </c>
      <c r="AI55" s="59">
        <f t="shared" si="21"/>
        <v>1.97</v>
      </c>
    </row>
    <row r="56" spans="1:35" x14ac:dyDescent="0.25">
      <c r="A56" s="298">
        <v>8</v>
      </c>
      <c r="B56" s="279">
        <f>'[12]Мун-2022'!B56</f>
        <v>40031</v>
      </c>
      <c r="C56" s="294" t="str">
        <f>'[12]Мун-2022'!C56</f>
        <v>МБОУ СШ № 3</v>
      </c>
      <c r="D56" s="281">
        <f>'[12]Мун-2022'!CQ56</f>
        <v>0.31818181818181818</v>
      </c>
      <c r="E56" s="282" t="str">
        <f t="shared" si="0"/>
        <v>C</v>
      </c>
      <c r="F56" s="283">
        <f>'[12]Мун-2022'!CS56</f>
        <v>0.6878775773965794</v>
      </c>
      <c r="G56" s="24" t="str">
        <f t="shared" si="1"/>
        <v>C</v>
      </c>
      <c r="H56" s="284">
        <f>'[12]Мун-2022'!CU56</f>
        <v>2.7027027027027029E-2</v>
      </c>
      <c r="I56" s="24" t="str">
        <f t="shared" si="2"/>
        <v>D</v>
      </c>
      <c r="J56" s="28">
        <f>'[12]Мун-2022'!CW56</f>
        <v>0.16069489685124863</v>
      </c>
      <c r="K56" s="24" t="str">
        <f t="shared" si="3"/>
        <v>C</v>
      </c>
      <c r="L56" s="23">
        <f>'[12]Рег-2022'!W56</f>
        <v>0.25</v>
      </c>
      <c r="M56" s="30" t="str">
        <f t="shared" si="4"/>
        <v>B</v>
      </c>
      <c r="N56" s="33">
        <f>'[12]Рег-2022'!Y56</f>
        <v>0.29329970163421254</v>
      </c>
      <c r="O56" s="34" t="str">
        <f t="shared" si="5"/>
        <v>D</v>
      </c>
      <c r="P56" s="23">
        <f>'[12]Рег-2022'!AA56</f>
        <v>0</v>
      </c>
      <c r="Q56" s="30" t="str">
        <f t="shared" si="6"/>
        <v>D</v>
      </c>
      <c r="R56" s="38">
        <f>'[12]Фед-2022'!AM56</f>
        <v>0.16666666666666666</v>
      </c>
      <c r="S56" s="34" t="str">
        <f t="shared" si="7"/>
        <v>C</v>
      </c>
      <c r="T56" s="36">
        <f>'[12]Фед-2022'!AO56</f>
        <v>0.12730847886042715</v>
      </c>
      <c r="U56" s="30" t="str">
        <f t="shared" si="8"/>
        <v>D</v>
      </c>
      <c r="V56" s="38">
        <f>'[12]Фед-2022'!AQ56</f>
        <v>1</v>
      </c>
      <c r="W56" s="282" t="str">
        <f t="shared" si="9"/>
        <v>A</v>
      </c>
      <c r="X56" s="58" t="str">
        <f t="shared" si="10"/>
        <v>C</v>
      </c>
      <c r="Y56" s="277">
        <f t="shared" si="11"/>
        <v>2</v>
      </c>
      <c r="Z56" s="278">
        <f t="shared" si="12"/>
        <v>2</v>
      </c>
      <c r="AA56" s="278">
        <f t="shared" si="13"/>
        <v>1</v>
      </c>
      <c r="AB56" s="278">
        <f t="shared" si="14"/>
        <v>2</v>
      </c>
      <c r="AC56" s="278">
        <f t="shared" si="15"/>
        <v>2.5</v>
      </c>
      <c r="AD56" s="278">
        <f t="shared" si="16"/>
        <v>1</v>
      </c>
      <c r="AE56" s="278">
        <f t="shared" si="17"/>
        <v>1</v>
      </c>
      <c r="AF56" s="278">
        <f t="shared" si="18"/>
        <v>2</v>
      </c>
      <c r="AG56" s="278">
        <f t="shared" si="19"/>
        <v>1</v>
      </c>
      <c r="AH56" s="278">
        <f t="shared" si="20"/>
        <v>4.2</v>
      </c>
      <c r="AI56" s="59">
        <f t="shared" si="21"/>
        <v>1.8699999999999999</v>
      </c>
    </row>
    <row r="57" spans="1:35" x14ac:dyDescent="0.25">
      <c r="A57" s="298">
        <v>9</v>
      </c>
      <c r="B57" s="279">
        <f>'[12]Мун-2022'!B57</f>
        <v>40210</v>
      </c>
      <c r="C57" s="294" t="str">
        <f>'[12]Мун-2022'!C57</f>
        <v>МБОУ СШ № 21</v>
      </c>
      <c r="D57" s="281">
        <f>'[12]Мун-2022'!CQ57</f>
        <v>0.31818181818181818</v>
      </c>
      <c r="E57" s="282" t="str">
        <f t="shared" si="0"/>
        <v>C</v>
      </c>
      <c r="F57" s="283">
        <f>'[12]Мун-2022'!CS57</f>
        <v>0.13013900112908258</v>
      </c>
      <c r="G57" s="24" t="str">
        <f t="shared" si="1"/>
        <v>D</v>
      </c>
      <c r="H57" s="284">
        <f>'[12]Мун-2022'!CU57</f>
        <v>0.14285714285714285</v>
      </c>
      <c r="I57" s="24" t="str">
        <f t="shared" si="2"/>
        <v>B</v>
      </c>
      <c r="J57" s="28">
        <f>'[12]Мун-2022'!CW57</f>
        <v>5.6565656565656569E-2</v>
      </c>
      <c r="K57" s="24" t="str">
        <f t="shared" si="3"/>
        <v>D</v>
      </c>
      <c r="L57" s="23">
        <f>'[12]Рег-2022'!W57</f>
        <v>0</v>
      </c>
      <c r="M57" s="30" t="str">
        <f t="shared" si="4"/>
        <v>D</v>
      </c>
      <c r="N57" s="33">
        <f>'[12]Рег-2022'!Y57</f>
        <v>2.9329970163421255E-4</v>
      </c>
      <c r="O57" s="34" t="str">
        <f t="shared" si="5"/>
        <v>D</v>
      </c>
      <c r="P57" s="23">
        <f>'[12]Рег-2022'!AA57</f>
        <v>0</v>
      </c>
      <c r="Q57" s="30" t="str">
        <f t="shared" si="6"/>
        <v>D</v>
      </c>
      <c r="R57" s="38">
        <f>'[12]Фед-2022'!AM57</f>
        <v>0.33333333333333331</v>
      </c>
      <c r="S57" s="34" t="str">
        <f t="shared" si="7"/>
        <v>A</v>
      </c>
      <c r="T57" s="36">
        <f>'[12]Фед-2022'!AO57</f>
        <v>0.2546169577208543</v>
      </c>
      <c r="U57" s="30" t="str">
        <f t="shared" si="8"/>
        <v>D</v>
      </c>
      <c r="V57" s="38">
        <f>'[12]Фед-2022'!AQ57</f>
        <v>0.5</v>
      </c>
      <c r="W57" s="282" t="str">
        <f t="shared" si="9"/>
        <v>A</v>
      </c>
      <c r="X57" s="58" t="str">
        <f t="shared" si="10"/>
        <v>C</v>
      </c>
      <c r="Y57" s="277">
        <f t="shared" si="11"/>
        <v>2</v>
      </c>
      <c r="Z57" s="278">
        <f t="shared" si="12"/>
        <v>1</v>
      </c>
      <c r="AA57" s="278">
        <f t="shared" si="13"/>
        <v>2.5</v>
      </c>
      <c r="AB57" s="278">
        <f t="shared" si="14"/>
        <v>1</v>
      </c>
      <c r="AC57" s="278">
        <f t="shared" si="15"/>
        <v>1</v>
      </c>
      <c r="AD57" s="278">
        <f t="shared" si="16"/>
        <v>1</v>
      </c>
      <c r="AE57" s="278">
        <f t="shared" si="17"/>
        <v>1</v>
      </c>
      <c r="AF57" s="278">
        <f t="shared" si="18"/>
        <v>4.2</v>
      </c>
      <c r="AG57" s="278">
        <f t="shared" si="19"/>
        <v>1</v>
      </c>
      <c r="AH57" s="278">
        <f t="shared" si="20"/>
        <v>4.2</v>
      </c>
      <c r="AI57" s="59">
        <f t="shared" si="21"/>
        <v>1.89</v>
      </c>
    </row>
    <row r="58" spans="1:35" x14ac:dyDescent="0.25">
      <c r="A58" s="298">
        <v>10</v>
      </c>
      <c r="B58" s="279">
        <f>'[12]Мун-2022'!B58</f>
        <v>40300</v>
      </c>
      <c r="C58" s="294" t="str">
        <f>'[12]Мун-2022'!C58</f>
        <v>МБОУ СШ № 30</v>
      </c>
      <c r="D58" s="281">
        <f>'[12]Мун-2022'!CQ58</f>
        <v>0.27272727272727271</v>
      </c>
      <c r="E58" s="282" t="str">
        <f t="shared" si="0"/>
        <v>C</v>
      </c>
      <c r="F58" s="283">
        <f>'[12]Мун-2022'!CS58</f>
        <v>6.5069500564541291E-2</v>
      </c>
      <c r="G58" s="24" t="str">
        <f t="shared" si="1"/>
        <v>D</v>
      </c>
      <c r="H58" s="284">
        <f>'[12]Мун-2022'!CU58</f>
        <v>7.1428571428571425E-2</v>
      </c>
      <c r="I58" s="24" t="str">
        <f t="shared" si="2"/>
        <v>C</v>
      </c>
      <c r="J58" s="28">
        <f>'[12]Мун-2022'!CW58</f>
        <v>5.0179211469534052E-2</v>
      </c>
      <c r="K58" s="24" t="str">
        <f t="shared" si="3"/>
        <v>D</v>
      </c>
      <c r="L58" s="23">
        <f>'[12]Рег-2022'!W58</f>
        <v>0</v>
      </c>
      <c r="M58" s="30" t="str">
        <f t="shared" si="4"/>
        <v>D</v>
      </c>
      <c r="N58" s="33">
        <f>'[12]Рег-2022'!Y58</f>
        <v>2.9329970163421255E-4</v>
      </c>
      <c r="O58" s="34" t="str">
        <f t="shared" si="5"/>
        <v>D</v>
      </c>
      <c r="P58" s="23">
        <f>'[12]Рег-2022'!AA58</f>
        <v>0</v>
      </c>
      <c r="Q58" s="30" t="str">
        <f t="shared" si="6"/>
        <v>D</v>
      </c>
      <c r="R58" s="38">
        <f>'[12]Фед-2022'!AM58</f>
        <v>0.16666666666666666</v>
      </c>
      <c r="S58" s="34" t="str">
        <f t="shared" si="7"/>
        <v>C</v>
      </c>
      <c r="T58" s="36">
        <f>'[12]Фед-2022'!AO58</f>
        <v>0.12730847886042715</v>
      </c>
      <c r="U58" s="30" t="str">
        <f t="shared" si="8"/>
        <v>D</v>
      </c>
      <c r="V58" s="38">
        <f>'[12]Фед-2022'!AQ58</f>
        <v>0</v>
      </c>
      <c r="W58" s="282" t="str">
        <f t="shared" si="9"/>
        <v>D</v>
      </c>
      <c r="X58" s="58" t="str">
        <f t="shared" si="10"/>
        <v>D</v>
      </c>
      <c r="Y58" s="277">
        <f t="shared" si="11"/>
        <v>2</v>
      </c>
      <c r="Z58" s="278">
        <f t="shared" si="12"/>
        <v>1</v>
      </c>
      <c r="AA58" s="278">
        <f t="shared" si="13"/>
        <v>2</v>
      </c>
      <c r="AB58" s="278">
        <f t="shared" si="14"/>
        <v>1</v>
      </c>
      <c r="AC58" s="278">
        <f t="shared" si="15"/>
        <v>1</v>
      </c>
      <c r="AD58" s="278">
        <f t="shared" si="16"/>
        <v>1</v>
      </c>
      <c r="AE58" s="278">
        <f t="shared" si="17"/>
        <v>1</v>
      </c>
      <c r="AF58" s="278">
        <f t="shared" si="18"/>
        <v>2</v>
      </c>
      <c r="AG58" s="278">
        <f t="shared" si="19"/>
        <v>1</v>
      </c>
      <c r="AH58" s="278">
        <f t="shared" si="20"/>
        <v>1</v>
      </c>
      <c r="AI58" s="59">
        <f t="shared" si="21"/>
        <v>1.3</v>
      </c>
    </row>
    <row r="59" spans="1:35" x14ac:dyDescent="0.25">
      <c r="A59" s="298">
        <v>11</v>
      </c>
      <c r="B59" s="279">
        <f>'[12]Мун-2022'!B59</f>
        <v>40360</v>
      </c>
      <c r="C59" s="294" t="str">
        <f>'[12]Мун-2022'!C59</f>
        <v>МБОУ СШ № 36</v>
      </c>
      <c r="D59" s="281">
        <f>'[12]Мун-2022'!CQ59</f>
        <v>0.27272727272727271</v>
      </c>
      <c r="E59" s="282" t="str">
        <f t="shared" si="0"/>
        <v>C</v>
      </c>
      <c r="F59" s="283">
        <f>'[12]Мун-2022'!CS59</f>
        <v>0.11619553672239517</v>
      </c>
      <c r="G59" s="24" t="str">
        <f t="shared" si="1"/>
        <v>D</v>
      </c>
      <c r="H59" s="284">
        <f>'[12]Мун-2022'!CU59</f>
        <v>0.08</v>
      </c>
      <c r="I59" s="24" t="str">
        <f t="shared" si="2"/>
        <v>C</v>
      </c>
      <c r="J59" s="28">
        <f>'[12]Мун-2022'!CW59</f>
        <v>4.3029259896729774E-2</v>
      </c>
      <c r="K59" s="24" t="str">
        <f t="shared" si="3"/>
        <v>D</v>
      </c>
      <c r="L59" s="23">
        <f>'[12]Рег-2022'!W59</f>
        <v>0</v>
      </c>
      <c r="M59" s="30" t="str">
        <f t="shared" si="4"/>
        <v>D</v>
      </c>
      <c r="N59" s="33">
        <f>'[12]Рег-2022'!Y59</f>
        <v>2.9329970163421255E-4</v>
      </c>
      <c r="O59" s="34" t="str">
        <f t="shared" si="5"/>
        <v>D</v>
      </c>
      <c r="P59" s="23">
        <f>'[12]Рег-2022'!AA59</f>
        <v>0</v>
      </c>
      <c r="Q59" s="30" t="str">
        <f t="shared" si="6"/>
        <v>D</v>
      </c>
      <c r="R59" s="38">
        <f>'[12]Фед-2022'!AM59</f>
        <v>0</v>
      </c>
      <c r="S59" s="34" t="str">
        <f t="shared" si="7"/>
        <v>D</v>
      </c>
      <c r="T59" s="36">
        <f>'[12]Фед-2022'!AO59</f>
        <v>1.2730847886042716E-4</v>
      </c>
      <c r="U59" s="30" t="str">
        <f t="shared" si="8"/>
        <v>D</v>
      </c>
      <c r="V59" s="38">
        <f>'[12]Фед-2022'!AQ59</f>
        <v>0</v>
      </c>
      <c r="W59" s="282" t="str">
        <f t="shared" si="9"/>
        <v>D</v>
      </c>
      <c r="X59" s="58" t="str">
        <f t="shared" si="10"/>
        <v>D</v>
      </c>
      <c r="Y59" s="277">
        <f t="shared" si="11"/>
        <v>2</v>
      </c>
      <c r="Z59" s="278">
        <f t="shared" si="12"/>
        <v>1</v>
      </c>
      <c r="AA59" s="278">
        <f t="shared" si="13"/>
        <v>2</v>
      </c>
      <c r="AB59" s="278">
        <f t="shared" si="14"/>
        <v>1</v>
      </c>
      <c r="AC59" s="278">
        <f t="shared" si="15"/>
        <v>1</v>
      </c>
      <c r="AD59" s="278">
        <f t="shared" si="16"/>
        <v>1</v>
      </c>
      <c r="AE59" s="278">
        <f t="shared" si="17"/>
        <v>1</v>
      </c>
      <c r="AF59" s="278">
        <f t="shared" si="18"/>
        <v>1</v>
      </c>
      <c r="AG59" s="278">
        <f t="shared" si="19"/>
        <v>1</v>
      </c>
      <c r="AH59" s="278">
        <f t="shared" si="20"/>
        <v>1</v>
      </c>
      <c r="AI59" s="59">
        <f t="shared" si="21"/>
        <v>1.2</v>
      </c>
    </row>
    <row r="60" spans="1:35" x14ac:dyDescent="0.25">
      <c r="A60" s="298">
        <v>12</v>
      </c>
      <c r="B60" s="279">
        <f>'[12]Мун-2022'!B60</f>
        <v>40390</v>
      </c>
      <c r="C60" s="294" t="str">
        <f>'[12]Мун-2022'!C60</f>
        <v>МБОУ СШ № 39</v>
      </c>
      <c r="D60" s="281">
        <f>'[12]Мун-2022'!CQ60</f>
        <v>0.36363636363636365</v>
      </c>
      <c r="E60" s="282" t="str">
        <f t="shared" si="0"/>
        <v>C</v>
      </c>
      <c r="F60" s="283">
        <f>'[12]Мун-2022'!CS60</f>
        <v>0.12549117966018677</v>
      </c>
      <c r="G60" s="24" t="str">
        <f t="shared" si="1"/>
        <v>D</v>
      </c>
      <c r="H60" s="284">
        <f>'[12]Мун-2022'!CU60</f>
        <v>0.1111111111111111</v>
      </c>
      <c r="I60" s="24" t="str">
        <f t="shared" si="2"/>
        <v>C</v>
      </c>
      <c r="J60" s="28">
        <f>'[12]Мун-2022'!CW60</f>
        <v>3.9017341040462429E-2</v>
      </c>
      <c r="K60" s="24" t="str">
        <f t="shared" si="3"/>
        <v>D</v>
      </c>
      <c r="L60" s="23">
        <f>'[12]Рег-2022'!W60</f>
        <v>0</v>
      </c>
      <c r="M60" s="30" t="str">
        <f t="shared" si="4"/>
        <v>D</v>
      </c>
      <c r="N60" s="33">
        <f>'[12]Рег-2022'!Y60</f>
        <v>2.9329970163421255E-4</v>
      </c>
      <c r="O60" s="34" t="str">
        <f t="shared" si="5"/>
        <v>D</v>
      </c>
      <c r="P60" s="23">
        <f>'[12]Рег-2022'!AA60</f>
        <v>0</v>
      </c>
      <c r="Q60" s="30" t="str">
        <f t="shared" si="6"/>
        <v>D</v>
      </c>
      <c r="R60" s="38">
        <f>'[12]Фед-2022'!AM60</f>
        <v>0</v>
      </c>
      <c r="S60" s="34" t="str">
        <f t="shared" si="7"/>
        <v>D</v>
      </c>
      <c r="T60" s="36">
        <f>'[12]Фед-2022'!AO60</f>
        <v>1.2730847886042716E-4</v>
      </c>
      <c r="U60" s="30" t="str">
        <f t="shared" si="8"/>
        <v>D</v>
      </c>
      <c r="V60" s="38">
        <f>'[12]Фед-2022'!AQ60</f>
        <v>0</v>
      </c>
      <c r="W60" s="282" t="str">
        <f t="shared" si="9"/>
        <v>D</v>
      </c>
      <c r="X60" s="58" t="str">
        <f t="shared" si="10"/>
        <v>D</v>
      </c>
      <c r="Y60" s="277">
        <f t="shared" si="11"/>
        <v>2</v>
      </c>
      <c r="Z60" s="278">
        <f t="shared" si="12"/>
        <v>1</v>
      </c>
      <c r="AA60" s="278">
        <f t="shared" si="13"/>
        <v>2</v>
      </c>
      <c r="AB60" s="278">
        <f t="shared" si="14"/>
        <v>1</v>
      </c>
      <c r="AC60" s="278">
        <f t="shared" si="15"/>
        <v>1</v>
      </c>
      <c r="AD60" s="278">
        <f t="shared" si="16"/>
        <v>1</v>
      </c>
      <c r="AE60" s="278">
        <f t="shared" si="17"/>
        <v>1</v>
      </c>
      <c r="AF60" s="278">
        <f t="shared" si="18"/>
        <v>1</v>
      </c>
      <c r="AG60" s="278">
        <f t="shared" si="19"/>
        <v>1</v>
      </c>
      <c r="AH60" s="278">
        <f t="shared" si="20"/>
        <v>1</v>
      </c>
      <c r="AI60" s="59">
        <f t="shared" si="21"/>
        <v>1.2</v>
      </c>
    </row>
    <row r="61" spans="1:35" x14ac:dyDescent="0.25">
      <c r="A61" s="298">
        <v>13</v>
      </c>
      <c r="B61" s="279">
        <f>'[12]Мун-2022'!B61</f>
        <v>40720</v>
      </c>
      <c r="C61" s="294" t="str">
        <f>'[12]Мун-2022'!C61</f>
        <v>МБОУ СШ № 72</v>
      </c>
      <c r="D61" s="281">
        <f>'[12]Мун-2022'!CQ61</f>
        <v>0.59090909090909094</v>
      </c>
      <c r="E61" s="282" t="str">
        <f t="shared" si="0"/>
        <v>B</v>
      </c>
      <c r="F61" s="283">
        <f>'[12]Мун-2022'!CS61</f>
        <v>2.9931970259688998</v>
      </c>
      <c r="G61" s="24" t="str">
        <f t="shared" si="1"/>
        <v>A</v>
      </c>
      <c r="H61" s="284">
        <f>'[12]Мун-2022'!CU61</f>
        <v>1.5527950310559006E-2</v>
      </c>
      <c r="I61" s="24" t="str">
        <f t="shared" si="2"/>
        <v>D</v>
      </c>
      <c r="J61" s="28">
        <f>'[12]Мун-2022'!CW61</f>
        <v>0.66943866943866948</v>
      </c>
      <c r="K61" s="24" t="str">
        <f t="shared" si="3"/>
        <v>A</v>
      </c>
      <c r="L61" s="23">
        <f>'[12]Рег-2022'!W61</f>
        <v>0.25</v>
      </c>
      <c r="M61" s="30" t="str">
        <f t="shared" si="4"/>
        <v>B</v>
      </c>
      <c r="N61" s="33">
        <f>'[12]Рег-2022'!Y61</f>
        <v>0.29329970163421254</v>
      </c>
      <c r="O61" s="34" t="str">
        <f t="shared" si="5"/>
        <v>D</v>
      </c>
      <c r="P61" s="23">
        <f>'[12]Рег-2022'!AA61</f>
        <v>0</v>
      </c>
      <c r="Q61" s="30" t="str">
        <f t="shared" si="6"/>
        <v>D</v>
      </c>
      <c r="R61" s="38">
        <f>'[12]Фед-2022'!AM61</f>
        <v>0.16666666666666666</v>
      </c>
      <c r="S61" s="34" t="str">
        <f t="shared" si="7"/>
        <v>C</v>
      </c>
      <c r="T61" s="36">
        <f>'[12]Фед-2022'!AO61</f>
        <v>0.2546169577208543</v>
      </c>
      <c r="U61" s="30" t="str">
        <f t="shared" si="8"/>
        <v>D</v>
      </c>
      <c r="V61" s="38">
        <f>'[12]Фед-2022'!AQ61</f>
        <v>0</v>
      </c>
      <c r="W61" s="282" t="str">
        <f t="shared" si="9"/>
        <v>D</v>
      </c>
      <c r="X61" s="58" t="str">
        <f t="shared" si="10"/>
        <v>C</v>
      </c>
      <c r="Y61" s="277">
        <f t="shared" si="11"/>
        <v>2.5</v>
      </c>
      <c r="Z61" s="278">
        <f t="shared" si="12"/>
        <v>4.2</v>
      </c>
      <c r="AA61" s="278">
        <f t="shared" si="13"/>
        <v>1</v>
      </c>
      <c r="AB61" s="278">
        <f t="shared" si="14"/>
        <v>4.2</v>
      </c>
      <c r="AC61" s="278">
        <f t="shared" si="15"/>
        <v>2.5</v>
      </c>
      <c r="AD61" s="278">
        <f t="shared" si="16"/>
        <v>1</v>
      </c>
      <c r="AE61" s="278">
        <f t="shared" si="17"/>
        <v>1</v>
      </c>
      <c r="AF61" s="278">
        <f t="shared" si="18"/>
        <v>2</v>
      </c>
      <c r="AG61" s="278">
        <f t="shared" si="19"/>
        <v>1</v>
      </c>
      <c r="AH61" s="278">
        <f t="shared" si="20"/>
        <v>1</v>
      </c>
      <c r="AI61" s="59">
        <f t="shared" si="21"/>
        <v>2.04</v>
      </c>
    </row>
    <row r="62" spans="1:35" x14ac:dyDescent="0.25">
      <c r="A62" s="298">
        <v>14</v>
      </c>
      <c r="B62" s="279">
        <f>'[12]Мун-2022'!B62</f>
        <v>40730</v>
      </c>
      <c r="C62" s="294" t="str">
        <f>'[12]Мун-2022'!C62</f>
        <v>МБОУ СШ № 73</v>
      </c>
      <c r="D62" s="281">
        <f>'[12]Мун-2022'!CQ62</f>
        <v>0.27272727272727271</v>
      </c>
      <c r="E62" s="282" t="str">
        <f t="shared" si="0"/>
        <v>C</v>
      </c>
      <c r="F62" s="283">
        <f>'[12]Мун-2022'!CS62</f>
        <v>0.50661254010964296</v>
      </c>
      <c r="G62" s="24" t="str">
        <f t="shared" si="1"/>
        <v>C</v>
      </c>
      <c r="H62" s="284">
        <f>'[12]Мун-2022'!CU62</f>
        <v>0</v>
      </c>
      <c r="I62" s="24" t="str">
        <f t="shared" si="2"/>
        <v>D</v>
      </c>
      <c r="J62" s="28">
        <f>'[12]Мун-2022'!CW62</f>
        <v>0.436</v>
      </c>
      <c r="K62" s="24" t="str">
        <f t="shared" si="3"/>
        <v>A</v>
      </c>
      <c r="L62" s="23">
        <f>'[12]Рег-2022'!W62</f>
        <v>0</v>
      </c>
      <c r="M62" s="30" t="str">
        <f t="shared" si="4"/>
        <v>D</v>
      </c>
      <c r="N62" s="33">
        <f>'[12]Рег-2022'!Y62</f>
        <v>2.9329970163421255E-4</v>
      </c>
      <c r="O62" s="34" t="str">
        <f t="shared" si="5"/>
        <v>D</v>
      </c>
      <c r="P62" s="23">
        <f>'[12]Рег-2022'!AA62</f>
        <v>0</v>
      </c>
      <c r="Q62" s="30" t="str">
        <f t="shared" si="6"/>
        <v>D</v>
      </c>
      <c r="R62" s="38">
        <f>'[12]Фед-2022'!AM62</f>
        <v>0</v>
      </c>
      <c r="S62" s="34" t="str">
        <f t="shared" si="7"/>
        <v>D</v>
      </c>
      <c r="T62" s="36">
        <f>'[12]Фед-2022'!AO62</f>
        <v>1.2730847886042716E-4</v>
      </c>
      <c r="U62" s="30" t="str">
        <f t="shared" si="8"/>
        <v>D</v>
      </c>
      <c r="V62" s="38">
        <f>'[12]Фед-2022'!AQ62</f>
        <v>0</v>
      </c>
      <c r="W62" s="282" t="str">
        <f t="shared" si="9"/>
        <v>D</v>
      </c>
      <c r="X62" s="58" t="str">
        <f t="shared" si="10"/>
        <v>C</v>
      </c>
      <c r="Y62" s="277">
        <f t="shared" si="11"/>
        <v>2</v>
      </c>
      <c r="Z62" s="278">
        <f t="shared" si="12"/>
        <v>2</v>
      </c>
      <c r="AA62" s="278">
        <f t="shared" si="13"/>
        <v>1</v>
      </c>
      <c r="AB62" s="278">
        <f t="shared" si="14"/>
        <v>4.2</v>
      </c>
      <c r="AC62" s="278">
        <f t="shared" si="15"/>
        <v>1</v>
      </c>
      <c r="AD62" s="278">
        <f t="shared" si="16"/>
        <v>1</v>
      </c>
      <c r="AE62" s="278">
        <f t="shared" si="17"/>
        <v>1</v>
      </c>
      <c r="AF62" s="278">
        <f t="shared" si="18"/>
        <v>1</v>
      </c>
      <c r="AG62" s="278">
        <f t="shared" si="19"/>
        <v>1</v>
      </c>
      <c r="AH62" s="278">
        <f t="shared" si="20"/>
        <v>1</v>
      </c>
      <c r="AI62" s="59">
        <f t="shared" si="21"/>
        <v>1.52</v>
      </c>
    </row>
    <row r="63" spans="1:35" x14ac:dyDescent="0.25">
      <c r="A63" s="298">
        <v>15</v>
      </c>
      <c r="B63" s="279">
        <f>'[12]Мун-2022'!B63</f>
        <v>40820</v>
      </c>
      <c r="C63" s="294" t="str">
        <f>'[12]Мун-2022'!C63</f>
        <v>МБОУ СШ № 82</v>
      </c>
      <c r="D63" s="281">
        <f>'[12]Мун-2022'!CQ63</f>
        <v>0.54545454545454541</v>
      </c>
      <c r="E63" s="282" t="str">
        <f t="shared" si="0"/>
        <v>B</v>
      </c>
      <c r="F63" s="283">
        <f>'[12]Мун-2022'!CS63</f>
        <v>3.1047447412223992</v>
      </c>
      <c r="G63" s="24" t="str">
        <f t="shared" si="1"/>
        <v>A</v>
      </c>
      <c r="H63" s="284">
        <f>'[12]Мун-2022'!CU63</f>
        <v>8.9820359281437123E-3</v>
      </c>
      <c r="I63" s="24" t="str">
        <f t="shared" si="2"/>
        <v>D</v>
      </c>
      <c r="J63" s="28">
        <f>'[12]Мун-2022'!CW63</f>
        <v>0.84664131812420784</v>
      </c>
      <c r="K63" s="24" t="str">
        <f t="shared" si="3"/>
        <v>A</v>
      </c>
      <c r="L63" s="23">
        <f>'[12]Рег-2022'!W63</f>
        <v>0</v>
      </c>
      <c r="M63" s="30" t="str">
        <f t="shared" si="4"/>
        <v>D</v>
      </c>
      <c r="N63" s="33">
        <f>'[12]Рег-2022'!Y63</f>
        <v>2.9329970163421255E-4</v>
      </c>
      <c r="O63" s="34" t="str">
        <f t="shared" si="5"/>
        <v>D</v>
      </c>
      <c r="P63" s="23">
        <f>'[12]Рег-2022'!AA63</f>
        <v>0</v>
      </c>
      <c r="Q63" s="30" t="str">
        <f t="shared" si="6"/>
        <v>D</v>
      </c>
      <c r="R63" s="38">
        <f>'[12]Фед-2022'!AM63</f>
        <v>0.16666666666666666</v>
      </c>
      <c r="S63" s="34" t="str">
        <f t="shared" si="7"/>
        <v>C</v>
      </c>
      <c r="T63" s="36">
        <f>'[12]Фед-2022'!AO63</f>
        <v>0.5092339154417086</v>
      </c>
      <c r="U63" s="30" t="str">
        <f t="shared" si="8"/>
        <v>C</v>
      </c>
      <c r="V63" s="38">
        <f>'[12]Фед-2022'!AQ63</f>
        <v>0</v>
      </c>
      <c r="W63" s="282" t="str">
        <f t="shared" si="9"/>
        <v>D</v>
      </c>
      <c r="X63" s="58" t="str">
        <f t="shared" si="10"/>
        <v>C</v>
      </c>
      <c r="Y63" s="277">
        <f t="shared" si="11"/>
        <v>2.5</v>
      </c>
      <c r="Z63" s="278">
        <f t="shared" si="12"/>
        <v>4.2</v>
      </c>
      <c r="AA63" s="278">
        <f t="shared" si="13"/>
        <v>1</v>
      </c>
      <c r="AB63" s="278">
        <f t="shared" si="14"/>
        <v>4.2</v>
      </c>
      <c r="AC63" s="278">
        <f t="shared" si="15"/>
        <v>1</v>
      </c>
      <c r="AD63" s="278">
        <f t="shared" si="16"/>
        <v>1</v>
      </c>
      <c r="AE63" s="278">
        <f t="shared" si="17"/>
        <v>1</v>
      </c>
      <c r="AF63" s="278">
        <f t="shared" si="18"/>
        <v>2</v>
      </c>
      <c r="AG63" s="278">
        <f t="shared" si="19"/>
        <v>2</v>
      </c>
      <c r="AH63" s="278">
        <f t="shared" si="20"/>
        <v>1</v>
      </c>
      <c r="AI63" s="59">
        <f t="shared" si="21"/>
        <v>1.9899999999999998</v>
      </c>
    </row>
    <row r="64" spans="1:35" x14ac:dyDescent="0.25">
      <c r="A64" s="298">
        <v>16</v>
      </c>
      <c r="B64" s="279">
        <f>'[12]Мун-2022'!B64</f>
        <v>40840</v>
      </c>
      <c r="C64" s="294" t="str">
        <f>'[12]Мун-2022'!C64</f>
        <v>МБОУ СШ № 84</v>
      </c>
      <c r="D64" s="281">
        <f>'[12]Мун-2022'!CQ64</f>
        <v>0.31818181818181818</v>
      </c>
      <c r="E64" s="282" t="str">
        <f t="shared" si="0"/>
        <v>C</v>
      </c>
      <c r="F64" s="283">
        <f>'[12]Мун-2022'!CS64</f>
        <v>0.13478682259797839</v>
      </c>
      <c r="G64" s="24" t="str">
        <f t="shared" si="1"/>
        <v>D</v>
      </c>
      <c r="H64" s="284">
        <f>'[12]Мун-2022'!CU64</f>
        <v>0.10344827586206896</v>
      </c>
      <c r="I64" s="24" t="str">
        <f t="shared" si="2"/>
        <v>C</v>
      </c>
      <c r="J64" s="28">
        <f>'[12]Мун-2022'!CW64</f>
        <v>3.9136302294197033E-2</v>
      </c>
      <c r="K64" s="24" t="str">
        <f t="shared" si="3"/>
        <v>D</v>
      </c>
      <c r="L64" s="23">
        <f>'[12]Рег-2022'!W64</f>
        <v>0</v>
      </c>
      <c r="M64" s="30" t="str">
        <f t="shared" si="4"/>
        <v>D</v>
      </c>
      <c r="N64" s="33">
        <f>'[12]Рег-2022'!Y64</f>
        <v>2.9329970163421255E-4</v>
      </c>
      <c r="O64" s="34" t="str">
        <f t="shared" si="5"/>
        <v>D</v>
      </c>
      <c r="P64" s="23">
        <f>'[12]Рег-2022'!AA64</f>
        <v>0</v>
      </c>
      <c r="Q64" s="30" t="str">
        <f t="shared" si="6"/>
        <v>D</v>
      </c>
      <c r="R64" s="38">
        <f>'[12]Фед-2022'!AM64</f>
        <v>0</v>
      </c>
      <c r="S64" s="34" t="str">
        <f t="shared" si="7"/>
        <v>D</v>
      </c>
      <c r="T64" s="36">
        <f>'[12]Фед-2022'!AO64</f>
        <v>1.2730847886042716E-4</v>
      </c>
      <c r="U64" s="30" t="str">
        <f t="shared" si="8"/>
        <v>D</v>
      </c>
      <c r="V64" s="38">
        <f>'[12]Фед-2022'!AQ64</f>
        <v>0</v>
      </c>
      <c r="W64" s="282" t="str">
        <f t="shared" si="9"/>
        <v>D</v>
      </c>
      <c r="X64" s="58" t="str">
        <f t="shared" si="10"/>
        <v>D</v>
      </c>
      <c r="Y64" s="277">
        <f t="shared" si="11"/>
        <v>2</v>
      </c>
      <c r="Z64" s="278">
        <f t="shared" si="12"/>
        <v>1</v>
      </c>
      <c r="AA64" s="278">
        <f t="shared" si="13"/>
        <v>2</v>
      </c>
      <c r="AB64" s="278">
        <f t="shared" si="14"/>
        <v>1</v>
      </c>
      <c r="AC64" s="278">
        <f t="shared" si="15"/>
        <v>1</v>
      </c>
      <c r="AD64" s="278">
        <f t="shared" si="16"/>
        <v>1</v>
      </c>
      <c r="AE64" s="278">
        <f t="shared" si="17"/>
        <v>1</v>
      </c>
      <c r="AF64" s="278">
        <f t="shared" si="18"/>
        <v>1</v>
      </c>
      <c r="AG64" s="278">
        <f t="shared" si="19"/>
        <v>1</v>
      </c>
      <c r="AH64" s="278">
        <f t="shared" si="20"/>
        <v>1</v>
      </c>
      <c r="AI64" s="59">
        <f t="shared" si="21"/>
        <v>1.2</v>
      </c>
    </row>
    <row r="65" spans="1:35" x14ac:dyDescent="0.25">
      <c r="A65" s="298">
        <v>17</v>
      </c>
      <c r="B65" s="279">
        <f>'[12]Мун-2022'!B65</f>
        <v>40950</v>
      </c>
      <c r="C65" s="294" t="str">
        <f>'[12]Мун-2022'!C65</f>
        <v>МБОУ СШ № 95</v>
      </c>
      <c r="D65" s="281">
        <f>'[12]Мун-2022'!CQ65</f>
        <v>0.40909090909090912</v>
      </c>
      <c r="E65" s="282" t="str">
        <f t="shared" si="0"/>
        <v>B</v>
      </c>
      <c r="F65" s="283">
        <f>'[12]Мун-2022'!CS65</f>
        <v>4.6292301830202236</v>
      </c>
      <c r="G65" s="24" t="str">
        <f t="shared" si="1"/>
        <v>A</v>
      </c>
      <c r="H65" s="284">
        <f>'[12]Мун-2022'!CU65</f>
        <v>0</v>
      </c>
      <c r="I65" s="24" t="str">
        <f t="shared" si="2"/>
        <v>D</v>
      </c>
      <c r="J65" s="28">
        <f>'[12]Мун-2022'!CW65</f>
        <v>1.1594877764842841</v>
      </c>
      <c r="K65" s="24" t="str">
        <f t="shared" si="3"/>
        <v>A</v>
      </c>
      <c r="L65" s="23">
        <f>'[12]Рег-2022'!W65</f>
        <v>0.25</v>
      </c>
      <c r="M65" s="30" t="str">
        <f t="shared" si="4"/>
        <v>B</v>
      </c>
      <c r="N65" s="33">
        <f>'[12]Рег-2022'!Y65</f>
        <v>0.29329970163421254</v>
      </c>
      <c r="O65" s="34" t="str">
        <f t="shared" si="5"/>
        <v>D</v>
      </c>
      <c r="P65" s="23">
        <f>'[12]Рег-2022'!AA65</f>
        <v>0</v>
      </c>
      <c r="Q65" s="30" t="str">
        <f t="shared" si="6"/>
        <v>D</v>
      </c>
      <c r="R65" s="38">
        <f>'[12]Фед-2022'!AM65</f>
        <v>0.16666666666666666</v>
      </c>
      <c r="S65" s="34" t="str">
        <f t="shared" si="7"/>
        <v>C</v>
      </c>
      <c r="T65" s="36">
        <f>'[12]Фед-2022'!AO65</f>
        <v>0.38192543658128147</v>
      </c>
      <c r="U65" s="30" t="str">
        <f t="shared" si="8"/>
        <v>D</v>
      </c>
      <c r="V65" s="38">
        <f>'[12]Фед-2022'!AQ65</f>
        <v>0</v>
      </c>
      <c r="W65" s="282" t="str">
        <f t="shared" si="9"/>
        <v>D</v>
      </c>
      <c r="X65" s="58" t="str">
        <f t="shared" si="10"/>
        <v>C</v>
      </c>
      <c r="Y65" s="277">
        <f t="shared" si="11"/>
        <v>2.5</v>
      </c>
      <c r="Z65" s="278">
        <f t="shared" si="12"/>
        <v>4.2</v>
      </c>
      <c r="AA65" s="278">
        <f t="shared" si="13"/>
        <v>1</v>
      </c>
      <c r="AB65" s="278">
        <f t="shared" si="14"/>
        <v>4.2</v>
      </c>
      <c r="AC65" s="278">
        <f t="shared" si="15"/>
        <v>2.5</v>
      </c>
      <c r="AD65" s="278">
        <f t="shared" si="16"/>
        <v>1</v>
      </c>
      <c r="AE65" s="278">
        <f t="shared" si="17"/>
        <v>1</v>
      </c>
      <c r="AF65" s="278">
        <f t="shared" si="18"/>
        <v>2</v>
      </c>
      <c r="AG65" s="278">
        <f t="shared" si="19"/>
        <v>1</v>
      </c>
      <c r="AH65" s="278">
        <f t="shared" si="20"/>
        <v>1</v>
      </c>
      <c r="AI65" s="59">
        <f t="shared" si="21"/>
        <v>2.04</v>
      </c>
    </row>
    <row r="66" spans="1:35" x14ac:dyDescent="0.25">
      <c r="A66" s="298">
        <v>18</v>
      </c>
      <c r="B66" s="279">
        <f>'[12]Мун-2022'!B66</f>
        <v>40990</v>
      </c>
      <c r="C66" s="294" t="str">
        <f>'[12]Мун-2022'!C66</f>
        <v>МБОУ СШ № 99</v>
      </c>
      <c r="D66" s="281">
        <f>'[12]Мун-2022'!CQ66</f>
        <v>0.36363636363636365</v>
      </c>
      <c r="E66" s="282" t="str">
        <f t="shared" si="0"/>
        <v>C</v>
      </c>
      <c r="F66" s="283">
        <f>'[12]Мун-2022'!CS66</f>
        <v>0.29746057400933162</v>
      </c>
      <c r="G66" s="24" t="str">
        <f t="shared" si="1"/>
        <v>D</v>
      </c>
      <c r="H66" s="284">
        <f>'[12]Мун-2022'!CU66</f>
        <v>0.109375</v>
      </c>
      <c r="I66" s="24" t="str">
        <f t="shared" si="2"/>
        <v>C</v>
      </c>
      <c r="J66" s="28">
        <f>'[12]Мун-2022'!CW66</f>
        <v>5.5700609225413401E-2</v>
      </c>
      <c r="K66" s="24" t="str">
        <f t="shared" si="3"/>
        <v>D</v>
      </c>
      <c r="L66" s="23">
        <f>'[12]Рег-2022'!W66</f>
        <v>0.25</v>
      </c>
      <c r="M66" s="30" t="str">
        <f t="shared" si="4"/>
        <v>B</v>
      </c>
      <c r="N66" s="33">
        <f>'[12]Рег-2022'!Y66</f>
        <v>0.29329970163421254</v>
      </c>
      <c r="O66" s="34" t="str">
        <f t="shared" si="5"/>
        <v>D</v>
      </c>
      <c r="P66" s="23">
        <f>'[12]Рег-2022'!AA66</f>
        <v>1</v>
      </c>
      <c r="Q66" s="30" t="str">
        <f t="shared" si="6"/>
        <v>A</v>
      </c>
      <c r="R66" s="38">
        <f>'[12]Фед-2022'!AM66</f>
        <v>0.16666666666666666</v>
      </c>
      <c r="S66" s="34" t="str">
        <f t="shared" si="7"/>
        <v>C</v>
      </c>
      <c r="T66" s="36">
        <f>'[12]Фед-2022'!AO66</f>
        <v>0.2546169577208543</v>
      </c>
      <c r="U66" s="30" t="str">
        <f t="shared" si="8"/>
        <v>D</v>
      </c>
      <c r="V66" s="38">
        <f>'[12]Фед-2022'!AQ66</f>
        <v>0</v>
      </c>
      <c r="W66" s="282" t="str">
        <f t="shared" si="9"/>
        <v>D</v>
      </c>
      <c r="X66" s="58" t="str">
        <f t="shared" si="10"/>
        <v>C</v>
      </c>
      <c r="Y66" s="277">
        <f t="shared" si="11"/>
        <v>2</v>
      </c>
      <c r="Z66" s="278">
        <f t="shared" si="12"/>
        <v>1</v>
      </c>
      <c r="AA66" s="278">
        <f t="shared" si="13"/>
        <v>2</v>
      </c>
      <c r="AB66" s="278">
        <f t="shared" si="14"/>
        <v>1</v>
      </c>
      <c r="AC66" s="278">
        <f t="shared" si="15"/>
        <v>2.5</v>
      </c>
      <c r="AD66" s="278">
        <f t="shared" si="16"/>
        <v>1</v>
      </c>
      <c r="AE66" s="278">
        <f t="shared" si="17"/>
        <v>4.2</v>
      </c>
      <c r="AF66" s="278">
        <f t="shared" si="18"/>
        <v>2</v>
      </c>
      <c r="AG66" s="278">
        <f t="shared" si="19"/>
        <v>1</v>
      </c>
      <c r="AH66" s="278">
        <f t="shared" si="20"/>
        <v>1</v>
      </c>
      <c r="AI66" s="59">
        <f t="shared" si="21"/>
        <v>1.77</v>
      </c>
    </row>
    <row r="67" spans="1:35" ht="15.75" thickBot="1" x14ac:dyDescent="0.3">
      <c r="A67" s="299">
        <v>19</v>
      </c>
      <c r="B67" s="288">
        <f>'[12]Мун-2022'!B67</f>
        <v>40133</v>
      </c>
      <c r="C67" s="289" t="str">
        <f>'[12]Мун-2022'!C67</f>
        <v>МБОУ СШ № 133</v>
      </c>
      <c r="D67" s="290">
        <f>'[12]Мун-2022'!CQ67</f>
        <v>0.5</v>
      </c>
      <c r="E67" s="291" t="str">
        <f t="shared" si="0"/>
        <v>B</v>
      </c>
      <c r="F67" s="292">
        <f>'[12]Мун-2022'!CS67</f>
        <v>0.55773857626749679</v>
      </c>
      <c r="G67" s="24" t="str">
        <f t="shared" si="1"/>
        <v>C</v>
      </c>
      <c r="H67" s="293">
        <f>'[12]Мун-2022'!CU67</f>
        <v>3.3333333333333333E-2</v>
      </c>
      <c r="I67" s="24" t="str">
        <f t="shared" si="2"/>
        <v>D</v>
      </c>
      <c r="J67" s="28">
        <f>'[12]Мун-2022'!CW67</f>
        <v>0.14723926380368099</v>
      </c>
      <c r="K67" s="24" t="str">
        <f t="shared" si="3"/>
        <v>C</v>
      </c>
      <c r="L67" s="25">
        <f>'[12]Рег-2022'!W67</f>
        <v>0</v>
      </c>
      <c r="M67" s="35" t="str">
        <f t="shared" si="4"/>
        <v>D</v>
      </c>
      <c r="N67" s="28">
        <f>'[12]Рег-2022'!Y67</f>
        <v>2.9329970163421255E-4</v>
      </c>
      <c r="O67" s="40" t="str">
        <f t="shared" si="5"/>
        <v>D</v>
      </c>
      <c r="P67" s="25">
        <f>'[12]Рег-2022'!AA67</f>
        <v>0</v>
      </c>
      <c r="Q67" s="35" t="str">
        <f t="shared" si="6"/>
        <v>D</v>
      </c>
      <c r="R67" s="26">
        <f>'[12]Фед-2022'!AM67</f>
        <v>0.16666666666666666</v>
      </c>
      <c r="S67" s="40" t="str">
        <f t="shared" si="7"/>
        <v>C</v>
      </c>
      <c r="T67" s="43">
        <f>'[12]Фед-2022'!AO67</f>
        <v>0.38192543658128147</v>
      </c>
      <c r="U67" s="35" t="str">
        <f t="shared" si="8"/>
        <v>D</v>
      </c>
      <c r="V67" s="26">
        <f>'[12]Фед-2022'!AQ67</f>
        <v>0</v>
      </c>
      <c r="W67" s="291" t="str">
        <f t="shared" si="9"/>
        <v>D</v>
      </c>
      <c r="X67" s="57" t="str">
        <f t="shared" si="10"/>
        <v>D</v>
      </c>
      <c r="Y67" s="277">
        <f t="shared" si="11"/>
        <v>2.5</v>
      </c>
      <c r="Z67" s="278">
        <f t="shared" si="12"/>
        <v>2</v>
      </c>
      <c r="AA67" s="278">
        <f t="shared" si="13"/>
        <v>1</v>
      </c>
      <c r="AB67" s="278">
        <f t="shared" si="14"/>
        <v>2</v>
      </c>
      <c r="AC67" s="278">
        <f t="shared" si="15"/>
        <v>1</v>
      </c>
      <c r="AD67" s="278">
        <f t="shared" si="16"/>
        <v>1</v>
      </c>
      <c r="AE67" s="278">
        <f t="shared" si="17"/>
        <v>1</v>
      </c>
      <c r="AF67" s="278">
        <f t="shared" si="18"/>
        <v>2</v>
      </c>
      <c r="AG67" s="278">
        <f t="shared" si="19"/>
        <v>1</v>
      </c>
      <c r="AH67" s="278">
        <f t="shared" si="20"/>
        <v>1</v>
      </c>
      <c r="AI67" s="59">
        <f t="shared" si="21"/>
        <v>1.45</v>
      </c>
    </row>
    <row r="68" spans="1:35" ht="15.75" thickBot="1" x14ac:dyDescent="0.3">
      <c r="A68" s="295"/>
      <c r="B68" s="267"/>
      <c r="C68" s="29" t="str">
        <f>'[12]Мун-2022'!C68</f>
        <v>Свердловский район</v>
      </c>
      <c r="D68" s="70">
        <f>'[12]Мун-2022'!CQ68</f>
        <v>0.38636363636363635</v>
      </c>
      <c r="E68" s="71" t="str">
        <f t="shared" si="0"/>
        <v>C</v>
      </c>
      <c r="F68" s="72">
        <f>'[12]Мун-2022'!CS68</f>
        <v>0.6214801278409251</v>
      </c>
      <c r="G68" s="73" t="str">
        <f t="shared" si="1"/>
        <v>C</v>
      </c>
      <c r="H68" s="74">
        <f>'[12]Мун-2022'!CU68</f>
        <v>5.6089743589743592E-2</v>
      </c>
      <c r="I68" s="73" t="str">
        <f t="shared" si="2"/>
        <v>D</v>
      </c>
      <c r="J68" s="75">
        <f>'[12]Мун-2022'!CW68</f>
        <v>0.13028953229398663</v>
      </c>
      <c r="K68" s="73" t="str">
        <f t="shared" si="3"/>
        <v>C</v>
      </c>
      <c r="L68" s="76">
        <f>'[12]Рег-2022'!W68</f>
        <v>0.19642857142857142</v>
      </c>
      <c r="M68" s="77" t="str">
        <f t="shared" si="4"/>
        <v>C</v>
      </c>
      <c r="N68" s="75">
        <f>'[12]Рег-2022'!Y68</f>
        <v>0.50279948851579293</v>
      </c>
      <c r="O68" s="78" t="str">
        <f t="shared" si="5"/>
        <v>C</v>
      </c>
      <c r="P68" s="76">
        <f>'[12]Рег-2022'!AA68</f>
        <v>0.16666666666666666</v>
      </c>
      <c r="Q68" s="77" t="str">
        <f t="shared" si="6"/>
        <v>C</v>
      </c>
      <c r="R68" s="75">
        <f>'[12]Фед-2022'!AM68</f>
        <v>9.5238095238095233E-2</v>
      </c>
      <c r="S68" s="78" t="str">
        <f t="shared" si="7"/>
        <v>C</v>
      </c>
      <c r="T68" s="76">
        <f>'[12]Фед-2022'!AO68</f>
        <v>0.22733656939361993</v>
      </c>
      <c r="U68" s="77" t="str">
        <f t="shared" si="8"/>
        <v>D</v>
      </c>
      <c r="V68" s="75">
        <f>'[12]Фед-2022'!AQ68</f>
        <v>0.24</v>
      </c>
      <c r="W68" s="71" t="str">
        <f t="shared" si="9"/>
        <v>A</v>
      </c>
      <c r="X68" s="79" t="str">
        <f t="shared" si="10"/>
        <v>C</v>
      </c>
      <c r="Y68" s="277">
        <f t="shared" si="11"/>
        <v>2</v>
      </c>
      <c r="Z68" s="278">
        <f t="shared" si="12"/>
        <v>2</v>
      </c>
      <c r="AA68" s="278">
        <f t="shared" si="13"/>
        <v>1</v>
      </c>
      <c r="AB68" s="278">
        <f t="shared" si="14"/>
        <v>2</v>
      </c>
      <c r="AC68" s="278">
        <f t="shared" si="15"/>
        <v>2</v>
      </c>
      <c r="AD68" s="278">
        <f t="shared" si="16"/>
        <v>2</v>
      </c>
      <c r="AE68" s="278">
        <f t="shared" si="17"/>
        <v>2</v>
      </c>
      <c r="AF68" s="278">
        <f t="shared" si="18"/>
        <v>2</v>
      </c>
      <c r="AG68" s="278">
        <f t="shared" si="19"/>
        <v>1</v>
      </c>
      <c r="AH68" s="278">
        <f t="shared" si="20"/>
        <v>4.2</v>
      </c>
      <c r="AI68" s="59">
        <f t="shared" si="21"/>
        <v>2.02</v>
      </c>
    </row>
    <row r="69" spans="1:35" x14ac:dyDescent="0.25">
      <c r="A69" s="297">
        <v>1</v>
      </c>
      <c r="B69" s="271">
        <f>'[12]Мун-2022'!B69</f>
        <v>50040</v>
      </c>
      <c r="C69" s="286" t="str">
        <f>'[12]Мун-2022'!C69</f>
        <v>МАОУ Гимназия № 14</v>
      </c>
      <c r="D69" s="273">
        <f>'[12]Мун-2022'!CQ69</f>
        <v>0.5</v>
      </c>
      <c r="E69" s="274" t="str">
        <f t="shared" si="0"/>
        <v>B</v>
      </c>
      <c r="F69" s="275">
        <f>'[12]Мун-2022'!CS69</f>
        <v>0.3439387886982897</v>
      </c>
      <c r="G69" s="27" t="str">
        <f t="shared" si="1"/>
        <v>D</v>
      </c>
      <c r="H69" s="276">
        <f>'[12]Мун-2022'!CU69</f>
        <v>0.22972972972972974</v>
      </c>
      <c r="I69" s="27" t="str">
        <f t="shared" si="2"/>
        <v>A</v>
      </c>
      <c r="J69" s="26">
        <f>'[12]Мун-2022'!CW69</f>
        <v>7.1636011616650536E-2</v>
      </c>
      <c r="K69" s="27" t="str">
        <f t="shared" si="3"/>
        <v>D</v>
      </c>
      <c r="L69" s="36">
        <f>'[12]Рег-2022'!W69</f>
        <v>0.25</v>
      </c>
      <c r="M69" s="37" t="str">
        <f t="shared" si="4"/>
        <v>B</v>
      </c>
      <c r="N69" s="38">
        <f>'[12]Рег-2022'!Y69</f>
        <v>0.87989910490263756</v>
      </c>
      <c r="O69" s="39" t="str">
        <f t="shared" si="5"/>
        <v>C</v>
      </c>
      <c r="P69" s="36">
        <f>'[12]Рег-2022'!AA69</f>
        <v>0</v>
      </c>
      <c r="Q69" s="37" t="str">
        <f t="shared" si="6"/>
        <v>D</v>
      </c>
      <c r="R69" s="38">
        <f>'[12]Фед-2022'!AM69</f>
        <v>0.16666666666666666</v>
      </c>
      <c r="S69" s="39" t="str">
        <f t="shared" si="7"/>
        <v>C</v>
      </c>
      <c r="T69" s="36">
        <f>'[12]Фед-2022'!AO69</f>
        <v>0.63654239430213577</v>
      </c>
      <c r="U69" s="37" t="str">
        <f t="shared" si="8"/>
        <v>C</v>
      </c>
      <c r="V69" s="38">
        <f>'[12]Фед-2022'!AQ69</f>
        <v>0</v>
      </c>
      <c r="W69" s="274" t="str">
        <f t="shared" si="9"/>
        <v>D</v>
      </c>
      <c r="X69" s="56" t="str">
        <f t="shared" si="10"/>
        <v>C</v>
      </c>
      <c r="Y69" s="277">
        <f t="shared" si="11"/>
        <v>2.5</v>
      </c>
      <c r="Z69" s="278">
        <f t="shared" si="12"/>
        <v>1</v>
      </c>
      <c r="AA69" s="278">
        <f t="shared" si="13"/>
        <v>4.2</v>
      </c>
      <c r="AB69" s="278">
        <f t="shared" si="14"/>
        <v>1</v>
      </c>
      <c r="AC69" s="278">
        <f t="shared" si="15"/>
        <v>2.5</v>
      </c>
      <c r="AD69" s="278">
        <f t="shared" si="16"/>
        <v>2</v>
      </c>
      <c r="AE69" s="278">
        <f t="shared" si="17"/>
        <v>1</v>
      </c>
      <c r="AF69" s="278">
        <f t="shared" si="18"/>
        <v>2</v>
      </c>
      <c r="AG69" s="278">
        <f t="shared" si="19"/>
        <v>2</v>
      </c>
      <c r="AH69" s="278">
        <f t="shared" si="20"/>
        <v>1</v>
      </c>
      <c r="AI69" s="59">
        <f t="shared" si="21"/>
        <v>1.92</v>
      </c>
    </row>
    <row r="70" spans="1:35" x14ac:dyDescent="0.25">
      <c r="A70" s="298">
        <v>2</v>
      </c>
      <c r="B70" s="279">
        <f>'[12]Мун-2022'!B70</f>
        <v>50003</v>
      </c>
      <c r="C70" s="280" t="str">
        <f>'[12]Мун-2022'!C70</f>
        <v>МАОУ Лицей № 9 "Лидер"</v>
      </c>
      <c r="D70" s="281">
        <f>'[12]Мун-2022'!CQ70</f>
        <v>0.40909090909090912</v>
      </c>
      <c r="E70" s="282" t="str">
        <f t="shared" ref="E70:E123" si="22">IF(D70&gt;=$D$125,"A",IF(D70&gt;=$D$126,"B",IF(D70&gt;=$D$127,"C","D")))</f>
        <v>B</v>
      </c>
      <c r="F70" s="283">
        <f>'[12]Мун-2022'!CS70</f>
        <v>1.5244854417978246</v>
      </c>
      <c r="G70" s="24" t="str">
        <f t="shared" ref="G70:G123" si="23">IF(F70&gt;=$F$125,"A",IF(F70&gt;=$F$126,"B",IF(F70&gt;=$F$127,"C","D")))</f>
        <v>A</v>
      </c>
      <c r="H70" s="284">
        <f>'[12]Мун-2022'!CU70</f>
        <v>6.0975609756097563E-3</v>
      </c>
      <c r="I70" s="24" t="str">
        <f t="shared" ref="I70:I123" si="24">IF(H70&gt;=$H$125,"A",IF(H70&gt;=$H$126,"B",IF(H70&gt;=$H$127,"C","D")))</f>
        <v>D</v>
      </c>
      <c r="J70" s="28">
        <f>'[12]Мун-2022'!CW70</f>
        <v>0.28546562228024369</v>
      </c>
      <c r="K70" s="24" t="str">
        <f t="shared" ref="K70:K123" si="25">IF(J70&gt;=$J$125,"A",IF(J70&gt;=$J$126,"B",IF(J70&gt;=$J$127,"C","D")))</f>
        <v>A</v>
      </c>
      <c r="L70" s="23">
        <f>'[12]Рег-2022'!W70</f>
        <v>0.5</v>
      </c>
      <c r="M70" s="30" t="str">
        <f t="shared" ref="M70:M123" si="26">IF(L70&gt;=$L$125,"A",IF(L70&gt;=$L$126,"B",IF(L70&gt;=$L$127,"C","D")))</f>
        <v>A</v>
      </c>
      <c r="N70" s="33">
        <f>'[12]Рег-2022'!Y70</f>
        <v>0.58659940326842508</v>
      </c>
      <c r="O70" s="34" t="str">
        <f t="shared" ref="O70:O123" si="27">IF(N70&gt;=$N$125,"A",IF(N70&gt;=$N$126,"B",IF(N70&gt;=$N$127,"C","D")))</f>
        <v>C</v>
      </c>
      <c r="P70" s="23">
        <f>'[12]Рег-2022'!AA70</f>
        <v>1</v>
      </c>
      <c r="Q70" s="30" t="str">
        <f t="shared" ref="Q70:Q123" si="28">IF(P70&gt;=$P$125,"A",IF(P70&gt;=$P$126,"B",IF(P70&gt;=$P$127,"C","D")))</f>
        <v>A</v>
      </c>
      <c r="R70" s="38">
        <f>'[12]Фед-2022'!AM70</f>
        <v>0.16666666666666666</v>
      </c>
      <c r="S70" s="34" t="str">
        <f t="shared" ref="S70:S123" si="29">IF(R70&gt;=$R$125,"A",IF(R70&gt;=$R$126,"B",IF(R70&gt;=$R$127,"C","D")))</f>
        <v>C</v>
      </c>
      <c r="T70" s="36">
        <f>'[12]Фед-2022'!AO70</f>
        <v>0.63654239430213577</v>
      </c>
      <c r="U70" s="30" t="str">
        <f t="shared" ref="U70:U123" si="30">IF(T70&gt;=$T$125,"A",IF(T70&gt;=$T$126,"B",IF(T70&gt;=$T$127,"C","D")))</f>
        <v>C</v>
      </c>
      <c r="V70" s="38">
        <f>'[12]Фед-2022'!AQ70</f>
        <v>0</v>
      </c>
      <c r="W70" s="282" t="str">
        <f t="shared" ref="W70:W123" si="31">IF(V70&gt;=$V$125,"A",IF(V70&gt;=$V$126,"B",IF(V70&gt;=$V$127,"C","D")))</f>
        <v>D</v>
      </c>
      <c r="X70" s="58" t="str">
        <f t="shared" si="10"/>
        <v>B</v>
      </c>
      <c r="Y70" s="277">
        <f t="shared" si="11"/>
        <v>2.5</v>
      </c>
      <c r="Z70" s="278">
        <f t="shared" si="12"/>
        <v>4.2</v>
      </c>
      <c r="AA70" s="278">
        <f t="shared" si="13"/>
        <v>1</v>
      </c>
      <c r="AB70" s="278">
        <f t="shared" si="14"/>
        <v>4.2</v>
      </c>
      <c r="AC70" s="278">
        <f t="shared" si="15"/>
        <v>4.2</v>
      </c>
      <c r="AD70" s="278">
        <f t="shared" si="16"/>
        <v>2</v>
      </c>
      <c r="AE70" s="278">
        <f t="shared" si="17"/>
        <v>4.2</v>
      </c>
      <c r="AF70" s="278">
        <f t="shared" si="18"/>
        <v>2</v>
      </c>
      <c r="AG70" s="278">
        <f t="shared" si="19"/>
        <v>2</v>
      </c>
      <c r="AH70" s="278">
        <f t="shared" si="20"/>
        <v>1</v>
      </c>
      <c r="AI70" s="59">
        <f t="shared" si="21"/>
        <v>2.73</v>
      </c>
    </row>
    <row r="71" spans="1:35" x14ac:dyDescent="0.25">
      <c r="A71" s="298">
        <v>3</v>
      </c>
      <c r="B71" s="279">
        <f>'[12]Мун-2022'!B71</f>
        <v>50060</v>
      </c>
      <c r="C71" s="280" t="str">
        <f>'[12]Мун-2022'!C71</f>
        <v>МБОУ СШ № 6</v>
      </c>
      <c r="D71" s="281">
        <f>'[12]Мун-2022'!CQ71</f>
        <v>0.45454545454545453</v>
      </c>
      <c r="E71" s="282" t="str">
        <f t="shared" si="22"/>
        <v>B</v>
      </c>
      <c r="F71" s="283">
        <f>'[12]Мун-2022'!CS71</f>
        <v>1.0039294372814942</v>
      </c>
      <c r="G71" s="24" t="str">
        <f t="shared" si="23"/>
        <v>B</v>
      </c>
      <c r="H71" s="284">
        <f>'[12]Мун-2022'!CU71</f>
        <v>4.1666666666666664E-2</v>
      </c>
      <c r="I71" s="24" t="str">
        <f t="shared" si="24"/>
        <v>D</v>
      </c>
      <c r="J71" s="28">
        <f>'[12]Мун-2022'!CW71</f>
        <v>0.26865671641791045</v>
      </c>
      <c r="K71" s="24" t="str">
        <f t="shared" si="25"/>
        <v>B</v>
      </c>
      <c r="L71" s="23">
        <f>'[12]Рег-2022'!W71</f>
        <v>0.25</v>
      </c>
      <c r="M71" s="30" t="str">
        <f t="shared" si="26"/>
        <v>B</v>
      </c>
      <c r="N71" s="33">
        <f>'[12]Рег-2022'!Y71</f>
        <v>0.29329970163421254</v>
      </c>
      <c r="O71" s="34" t="str">
        <f t="shared" si="27"/>
        <v>D</v>
      </c>
      <c r="P71" s="23">
        <f>'[12]Рег-2022'!AA71</f>
        <v>0</v>
      </c>
      <c r="Q71" s="30" t="str">
        <f t="shared" si="28"/>
        <v>D</v>
      </c>
      <c r="R71" s="38">
        <f>'[12]Фед-2022'!AM71</f>
        <v>0.16666666666666666</v>
      </c>
      <c r="S71" s="34" t="str">
        <f t="shared" si="29"/>
        <v>C</v>
      </c>
      <c r="T71" s="36">
        <f>'[12]Фед-2022'!AO71</f>
        <v>0.12730847886042715</v>
      </c>
      <c r="U71" s="30" t="str">
        <f t="shared" si="30"/>
        <v>D</v>
      </c>
      <c r="V71" s="38">
        <f>'[12]Фед-2022'!AQ71</f>
        <v>0</v>
      </c>
      <c r="W71" s="282" t="str">
        <f t="shared" si="31"/>
        <v>D</v>
      </c>
      <c r="X71" s="58" t="str">
        <f t="shared" ref="X71:X121" si="32">IF(AI71&gt;=3.5,"A",IF(AI71&gt;=2.5,"B",IF(AI71&gt;=1.5,"C","D")))</f>
        <v>C</v>
      </c>
      <c r="Y71" s="277">
        <f t="shared" ref="Y71:Y121" si="33">IF(E71="A",4.2,IF(E71="B",2.5,IF(E71="C",2,1)))</f>
        <v>2.5</v>
      </c>
      <c r="Z71" s="278">
        <f t="shared" ref="Z71:Z121" si="34">IF(G71="A",4.2,IF(G71="B",2.5,IF(G71="C",2,1)))</f>
        <v>2.5</v>
      </c>
      <c r="AA71" s="278">
        <f t="shared" ref="AA71:AA121" si="35">IF(I71="A",4.2,IF(I71="B",2.5,IF(I71="C",2,1)))</f>
        <v>1</v>
      </c>
      <c r="AB71" s="278">
        <f t="shared" ref="AB71:AB121" si="36">IF(K71="A",4.2,IF(K71="B",2.5,IF(K71="C",2,1)))</f>
        <v>2.5</v>
      </c>
      <c r="AC71" s="278">
        <f t="shared" ref="AC71:AC121" si="37">IF(M71="A",4.2,IF(M71="B",2.5,IF(M71="C",2,1)))</f>
        <v>2.5</v>
      </c>
      <c r="AD71" s="278">
        <f t="shared" ref="AD71:AD121" si="38">IF(O71="A",4.2,IF(O71="B",2.5,IF(O71="C",2,1)))</f>
        <v>1</v>
      </c>
      <c r="AE71" s="278">
        <f t="shared" ref="AE71:AE121" si="39">IF(Q71="A",4.2,IF(Q71="B",2.5,IF(Q71="C",2,1)))</f>
        <v>1</v>
      </c>
      <c r="AF71" s="278">
        <f t="shared" ref="AF71:AF121" si="40">IF(S71="A",4.2,IF(S71="B",2.5,IF(S71="C",2,1)))</f>
        <v>2</v>
      </c>
      <c r="AG71" s="278">
        <f t="shared" ref="AG71:AG121" si="41">IF(U71="A",4.2,IF(U71="B",2.5,IF(U71="C",2,1)))</f>
        <v>1</v>
      </c>
      <c r="AH71" s="278">
        <f t="shared" ref="AH71:AH121" si="42">IF(W71="A",4.2,IF(W71="B",2.5,IF(W71="C",2,1)))</f>
        <v>1</v>
      </c>
      <c r="AI71" s="59">
        <f t="shared" ref="AI71:AI121" si="43">AVERAGE(Y71:AH71)</f>
        <v>1.7</v>
      </c>
    </row>
    <row r="72" spans="1:35" x14ac:dyDescent="0.25">
      <c r="A72" s="298">
        <v>4</v>
      </c>
      <c r="B72" s="279">
        <f>'[12]Мун-2022'!B72</f>
        <v>50170</v>
      </c>
      <c r="C72" s="280" t="str">
        <f>'[12]Мун-2022'!C72</f>
        <v>МБОУ СШ № 17</v>
      </c>
      <c r="D72" s="281">
        <f>'[12]Мун-2022'!CQ72</f>
        <v>0.40909090909090912</v>
      </c>
      <c r="E72" s="282" t="str">
        <f t="shared" si="22"/>
        <v>B</v>
      </c>
      <c r="F72" s="283">
        <f>'[12]Мун-2022'!CS72</f>
        <v>0.45548650395178908</v>
      </c>
      <c r="G72" s="24" t="str">
        <f t="shared" si="23"/>
        <v>D</v>
      </c>
      <c r="H72" s="284">
        <f>'[12]Мун-2022'!CU72</f>
        <v>4.0816326530612242E-2</v>
      </c>
      <c r="I72" s="24" t="str">
        <f t="shared" si="24"/>
        <v>D</v>
      </c>
      <c r="J72" s="28">
        <f>'[12]Мун-2022'!CW72</f>
        <v>0.13154362416107382</v>
      </c>
      <c r="K72" s="24" t="str">
        <f t="shared" si="25"/>
        <v>C</v>
      </c>
      <c r="L72" s="23">
        <f>'[12]Рег-2022'!W72</f>
        <v>0</v>
      </c>
      <c r="M72" s="30" t="str">
        <f t="shared" si="26"/>
        <v>D</v>
      </c>
      <c r="N72" s="33">
        <f>'[12]Рег-2022'!Y72</f>
        <v>2.9329970163421255E-4</v>
      </c>
      <c r="O72" s="34" t="str">
        <f t="shared" si="27"/>
        <v>D</v>
      </c>
      <c r="P72" s="23">
        <f>'[12]Рег-2022'!AA72</f>
        <v>0</v>
      </c>
      <c r="Q72" s="30" t="str">
        <f t="shared" si="28"/>
        <v>D</v>
      </c>
      <c r="R72" s="38">
        <f>'[12]Фед-2022'!AM72</f>
        <v>0</v>
      </c>
      <c r="S72" s="34" t="str">
        <f t="shared" si="29"/>
        <v>D</v>
      </c>
      <c r="T72" s="36">
        <f>'[12]Фед-2022'!AO72</f>
        <v>1.2730847886042716E-4</v>
      </c>
      <c r="U72" s="30" t="str">
        <f t="shared" si="30"/>
        <v>D</v>
      </c>
      <c r="V72" s="38">
        <f>'[12]Фед-2022'!AQ72</f>
        <v>0</v>
      </c>
      <c r="W72" s="282" t="str">
        <f t="shared" si="31"/>
        <v>D</v>
      </c>
      <c r="X72" s="58" t="str">
        <f t="shared" si="32"/>
        <v>D</v>
      </c>
      <c r="Y72" s="277">
        <f t="shared" si="33"/>
        <v>2.5</v>
      </c>
      <c r="Z72" s="278">
        <f t="shared" si="34"/>
        <v>1</v>
      </c>
      <c r="AA72" s="278">
        <f t="shared" si="35"/>
        <v>1</v>
      </c>
      <c r="AB72" s="278">
        <f t="shared" si="36"/>
        <v>2</v>
      </c>
      <c r="AC72" s="278">
        <f t="shared" si="37"/>
        <v>1</v>
      </c>
      <c r="AD72" s="278">
        <f t="shared" si="38"/>
        <v>1</v>
      </c>
      <c r="AE72" s="278">
        <f t="shared" si="39"/>
        <v>1</v>
      </c>
      <c r="AF72" s="278">
        <f t="shared" si="40"/>
        <v>1</v>
      </c>
      <c r="AG72" s="278">
        <f t="shared" si="41"/>
        <v>1</v>
      </c>
      <c r="AH72" s="278">
        <f t="shared" si="42"/>
        <v>1</v>
      </c>
      <c r="AI72" s="59">
        <f t="shared" si="43"/>
        <v>1.25</v>
      </c>
    </row>
    <row r="73" spans="1:35" x14ac:dyDescent="0.25">
      <c r="A73" s="298">
        <v>5</v>
      </c>
      <c r="B73" s="279">
        <f>'[12]Мун-2022'!B73</f>
        <v>50230</v>
      </c>
      <c r="C73" s="280" t="str">
        <f>'[12]Мун-2022'!C73</f>
        <v>МАОУ СШ № 23</v>
      </c>
      <c r="D73" s="281">
        <f>'[12]Мун-2022'!CQ73</f>
        <v>0.36363636363636365</v>
      </c>
      <c r="E73" s="282" t="str">
        <f t="shared" si="22"/>
        <v>C</v>
      </c>
      <c r="F73" s="283">
        <f>'[12]Мун-2022'!CS73</f>
        <v>0.89238172202799493</v>
      </c>
      <c r="G73" s="24" t="str">
        <f t="shared" si="23"/>
        <v>C</v>
      </c>
      <c r="H73" s="284">
        <f>'[12]Мун-2022'!CU73</f>
        <v>6.7708333333333329E-2</v>
      </c>
      <c r="I73" s="24" t="str">
        <f t="shared" si="24"/>
        <v>C</v>
      </c>
      <c r="J73" s="28">
        <f>'[12]Мун-2022'!CW73</f>
        <v>0.21843003412969283</v>
      </c>
      <c r="K73" s="24" t="str">
        <f t="shared" si="25"/>
        <v>B</v>
      </c>
      <c r="L73" s="23">
        <f>'[12]Рег-2022'!W73</f>
        <v>0.5</v>
      </c>
      <c r="M73" s="30" t="str">
        <f t="shared" si="26"/>
        <v>A</v>
      </c>
      <c r="N73" s="33">
        <f>'[12]Рег-2022'!Y73</f>
        <v>2.3463976130737003</v>
      </c>
      <c r="O73" s="34" t="str">
        <f t="shared" si="27"/>
        <v>A</v>
      </c>
      <c r="P73" s="23">
        <f>'[12]Рег-2022'!AA73</f>
        <v>0</v>
      </c>
      <c r="Q73" s="30" t="str">
        <f t="shared" si="28"/>
        <v>D</v>
      </c>
      <c r="R73" s="38">
        <f>'[12]Фед-2022'!AM73</f>
        <v>0</v>
      </c>
      <c r="S73" s="34" t="str">
        <f t="shared" si="29"/>
        <v>D</v>
      </c>
      <c r="T73" s="36">
        <f>'[12]Фед-2022'!AO73</f>
        <v>1.2730847886042716E-4</v>
      </c>
      <c r="U73" s="30" t="str">
        <f t="shared" si="30"/>
        <v>D</v>
      </c>
      <c r="V73" s="38">
        <f>'[12]Фед-2022'!AQ73</f>
        <v>0</v>
      </c>
      <c r="W73" s="282" t="str">
        <f t="shared" si="31"/>
        <v>D</v>
      </c>
      <c r="X73" s="58" t="str">
        <f t="shared" si="32"/>
        <v>C</v>
      </c>
      <c r="Y73" s="277">
        <f t="shared" si="33"/>
        <v>2</v>
      </c>
      <c r="Z73" s="278">
        <f t="shared" si="34"/>
        <v>2</v>
      </c>
      <c r="AA73" s="278">
        <f t="shared" si="35"/>
        <v>2</v>
      </c>
      <c r="AB73" s="278">
        <f t="shared" si="36"/>
        <v>2.5</v>
      </c>
      <c r="AC73" s="278">
        <f t="shared" si="37"/>
        <v>4.2</v>
      </c>
      <c r="AD73" s="278">
        <f t="shared" si="38"/>
        <v>4.2</v>
      </c>
      <c r="AE73" s="278">
        <f t="shared" si="39"/>
        <v>1</v>
      </c>
      <c r="AF73" s="278">
        <f t="shared" si="40"/>
        <v>1</v>
      </c>
      <c r="AG73" s="278">
        <f t="shared" si="41"/>
        <v>1</v>
      </c>
      <c r="AH73" s="278">
        <f t="shared" si="42"/>
        <v>1</v>
      </c>
      <c r="AI73" s="59">
        <f t="shared" si="43"/>
        <v>2.09</v>
      </c>
    </row>
    <row r="74" spans="1:35" x14ac:dyDescent="0.25">
      <c r="A74" s="298">
        <v>6</v>
      </c>
      <c r="B74" s="279">
        <f>'[12]Мун-2022'!B74</f>
        <v>50340</v>
      </c>
      <c r="C74" s="280" t="str">
        <f>'[12]Мун-2022'!C74</f>
        <v>МБОУ СШ № 34</v>
      </c>
      <c r="D74" s="281">
        <f>'[12]Мун-2022'!CQ74</f>
        <v>0.18181818181818182</v>
      </c>
      <c r="E74" s="282" t="str">
        <f t="shared" si="22"/>
        <v>D</v>
      </c>
      <c r="F74" s="283">
        <f>'[12]Мун-2022'!CS74</f>
        <v>4.6478214688958068E-2</v>
      </c>
      <c r="G74" s="24" t="str">
        <f t="shared" si="23"/>
        <v>D</v>
      </c>
      <c r="H74" s="284">
        <f>'[12]Мун-2022'!CU74</f>
        <v>0</v>
      </c>
      <c r="I74" s="24" t="str">
        <f t="shared" si="24"/>
        <v>D</v>
      </c>
      <c r="J74" s="28">
        <f>'[12]Мун-2022'!CW74</f>
        <v>1.3568521031207599E-2</v>
      </c>
      <c r="K74" s="24" t="str">
        <f t="shared" si="25"/>
        <v>D</v>
      </c>
      <c r="L74" s="23">
        <f>'[12]Рег-2022'!W74</f>
        <v>0</v>
      </c>
      <c r="M74" s="30" t="str">
        <f t="shared" si="26"/>
        <v>D</v>
      </c>
      <c r="N74" s="33">
        <f>'[12]Рег-2022'!Y74</f>
        <v>2.9329970163421255E-4</v>
      </c>
      <c r="O74" s="34" t="str">
        <f t="shared" si="27"/>
        <v>D</v>
      </c>
      <c r="P74" s="23">
        <f>'[12]Рег-2022'!AA74</f>
        <v>0</v>
      </c>
      <c r="Q74" s="30" t="str">
        <f t="shared" si="28"/>
        <v>D</v>
      </c>
      <c r="R74" s="38">
        <f>'[12]Фед-2022'!AM74</f>
        <v>0</v>
      </c>
      <c r="S74" s="34" t="str">
        <f t="shared" si="29"/>
        <v>D</v>
      </c>
      <c r="T74" s="36">
        <f>'[12]Фед-2022'!AO74</f>
        <v>1.2730847886042716E-4</v>
      </c>
      <c r="U74" s="30" t="str">
        <f t="shared" si="30"/>
        <v>D</v>
      </c>
      <c r="V74" s="38">
        <f>'[12]Фед-2022'!AQ74</f>
        <v>0</v>
      </c>
      <c r="W74" s="282" t="str">
        <f t="shared" si="31"/>
        <v>D</v>
      </c>
      <c r="X74" s="58" t="str">
        <f t="shared" si="32"/>
        <v>D</v>
      </c>
      <c r="Y74" s="277">
        <f t="shared" si="33"/>
        <v>1</v>
      </c>
      <c r="Z74" s="278">
        <f t="shared" si="34"/>
        <v>1</v>
      </c>
      <c r="AA74" s="278">
        <f t="shared" si="35"/>
        <v>1</v>
      </c>
      <c r="AB74" s="278">
        <f t="shared" si="36"/>
        <v>1</v>
      </c>
      <c r="AC74" s="278">
        <f t="shared" si="37"/>
        <v>1</v>
      </c>
      <c r="AD74" s="278">
        <f t="shared" si="38"/>
        <v>1</v>
      </c>
      <c r="AE74" s="278">
        <f t="shared" si="39"/>
        <v>1</v>
      </c>
      <c r="AF74" s="278">
        <f t="shared" si="40"/>
        <v>1</v>
      </c>
      <c r="AG74" s="278">
        <f t="shared" si="41"/>
        <v>1</v>
      </c>
      <c r="AH74" s="278">
        <f t="shared" si="42"/>
        <v>1</v>
      </c>
      <c r="AI74" s="59">
        <f t="shared" si="43"/>
        <v>1</v>
      </c>
    </row>
    <row r="75" spans="1:35" x14ac:dyDescent="0.25">
      <c r="A75" s="298">
        <v>7</v>
      </c>
      <c r="B75" s="279">
        <f>'[12]Мун-2022'!B75</f>
        <v>50420</v>
      </c>
      <c r="C75" s="280" t="str">
        <f>'[12]Мун-2022'!C75</f>
        <v>МБОУ СШ № 42</v>
      </c>
      <c r="D75" s="281">
        <f>'[12]Мун-2022'!CQ75</f>
        <v>0.31818181818181818</v>
      </c>
      <c r="E75" s="282" t="str">
        <f t="shared" si="22"/>
        <v>C</v>
      </c>
      <c r="F75" s="283">
        <f>'[12]Мун-2022'!CS75</f>
        <v>0.15802592994245743</v>
      </c>
      <c r="G75" s="24" t="str">
        <f t="shared" si="23"/>
        <v>D</v>
      </c>
      <c r="H75" s="284">
        <f>'[12]Мун-2022'!CU75</f>
        <v>0.17647058823529413</v>
      </c>
      <c r="I75" s="24" t="str">
        <f t="shared" si="24"/>
        <v>A</v>
      </c>
      <c r="J75" s="28">
        <f>'[12]Мун-2022'!CW75</f>
        <v>3.7403740374037403E-2</v>
      </c>
      <c r="K75" s="24" t="str">
        <f t="shared" si="25"/>
        <v>D</v>
      </c>
      <c r="L75" s="23">
        <f>'[12]Рег-2022'!W75</f>
        <v>0</v>
      </c>
      <c r="M75" s="30" t="str">
        <f t="shared" si="26"/>
        <v>D</v>
      </c>
      <c r="N75" s="33">
        <f>'[12]Рег-2022'!Y75</f>
        <v>2.9329970163421255E-4</v>
      </c>
      <c r="O75" s="34" t="str">
        <f t="shared" si="27"/>
        <v>D</v>
      </c>
      <c r="P75" s="23">
        <f>'[12]Рег-2022'!AA75</f>
        <v>0</v>
      </c>
      <c r="Q75" s="30" t="str">
        <f t="shared" si="28"/>
        <v>D</v>
      </c>
      <c r="R75" s="38">
        <f>'[12]Фед-2022'!AM75</f>
        <v>0</v>
      </c>
      <c r="S75" s="34" t="str">
        <f t="shared" si="29"/>
        <v>D</v>
      </c>
      <c r="T75" s="36">
        <f>'[12]Фед-2022'!AO75</f>
        <v>1.2730847886042716E-4</v>
      </c>
      <c r="U75" s="30" t="str">
        <f t="shared" si="30"/>
        <v>D</v>
      </c>
      <c r="V75" s="38">
        <f>'[12]Фед-2022'!AQ75</f>
        <v>0</v>
      </c>
      <c r="W75" s="282" t="str">
        <f t="shared" si="31"/>
        <v>D</v>
      </c>
      <c r="X75" s="58" t="str">
        <f t="shared" si="32"/>
        <v>D</v>
      </c>
      <c r="Y75" s="277">
        <f t="shared" si="33"/>
        <v>2</v>
      </c>
      <c r="Z75" s="278">
        <f t="shared" si="34"/>
        <v>1</v>
      </c>
      <c r="AA75" s="278">
        <f t="shared" si="35"/>
        <v>4.2</v>
      </c>
      <c r="AB75" s="278">
        <f t="shared" si="36"/>
        <v>1</v>
      </c>
      <c r="AC75" s="278">
        <f t="shared" si="37"/>
        <v>1</v>
      </c>
      <c r="AD75" s="278">
        <f t="shared" si="38"/>
        <v>1</v>
      </c>
      <c r="AE75" s="278">
        <f t="shared" si="39"/>
        <v>1</v>
      </c>
      <c r="AF75" s="278">
        <f t="shared" si="40"/>
        <v>1</v>
      </c>
      <c r="AG75" s="278">
        <f t="shared" si="41"/>
        <v>1</v>
      </c>
      <c r="AH75" s="278">
        <f t="shared" si="42"/>
        <v>1</v>
      </c>
      <c r="AI75" s="59">
        <f t="shared" si="43"/>
        <v>1.42</v>
      </c>
    </row>
    <row r="76" spans="1:35" x14ac:dyDescent="0.25">
      <c r="A76" s="298">
        <v>8</v>
      </c>
      <c r="B76" s="279">
        <f>'[12]Мун-2022'!B76</f>
        <v>50450</v>
      </c>
      <c r="C76" s="280" t="str">
        <f>'[12]Мун-2022'!C76</f>
        <v>МБОУ СШ № 45</v>
      </c>
      <c r="D76" s="281">
        <f>'[12]Мун-2022'!CQ76</f>
        <v>0.31818181818181818</v>
      </c>
      <c r="E76" s="282" t="str">
        <f t="shared" si="22"/>
        <v>C</v>
      </c>
      <c r="F76" s="283">
        <f>'[12]Мун-2022'!CS76</f>
        <v>0.1394346440668742</v>
      </c>
      <c r="G76" s="24" t="str">
        <f t="shared" si="23"/>
        <v>D</v>
      </c>
      <c r="H76" s="284">
        <f>'[12]Мун-2022'!CU76</f>
        <v>0.2</v>
      </c>
      <c r="I76" s="24" t="str">
        <f t="shared" si="24"/>
        <v>A</v>
      </c>
      <c r="J76" s="28">
        <f>'[12]Мун-2022'!CW76</f>
        <v>2.1023125437981779E-2</v>
      </c>
      <c r="K76" s="24" t="str">
        <f t="shared" si="25"/>
        <v>D</v>
      </c>
      <c r="L76" s="23">
        <f>'[12]Рег-2022'!W76</f>
        <v>0.25</v>
      </c>
      <c r="M76" s="30" t="str">
        <f t="shared" si="26"/>
        <v>B</v>
      </c>
      <c r="N76" s="33">
        <f>'[12]Рег-2022'!Y76</f>
        <v>0.29329970163421254</v>
      </c>
      <c r="O76" s="34" t="str">
        <f t="shared" si="27"/>
        <v>D</v>
      </c>
      <c r="P76" s="23">
        <f>'[12]Рег-2022'!AA76</f>
        <v>0</v>
      </c>
      <c r="Q76" s="30" t="str">
        <f t="shared" si="28"/>
        <v>D</v>
      </c>
      <c r="R76" s="38">
        <f>'[12]Фед-2022'!AM76</f>
        <v>0.16666666666666666</v>
      </c>
      <c r="S76" s="34" t="str">
        <f t="shared" si="29"/>
        <v>C</v>
      </c>
      <c r="T76" s="36">
        <f>'[12]Фед-2022'!AO76</f>
        <v>0.2546169577208543</v>
      </c>
      <c r="U76" s="30" t="str">
        <f t="shared" si="30"/>
        <v>D</v>
      </c>
      <c r="V76" s="38">
        <f>'[12]Фед-2022'!AQ76</f>
        <v>0</v>
      </c>
      <c r="W76" s="282" t="str">
        <f t="shared" si="31"/>
        <v>D</v>
      </c>
      <c r="X76" s="58" t="str">
        <f t="shared" si="32"/>
        <v>C</v>
      </c>
      <c r="Y76" s="277">
        <f t="shared" si="33"/>
        <v>2</v>
      </c>
      <c r="Z76" s="278">
        <f t="shared" si="34"/>
        <v>1</v>
      </c>
      <c r="AA76" s="278">
        <f t="shared" si="35"/>
        <v>4.2</v>
      </c>
      <c r="AB76" s="278">
        <f t="shared" si="36"/>
        <v>1</v>
      </c>
      <c r="AC76" s="278">
        <f t="shared" si="37"/>
        <v>2.5</v>
      </c>
      <c r="AD76" s="278">
        <f t="shared" si="38"/>
        <v>1</v>
      </c>
      <c r="AE76" s="278">
        <f t="shared" si="39"/>
        <v>1</v>
      </c>
      <c r="AF76" s="278">
        <f t="shared" si="40"/>
        <v>2</v>
      </c>
      <c r="AG76" s="278">
        <f t="shared" si="41"/>
        <v>1</v>
      </c>
      <c r="AH76" s="278">
        <f t="shared" si="42"/>
        <v>1</v>
      </c>
      <c r="AI76" s="59">
        <f t="shared" si="43"/>
        <v>1.67</v>
      </c>
    </row>
    <row r="77" spans="1:35" x14ac:dyDescent="0.25">
      <c r="A77" s="298">
        <v>9</v>
      </c>
      <c r="B77" s="279">
        <f>'[12]Мун-2022'!B77</f>
        <v>50620</v>
      </c>
      <c r="C77" s="280" t="str">
        <f>'[12]Мун-2022'!C77</f>
        <v>МБОУ СШ № 62</v>
      </c>
      <c r="D77" s="281">
        <f>'[12]Мун-2022'!CQ77</f>
        <v>0.31818181818181818</v>
      </c>
      <c r="E77" s="282" t="str">
        <f t="shared" si="22"/>
        <v>C</v>
      </c>
      <c r="F77" s="283">
        <f>'[12]Мун-2022'!CS77</f>
        <v>9.2956429377916136E-2</v>
      </c>
      <c r="G77" s="24" t="str">
        <f t="shared" si="23"/>
        <v>D</v>
      </c>
      <c r="H77" s="284">
        <f>'[12]Мун-2022'!CU77</f>
        <v>0.2</v>
      </c>
      <c r="I77" s="24" t="str">
        <f t="shared" si="24"/>
        <v>A</v>
      </c>
      <c r="J77" s="28">
        <f>'[12]Мун-2022'!CW77</f>
        <v>2.8530670470756064E-2</v>
      </c>
      <c r="K77" s="24" t="str">
        <f t="shared" si="25"/>
        <v>D</v>
      </c>
      <c r="L77" s="23">
        <f>'[12]Рег-2022'!W77</f>
        <v>0</v>
      </c>
      <c r="M77" s="30" t="str">
        <f t="shared" si="26"/>
        <v>D</v>
      </c>
      <c r="N77" s="33">
        <f>'[12]Рег-2022'!Y77</f>
        <v>2.9329970163421255E-4</v>
      </c>
      <c r="O77" s="34" t="str">
        <f t="shared" si="27"/>
        <v>D</v>
      </c>
      <c r="P77" s="23">
        <f>'[12]Рег-2022'!AA77</f>
        <v>0</v>
      </c>
      <c r="Q77" s="30" t="str">
        <f t="shared" si="28"/>
        <v>D</v>
      </c>
      <c r="R77" s="38">
        <f>'[12]Фед-2022'!AM77</f>
        <v>0</v>
      </c>
      <c r="S77" s="34" t="str">
        <f t="shared" si="29"/>
        <v>D</v>
      </c>
      <c r="T77" s="36">
        <f>'[12]Фед-2022'!AO77</f>
        <v>1.2730847886042716E-4</v>
      </c>
      <c r="U77" s="30" t="str">
        <f t="shared" si="30"/>
        <v>D</v>
      </c>
      <c r="V77" s="38">
        <f>'[12]Фед-2022'!AQ77</f>
        <v>0</v>
      </c>
      <c r="W77" s="282" t="str">
        <f t="shared" si="31"/>
        <v>D</v>
      </c>
      <c r="X77" s="58" t="str">
        <f t="shared" si="32"/>
        <v>D</v>
      </c>
      <c r="Y77" s="277">
        <f t="shared" si="33"/>
        <v>2</v>
      </c>
      <c r="Z77" s="278">
        <f t="shared" si="34"/>
        <v>1</v>
      </c>
      <c r="AA77" s="278">
        <f t="shared" si="35"/>
        <v>4.2</v>
      </c>
      <c r="AB77" s="278">
        <f t="shared" si="36"/>
        <v>1</v>
      </c>
      <c r="AC77" s="278">
        <f t="shared" si="37"/>
        <v>1</v>
      </c>
      <c r="AD77" s="278">
        <f t="shared" si="38"/>
        <v>1</v>
      </c>
      <c r="AE77" s="278">
        <f t="shared" si="39"/>
        <v>1</v>
      </c>
      <c r="AF77" s="278">
        <f t="shared" si="40"/>
        <v>1</v>
      </c>
      <c r="AG77" s="278">
        <f t="shared" si="41"/>
        <v>1</v>
      </c>
      <c r="AH77" s="278">
        <f t="shared" si="42"/>
        <v>1</v>
      </c>
      <c r="AI77" s="59">
        <f t="shared" si="43"/>
        <v>1.42</v>
      </c>
    </row>
    <row r="78" spans="1:35" x14ac:dyDescent="0.25">
      <c r="A78" s="298">
        <v>10</v>
      </c>
      <c r="B78" s="279">
        <f>'[12]Мун-2022'!B78</f>
        <v>50760</v>
      </c>
      <c r="C78" s="280" t="str">
        <f>'[12]Мун-2022'!C78</f>
        <v>МБОУ СШ № 76</v>
      </c>
      <c r="D78" s="281">
        <f>'[12]Мун-2022'!CQ78</f>
        <v>0.45454545454545453</v>
      </c>
      <c r="E78" s="282" t="str">
        <f t="shared" si="22"/>
        <v>B</v>
      </c>
      <c r="F78" s="283">
        <f>'[12]Мун-2022'!CS78</f>
        <v>0.27422146666485259</v>
      </c>
      <c r="G78" s="24" t="str">
        <f t="shared" si="23"/>
        <v>D</v>
      </c>
      <c r="H78" s="284">
        <f>'[12]Мун-2022'!CU78</f>
        <v>0.33898305084745761</v>
      </c>
      <c r="I78" s="24" t="str">
        <f t="shared" si="24"/>
        <v>A</v>
      </c>
      <c r="J78" s="28">
        <f>'[12]Мун-2022'!CW78</f>
        <v>4.8922056384742951E-2</v>
      </c>
      <c r="K78" s="24" t="str">
        <f t="shared" si="25"/>
        <v>D</v>
      </c>
      <c r="L78" s="23">
        <f>'[12]Рег-2022'!W78</f>
        <v>0.5</v>
      </c>
      <c r="M78" s="30" t="str">
        <f t="shared" si="26"/>
        <v>A</v>
      </c>
      <c r="N78" s="33">
        <f>'[12]Рег-2022'!Y78</f>
        <v>1.4664985081710626</v>
      </c>
      <c r="O78" s="34" t="str">
        <f t="shared" si="27"/>
        <v>B</v>
      </c>
      <c r="P78" s="23">
        <f>'[12]Рег-2022'!AA78</f>
        <v>0.4</v>
      </c>
      <c r="Q78" s="30" t="str">
        <f t="shared" si="28"/>
        <v>A</v>
      </c>
      <c r="R78" s="38">
        <f>'[12]Фед-2022'!AM78</f>
        <v>0.16666666666666666</v>
      </c>
      <c r="S78" s="34" t="str">
        <f t="shared" si="29"/>
        <v>C</v>
      </c>
      <c r="T78" s="36">
        <f>'[12]Фед-2022'!AO78</f>
        <v>0.38192543658128147</v>
      </c>
      <c r="U78" s="30" t="str">
        <f t="shared" si="30"/>
        <v>D</v>
      </c>
      <c r="V78" s="38">
        <f>'[12]Фед-2022'!AQ78</f>
        <v>0.33333333333333331</v>
      </c>
      <c r="W78" s="282" t="str">
        <f t="shared" si="31"/>
        <v>A</v>
      </c>
      <c r="X78" s="58" t="str">
        <f t="shared" si="32"/>
        <v>B</v>
      </c>
      <c r="Y78" s="277">
        <f t="shared" si="33"/>
        <v>2.5</v>
      </c>
      <c r="Z78" s="278">
        <f t="shared" si="34"/>
        <v>1</v>
      </c>
      <c r="AA78" s="278">
        <f t="shared" si="35"/>
        <v>4.2</v>
      </c>
      <c r="AB78" s="278">
        <f t="shared" si="36"/>
        <v>1</v>
      </c>
      <c r="AC78" s="278">
        <f t="shared" si="37"/>
        <v>4.2</v>
      </c>
      <c r="AD78" s="278">
        <f t="shared" si="38"/>
        <v>2.5</v>
      </c>
      <c r="AE78" s="278">
        <f t="shared" si="39"/>
        <v>4.2</v>
      </c>
      <c r="AF78" s="278">
        <f t="shared" si="40"/>
        <v>2</v>
      </c>
      <c r="AG78" s="278">
        <f t="shared" si="41"/>
        <v>1</v>
      </c>
      <c r="AH78" s="278">
        <f t="shared" si="42"/>
        <v>4.2</v>
      </c>
      <c r="AI78" s="59">
        <f t="shared" si="43"/>
        <v>2.6799999999999997</v>
      </c>
    </row>
    <row r="79" spans="1:35" x14ac:dyDescent="0.25">
      <c r="A79" s="298">
        <v>11</v>
      </c>
      <c r="B79" s="279">
        <f>'[12]Мун-2022'!B79</f>
        <v>50780</v>
      </c>
      <c r="C79" s="294" t="str">
        <f>'[12]Мун-2022'!C79</f>
        <v>МБОУ СШ № 78</v>
      </c>
      <c r="D79" s="281">
        <f>'[12]Мун-2022'!CQ79</f>
        <v>0.36363636363636365</v>
      </c>
      <c r="E79" s="282" t="str">
        <f t="shared" si="22"/>
        <v>C</v>
      </c>
      <c r="F79" s="283">
        <f>'[12]Мун-2022'!CS79</f>
        <v>8.3660786440124521E-2</v>
      </c>
      <c r="G79" s="24" t="str">
        <f t="shared" si="23"/>
        <v>D</v>
      </c>
      <c r="H79" s="284">
        <f>'[12]Мун-2022'!CU79</f>
        <v>0.22222222222222221</v>
      </c>
      <c r="I79" s="24" t="str">
        <f t="shared" si="24"/>
        <v>A</v>
      </c>
      <c r="J79" s="28">
        <f>'[12]Мун-2022'!CW79</f>
        <v>1.437699680511182E-2</v>
      </c>
      <c r="K79" s="24" t="str">
        <f t="shared" si="25"/>
        <v>D</v>
      </c>
      <c r="L79" s="23">
        <f>'[12]Рег-2022'!W79</f>
        <v>0</v>
      </c>
      <c r="M79" s="30" t="str">
        <f t="shared" si="26"/>
        <v>D</v>
      </c>
      <c r="N79" s="33">
        <f>'[12]Рег-2022'!Y79</f>
        <v>2.9329970163421255E-4</v>
      </c>
      <c r="O79" s="34" t="str">
        <f t="shared" si="27"/>
        <v>D</v>
      </c>
      <c r="P79" s="23">
        <f>'[12]Рег-2022'!AA79</f>
        <v>0</v>
      </c>
      <c r="Q79" s="30" t="str">
        <f t="shared" si="28"/>
        <v>D</v>
      </c>
      <c r="R79" s="38">
        <f>'[12]Фед-2022'!AM79</f>
        <v>0</v>
      </c>
      <c r="S79" s="34" t="str">
        <f t="shared" si="29"/>
        <v>D</v>
      </c>
      <c r="T79" s="36">
        <f>'[12]Фед-2022'!AO79</f>
        <v>1.2730847886042716E-4</v>
      </c>
      <c r="U79" s="30" t="str">
        <f t="shared" si="30"/>
        <v>D</v>
      </c>
      <c r="V79" s="38">
        <f>'[12]Фед-2022'!AQ79</f>
        <v>0</v>
      </c>
      <c r="W79" s="282" t="str">
        <f t="shared" si="31"/>
        <v>D</v>
      </c>
      <c r="X79" s="58" t="str">
        <f t="shared" si="32"/>
        <v>D</v>
      </c>
      <c r="Y79" s="277">
        <f t="shared" si="33"/>
        <v>2</v>
      </c>
      <c r="Z79" s="278">
        <f t="shared" si="34"/>
        <v>1</v>
      </c>
      <c r="AA79" s="278">
        <f t="shared" si="35"/>
        <v>4.2</v>
      </c>
      <c r="AB79" s="278">
        <f t="shared" si="36"/>
        <v>1</v>
      </c>
      <c r="AC79" s="278">
        <f t="shared" si="37"/>
        <v>1</v>
      </c>
      <c r="AD79" s="278">
        <f t="shared" si="38"/>
        <v>1</v>
      </c>
      <c r="AE79" s="278">
        <f t="shared" si="39"/>
        <v>1</v>
      </c>
      <c r="AF79" s="278">
        <f t="shared" si="40"/>
        <v>1</v>
      </c>
      <c r="AG79" s="278">
        <f t="shared" si="41"/>
        <v>1</v>
      </c>
      <c r="AH79" s="278">
        <f t="shared" si="42"/>
        <v>1</v>
      </c>
      <c r="AI79" s="59">
        <f t="shared" si="43"/>
        <v>1.42</v>
      </c>
    </row>
    <row r="80" spans="1:35" x14ac:dyDescent="0.25">
      <c r="A80" s="298">
        <v>12</v>
      </c>
      <c r="B80" s="279">
        <f>'[12]Мун-2022'!B80</f>
        <v>50930</v>
      </c>
      <c r="C80" s="294" t="str">
        <f>'[12]Мун-2022'!C80</f>
        <v>МБОУ СШ № 93</v>
      </c>
      <c r="D80" s="281">
        <f>'[12]Мун-2022'!CQ80</f>
        <v>0.31818181818181818</v>
      </c>
      <c r="E80" s="282" t="str">
        <f t="shared" si="22"/>
        <v>C</v>
      </c>
      <c r="F80" s="283">
        <f>'[12]Мун-2022'!CS80</f>
        <v>9.2956429377916136E-2</v>
      </c>
      <c r="G80" s="24" t="str">
        <f t="shared" si="23"/>
        <v>D</v>
      </c>
      <c r="H80" s="284">
        <f>'[12]Мун-2022'!CU80</f>
        <v>0.05</v>
      </c>
      <c r="I80" s="24" t="str">
        <f t="shared" si="24"/>
        <v>D</v>
      </c>
      <c r="J80" s="28">
        <f>'[12]Мун-2022'!CW80</f>
        <v>2.5380710659898477E-2</v>
      </c>
      <c r="K80" s="24" t="str">
        <f t="shared" si="25"/>
        <v>D</v>
      </c>
      <c r="L80" s="23">
        <f>'[12]Рег-2022'!W80</f>
        <v>0.25</v>
      </c>
      <c r="M80" s="30" t="str">
        <f t="shared" si="26"/>
        <v>B</v>
      </c>
      <c r="N80" s="33">
        <f>'[12]Рег-2022'!Y80</f>
        <v>0.29329970163421254</v>
      </c>
      <c r="O80" s="34" t="str">
        <f t="shared" si="27"/>
        <v>D</v>
      </c>
      <c r="P80" s="23">
        <f>'[12]Рег-2022'!AA80</f>
        <v>0</v>
      </c>
      <c r="Q80" s="30" t="str">
        <f t="shared" si="28"/>
        <v>D</v>
      </c>
      <c r="R80" s="38">
        <f>'[12]Фед-2022'!AM80</f>
        <v>0</v>
      </c>
      <c r="S80" s="34" t="str">
        <f t="shared" si="29"/>
        <v>D</v>
      </c>
      <c r="T80" s="36">
        <f>'[12]Фед-2022'!AO80</f>
        <v>1.2730847886042716E-4</v>
      </c>
      <c r="U80" s="30" t="str">
        <f t="shared" si="30"/>
        <v>D</v>
      </c>
      <c r="V80" s="38">
        <f>'[12]Фед-2022'!AQ80</f>
        <v>0</v>
      </c>
      <c r="W80" s="282" t="str">
        <f t="shared" si="31"/>
        <v>D</v>
      </c>
      <c r="X80" s="58" t="str">
        <f>IF(AI80&gt;=3.5,"A",IF(AI80&gt;=2.5,"B",IF(AI80&gt;=1.5,"C","D")))</f>
        <v>D</v>
      </c>
      <c r="Y80" s="277">
        <f>IF(E80="A",4.2,IF(E80="B",2.5,IF(E80="C",2,1)))</f>
        <v>2</v>
      </c>
      <c r="Z80" s="278">
        <f>IF(G80="A",4.2,IF(G80="B",2.5,IF(G80="C",2,1)))</f>
        <v>1</v>
      </c>
      <c r="AA80" s="278">
        <f>IF(I80="A",4.2,IF(I80="B",2.5,IF(I80="C",2,1)))</f>
        <v>1</v>
      </c>
      <c r="AB80" s="278">
        <f>IF(K80="A",4.2,IF(K80="B",2.5,IF(K80="C",2,1)))</f>
        <v>1</v>
      </c>
      <c r="AC80" s="278">
        <f>IF(M80="A",4.2,IF(M80="B",2.5,IF(M80="C",2,1)))</f>
        <v>2.5</v>
      </c>
      <c r="AD80" s="278">
        <f>IF(O80="A",4.2,IF(O80="B",2.5,IF(O80="C",2,1)))</f>
        <v>1</v>
      </c>
      <c r="AE80" s="278">
        <f>IF(Q80="A",4.2,IF(Q80="B",2.5,IF(Q80="C",2,1)))</f>
        <v>1</v>
      </c>
      <c r="AF80" s="278">
        <f>IF(S80="A",4.2,IF(S80="B",2.5,IF(S80="C",2,1)))</f>
        <v>1</v>
      </c>
      <c r="AG80" s="278">
        <f>IF(U80="A",4.2,IF(U80="B",2.5,IF(U80="C",2,1)))</f>
        <v>1</v>
      </c>
      <c r="AH80" s="278">
        <f>IF(W80="A",4.2,IF(W80="B",2.5,IF(W80="C",2,1)))</f>
        <v>1</v>
      </c>
      <c r="AI80" s="59">
        <f>AVERAGE(Y80:AH80)</f>
        <v>1.25</v>
      </c>
    </row>
    <row r="81" spans="1:35" x14ac:dyDescent="0.25">
      <c r="A81" s="298">
        <v>13</v>
      </c>
      <c r="B81" s="279">
        <f>'[12]Мун-2022'!B81</f>
        <v>51370</v>
      </c>
      <c r="C81" s="280" t="str">
        <f>'[12]Мун-2022'!C81</f>
        <v>МАОУ СШ № 137</v>
      </c>
      <c r="D81" s="281">
        <f>'[12]Мун-2022'!CQ81</f>
        <v>0.63636363636363635</v>
      </c>
      <c r="E81" s="282" t="str">
        <f t="shared" si="22"/>
        <v>A</v>
      </c>
      <c r="F81" s="283">
        <f>'[12]Мун-2022'!CS81</f>
        <v>3.4300922440451056</v>
      </c>
      <c r="G81" s="24" t="str">
        <f t="shared" si="23"/>
        <v>A</v>
      </c>
      <c r="H81" s="284">
        <f>'[12]Мун-2022'!CU81</f>
        <v>1.3550135501355014E-2</v>
      </c>
      <c r="I81" s="24" t="str">
        <f t="shared" si="24"/>
        <v>D</v>
      </c>
      <c r="J81" s="28">
        <f>'[12]Мун-2022'!CW81</f>
        <v>0.78510638297872337</v>
      </c>
      <c r="K81" s="24" t="str">
        <f t="shared" si="25"/>
        <v>A</v>
      </c>
      <c r="L81" s="23">
        <f>'[12]Рег-2022'!W81</f>
        <v>0</v>
      </c>
      <c r="M81" s="30" t="str">
        <f t="shared" si="26"/>
        <v>D</v>
      </c>
      <c r="N81" s="33">
        <f>'[12]Рег-2022'!Y81</f>
        <v>2.9329970163421255E-4</v>
      </c>
      <c r="O81" s="34" t="str">
        <f t="shared" si="27"/>
        <v>D</v>
      </c>
      <c r="P81" s="23">
        <f>'[12]Рег-2022'!AA81</f>
        <v>0</v>
      </c>
      <c r="Q81" s="30" t="str">
        <f t="shared" si="28"/>
        <v>D</v>
      </c>
      <c r="R81" s="38">
        <f>'[12]Фед-2022'!AM81</f>
        <v>0.33333333333333331</v>
      </c>
      <c r="S81" s="34" t="str">
        <f t="shared" si="29"/>
        <v>A</v>
      </c>
      <c r="T81" s="36">
        <f>'[12]Фед-2022'!AO81</f>
        <v>1.0184678308834172</v>
      </c>
      <c r="U81" s="30" t="str">
        <f t="shared" si="30"/>
        <v>B</v>
      </c>
      <c r="V81" s="38">
        <f>'[12]Фед-2022'!AQ81</f>
        <v>0.625</v>
      </c>
      <c r="W81" s="282" t="str">
        <f t="shared" si="31"/>
        <v>A</v>
      </c>
      <c r="X81" s="58" t="str">
        <f>IF(AI81&gt;=3.5,"A",IF(AI81&gt;=2.5,"B",IF(AI81&gt;=1.5,"C","D")))</f>
        <v>B</v>
      </c>
      <c r="Y81" s="277">
        <f>IF(E81="A",4.2,IF(E81="B",2.5,IF(E81="C",2,1)))</f>
        <v>4.2</v>
      </c>
      <c r="Z81" s="278">
        <f>IF(G81="A",4.2,IF(G81="B",2.5,IF(G81="C",2,1)))</f>
        <v>4.2</v>
      </c>
      <c r="AA81" s="278">
        <f>IF(I81="A",4.2,IF(I81="B",2.5,IF(I81="C",2,1)))</f>
        <v>1</v>
      </c>
      <c r="AB81" s="278">
        <f>IF(K81="A",4.2,IF(K81="B",2.5,IF(K81="C",2,1)))</f>
        <v>4.2</v>
      </c>
      <c r="AC81" s="278">
        <f>IF(M81="A",4.2,IF(M81="B",2.5,IF(M81="C",2,1)))</f>
        <v>1</v>
      </c>
      <c r="AD81" s="278">
        <f>IF(O81="A",4.2,IF(O81="B",2.5,IF(O81="C",2,1)))</f>
        <v>1</v>
      </c>
      <c r="AE81" s="278">
        <f>IF(Q81="A",4.2,IF(Q81="B",2.5,IF(Q81="C",2,1)))</f>
        <v>1</v>
      </c>
      <c r="AF81" s="278">
        <f>IF(S81="A",4.2,IF(S81="B",2.5,IF(S81="C",2,1)))</f>
        <v>4.2</v>
      </c>
      <c r="AG81" s="278">
        <f>IF(U81="A",4.2,IF(U81="B",2.5,IF(U81="C",2,1)))</f>
        <v>2.5</v>
      </c>
      <c r="AH81" s="278">
        <f>IF(W81="A",4.2,IF(W81="B",2.5,IF(W81="C",2,1)))</f>
        <v>4.2</v>
      </c>
      <c r="AI81" s="59">
        <f>AVERAGE(Y81:AH81)</f>
        <v>2.75</v>
      </c>
    </row>
    <row r="82" spans="1:35" ht="15.75" thickBot="1" x14ac:dyDescent="0.3">
      <c r="A82" s="298">
        <v>14</v>
      </c>
      <c r="B82" s="279">
        <f>'[12]Мун-2022'!B82</f>
        <v>51580</v>
      </c>
      <c r="C82" s="280" t="str">
        <f>'[12]Мун-2022'!C82</f>
        <v>МБОУ СШ № 158</v>
      </c>
      <c r="D82" s="281">
        <f>'[12]Мун-2022'!CQ82</f>
        <v>0.36363636363636365</v>
      </c>
      <c r="E82" s="282" t="str">
        <f t="shared" si="22"/>
        <v>C</v>
      </c>
      <c r="F82" s="283">
        <f>'[12]Мун-2022'!CS82</f>
        <v>0.16267375141135323</v>
      </c>
      <c r="G82" s="24" t="str">
        <f t="shared" si="23"/>
        <v>D</v>
      </c>
      <c r="H82" s="284">
        <f>'[12]Мун-2022'!CU82</f>
        <v>0.25714285714285712</v>
      </c>
      <c r="I82" s="24" t="str">
        <f t="shared" si="24"/>
        <v>A</v>
      </c>
      <c r="J82" s="28">
        <f>'[12]Мун-2022'!CW82</f>
        <v>2.7888446215139442E-2</v>
      </c>
      <c r="K82" s="24" t="str">
        <f t="shared" si="25"/>
        <v>D</v>
      </c>
      <c r="L82" s="23">
        <f>'[12]Рег-2022'!W83</f>
        <v>0.2</v>
      </c>
      <c r="M82" s="30" t="str">
        <f t="shared" si="26"/>
        <v>C</v>
      </c>
      <c r="N82" s="33">
        <f>'[12]Рег-2022'!Y83</f>
        <v>1.2123054334214118</v>
      </c>
      <c r="O82" s="34" t="str">
        <f t="shared" si="27"/>
        <v>B</v>
      </c>
      <c r="P82" s="23">
        <f>'[12]Рег-2022'!AA83</f>
        <v>0.45967741935483869</v>
      </c>
      <c r="Q82" s="30" t="str">
        <f t="shared" si="28"/>
        <v>A</v>
      </c>
      <c r="R82" s="38">
        <f>'[12]Фед-2022'!AM82</f>
        <v>0.16666666666666666</v>
      </c>
      <c r="S82" s="34" t="str">
        <f t="shared" si="29"/>
        <v>C</v>
      </c>
      <c r="T82" s="36">
        <f>'[12]Фед-2022'!AO82</f>
        <v>0.12730847886042715</v>
      </c>
      <c r="U82" s="30" t="str">
        <f t="shared" si="30"/>
        <v>D</v>
      </c>
      <c r="V82" s="38">
        <f>'[12]Фед-2022'!AQ82</f>
        <v>0</v>
      </c>
      <c r="W82" s="282" t="str">
        <f t="shared" si="31"/>
        <v>D</v>
      </c>
      <c r="X82" s="58" t="str">
        <f>IF(AI82&gt;=3.5,"A",IF(AI82&gt;=2.5,"B",IF(AI82&gt;=1.5,"C","D")))</f>
        <v>C</v>
      </c>
      <c r="Y82" s="277">
        <f>IF(E82="A",4.2,IF(E82="B",2.5,IF(E82="C",2,1)))</f>
        <v>2</v>
      </c>
      <c r="Z82" s="278">
        <f>IF(G82="A",4.2,IF(G82="B",2.5,IF(G82="C",2,1)))</f>
        <v>1</v>
      </c>
      <c r="AA82" s="278">
        <f>IF(I82="A",4.2,IF(I82="B",2.5,IF(I82="C",2,1)))</f>
        <v>4.2</v>
      </c>
      <c r="AB82" s="278">
        <f>IF(K82="A",4.2,IF(K82="B",2.5,IF(K82="C",2,1)))</f>
        <v>1</v>
      </c>
      <c r="AC82" s="278">
        <f>IF(M82="A",4.2,IF(M82="B",2.5,IF(M82="C",2,1)))</f>
        <v>2</v>
      </c>
      <c r="AD82" s="278">
        <f>IF(O82="A",4.2,IF(O82="B",2.5,IF(O82="C",2,1)))</f>
        <v>2.5</v>
      </c>
      <c r="AE82" s="278">
        <f>IF(Q82="A",4.2,IF(Q82="B",2.5,IF(Q82="C",2,1)))</f>
        <v>4.2</v>
      </c>
      <c r="AF82" s="278">
        <f>IF(S82="A",4.2,IF(S82="B",2.5,IF(S82="C",2,1)))</f>
        <v>2</v>
      </c>
      <c r="AG82" s="278">
        <f>IF(U82="A",4.2,IF(U82="B",2.5,IF(U82="C",2,1)))</f>
        <v>1</v>
      </c>
      <c r="AH82" s="278">
        <f>IF(W82="A",4.2,IF(W82="B",2.5,IF(W82="C",2,1)))</f>
        <v>1</v>
      </c>
      <c r="AI82" s="59">
        <f>AVERAGE(Y82:AH82)</f>
        <v>2.09</v>
      </c>
    </row>
    <row r="83" spans="1:35" ht="15.75" thickBot="1" x14ac:dyDescent="0.3">
      <c r="A83" s="295"/>
      <c r="B83" s="267"/>
      <c r="C83" s="29" t="str">
        <f>'[12]Мун-2022'!C83</f>
        <v>Советский район</v>
      </c>
      <c r="D83" s="70">
        <f>'[12]Мун-2022'!CQ83</f>
        <v>0.39545454545454545</v>
      </c>
      <c r="E83" s="71" t="str">
        <f t="shared" si="22"/>
        <v>C</v>
      </c>
      <c r="F83" s="72">
        <f>'[12]Мун-2022'!CS83</f>
        <v>0.62745589830093396</v>
      </c>
      <c r="G83" s="73" t="str">
        <f t="shared" si="23"/>
        <v>C</v>
      </c>
      <c r="H83" s="74">
        <f>'[12]Мун-2022'!CU83</f>
        <v>8.3703703703703697E-2</v>
      </c>
      <c r="I83" s="73" t="str">
        <f t="shared" si="24"/>
        <v>C</v>
      </c>
      <c r="J83" s="75">
        <f>'[12]Мун-2022'!CW83</f>
        <v>0.10493587252234746</v>
      </c>
      <c r="K83" s="73" t="str">
        <f t="shared" si="25"/>
        <v>C</v>
      </c>
      <c r="L83" s="76">
        <f>'[12]Рег-2022'!W83</f>
        <v>0.2</v>
      </c>
      <c r="M83" s="77" t="str">
        <f t="shared" si="26"/>
        <v>C</v>
      </c>
      <c r="N83" s="75">
        <f>'[12]Рег-2022'!Y83</f>
        <v>1.2123054334214118</v>
      </c>
      <c r="O83" s="78" t="str">
        <f t="shared" si="27"/>
        <v>B</v>
      </c>
      <c r="P83" s="76">
        <f>'[12]Рег-2022'!AA83</f>
        <v>0.45967741935483869</v>
      </c>
      <c r="Q83" s="77" t="str">
        <f t="shared" si="28"/>
        <v>A</v>
      </c>
      <c r="R83" s="75">
        <f>'[12]Фед-2022'!AM83</f>
        <v>0.21666666666666667</v>
      </c>
      <c r="S83" s="78" t="str">
        <f t="shared" si="29"/>
        <v>B</v>
      </c>
      <c r="T83" s="76">
        <f>'[12]Фед-2022'!AO83</f>
        <v>2.0623973575389196</v>
      </c>
      <c r="U83" s="77" t="str">
        <f t="shared" si="30"/>
        <v>A</v>
      </c>
      <c r="V83" s="75">
        <f>'[12]Фед-2022'!AQ83</f>
        <v>0.4279835390946502</v>
      </c>
      <c r="W83" s="71" t="str">
        <f t="shared" si="31"/>
        <v>A</v>
      </c>
      <c r="X83" s="79" t="str">
        <f t="shared" si="32"/>
        <v>B</v>
      </c>
      <c r="Y83" s="277">
        <f t="shared" si="33"/>
        <v>2</v>
      </c>
      <c r="Z83" s="278">
        <f t="shared" si="34"/>
        <v>2</v>
      </c>
      <c r="AA83" s="278">
        <f t="shared" si="35"/>
        <v>2</v>
      </c>
      <c r="AB83" s="278">
        <f t="shared" si="36"/>
        <v>2</v>
      </c>
      <c r="AC83" s="278">
        <f t="shared" si="37"/>
        <v>2</v>
      </c>
      <c r="AD83" s="278">
        <f t="shared" si="38"/>
        <v>2.5</v>
      </c>
      <c r="AE83" s="278">
        <f t="shared" si="39"/>
        <v>4.2</v>
      </c>
      <c r="AF83" s="278">
        <f t="shared" si="40"/>
        <v>2.5</v>
      </c>
      <c r="AG83" s="278">
        <f t="shared" si="41"/>
        <v>4.2</v>
      </c>
      <c r="AH83" s="278">
        <f t="shared" si="42"/>
        <v>4.2</v>
      </c>
      <c r="AI83" s="59">
        <f t="shared" si="43"/>
        <v>2.76</v>
      </c>
    </row>
    <row r="84" spans="1:35" x14ac:dyDescent="0.25">
      <c r="A84" s="297">
        <v>1</v>
      </c>
      <c r="B84" s="271">
        <f>'[12]Мун-2022'!B84</f>
        <v>60010</v>
      </c>
      <c r="C84" s="286" t="str">
        <f>'[12]Мун-2022'!C84</f>
        <v>МБОУ СШ № 1</v>
      </c>
      <c r="D84" s="273">
        <f>'[12]Мун-2022'!CQ84</f>
        <v>0.40909090909090912</v>
      </c>
      <c r="E84" s="274" t="str">
        <f t="shared" si="22"/>
        <v>B</v>
      </c>
      <c r="F84" s="275">
        <f>'[12]Мун-2022'!CS84</f>
        <v>0.19520850169362389</v>
      </c>
      <c r="G84" s="27" t="str">
        <f t="shared" si="23"/>
        <v>D</v>
      </c>
      <c r="H84" s="276">
        <f>'[12]Мун-2022'!CU84</f>
        <v>4.7619047619047616E-2</v>
      </c>
      <c r="I84" s="27" t="str">
        <f t="shared" si="24"/>
        <v>D</v>
      </c>
      <c r="J84" s="26">
        <f>'[12]Мун-2022'!CW84</f>
        <v>4.708520179372197E-2</v>
      </c>
      <c r="K84" s="27" t="str">
        <f t="shared" si="25"/>
        <v>D</v>
      </c>
      <c r="L84" s="36">
        <f>'[12]Рег-2022'!W84</f>
        <v>0.5</v>
      </c>
      <c r="M84" s="37" t="str">
        <f t="shared" si="26"/>
        <v>A</v>
      </c>
      <c r="N84" s="38">
        <f>'[12]Рег-2022'!Y84</f>
        <v>0.58659940326842508</v>
      </c>
      <c r="O84" s="39" t="str">
        <f t="shared" si="27"/>
        <v>C</v>
      </c>
      <c r="P84" s="36">
        <f>'[12]Рег-2022'!AA84</f>
        <v>1</v>
      </c>
      <c r="Q84" s="37" t="str">
        <f t="shared" si="28"/>
        <v>A</v>
      </c>
      <c r="R84" s="38">
        <f>'[12]Фед-2022'!AM84</f>
        <v>0.5</v>
      </c>
      <c r="S84" s="39" t="str">
        <f t="shared" si="29"/>
        <v>A</v>
      </c>
      <c r="T84" s="36">
        <f>'[12]Фед-2022'!AO84</f>
        <v>0.38192543658128147</v>
      </c>
      <c r="U84" s="37" t="str">
        <f t="shared" si="30"/>
        <v>D</v>
      </c>
      <c r="V84" s="38">
        <f>'[12]Фед-2022'!AQ84</f>
        <v>0.66666666666666663</v>
      </c>
      <c r="W84" s="274" t="str">
        <f t="shared" si="31"/>
        <v>A</v>
      </c>
      <c r="X84" s="56" t="str">
        <f t="shared" si="32"/>
        <v>B</v>
      </c>
      <c r="Y84" s="277">
        <f t="shared" si="33"/>
        <v>2.5</v>
      </c>
      <c r="Z84" s="278">
        <f t="shared" si="34"/>
        <v>1</v>
      </c>
      <c r="AA84" s="278">
        <f t="shared" si="35"/>
        <v>1</v>
      </c>
      <c r="AB84" s="278">
        <f t="shared" si="36"/>
        <v>1</v>
      </c>
      <c r="AC84" s="278">
        <f t="shared" si="37"/>
        <v>4.2</v>
      </c>
      <c r="AD84" s="278">
        <f t="shared" si="38"/>
        <v>2</v>
      </c>
      <c r="AE84" s="278">
        <f t="shared" si="39"/>
        <v>4.2</v>
      </c>
      <c r="AF84" s="278">
        <f t="shared" si="40"/>
        <v>4.2</v>
      </c>
      <c r="AG84" s="278">
        <f t="shared" si="41"/>
        <v>1</v>
      </c>
      <c r="AH84" s="278">
        <f t="shared" si="42"/>
        <v>4.2</v>
      </c>
      <c r="AI84" s="59">
        <f t="shared" si="43"/>
        <v>2.5299999999999998</v>
      </c>
    </row>
    <row r="85" spans="1:35" x14ac:dyDescent="0.25">
      <c r="A85" s="298">
        <v>2</v>
      </c>
      <c r="B85" s="279">
        <f>'[12]Мун-2022'!B85</f>
        <v>60020</v>
      </c>
      <c r="C85" s="280" t="str">
        <f>'[12]Мун-2022'!C85</f>
        <v>МБОУ СШ № 2</v>
      </c>
      <c r="D85" s="281">
        <f>'[12]Мун-2022'!CQ85</f>
        <v>0.13636363636363635</v>
      </c>
      <c r="E85" s="282" t="str">
        <f t="shared" si="22"/>
        <v>D</v>
      </c>
      <c r="F85" s="283">
        <f>'[12]Мун-2022'!CS85</f>
        <v>6.042167909564549E-2</v>
      </c>
      <c r="G85" s="24" t="str">
        <f t="shared" si="23"/>
        <v>D</v>
      </c>
      <c r="H85" s="284">
        <f>'[12]Мун-2022'!CU85</f>
        <v>0.23076923076923078</v>
      </c>
      <c r="I85" s="24" t="str">
        <f t="shared" si="24"/>
        <v>A</v>
      </c>
      <c r="J85" s="28">
        <f>'[12]Мун-2022'!CW85</f>
        <v>2.3214285714285715E-2</v>
      </c>
      <c r="K85" s="24" t="str">
        <f t="shared" si="25"/>
        <v>D</v>
      </c>
      <c r="L85" s="23">
        <f>'[12]Рег-2022'!W85</f>
        <v>0.25</v>
      </c>
      <c r="M85" s="30" t="str">
        <f t="shared" si="26"/>
        <v>B</v>
      </c>
      <c r="N85" s="33">
        <f>'[12]Рег-2022'!Y85</f>
        <v>0.29329970163421254</v>
      </c>
      <c r="O85" s="34" t="str">
        <f t="shared" si="27"/>
        <v>D</v>
      </c>
      <c r="P85" s="23">
        <f>'[12]Рег-2022'!AA85</f>
        <v>1</v>
      </c>
      <c r="Q85" s="30" t="str">
        <f t="shared" si="28"/>
        <v>A</v>
      </c>
      <c r="R85" s="38">
        <f>'[12]Фед-2022'!AM85</f>
        <v>0.16666666666666666</v>
      </c>
      <c r="S85" s="34" t="str">
        <f t="shared" si="29"/>
        <v>C</v>
      </c>
      <c r="T85" s="36">
        <f>'[12]Фед-2022'!AO85</f>
        <v>0.12730847886042715</v>
      </c>
      <c r="U85" s="30" t="str">
        <f t="shared" si="30"/>
        <v>D</v>
      </c>
      <c r="V85" s="38">
        <f>'[12]Фед-2022'!AQ85</f>
        <v>0</v>
      </c>
      <c r="W85" s="282" t="str">
        <f t="shared" si="31"/>
        <v>D</v>
      </c>
      <c r="X85" s="58" t="str">
        <f t="shared" si="32"/>
        <v>C</v>
      </c>
      <c r="Y85" s="277">
        <f t="shared" si="33"/>
        <v>1</v>
      </c>
      <c r="Z85" s="278">
        <f t="shared" si="34"/>
        <v>1</v>
      </c>
      <c r="AA85" s="278">
        <f t="shared" si="35"/>
        <v>4.2</v>
      </c>
      <c r="AB85" s="278">
        <f t="shared" si="36"/>
        <v>1</v>
      </c>
      <c r="AC85" s="278">
        <f t="shared" si="37"/>
        <v>2.5</v>
      </c>
      <c r="AD85" s="278">
        <f t="shared" si="38"/>
        <v>1</v>
      </c>
      <c r="AE85" s="278">
        <f t="shared" si="39"/>
        <v>4.2</v>
      </c>
      <c r="AF85" s="278">
        <f t="shared" si="40"/>
        <v>2</v>
      </c>
      <c r="AG85" s="278">
        <f t="shared" si="41"/>
        <v>1</v>
      </c>
      <c r="AH85" s="278">
        <f t="shared" si="42"/>
        <v>1</v>
      </c>
      <c r="AI85" s="59">
        <f t="shared" si="43"/>
        <v>1.89</v>
      </c>
    </row>
    <row r="86" spans="1:35" x14ac:dyDescent="0.25">
      <c r="A86" s="298">
        <v>3</v>
      </c>
      <c r="B86" s="279">
        <f>'[12]Мун-2022'!B86</f>
        <v>60050</v>
      </c>
      <c r="C86" s="280" t="str">
        <f>'[12]Мун-2022'!C86</f>
        <v>МБОУ СШ № 5</v>
      </c>
      <c r="D86" s="281">
        <f>'[12]Мун-2022'!CQ86</f>
        <v>0.36363636363636365</v>
      </c>
      <c r="E86" s="282" t="str">
        <f t="shared" si="22"/>
        <v>C</v>
      </c>
      <c r="F86" s="283">
        <f>'[12]Мун-2022'!CS86</f>
        <v>0.18591285875583227</v>
      </c>
      <c r="G86" s="24" t="str">
        <f t="shared" si="23"/>
        <v>D</v>
      </c>
      <c r="H86" s="284">
        <f>'[12]Мун-2022'!CU86</f>
        <v>0.1</v>
      </c>
      <c r="I86" s="24" t="str">
        <f t="shared" si="24"/>
        <v>C</v>
      </c>
      <c r="J86" s="28">
        <f>'[12]Мун-2022'!CW86</f>
        <v>3.6496350364963501E-2</v>
      </c>
      <c r="K86" s="24" t="str">
        <f t="shared" si="25"/>
        <v>D</v>
      </c>
      <c r="L86" s="23">
        <f>'[12]Рег-2022'!W86</f>
        <v>0</v>
      </c>
      <c r="M86" s="30" t="str">
        <f t="shared" si="26"/>
        <v>D</v>
      </c>
      <c r="N86" s="33">
        <f>'[12]Рег-2022'!Y86</f>
        <v>2.9329970163421255E-4</v>
      </c>
      <c r="O86" s="34" t="str">
        <f t="shared" si="27"/>
        <v>D</v>
      </c>
      <c r="P86" s="23">
        <f>'[12]Рег-2022'!AA86</f>
        <v>0</v>
      </c>
      <c r="Q86" s="30" t="str">
        <f t="shared" si="28"/>
        <v>D</v>
      </c>
      <c r="R86" s="38">
        <f>'[12]Фед-2022'!AM86</f>
        <v>0.16666666666666666</v>
      </c>
      <c r="S86" s="34" t="str">
        <f t="shared" si="29"/>
        <v>C</v>
      </c>
      <c r="T86" s="36">
        <f>'[12]Фед-2022'!AO86</f>
        <v>0.12730847886042715</v>
      </c>
      <c r="U86" s="30" t="str">
        <f t="shared" si="30"/>
        <v>D</v>
      </c>
      <c r="V86" s="38">
        <f>'[12]Фед-2022'!AQ86</f>
        <v>0</v>
      </c>
      <c r="W86" s="282" t="str">
        <f t="shared" si="31"/>
        <v>D</v>
      </c>
      <c r="X86" s="58" t="str">
        <f t="shared" si="32"/>
        <v>D</v>
      </c>
      <c r="Y86" s="277">
        <f t="shared" si="33"/>
        <v>2</v>
      </c>
      <c r="Z86" s="278">
        <f t="shared" si="34"/>
        <v>1</v>
      </c>
      <c r="AA86" s="278">
        <f t="shared" si="35"/>
        <v>2</v>
      </c>
      <c r="AB86" s="278">
        <f t="shared" si="36"/>
        <v>1</v>
      </c>
      <c r="AC86" s="278">
        <f t="shared" si="37"/>
        <v>1</v>
      </c>
      <c r="AD86" s="278">
        <f t="shared" si="38"/>
        <v>1</v>
      </c>
      <c r="AE86" s="278">
        <f t="shared" si="39"/>
        <v>1</v>
      </c>
      <c r="AF86" s="278">
        <f t="shared" si="40"/>
        <v>2</v>
      </c>
      <c r="AG86" s="278">
        <f t="shared" si="41"/>
        <v>1</v>
      </c>
      <c r="AH86" s="278">
        <f t="shared" si="42"/>
        <v>1</v>
      </c>
      <c r="AI86" s="59">
        <f t="shared" si="43"/>
        <v>1.3</v>
      </c>
    </row>
    <row r="87" spans="1:35" x14ac:dyDescent="0.25">
      <c r="A87" s="298">
        <v>4</v>
      </c>
      <c r="B87" s="279">
        <f>'[12]Мун-2022'!B87</f>
        <v>60070</v>
      </c>
      <c r="C87" s="280" t="str">
        <f>'[12]Мун-2022'!C87</f>
        <v>МБОУ СШ № 7</v>
      </c>
      <c r="D87" s="281">
        <f>'[12]Мун-2022'!CQ87</f>
        <v>0.45454545454545453</v>
      </c>
      <c r="E87" s="282" t="str">
        <f t="shared" si="22"/>
        <v>B</v>
      </c>
      <c r="F87" s="283">
        <f>'[12]Мун-2022'!CS87</f>
        <v>0.36253007457387293</v>
      </c>
      <c r="G87" s="24" t="str">
        <f t="shared" si="23"/>
        <v>D</v>
      </c>
      <c r="H87" s="284">
        <f>'[12]Мун-2022'!CU87</f>
        <v>0.24358974358974358</v>
      </c>
      <c r="I87" s="24" t="str">
        <f t="shared" si="24"/>
        <v>A</v>
      </c>
      <c r="J87" s="28">
        <f>'[12]Мун-2022'!CW87</f>
        <v>6.5054211843202675E-2</v>
      </c>
      <c r="K87" s="24" t="str">
        <f t="shared" si="25"/>
        <v>D</v>
      </c>
      <c r="L87" s="23">
        <f>'[12]Рег-2022'!W87</f>
        <v>0.25</v>
      </c>
      <c r="M87" s="30" t="str">
        <f t="shared" si="26"/>
        <v>B</v>
      </c>
      <c r="N87" s="33">
        <f>'[12]Рег-2022'!Y87</f>
        <v>2.9329970163421253</v>
      </c>
      <c r="O87" s="34" t="str">
        <f t="shared" si="27"/>
        <v>A</v>
      </c>
      <c r="P87" s="23">
        <f>'[12]Рег-2022'!AA87</f>
        <v>0.3</v>
      </c>
      <c r="Q87" s="30" t="str">
        <f t="shared" si="28"/>
        <v>A</v>
      </c>
      <c r="R87" s="38">
        <f>'[12]Фед-2022'!AM87</f>
        <v>0.5</v>
      </c>
      <c r="S87" s="34" t="str">
        <f t="shared" si="29"/>
        <v>A</v>
      </c>
      <c r="T87" s="36">
        <f>'[12]Фед-2022'!AO87</f>
        <v>3.437328929231533</v>
      </c>
      <c r="U87" s="30" t="str">
        <f t="shared" si="30"/>
        <v>A</v>
      </c>
      <c r="V87" s="38">
        <f>'[12]Фед-2022'!AQ87</f>
        <v>0.44444444444444442</v>
      </c>
      <c r="W87" s="282" t="str">
        <f t="shared" si="31"/>
        <v>A</v>
      </c>
      <c r="X87" s="58" t="str">
        <f t="shared" si="32"/>
        <v>B</v>
      </c>
      <c r="Y87" s="277">
        <f t="shared" si="33"/>
        <v>2.5</v>
      </c>
      <c r="Z87" s="278">
        <f t="shared" si="34"/>
        <v>1</v>
      </c>
      <c r="AA87" s="278">
        <f t="shared" si="35"/>
        <v>4.2</v>
      </c>
      <c r="AB87" s="278">
        <f t="shared" si="36"/>
        <v>1</v>
      </c>
      <c r="AC87" s="278">
        <f t="shared" si="37"/>
        <v>2.5</v>
      </c>
      <c r="AD87" s="278">
        <f t="shared" si="38"/>
        <v>4.2</v>
      </c>
      <c r="AE87" s="278">
        <f t="shared" si="39"/>
        <v>4.2</v>
      </c>
      <c r="AF87" s="278">
        <f t="shared" si="40"/>
        <v>4.2</v>
      </c>
      <c r="AG87" s="278">
        <f t="shared" si="41"/>
        <v>4.2</v>
      </c>
      <c r="AH87" s="278">
        <f t="shared" si="42"/>
        <v>4.2</v>
      </c>
      <c r="AI87" s="59">
        <f t="shared" si="43"/>
        <v>3.2199999999999998</v>
      </c>
    </row>
    <row r="88" spans="1:35" x14ac:dyDescent="0.25">
      <c r="A88" s="298">
        <v>5</v>
      </c>
      <c r="B88" s="279">
        <f>'[12]Мун-2022'!B88</f>
        <v>60180</v>
      </c>
      <c r="C88" s="280" t="str">
        <f>'[12]Мун-2022'!C88</f>
        <v>МБОУ СШ № 18</v>
      </c>
      <c r="D88" s="281">
        <f>'[12]Мун-2022'!CQ88</f>
        <v>0.40909090909090912</v>
      </c>
      <c r="E88" s="282" t="str">
        <f t="shared" si="22"/>
        <v>B</v>
      </c>
      <c r="F88" s="283">
        <f>'[12]Мун-2022'!CS88</f>
        <v>0.15337810847356162</v>
      </c>
      <c r="G88" s="24" t="str">
        <f t="shared" si="23"/>
        <v>D</v>
      </c>
      <c r="H88" s="284">
        <f>'[12]Мун-2022'!CU88</f>
        <v>0.18181818181818182</v>
      </c>
      <c r="I88" s="24" t="str">
        <f t="shared" si="24"/>
        <v>A</v>
      </c>
      <c r="J88" s="28">
        <f>'[12]Мун-2022'!CW88</f>
        <v>2.3404255319148935E-2</v>
      </c>
      <c r="K88" s="24" t="str">
        <f t="shared" si="25"/>
        <v>D</v>
      </c>
      <c r="L88" s="23">
        <f>'[12]Рег-2022'!W88</f>
        <v>0.25</v>
      </c>
      <c r="M88" s="30" t="str">
        <f t="shared" si="26"/>
        <v>B</v>
      </c>
      <c r="N88" s="33">
        <f>'[12]Рег-2022'!Y88</f>
        <v>0.58659940326842508</v>
      </c>
      <c r="O88" s="34" t="str">
        <f t="shared" si="27"/>
        <v>C</v>
      </c>
      <c r="P88" s="23">
        <f>'[12]Рег-2022'!AA88</f>
        <v>0.5</v>
      </c>
      <c r="Q88" s="30" t="str">
        <f t="shared" si="28"/>
        <v>A</v>
      </c>
      <c r="R88" s="38">
        <f>'[12]Фед-2022'!AM88</f>
        <v>0.16666666666666666</v>
      </c>
      <c r="S88" s="34" t="str">
        <f t="shared" si="29"/>
        <v>C</v>
      </c>
      <c r="T88" s="36">
        <f>'[12]Фед-2022'!AO88</f>
        <v>0.76385087316256295</v>
      </c>
      <c r="U88" s="30" t="str">
        <f t="shared" si="30"/>
        <v>C</v>
      </c>
      <c r="V88" s="38">
        <f>'[12]Фед-2022'!AQ88</f>
        <v>0</v>
      </c>
      <c r="W88" s="282" t="str">
        <f t="shared" si="31"/>
        <v>D</v>
      </c>
      <c r="X88" s="58" t="str">
        <f t="shared" si="32"/>
        <v>C</v>
      </c>
      <c r="Y88" s="277">
        <f t="shared" si="33"/>
        <v>2.5</v>
      </c>
      <c r="Z88" s="278">
        <f t="shared" si="34"/>
        <v>1</v>
      </c>
      <c r="AA88" s="278">
        <f t="shared" si="35"/>
        <v>4.2</v>
      </c>
      <c r="AB88" s="278">
        <f t="shared" si="36"/>
        <v>1</v>
      </c>
      <c r="AC88" s="278">
        <f t="shared" si="37"/>
        <v>2.5</v>
      </c>
      <c r="AD88" s="278">
        <f t="shared" si="38"/>
        <v>2</v>
      </c>
      <c r="AE88" s="278">
        <f t="shared" si="39"/>
        <v>4.2</v>
      </c>
      <c r="AF88" s="278">
        <f t="shared" si="40"/>
        <v>2</v>
      </c>
      <c r="AG88" s="278">
        <f t="shared" si="41"/>
        <v>2</v>
      </c>
      <c r="AH88" s="278">
        <f t="shared" si="42"/>
        <v>1</v>
      </c>
      <c r="AI88" s="59">
        <f t="shared" si="43"/>
        <v>2.2399999999999998</v>
      </c>
    </row>
    <row r="89" spans="1:35" x14ac:dyDescent="0.25">
      <c r="A89" s="298">
        <v>6</v>
      </c>
      <c r="B89" s="279">
        <f>'[12]Мун-2022'!B89</f>
        <v>60240</v>
      </c>
      <c r="C89" s="280" t="str">
        <f>'[12]Мун-2022'!C89</f>
        <v>МБОУ СШ № 24</v>
      </c>
      <c r="D89" s="281">
        <f>'[12]Мун-2022'!CQ89</f>
        <v>0.45454545454545453</v>
      </c>
      <c r="E89" s="282" t="str">
        <f t="shared" si="22"/>
        <v>B</v>
      </c>
      <c r="F89" s="283">
        <f>'[12]Мун-2022'!CS89</f>
        <v>0.27886928813374839</v>
      </c>
      <c r="G89" s="24" t="str">
        <f t="shared" si="23"/>
        <v>D</v>
      </c>
      <c r="H89" s="284">
        <f>'[12]Мун-2022'!CU89</f>
        <v>0.26666666666666666</v>
      </c>
      <c r="I89" s="24" t="str">
        <f t="shared" si="24"/>
        <v>A</v>
      </c>
      <c r="J89" s="28">
        <f>'[12]Мун-2022'!CW89</f>
        <v>3.1315240083507306E-2</v>
      </c>
      <c r="K89" s="24" t="str">
        <f t="shared" si="25"/>
        <v>D</v>
      </c>
      <c r="L89" s="23">
        <f>'[12]Рег-2022'!W89</f>
        <v>0.5</v>
      </c>
      <c r="M89" s="30" t="str">
        <f t="shared" si="26"/>
        <v>A</v>
      </c>
      <c r="N89" s="33">
        <f>'[12]Рег-2022'!Y89</f>
        <v>1.7597982098052751</v>
      </c>
      <c r="O89" s="34" t="str">
        <f t="shared" si="27"/>
        <v>A</v>
      </c>
      <c r="P89" s="23">
        <f>'[12]Рег-2022'!AA89</f>
        <v>0.66666666666666663</v>
      </c>
      <c r="Q89" s="30" t="str">
        <f t="shared" si="28"/>
        <v>A</v>
      </c>
      <c r="R89" s="38">
        <f>'[12]Фед-2022'!AM89</f>
        <v>0.66666666666666663</v>
      </c>
      <c r="S89" s="34" t="str">
        <f t="shared" si="29"/>
        <v>A</v>
      </c>
      <c r="T89" s="36">
        <f>'[12]Фед-2022'!AO89</f>
        <v>1.1457763097438443</v>
      </c>
      <c r="U89" s="30" t="str">
        <f t="shared" si="30"/>
        <v>B</v>
      </c>
      <c r="V89" s="38">
        <f>'[12]Фед-2022'!AQ89</f>
        <v>0.66666666666666663</v>
      </c>
      <c r="W89" s="282" t="str">
        <f t="shared" si="31"/>
        <v>A</v>
      </c>
      <c r="X89" s="58" t="str">
        <f>IF(AI89&gt;=3.5,"A",IF(AI89&gt;=2.5,"B",IF(AI89&gt;=1.5,"C","D")))</f>
        <v>B</v>
      </c>
      <c r="Y89" s="277">
        <f>IF(E89="A",4.2,IF(E89="B",2.5,IF(E89="C",2,1)))</f>
        <v>2.5</v>
      </c>
      <c r="Z89" s="278">
        <f>IF(G89="A",4.2,IF(G89="B",2.5,IF(G89="C",2,1)))</f>
        <v>1</v>
      </c>
      <c r="AA89" s="278">
        <f>IF(I89="A",4.2,IF(I89="B",2.5,IF(I89="C",2,1)))</f>
        <v>4.2</v>
      </c>
      <c r="AB89" s="278">
        <f>IF(K89="A",4.2,IF(K89="B",2.5,IF(K89="C",2,1)))</f>
        <v>1</v>
      </c>
      <c r="AC89" s="278">
        <f>IF(M89="A",4.2,IF(M89="B",2.5,IF(M89="C",2,1)))</f>
        <v>4.2</v>
      </c>
      <c r="AD89" s="278">
        <f>IF(O89="A",4.2,IF(O89="B",2.5,IF(O89="C",2,1)))</f>
        <v>4.2</v>
      </c>
      <c r="AE89" s="278">
        <f>IF(Q89="A",4.2,IF(Q89="B",2.5,IF(Q89="C",2,1)))</f>
        <v>4.2</v>
      </c>
      <c r="AF89" s="278">
        <f>IF(S89="A",4.2,IF(S89="B",2.5,IF(S89="C",2,1)))</f>
        <v>4.2</v>
      </c>
      <c r="AG89" s="278">
        <f>IF(U89="A",4.2,IF(U89="B",2.5,IF(U89="C",2,1)))</f>
        <v>2.5</v>
      </c>
      <c r="AH89" s="278">
        <f>IF(W89="A",4.2,IF(W89="B",2.5,IF(W89="C",2,1)))</f>
        <v>4.2</v>
      </c>
      <c r="AI89" s="59">
        <f>AVERAGE(Y89:AH89)</f>
        <v>3.2199999999999998</v>
      </c>
    </row>
    <row r="90" spans="1:35" x14ac:dyDescent="0.25">
      <c r="A90" s="298">
        <v>7</v>
      </c>
      <c r="B90" s="279">
        <f>'[12]Мун-2022'!B90</f>
        <v>60560</v>
      </c>
      <c r="C90" s="294" t="str">
        <f>'[12]Мун-2022'!C90</f>
        <v>МБОУ СШ № 56</v>
      </c>
      <c r="D90" s="281">
        <f>'[12]Мун-2022'!CQ90</f>
        <v>0.40909090909090912</v>
      </c>
      <c r="E90" s="282" t="str">
        <f t="shared" si="22"/>
        <v>B</v>
      </c>
      <c r="F90" s="283">
        <f>'[12]Мун-2022'!CS90</f>
        <v>0.11619553672239517</v>
      </c>
      <c r="G90" s="24" t="str">
        <f t="shared" si="23"/>
        <v>D</v>
      </c>
      <c r="H90" s="284">
        <f>'[12]Мун-2022'!CU90</f>
        <v>0.12</v>
      </c>
      <c r="I90" s="24" t="str">
        <f t="shared" si="24"/>
        <v>B</v>
      </c>
      <c r="J90" s="28">
        <f>'[12]Мун-2022'!CW90</f>
        <v>4.4642857142857144E-2</v>
      </c>
      <c r="K90" s="24" t="str">
        <f t="shared" si="25"/>
        <v>D</v>
      </c>
      <c r="L90" s="23">
        <f>'[12]Рег-2022'!W90</f>
        <v>0</v>
      </c>
      <c r="M90" s="30" t="str">
        <f t="shared" si="26"/>
        <v>D</v>
      </c>
      <c r="N90" s="33">
        <f>'[12]Рег-2022'!Y90</f>
        <v>2.9329970163421255E-4</v>
      </c>
      <c r="O90" s="34" t="str">
        <f t="shared" si="27"/>
        <v>D</v>
      </c>
      <c r="P90" s="23">
        <f>'[12]Рег-2022'!AA90</f>
        <v>0</v>
      </c>
      <c r="Q90" s="30" t="str">
        <f t="shared" si="28"/>
        <v>D</v>
      </c>
      <c r="R90" s="38">
        <f>'[12]Фед-2022'!AM90</f>
        <v>0</v>
      </c>
      <c r="S90" s="34" t="str">
        <f t="shared" si="29"/>
        <v>D</v>
      </c>
      <c r="T90" s="36">
        <f>'[12]Фед-2022'!AO90</f>
        <v>1.2730847886042716E-4</v>
      </c>
      <c r="U90" s="30" t="str">
        <f t="shared" si="30"/>
        <v>D</v>
      </c>
      <c r="V90" s="38">
        <f>'[12]Фед-2022'!AQ90</f>
        <v>0</v>
      </c>
      <c r="W90" s="282" t="str">
        <f t="shared" si="31"/>
        <v>D</v>
      </c>
      <c r="X90" s="58" t="str">
        <f t="shared" si="32"/>
        <v>D</v>
      </c>
      <c r="Y90" s="277">
        <f t="shared" si="33"/>
        <v>2.5</v>
      </c>
      <c r="Z90" s="278">
        <f t="shared" si="34"/>
        <v>1</v>
      </c>
      <c r="AA90" s="278">
        <f t="shared" si="35"/>
        <v>2.5</v>
      </c>
      <c r="AB90" s="278">
        <f t="shared" si="36"/>
        <v>1</v>
      </c>
      <c r="AC90" s="278">
        <f t="shared" si="37"/>
        <v>1</v>
      </c>
      <c r="AD90" s="278">
        <f t="shared" si="38"/>
        <v>1</v>
      </c>
      <c r="AE90" s="278">
        <f t="shared" si="39"/>
        <v>1</v>
      </c>
      <c r="AF90" s="278">
        <f t="shared" si="40"/>
        <v>1</v>
      </c>
      <c r="AG90" s="278">
        <f t="shared" si="41"/>
        <v>1</v>
      </c>
      <c r="AH90" s="278">
        <f t="shared" si="42"/>
        <v>1</v>
      </c>
      <c r="AI90" s="59">
        <f t="shared" si="43"/>
        <v>1.3</v>
      </c>
    </row>
    <row r="91" spans="1:35" x14ac:dyDescent="0.25">
      <c r="A91" s="298">
        <v>8</v>
      </c>
      <c r="B91" s="279">
        <f>'[12]Мун-2022'!B91</f>
        <v>60660</v>
      </c>
      <c r="C91" s="294" t="str">
        <f>'[12]Мун-2022'!C91</f>
        <v>МБОУ СШ № 66</v>
      </c>
      <c r="D91" s="281">
        <f>'[12]Мун-2022'!CQ91</f>
        <v>0.22727272727272727</v>
      </c>
      <c r="E91" s="282" t="str">
        <f t="shared" si="22"/>
        <v>C</v>
      </c>
      <c r="F91" s="283">
        <f>'[12]Мун-2022'!CS91</f>
        <v>5.1126036157853876E-2</v>
      </c>
      <c r="G91" s="24" t="str">
        <f t="shared" si="23"/>
        <v>D</v>
      </c>
      <c r="H91" s="284">
        <f>'[12]Мун-2022'!CU91</f>
        <v>0.18181818181818182</v>
      </c>
      <c r="I91" s="24" t="str">
        <f t="shared" si="24"/>
        <v>A</v>
      </c>
      <c r="J91" s="28">
        <f>'[12]Мун-2022'!CW91</f>
        <v>1.0036496350364963E-2</v>
      </c>
      <c r="K91" s="24" t="str">
        <f t="shared" si="25"/>
        <v>D</v>
      </c>
      <c r="L91" s="23">
        <f>'[12]Рег-2022'!W91</f>
        <v>0</v>
      </c>
      <c r="M91" s="30" t="str">
        <f t="shared" si="26"/>
        <v>D</v>
      </c>
      <c r="N91" s="33">
        <f>'[12]Рег-2022'!Y91</f>
        <v>2.9329970163421255E-4</v>
      </c>
      <c r="O91" s="34" t="str">
        <f t="shared" si="27"/>
        <v>D</v>
      </c>
      <c r="P91" s="23">
        <f>'[12]Рег-2022'!AA91</f>
        <v>0</v>
      </c>
      <c r="Q91" s="30" t="str">
        <f t="shared" si="28"/>
        <v>D</v>
      </c>
      <c r="R91" s="38">
        <f>'[12]Фед-2022'!AM91</f>
        <v>0</v>
      </c>
      <c r="S91" s="34" t="str">
        <f t="shared" si="29"/>
        <v>D</v>
      </c>
      <c r="T91" s="36">
        <f>'[12]Фед-2022'!AO91</f>
        <v>1.2730847886042716E-4</v>
      </c>
      <c r="U91" s="30" t="str">
        <f t="shared" si="30"/>
        <v>D</v>
      </c>
      <c r="V91" s="38">
        <f>'[12]Фед-2022'!AQ91</f>
        <v>0</v>
      </c>
      <c r="W91" s="282" t="str">
        <f t="shared" si="31"/>
        <v>D</v>
      </c>
      <c r="X91" s="58" t="str">
        <f t="shared" si="32"/>
        <v>D</v>
      </c>
      <c r="Y91" s="277">
        <f t="shared" si="33"/>
        <v>2</v>
      </c>
      <c r="Z91" s="278">
        <f t="shared" si="34"/>
        <v>1</v>
      </c>
      <c r="AA91" s="278">
        <f t="shared" si="35"/>
        <v>4.2</v>
      </c>
      <c r="AB91" s="278">
        <f t="shared" si="36"/>
        <v>1</v>
      </c>
      <c r="AC91" s="278">
        <f t="shared" si="37"/>
        <v>1</v>
      </c>
      <c r="AD91" s="278">
        <f t="shared" si="38"/>
        <v>1</v>
      </c>
      <c r="AE91" s="278">
        <f t="shared" si="39"/>
        <v>1</v>
      </c>
      <c r="AF91" s="278">
        <f t="shared" si="40"/>
        <v>1</v>
      </c>
      <c r="AG91" s="278">
        <f t="shared" si="41"/>
        <v>1</v>
      </c>
      <c r="AH91" s="278">
        <f t="shared" si="42"/>
        <v>1</v>
      </c>
      <c r="AI91" s="59">
        <f t="shared" si="43"/>
        <v>1.42</v>
      </c>
    </row>
    <row r="92" spans="1:35" x14ac:dyDescent="0.25">
      <c r="A92" s="298">
        <v>9</v>
      </c>
      <c r="B92" s="279">
        <f>'[12]Мун-2022'!B92</f>
        <v>60001</v>
      </c>
      <c r="C92" s="280" t="str">
        <f>'[12]Мун-2022'!C92</f>
        <v>МБОУ СШ № 69</v>
      </c>
      <c r="D92" s="281">
        <f>'[12]Мун-2022'!CQ92</f>
        <v>0.31818181818181818</v>
      </c>
      <c r="E92" s="282" t="str">
        <f t="shared" si="22"/>
        <v>C</v>
      </c>
      <c r="F92" s="283">
        <f>'[12]Мун-2022'!CS92</f>
        <v>9.2956429377916136E-2</v>
      </c>
      <c r="G92" s="24" t="str">
        <f t="shared" si="23"/>
        <v>D</v>
      </c>
      <c r="H92" s="284">
        <f>'[12]Мун-2022'!CU92</f>
        <v>0.25</v>
      </c>
      <c r="I92" s="24" t="str">
        <f t="shared" si="24"/>
        <v>A</v>
      </c>
      <c r="J92" s="28">
        <f>'[12]Мун-2022'!CW92</f>
        <v>1.6680567139282735E-2</v>
      </c>
      <c r="K92" s="24" t="str">
        <f t="shared" si="25"/>
        <v>D</v>
      </c>
      <c r="L92" s="23">
        <f>'[12]Рег-2022'!W92</f>
        <v>0.25</v>
      </c>
      <c r="M92" s="30" t="str">
        <f t="shared" si="26"/>
        <v>B</v>
      </c>
      <c r="N92" s="33">
        <f>'[12]Рег-2022'!Y92</f>
        <v>0.29329970163421254</v>
      </c>
      <c r="O92" s="34" t="str">
        <f t="shared" si="27"/>
        <v>D</v>
      </c>
      <c r="P92" s="23">
        <f>'[12]Рег-2022'!AA92</f>
        <v>0</v>
      </c>
      <c r="Q92" s="30" t="str">
        <f t="shared" si="28"/>
        <v>D</v>
      </c>
      <c r="R92" s="38">
        <f>'[12]Фед-2022'!AM92</f>
        <v>0</v>
      </c>
      <c r="S92" s="34" t="str">
        <f t="shared" si="29"/>
        <v>D</v>
      </c>
      <c r="T92" s="36">
        <f>'[12]Фед-2022'!AO92</f>
        <v>1.2730847886042716E-4</v>
      </c>
      <c r="U92" s="30" t="str">
        <f t="shared" si="30"/>
        <v>D</v>
      </c>
      <c r="V92" s="38">
        <f>'[12]Фед-2022'!AQ92</f>
        <v>0</v>
      </c>
      <c r="W92" s="282" t="str">
        <f t="shared" si="31"/>
        <v>D</v>
      </c>
      <c r="X92" s="58" t="str">
        <f t="shared" si="32"/>
        <v>C</v>
      </c>
      <c r="Y92" s="277">
        <f t="shared" si="33"/>
        <v>2</v>
      </c>
      <c r="Z92" s="278">
        <f t="shared" si="34"/>
        <v>1</v>
      </c>
      <c r="AA92" s="278">
        <f t="shared" si="35"/>
        <v>4.2</v>
      </c>
      <c r="AB92" s="278">
        <f t="shared" si="36"/>
        <v>1</v>
      </c>
      <c r="AC92" s="278">
        <f t="shared" si="37"/>
        <v>2.5</v>
      </c>
      <c r="AD92" s="278">
        <f t="shared" si="38"/>
        <v>1</v>
      </c>
      <c r="AE92" s="278">
        <f t="shared" si="39"/>
        <v>1</v>
      </c>
      <c r="AF92" s="278">
        <f t="shared" si="40"/>
        <v>1</v>
      </c>
      <c r="AG92" s="278">
        <f t="shared" si="41"/>
        <v>1</v>
      </c>
      <c r="AH92" s="278">
        <f t="shared" si="42"/>
        <v>1</v>
      </c>
      <c r="AI92" s="59">
        <f t="shared" si="43"/>
        <v>1.5699999999999998</v>
      </c>
    </row>
    <row r="93" spans="1:35" x14ac:dyDescent="0.25">
      <c r="A93" s="298">
        <v>10</v>
      </c>
      <c r="B93" s="279">
        <f>'[12]Мун-2022'!B93</f>
        <v>60850</v>
      </c>
      <c r="C93" s="280" t="str">
        <f>'[12]Мун-2022'!C93</f>
        <v>МБОУ СШ № 85</v>
      </c>
      <c r="D93" s="281">
        <f>'[12]Мун-2022'!CQ93</f>
        <v>0.5</v>
      </c>
      <c r="E93" s="282" t="str">
        <f t="shared" si="22"/>
        <v>B</v>
      </c>
      <c r="F93" s="283">
        <f>'[12]Мун-2022'!CS93</f>
        <v>0.24633453785147777</v>
      </c>
      <c r="G93" s="24" t="str">
        <f t="shared" si="23"/>
        <v>D</v>
      </c>
      <c r="H93" s="284">
        <f>'[12]Мун-2022'!CU93</f>
        <v>0.13207547169811321</v>
      </c>
      <c r="I93" s="24" t="str">
        <f t="shared" si="24"/>
        <v>B</v>
      </c>
      <c r="J93" s="28">
        <f>'[12]Мун-2022'!CW93</f>
        <v>4.6613896218117852E-2</v>
      </c>
      <c r="K93" s="24" t="str">
        <f t="shared" si="25"/>
        <v>D</v>
      </c>
      <c r="L93" s="23">
        <f>'[12]Рег-2022'!W93</f>
        <v>0.25</v>
      </c>
      <c r="M93" s="30" t="str">
        <f t="shared" si="26"/>
        <v>B</v>
      </c>
      <c r="N93" s="33">
        <f>'[12]Рег-2022'!Y93</f>
        <v>0.29329970163421254</v>
      </c>
      <c r="O93" s="34" t="str">
        <f t="shared" si="27"/>
        <v>D</v>
      </c>
      <c r="P93" s="23">
        <f>'[12]Рег-2022'!AA93</f>
        <v>0</v>
      </c>
      <c r="Q93" s="30" t="str">
        <f t="shared" si="28"/>
        <v>D</v>
      </c>
      <c r="R93" s="38">
        <f>'[12]Фед-2022'!AM93</f>
        <v>0</v>
      </c>
      <c r="S93" s="34" t="str">
        <f t="shared" si="29"/>
        <v>D</v>
      </c>
      <c r="T93" s="36">
        <f>'[12]Фед-2022'!AO93</f>
        <v>1.2730847886042716E-4</v>
      </c>
      <c r="U93" s="30" t="str">
        <f t="shared" si="30"/>
        <v>D</v>
      </c>
      <c r="V93" s="38">
        <f>'[12]Фед-2022'!AQ93</f>
        <v>0</v>
      </c>
      <c r="W93" s="282" t="str">
        <f t="shared" si="31"/>
        <v>D</v>
      </c>
      <c r="X93" s="58" t="str">
        <f t="shared" si="32"/>
        <v>D</v>
      </c>
      <c r="Y93" s="277">
        <f t="shared" si="33"/>
        <v>2.5</v>
      </c>
      <c r="Z93" s="278">
        <f t="shared" si="34"/>
        <v>1</v>
      </c>
      <c r="AA93" s="278">
        <f t="shared" si="35"/>
        <v>2.5</v>
      </c>
      <c r="AB93" s="278">
        <f t="shared" si="36"/>
        <v>1</v>
      </c>
      <c r="AC93" s="278">
        <f t="shared" si="37"/>
        <v>2.5</v>
      </c>
      <c r="AD93" s="278">
        <f t="shared" si="38"/>
        <v>1</v>
      </c>
      <c r="AE93" s="278">
        <f t="shared" si="39"/>
        <v>1</v>
      </c>
      <c r="AF93" s="278">
        <f t="shared" si="40"/>
        <v>1</v>
      </c>
      <c r="AG93" s="278">
        <f t="shared" si="41"/>
        <v>1</v>
      </c>
      <c r="AH93" s="278">
        <f t="shared" si="42"/>
        <v>1</v>
      </c>
      <c r="AI93" s="59">
        <f t="shared" si="43"/>
        <v>1.45</v>
      </c>
    </row>
    <row r="94" spans="1:35" x14ac:dyDescent="0.25">
      <c r="A94" s="298">
        <v>11</v>
      </c>
      <c r="B94" s="279">
        <f>'[12]Мун-2022'!B94</f>
        <v>60910</v>
      </c>
      <c r="C94" s="280" t="str">
        <f>'[12]Мун-2022'!C94</f>
        <v>МБОУ СШ № 91</v>
      </c>
      <c r="D94" s="281">
        <f>'[12]Мун-2022'!CQ94</f>
        <v>0.31818181818181818</v>
      </c>
      <c r="E94" s="282" t="str">
        <f t="shared" si="22"/>
        <v>C</v>
      </c>
      <c r="F94" s="283">
        <f>'[12]Мун-2022'!CS94</f>
        <v>0.19520850169362389</v>
      </c>
      <c r="G94" s="24" t="str">
        <f t="shared" si="23"/>
        <v>D</v>
      </c>
      <c r="H94" s="284">
        <f>'[12]Мун-2022'!CU94</f>
        <v>0.33333333333333331</v>
      </c>
      <c r="I94" s="24" t="str">
        <f t="shared" si="24"/>
        <v>A</v>
      </c>
      <c r="J94" s="28">
        <f>'[12]Мун-2022'!CW94</f>
        <v>4.740406320541761E-2</v>
      </c>
      <c r="K94" s="24" t="str">
        <f t="shared" si="25"/>
        <v>D</v>
      </c>
      <c r="L94" s="23">
        <f>'[12]Рег-2022'!W94</f>
        <v>0.25</v>
      </c>
      <c r="M94" s="30" t="str">
        <f t="shared" si="26"/>
        <v>B</v>
      </c>
      <c r="N94" s="33">
        <f>'[12]Рег-2022'!Y94</f>
        <v>0.58659940326842508</v>
      </c>
      <c r="O94" s="34" t="str">
        <f t="shared" si="27"/>
        <v>C</v>
      </c>
      <c r="P94" s="23">
        <f>'[12]Рег-2022'!AA94</f>
        <v>0</v>
      </c>
      <c r="Q94" s="30" t="str">
        <f t="shared" si="28"/>
        <v>D</v>
      </c>
      <c r="R94" s="38">
        <f>'[12]Фед-2022'!AM94</f>
        <v>0</v>
      </c>
      <c r="S94" s="34" t="str">
        <f t="shared" si="29"/>
        <v>D</v>
      </c>
      <c r="T94" s="36">
        <f>'[12]Фед-2022'!AO94</f>
        <v>1.2730847886042716E-4</v>
      </c>
      <c r="U94" s="30" t="str">
        <f t="shared" si="30"/>
        <v>D</v>
      </c>
      <c r="V94" s="38">
        <f>'[12]Фед-2022'!AQ94</f>
        <v>0</v>
      </c>
      <c r="W94" s="282" t="str">
        <f t="shared" si="31"/>
        <v>D</v>
      </c>
      <c r="X94" s="58" t="str">
        <f t="shared" si="32"/>
        <v>C</v>
      </c>
      <c r="Y94" s="277">
        <f t="shared" si="33"/>
        <v>2</v>
      </c>
      <c r="Z94" s="278">
        <f t="shared" si="34"/>
        <v>1</v>
      </c>
      <c r="AA94" s="278">
        <f t="shared" si="35"/>
        <v>4.2</v>
      </c>
      <c r="AB94" s="278">
        <f t="shared" si="36"/>
        <v>1</v>
      </c>
      <c r="AC94" s="278">
        <f t="shared" si="37"/>
        <v>2.5</v>
      </c>
      <c r="AD94" s="278">
        <f t="shared" si="38"/>
        <v>2</v>
      </c>
      <c r="AE94" s="278">
        <f t="shared" si="39"/>
        <v>1</v>
      </c>
      <c r="AF94" s="278">
        <f t="shared" si="40"/>
        <v>1</v>
      </c>
      <c r="AG94" s="278">
        <f t="shared" si="41"/>
        <v>1</v>
      </c>
      <c r="AH94" s="278">
        <f t="shared" si="42"/>
        <v>1</v>
      </c>
      <c r="AI94" s="59">
        <f t="shared" si="43"/>
        <v>1.67</v>
      </c>
    </row>
    <row r="95" spans="1:35" x14ac:dyDescent="0.25">
      <c r="A95" s="298">
        <v>12</v>
      </c>
      <c r="B95" s="279">
        <f>'[12]Мун-2022'!B95</f>
        <v>60980</v>
      </c>
      <c r="C95" s="280" t="str">
        <f>'[12]Мун-2022'!C95</f>
        <v>МБОУ СШ № 98</v>
      </c>
      <c r="D95" s="281">
        <f>'[12]Мун-2022'!CQ95</f>
        <v>0.36363636363636365</v>
      </c>
      <c r="E95" s="282" t="str">
        <f t="shared" si="22"/>
        <v>C</v>
      </c>
      <c r="F95" s="283">
        <f>'[12]Мун-2022'!CS95</f>
        <v>0.13478682259797839</v>
      </c>
      <c r="G95" s="24" t="str">
        <f t="shared" si="23"/>
        <v>D</v>
      </c>
      <c r="H95" s="284">
        <f>'[12]Мун-2022'!CU95</f>
        <v>0.20689655172413793</v>
      </c>
      <c r="I95" s="24" t="str">
        <f t="shared" si="24"/>
        <v>A</v>
      </c>
      <c r="J95" s="28">
        <f>'[12]Мун-2022'!CW95</f>
        <v>3.4981905910735828E-2</v>
      </c>
      <c r="K95" s="24" t="str">
        <f t="shared" si="25"/>
        <v>D</v>
      </c>
      <c r="L95" s="23">
        <f>'[12]Рег-2022'!W95</f>
        <v>0</v>
      </c>
      <c r="M95" s="30" t="str">
        <f t="shared" si="26"/>
        <v>D</v>
      </c>
      <c r="N95" s="33">
        <f>'[12]Рег-2022'!Y95</f>
        <v>2.9329970163421255E-4</v>
      </c>
      <c r="O95" s="34" t="str">
        <f t="shared" si="27"/>
        <v>D</v>
      </c>
      <c r="P95" s="23">
        <f>'[12]Рег-2022'!AA95</f>
        <v>0</v>
      </c>
      <c r="Q95" s="30" t="str">
        <f t="shared" si="28"/>
        <v>D</v>
      </c>
      <c r="R95" s="38">
        <f>'[12]Фед-2022'!AM95</f>
        <v>0</v>
      </c>
      <c r="S95" s="34" t="str">
        <f t="shared" si="29"/>
        <v>D</v>
      </c>
      <c r="T95" s="36">
        <f>'[12]Фед-2022'!AO95</f>
        <v>1.2730847886042716E-4</v>
      </c>
      <c r="U95" s="30" t="str">
        <f t="shared" si="30"/>
        <v>D</v>
      </c>
      <c r="V95" s="38">
        <f>'[12]Фед-2022'!AQ95</f>
        <v>0</v>
      </c>
      <c r="W95" s="282" t="str">
        <f t="shared" si="31"/>
        <v>D</v>
      </c>
      <c r="X95" s="58" t="str">
        <f t="shared" si="32"/>
        <v>D</v>
      </c>
      <c r="Y95" s="277">
        <f t="shared" si="33"/>
        <v>2</v>
      </c>
      <c r="Z95" s="278">
        <f t="shared" si="34"/>
        <v>1</v>
      </c>
      <c r="AA95" s="278">
        <f t="shared" si="35"/>
        <v>4.2</v>
      </c>
      <c r="AB95" s="278">
        <f t="shared" si="36"/>
        <v>1</v>
      </c>
      <c r="AC95" s="278">
        <f t="shared" si="37"/>
        <v>1</v>
      </c>
      <c r="AD95" s="278">
        <f t="shared" si="38"/>
        <v>1</v>
      </c>
      <c r="AE95" s="278">
        <f t="shared" si="39"/>
        <v>1</v>
      </c>
      <c r="AF95" s="278">
        <f t="shared" si="40"/>
        <v>1</v>
      </c>
      <c r="AG95" s="278">
        <f t="shared" si="41"/>
        <v>1</v>
      </c>
      <c r="AH95" s="278">
        <f t="shared" si="42"/>
        <v>1</v>
      </c>
      <c r="AI95" s="59">
        <f t="shared" si="43"/>
        <v>1.42</v>
      </c>
    </row>
    <row r="96" spans="1:35" x14ac:dyDescent="0.25">
      <c r="A96" s="298">
        <v>13</v>
      </c>
      <c r="B96" s="279">
        <f>'[12]Мун-2022'!B96</f>
        <v>61080</v>
      </c>
      <c r="C96" s="280" t="str">
        <f>'[12]Мун-2022'!C96</f>
        <v>МБОУ СШ № 108</v>
      </c>
      <c r="D96" s="281">
        <f>'[12]Мун-2022'!CQ96</f>
        <v>0.40909090909090912</v>
      </c>
      <c r="E96" s="282" t="str">
        <f t="shared" si="22"/>
        <v>B</v>
      </c>
      <c r="F96" s="283">
        <f>'[12]Мун-2022'!CS96</f>
        <v>1.6220896926446366</v>
      </c>
      <c r="G96" s="24" t="str">
        <f t="shared" si="23"/>
        <v>A</v>
      </c>
      <c r="H96" s="284">
        <f>'[12]Мун-2022'!CU96</f>
        <v>2.2922636103151862E-2</v>
      </c>
      <c r="I96" s="24" t="str">
        <f t="shared" si="24"/>
        <v>D</v>
      </c>
      <c r="J96" s="28">
        <f>'[12]Мун-2022'!CW96</f>
        <v>0.22545219638242894</v>
      </c>
      <c r="K96" s="24" t="str">
        <f t="shared" si="25"/>
        <v>B</v>
      </c>
      <c r="L96" s="23">
        <f>'[12]Рег-2022'!W96</f>
        <v>0.25</v>
      </c>
      <c r="M96" s="30" t="str">
        <f t="shared" si="26"/>
        <v>B</v>
      </c>
      <c r="N96" s="33">
        <f>'[12]Рег-2022'!Y96</f>
        <v>0.29329970163421254</v>
      </c>
      <c r="O96" s="34" t="str">
        <f t="shared" si="27"/>
        <v>D</v>
      </c>
      <c r="P96" s="23">
        <f>'[12]Рег-2022'!AA96</f>
        <v>0</v>
      </c>
      <c r="Q96" s="30" t="str">
        <f t="shared" si="28"/>
        <v>D</v>
      </c>
      <c r="R96" s="38">
        <f>'[12]Фед-2022'!AM96</f>
        <v>0.16666666666666666</v>
      </c>
      <c r="S96" s="34" t="str">
        <f t="shared" si="29"/>
        <v>C</v>
      </c>
      <c r="T96" s="36">
        <f>'[12]Фед-2022'!AO96</f>
        <v>0.38192543658128147</v>
      </c>
      <c r="U96" s="30" t="str">
        <f t="shared" si="30"/>
        <v>D</v>
      </c>
      <c r="V96" s="38">
        <f>'[12]Фед-2022'!AQ96</f>
        <v>0</v>
      </c>
      <c r="W96" s="282" t="str">
        <f t="shared" si="31"/>
        <v>D</v>
      </c>
      <c r="X96" s="58" t="str">
        <f t="shared" si="32"/>
        <v>C</v>
      </c>
      <c r="Y96" s="277">
        <f t="shared" si="33"/>
        <v>2.5</v>
      </c>
      <c r="Z96" s="278">
        <f t="shared" si="34"/>
        <v>4.2</v>
      </c>
      <c r="AA96" s="278">
        <f t="shared" si="35"/>
        <v>1</v>
      </c>
      <c r="AB96" s="278">
        <f t="shared" si="36"/>
        <v>2.5</v>
      </c>
      <c r="AC96" s="278">
        <f t="shared" si="37"/>
        <v>2.5</v>
      </c>
      <c r="AD96" s="278">
        <f t="shared" si="38"/>
        <v>1</v>
      </c>
      <c r="AE96" s="278">
        <f t="shared" si="39"/>
        <v>1</v>
      </c>
      <c r="AF96" s="278">
        <f t="shared" si="40"/>
        <v>2</v>
      </c>
      <c r="AG96" s="278">
        <f t="shared" si="41"/>
        <v>1</v>
      </c>
      <c r="AH96" s="278">
        <f t="shared" si="42"/>
        <v>1</v>
      </c>
      <c r="AI96" s="59">
        <f t="shared" si="43"/>
        <v>1.8699999999999999</v>
      </c>
    </row>
    <row r="97" spans="1:35" x14ac:dyDescent="0.25">
      <c r="A97" s="298">
        <v>14</v>
      </c>
      <c r="B97" s="279">
        <f>'[12]Мун-2022'!B97</f>
        <v>61150</v>
      </c>
      <c r="C97" s="280" t="str">
        <f>'[12]Мун-2022'!C97</f>
        <v>МБОУ СШ № 115</v>
      </c>
      <c r="D97" s="281">
        <f>'[12]Мун-2022'!CQ97</f>
        <v>0.40909090909090912</v>
      </c>
      <c r="E97" s="282" t="str">
        <f t="shared" si="22"/>
        <v>B</v>
      </c>
      <c r="F97" s="283">
        <f>'[12]Мун-2022'!CS97</f>
        <v>2.556301807892694</v>
      </c>
      <c r="G97" s="24" t="str">
        <f t="shared" si="23"/>
        <v>A</v>
      </c>
      <c r="H97" s="284">
        <f>'[12]Мун-2022'!CU97</f>
        <v>5.454545454545455E-3</v>
      </c>
      <c r="I97" s="24" t="str">
        <f t="shared" si="24"/>
        <v>D</v>
      </c>
      <c r="J97" s="28">
        <f>'[12]Мун-2022'!CW97</f>
        <v>0.55780933062880322</v>
      </c>
      <c r="K97" s="24" t="str">
        <f t="shared" si="25"/>
        <v>A</v>
      </c>
      <c r="L97" s="23">
        <f>'[12]Рег-2022'!W97</f>
        <v>0</v>
      </c>
      <c r="M97" s="30" t="str">
        <f t="shared" si="26"/>
        <v>D</v>
      </c>
      <c r="N97" s="33">
        <f>'[12]Рег-2022'!Y97</f>
        <v>2.9329970163421255E-4</v>
      </c>
      <c r="O97" s="34" t="str">
        <f t="shared" si="27"/>
        <v>D</v>
      </c>
      <c r="P97" s="23">
        <f>'[12]Рег-2022'!AA97</f>
        <v>0</v>
      </c>
      <c r="Q97" s="30" t="str">
        <f t="shared" si="28"/>
        <v>D</v>
      </c>
      <c r="R97" s="38">
        <f>'[12]Фед-2022'!AM97</f>
        <v>0.16666666666666666</v>
      </c>
      <c r="S97" s="34" t="str">
        <f t="shared" si="29"/>
        <v>C</v>
      </c>
      <c r="T97" s="36">
        <f>'[12]Фед-2022'!AO97</f>
        <v>0.12730847886042715</v>
      </c>
      <c r="U97" s="30" t="str">
        <f t="shared" si="30"/>
        <v>D</v>
      </c>
      <c r="V97" s="38">
        <f>'[12]Фед-2022'!AQ97</f>
        <v>0</v>
      </c>
      <c r="W97" s="282" t="str">
        <f t="shared" si="31"/>
        <v>D</v>
      </c>
      <c r="X97" s="58" t="str">
        <f t="shared" si="32"/>
        <v>C</v>
      </c>
      <c r="Y97" s="277">
        <f t="shared" si="33"/>
        <v>2.5</v>
      </c>
      <c r="Z97" s="278">
        <f t="shared" si="34"/>
        <v>4.2</v>
      </c>
      <c r="AA97" s="278">
        <f t="shared" si="35"/>
        <v>1</v>
      </c>
      <c r="AB97" s="278">
        <f t="shared" si="36"/>
        <v>4.2</v>
      </c>
      <c r="AC97" s="278">
        <f t="shared" si="37"/>
        <v>1</v>
      </c>
      <c r="AD97" s="278">
        <f t="shared" si="38"/>
        <v>1</v>
      </c>
      <c r="AE97" s="278">
        <f t="shared" si="39"/>
        <v>1</v>
      </c>
      <c r="AF97" s="278">
        <f t="shared" si="40"/>
        <v>2</v>
      </c>
      <c r="AG97" s="278">
        <f t="shared" si="41"/>
        <v>1</v>
      </c>
      <c r="AH97" s="278">
        <f t="shared" si="42"/>
        <v>1</v>
      </c>
      <c r="AI97" s="59">
        <f t="shared" si="43"/>
        <v>1.89</v>
      </c>
    </row>
    <row r="98" spans="1:35" x14ac:dyDescent="0.25">
      <c r="A98" s="298">
        <v>15</v>
      </c>
      <c r="B98" s="279">
        <f>'[12]Мун-2022'!B98</f>
        <v>61210</v>
      </c>
      <c r="C98" s="294" t="str">
        <f>'[12]Мун-2022'!C98</f>
        <v>МБОУ СШ № 121</v>
      </c>
      <c r="D98" s="281">
        <f>'[12]Мун-2022'!CQ98</f>
        <v>0.18181818181818182</v>
      </c>
      <c r="E98" s="282" t="str">
        <f t="shared" si="22"/>
        <v>D</v>
      </c>
      <c r="F98" s="283">
        <f>'[12]Мун-2022'!CS98</f>
        <v>5.1126036157853876E-2</v>
      </c>
      <c r="G98" s="24" t="str">
        <f t="shared" si="23"/>
        <v>D</v>
      </c>
      <c r="H98" s="284">
        <f>'[12]Мун-2022'!CU98</f>
        <v>0</v>
      </c>
      <c r="I98" s="24" t="str">
        <f t="shared" si="24"/>
        <v>D</v>
      </c>
      <c r="J98" s="28">
        <f>'[12]Мун-2022'!CW98</f>
        <v>1.2528473804100227E-2</v>
      </c>
      <c r="K98" s="24" t="str">
        <f t="shared" si="25"/>
        <v>D</v>
      </c>
      <c r="L98" s="23">
        <f>'[12]Рег-2022'!W98</f>
        <v>0</v>
      </c>
      <c r="M98" s="30" t="str">
        <f t="shared" si="26"/>
        <v>D</v>
      </c>
      <c r="N98" s="33">
        <f>'[12]Рег-2022'!Y98</f>
        <v>2.9329970163421255E-4</v>
      </c>
      <c r="O98" s="34" t="str">
        <f t="shared" si="27"/>
        <v>D</v>
      </c>
      <c r="P98" s="23">
        <f>'[12]Рег-2022'!AA98</f>
        <v>0</v>
      </c>
      <c r="Q98" s="30" t="str">
        <f t="shared" si="28"/>
        <v>D</v>
      </c>
      <c r="R98" s="38">
        <f>'[12]Фед-2022'!AM98</f>
        <v>0</v>
      </c>
      <c r="S98" s="34" t="str">
        <f t="shared" si="29"/>
        <v>D</v>
      </c>
      <c r="T98" s="36">
        <f>'[12]Фед-2022'!AO98</f>
        <v>1.2730847886042716E-4</v>
      </c>
      <c r="U98" s="30" t="str">
        <f t="shared" si="30"/>
        <v>D</v>
      </c>
      <c r="V98" s="38">
        <f>'[12]Фед-2022'!AQ98</f>
        <v>0</v>
      </c>
      <c r="W98" s="282" t="str">
        <f t="shared" si="31"/>
        <v>D</v>
      </c>
      <c r="X98" s="58" t="str">
        <f t="shared" si="32"/>
        <v>D</v>
      </c>
      <c r="Y98" s="277">
        <f t="shared" si="33"/>
        <v>1</v>
      </c>
      <c r="Z98" s="278">
        <f t="shared" si="34"/>
        <v>1</v>
      </c>
      <c r="AA98" s="278">
        <f t="shared" si="35"/>
        <v>1</v>
      </c>
      <c r="AB98" s="278">
        <f t="shared" si="36"/>
        <v>1</v>
      </c>
      <c r="AC98" s="278">
        <f t="shared" si="37"/>
        <v>1</v>
      </c>
      <c r="AD98" s="278">
        <f t="shared" si="38"/>
        <v>1</v>
      </c>
      <c r="AE98" s="278">
        <f t="shared" si="39"/>
        <v>1</v>
      </c>
      <c r="AF98" s="278">
        <f t="shared" si="40"/>
        <v>1</v>
      </c>
      <c r="AG98" s="278">
        <f t="shared" si="41"/>
        <v>1</v>
      </c>
      <c r="AH98" s="278">
        <f t="shared" si="42"/>
        <v>1</v>
      </c>
      <c r="AI98" s="59">
        <f t="shared" si="43"/>
        <v>1</v>
      </c>
    </row>
    <row r="99" spans="1:35" x14ac:dyDescent="0.25">
      <c r="A99" s="298">
        <v>16</v>
      </c>
      <c r="B99" s="279">
        <f>'[12]Мун-2022'!B99</f>
        <v>61290</v>
      </c>
      <c r="C99" s="294" t="str">
        <f>'[12]Мун-2022'!C99</f>
        <v>МБОУ СШ № 129</v>
      </c>
      <c r="D99" s="281">
        <f>'[12]Мун-2022'!CQ99</f>
        <v>0.18181818181818182</v>
      </c>
      <c r="E99" s="282" t="str">
        <f t="shared" si="22"/>
        <v>D</v>
      </c>
      <c r="F99" s="283">
        <f>'[12]Мун-2022'!CS99</f>
        <v>5.5773857626749683E-2</v>
      </c>
      <c r="G99" s="24" t="str">
        <f t="shared" si="23"/>
        <v>D</v>
      </c>
      <c r="H99" s="284">
        <f>'[12]Мун-2022'!CU99</f>
        <v>8.3333333333333329E-2</v>
      </c>
      <c r="I99" s="24" t="str">
        <f t="shared" si="24"/>
        <v>C</v>
      </c>
      <c r="J99" s="28">
        <f>'[12]Мун-2022'!CW99</f>
        <v>1.5789473684210527E-2</v>
      </c>
      <c r="K99" s="24" t="str">
        <f t="shared" si="25"/>
        <v>D</v>
      </c>
      <c r="L99" s="23">
        <f>'[12]Рег-2022'!W99</f>
        <v>0.25</v>
      </c>
      <c r="M99" s="30" t="str">
        <f t="shared" si="26"/>
        <v>B</v>
      </c>
      <c r="N99" s="33">
        <f>'[12]Рег-2022'!Y99</f>
        <v>0.29329970163421254</v>
      </c>
      <c r="O99" s="34" t="str">
        <f t="shared" si="27"/>
        <v>D</v>
      </c>
      <c r="P99" s="23">
        <f>'[12]Рег-2022'!AA99</f>
        <v>1</v>
      </c>
      <c r="Q99" s="30" t="str">
        <f t="shared" si="28"/>
        <v>A</v>
      </c>
      <c r="R99" s="38">
        <f>'[12]Фед-2022'!AM99</f>
        <v>0</v>
      </c>
      <c r="S99" s="34" t="str">
        <f t="shared" si="29"/>
        <v>D</v>
      </c>
      <c r="T99" s="36">
        <f>'[12]Фед-2022'!AO99</f>
        <v>1.2730847886042716E-4</v>
      </c>
      <c r="U99" s="30" t="str">
        <f t="shared" si="30"/>
        <v>D</v>
      </c>
      <c r="V99" s="38">
        <f>'[12]Фед-2022'!AQ99</f>
        <v>0</v>
      </c>
      <c r="W99" s="282" t="str">
        <f t="shared" si="31"/>
        <v>D</v>
      </c>
      <c r="X99" s="58" t="str">
        <f t="shared" si="32"/>
        <v>C</v>
      </c>
      <c r="Y99" s="277">
        <f t="shared" si="33"/>
        <v>1</v>
      </c>
      <c r="Z99" s="278">
        <f t="shared" si="34"/>
        <v>1</v>
      </c>
      <c r="AA99" s="278">
        <f t="shared" si="35"/>
        <v>2</v>
      </c>
      <c r="AB99" s="278">
        <f t="shared" si="36"/>
        <v>1</v>
      </c>
      <c r="AC99" s="278">
        <f t="shared" si="37"/>
        <v>2.5</v>
      </c>
      <c r="AD99" s="278">
        <f t="shared" si="38"/>
        <v>1</v>
      </c>
      <c r="AE99" s="278">
        <f t="shared" si="39"/>
        <v>4.2</v>
      </c>
      <c r="AF99" s="278">
        <f t="shared" si="40"/>
        <v>1</v>
      </c>
      <c r="AG99" s="278">
        <f t="shared" si="41"/>
        <v>1</v>
      </c>
      <c r="AH99" s="278">
        <f t="shared" si="42"/>
        <v>1</v>
      </c>
      <c r="AI99" s="59">
        <f t="shared" si="43"/>
        <v>1.5699999999999998</v>
      </c>
    </row>
    <row r="100" spans="1:35" x14ac:dyDescent="0.25">
      <c r="A100" s="298">
        <v>17</v>
      </c>
      <c r="B100" s="279">
        <f>'[12]Мун-2022'!B100</f>
        <v>61340</v>
      </c>
      <c r="C100" s="294" t="str">
        <f>'[12]Мун-2022'!C100</f>
        <v>МБОУ СШ № 134</v>
      </c>
      <c r="D100" s="281">
        <f>'[12]Мун-2022'!CQ100</f>
        <v>0.45454545454545453</v>
      </c>
      <c r="E100" s="282" t="str">
        <f t="shared" si="22"/>
        <v>B</v>
      </c>
      <c r="F100" s="283">
        <f>'[12]Мун-2022'!CS100</f>
        <v>0.55773857626749679</v>
      </c>
      <c r="G100" s="24" t="str">
        <f t="shared" si="23"/>
        <v>C</v>
      </c>
      <c r="H100" s="284">
        <f>'[12]Мун-2022'!CU100</f>
        <v>5.8333333333333334E-2</v>
      </c>
      <c r="I100" s="24" t="str">
        <f t="shared" si="24"/>
        <v>D</v>
      </c>
      <c r="J100" s="28">
        <f>'[12]Мун-2022'!CW100</f>
        <v>8.797653958944282E-2</v>
      </c>
      <c r="K100" s="24" t="str">
        <f t="shared" si="25"/>
        <v>D</v>
      </c>
      <c r="L100" s="23">
        <f>'[12]Рег-2022'!W100</f>
        <v>0</v>
      </c>
      <c r="M100" s="30" t="str">
        <f t="shared" si="26"/>
        <v>D</v>
      </c>
      <c r="N100" s="33">
        <f>'[12]Рег-2022'!Y100</f>
        <v>2.9329970163421255E-4</v>
      </c>
      <c r="O100" s="34" t="str">
        <f t="shared" si="27"/>
        <v>D</v>
      </c>
      <c r="P100" s="23">
        <f>'[12]Рег-2022'!AA100</f>
        <v>0</v>
      </c>
      <c r="Q100" s="30" t="str">
        <f t="shared" si="28"/>
        <v>D</v>
      </c>
      <c r="R100" s="38">
        <f>'[12]Фед-2022'!AM100</f>
        <v>0.16666666666666666</v>
      </c>
      <c r="S100" s="34" t="str">
        <f t="shared" si="29"/>
        <v>C</v>
      </c>
      <c r="T100" s="36">
        <f>'[12]Фед-2022'!AO100</f>
        <v>0.2546169577208543</v>
      </c>
      <c r="U100" s="30" t="str">
        <f t="shared" si="30"/>
        <v>D</v>
      </c>
      <c r="V100" s="38">
        <f>'[12]Фед-2022'!AQ100</f>
        <v>0</v>
      </c>
      <c r="W100" s="282" t="str">
        <f t="shared" si="31"/>
        <v>D</v>
      </c>
      <c r="X100" s="58" t="str">
        <f t="shared" si="32"/>
        <v>D</v>
      </c>
      <c r="Y100" s="277">
        <f t="shared" si="33"/>
        <v>2.5</v>
      </c>
      <c r="Z100" s="278">
        <f t="shared" si="34"/>
        <v>2</v>
      </c>
      <c r="AA100" s="278">
        <f t="shared" si="35"/>
        <v>1</v>
      </c>
      <c r="AB100" s="278">
        <f t="shared" si="36"/>
        <v>1</v>
      </c>
      <c r="AC100" s="278">
        <f t="shared" si="37"/>
        <v>1</v>
      </c>
      <c r="AD100" s="278">
        <f t="shared" si="38"/>
        <v>1</v>
      </c>
      <c r="AE100" s="278">
        <f t="shared" si="39"/>
        <v>1</v>
      </c>
      <c r="AF100" s="278">
        <f t="shared" si="40"/>
        <v>2</v>
      </c>
      <c r="AG100" s="278">
        <f t="shared" si="41"/>
        <v>1</v>
      </c>
      <c r="AH100" s="278">
        <f t="shared" si="42"/>
        <v>1</v>
      </c>
      <c r="AI100" s="59">
        <f t="shared" si="43"/>
        <v>1.35</v>
      </c>
    </row>
    <row r="101" spans="1:35" x14ac:dyDescent="0.25">
      <c r="A101" s="298">
        <v>18</v>
      </c>
      <c r="B101" s="279">
        <f>'[12]Мун-2022'!B101</f>
        <v>61390</v>
      </c>
      <c r="C101" s="280" t="str">
        <f>'[12]Мун-2022'!C101</f>
        <v>МБОУ СШ № 139</v>
      </c>
      <c r="D101" s="281">
        <f>'[12]Мун-2022'!CQ101</f>
        <v>0.18181818181818182</v>
      </c>
      <c r="E101" s="282" t="str">
        <f t="shared" si="22"/>
        <v>D</v>
      </c>
      <c r="F101" s="283">
        <f>'[12]Мун-2022'!CS101</f>
        <v>5.5773857626749683E-2</v>
      </c>
      <c r="G101" s="24" t="str">
        <f t="shared" si="23"/>
        <v>D</v>
      </c>
      <c r="H101" s="284">
        <f>'[12]Мун-2022'!CU101</f>
        <v>0.25</v>
      </c>
      <c r="I101" s="24" t="str">
        <f t="shared" si="24"/>
        <v>A</v>
      </c>
      <c r="J101" s="28">
        <f>'[12]Мун-2022'!CW101</f>
        <v>1.276595744680851E-2</v>
      </c>
      <c r="K101" s="24" t="str">
        <f t="shared" si="25"/>
        <v>D</v>
      </c>
      <c r="L101" s="23">
        <f>'[12]Рег-2022'!W101</f>
        <v>0.25</v>
      </c>
      <c r="M101" s="30" t="str">
        <f t="shared" si="26"/>
        <v>B</v>
      </c>
      <c r="N101" s="33">
        <f>'[12]Рег-2022'!Y101</f>
        <v>0.29329970163421254</v>
      </c>
      <c r="O101" s="34" t="str">
        <f t="shared" si="27"/>
        <v>D</v>
      </c>
      <c r="P101" s="23">
        <f>'[12]Рег-2022'!AA101</f>
        <v>0</v>
      </c>
      <c r="Q101" s="30" t="str">
        <f t="shared" si="28"/>
        <v>D</v>
      </c>
      <c r="R101" s="38">
        <f>'[12]Фед-2022'!AM101</f>
        <v>0.16666666666666666</v>
      </c>
      <c r="S101" s="34" t="str">
        <f t="shared" si="29"/>
        <v>C</v>
      </c>
      <c r="T101" s="36">
        <f>'[12]Фед-2022'!AO101</f>
        <v>0.12730847886042715</v>
      </c>
      <c r="U101" s="30" t="str">
        <f t="shared" si="30"/>
        <v>D</v>
      </c>
      <c r="V101" s="38">
        <f>'[12]Фед-2022'!AQ101</f>
        <v>0</v>
      </c>
      <c r="W101" s="282" t="str">
        <f t="shared" si="31"/>
        <v>D</v>
      </c>
      <c r="X101" s="58" t="str">
        <f t="shared" si="32"/>
        <v>C</v>
      </c>
      <c r="Y101" s="277">
        <f t="shared" si="33"/>
        <v>1</v>
      </c>
      <c r="Z101" s="278">
        <f t="shared" si="34"/>
        <v>1</v>
      </c>
      <c r="AA101" s="278">
        <f t="shared" si="35"/>
        <v>4.2</v>
      </c>
      <c r="AB101" s="278">
        <f t="shared" si="36"/>
        <v>1</v>
      </c>
      <c r="AC101" s="278">
        <f t="shared" si="37"/>
        <v>2.5</v>
      </c>
      <c r="AD101" s="278">
        <f t="shared" si="38"/>
        <v>1</v>
      </c>
      <c r="AE101" s="278">
        <f t="shared" si="39"/>
        <v>1</v>
      </c>
      <c r="AF101" s="278">
        <f t="shared" si="40"/>
        <v>2</v>
      </c>
      <c r="AG101" s="278">
        <f t="shared" si="41"/>
        <v>1</v>
      </c>
      <c r="AH101" s="278">
        <f t="shared" si="42"/>
        <v>1</v>
      </c>
      <c r="AI101" s="59">
        <f t="shared" si="43"/>
        <v>1.5699999999999998</v>
      </c>
    </row>
    <row r="102" spans="1:35" x14ac:dyDescent="0.25">
      <c r="A102" s="298">
        <v>19</v>
      </c>
      <c r="B102" s="279">
        <f>'[12]Мун-2022'!B102</f>
        <v>61410</v>
      </c>
      <c r="C102" s="280" t="str">
        <f>'[12]Мун-2022'!C102</f>
        <v>МБОУ СШ № 141</v>
      </c>
      <c r="D102" s="281">
        <f>'[12]Мун-2022'!CQ102</f>
        <v>0.36363636363636365</v>
      </c>
      <c r="E102" s="282" t="str">
        <f t="shared" si="22"/>
        <v>C</v>
      </c>
      <c r="F102" s="283">
        <f>'[12]Мун-2022'!CS102</f>
        <v>0.15337810847356162</v>
      </c>
      <c r="G102" s="24" t="str">
        <f t="shared" si="23"/>
        <v>D</v>
      </c>
      <c r="H102" s="284">
        <f>'[12]Мун-2022'!CU102</f>
        <v>0.24242424242424243</v>
      </c>
      <c r="I102" s="24" t="str">
        <f t="shared" si="24"/>
        <v>A</v>
      </c>
      <c r="J102" s="28">
        <f>'[12]Мун-2022'!CW102</f>
        <v>3.3199195171026159E-2</v>
      </c>
      <c r="K102" s="24" t="str">
        <f t="shared" si="25"/>
        <v>D</v>
      </c>
      <c r="L102" s="23">
        <f>'[12]Рег-2022'!W102</f>
        <v>0.25</v>
      </c>
      <c r="M102" s="30" t="str">
        <f t="shared" si="26"/>
        <v>B</v>
      </c>
      <c r="N102" s="33">
        <f>'[12]Рег-2022'!Y102</f>
        <v>0.58659940326842508</v>
      </c>
      <c r="O102" s="34" t="str">
        <f t="shared" si="27"/>
        <v>C</v>
      </c>
      <c r="P102" s="23">
        <f>'[12]Рег-2022'!AA102</f>
        <v>0.5</v>
      </c>
      <c r="Q102" s="30" t="str">
        <f t="shared" si="28"/>
        <v>A</v>
      </c>
      <c r="R102" s="38">
        <f>'[12]Фед-2022'!AM102</f>
        <v>0</v>
      </c>
      <c r="S102" s="34" t="str">
        <f t="shared" si="29"/>
        <v>D</v>
      </c>
      <c r="T102" s="36">
        <f>'[12]Фед-2022'!AO102</f>
        <v>1.2730847886042716E-4</v>
      </c>
      <c r="U102" s="30" t="str">
        <f t="shared" si="30"/>
        <v>D</v>
      </c>
      <c r="V102" s="38">
        <f>'[12]Фед-2022'!AQ102</f>
        <v>0</v>
      </c>
      <c r="W102" s="282" t="str">
        <f t="shared" si="31"/>
        <v>D</v>
      </c>
      <c r="X102" s="58" t="str">
        <f t="shared" si="32"/>
        <v>C</v>
      </c>
      <c r="Y102" s="277">
        <f t="shared" si="33"/>
        <v>2</v>
      </c>
      <c r="Z102" s="278">
        <f t="shared" si="34"/>
        <v>1</v>
      </c>
      <c r="AA102" s="278">
        <f t="shared" si="35"/>
        <v>4.2</v>
      </c>
      <c r="AB102" s="278">
        <f t="shared" si="36"/>
        <v>1</v>
      </c>
      <c r="AC102" s="278">
        <f t="shared" si="37"/>
        <v>2.5</v>
      </c>
      <c r="AD102" s="278">
        <f t="shared" si="38"/>
        <v>2</v>
      </c>
      <c r="AE102" s="278">
        <f t="shared" si="39"/>
        <v>4.2</v>
      </c>
      <c r="AF102" s="278">
        <f t="shared" si="40"/>
        <v>1</v>
      </c>
      <c r="AG102" s="278">
        <f t="shared" si="41"/>
        <v>1</v>
      </c>
      <c r="AH102" s="278">
        <f t="shared" si="42"/>
        <v>1</v>
      </c>
      <c r="AI102" s="59">
        <f t="shared" si="43"/>
        <v>1.9899999999999998</v>
      </c>
    </row>
    <row r="103" spans="1:35" x14ac:dyDescent="0.25">
      <c r="A103" s="298">
        <v>20</v>
      </c>
      <c r="B103" s="279">
        <f>'[12]Мун-2022'!B103</f>
        <v>61430</v>
      </c>
      <c r="C103" s="280" t="str">
        <f>'[12]Мун-2022'!C103</f>
        <v>МАОУ СШ № 143</v>
      </c>
      <c r="D103" s="281">
        <f>'[12]Мун-2022'!CQ103</f>
        <v>0.59090909090909094</v>
      </c>
      <c r="E103" s="282" t="str">
        <f t="shared" si="22"/>
        <v>B</v>
      </c>
      <c r="F103" s="283">
        <f>'[12]Мун-2022'!CS103</f>
        <v>0.59492114801866325</v>
      </c>
      <c r="G103" s="24" t="str">
        <f t="shared" si="23"/>
        <v>C</v>
      </c>
      <c r="H103" s="284">
        <f>'[12]Мун-2022'!CU103</f>
        <v>0.1796875</v>
      </c>
      <c r="I103" s="24" t="str">
        <f t="shared" si="24"/>
        <v>A</v>
      </c>
      <c r="J103" s="28">
        <f>'[12]Мун-2022'!CW103</f>
        <v>5.1717171717171717E-2</v>
      </c>
      <c r="K103" s="24" t="str">
        <f t="shared" si="25"/>
        <v>D</v>
      </c>
      <c r="L103" s="23">
        <f>'[12]Рег-2022'!W103</f>
        <v>0.25</v>
      </c>
      <c r="M103" s="30" t="str">
        <f t="shared" si="26"/>
        <v>B</v>
      </c>
      <c r="N103" s="33">
        <f>'[12]Рег-2022'!Y103</f>
        <v>1.7597982098052751</v>
      </c>
      <c r="O103" s="34" t="str">
        <f t="shared" si="27"/>
        <v>A</v>
      </c>
      <c r="P103" s="23">
        <f>'[12]Рег-2022'!AA103</f>
        <v>0.33333333333333331</v>
      </c>
      <c r="Q103" s="30" t="str">
        <f t="shared" si="28"/>
        <v>A</v>
      </c>
      <c r="R103" s="38">
        <f>'[12]Фед-2022'!AM103</f>
        <v>0</v>
      </c>
      <c r="S103" s="34" t="str">
        <f t="shared" si="29"/>
        <v>D</v>
      </c>
      <c r="T103" s="36">
        <f>'[12]Фед-2022'!AO103</f>
        <v>1.2730847886042716E-4</v>
      </c>
      <c r="U103" s="30" t="str">
        <f t="shared" si="30"/>
        <v>D</v>
      </c>
      <c r="V103" s="38">
        <f>'[12]Фед-2022'!AQ103</f>
        <v>0</v>
      </c>
      <c r="W103" s="282" t="str">
        <f t="shared" si="31"/>
        <v>D</v>
      </c>
      <c r="X103" s="58" t="str">
        <f t="shared" si="32"/>
        <v>C</v>
      </c>
      <c r="Y103" s="277">
        <f t="shared" si="33"/>
        <v>2.5</v>
      </c>
      <c r="Z103" s="278">
        <f t="shared" si="34"/>
        <v>2</v>
      </c>
      <c r="AA103" s="278">
        <f t="shared" si="35"/>
        <v>4.2</v>
      </c>
      <c r="AB103" s="278">
        <f t="shared" si="36"/>
        <v>1</v>
      </c>
      <c r="AC103" s="278">
        <f t="shared" si="37"/>
        <v>2.5</v>
      </c>
      <c r="AD103" s="278">
        <f t="shared" si="38"/>
        <v>4.2</v>
      </c>
      <c r="AE103" s="278">
        <f t="shared" si="39"/>
        <v>4.2</v>
      </c>
      <c r="AF103" s="278">
        <f t="shared" si="40"/>
        <v>1</v>
      </c>
      <c r="AG103" s="278">
        <f t="shared" si="41"/>
        <v>1</v>
      </c>
      <c r="AH103" s="278">
        <f t="shared" si="42"/>
        <v>1</v>
      </c>
      <c r="AI103" s="59">
        <f t="shared" si="43"/>
        <v>2.36</v>
      </c>
    </row>
    <row r="104" spans="1:35" x14ac:dyDescent="0.25">
      <c r="A104" s="298">
        <v>21</v>
      </c>
      <c r="B104" s="279">
        <f>'[12]Мун-2022'!B104</f>
        <v>61440</v>
      </c>
      <c r="C104" s="280" t="str">
        <f>'[12]Мун-2022'!C104</f>
        <v>МБОУ СШ № 144</v>
      </c>
      <c r="D104" s="281">
        <f>'[12]Мун-2022'!CQ104</f>
        <v>0.45454545454545453</v>
      </c>
      <c r="E104" s="282" t="str">
        <f t="shared" si="22"/>
        <v>B</v>
      </c>
      <c r="F104" s="283">
        <f>'[12]Мун-2022'!CS104</f>
        <v>0.67393411298989203</v>
      </c>
      <c r="G104" s="24" t="str">
        <f t="shared" si="23"/>
        <v>C</v>
      </c>
      <c r="H104" s="284">
        <f>'[12]Мун-2022'!CU104</f>
        <v>0.27586206896551724</v>
      </c>
      <c r="I104" s="24" t="str">
        <f t="shared" si="24"/>
        <v>A</v>
      </c>
      <c r="J104" s="28">
        <f>'[12]Мун-2022'!CW104</f>
        <v>5.6840454723637787E-2</v>
      </c>
      <c r="K104" s="24" t="str">
        <f t="shared" si="25"/>
        <v>D</v>
      </c>
      <c r="L104" s="23">
        <f>'[12]Рег-2022'!W104</f>
        <v>0.25</v>
      </c>
      <c r="M104" s="30" t="str">
        <f t="shared" si="26"/>
        <v>B</v>
      </c>
      <c r="N104" s="33">
        <f>'[12]Рег-2022'!Y104</f>
        <v>8.798991049026375</v>
      </c>
      <c r="O104" s="34" t="str">
        <f t="shared" si="27"/>
        <v>A</v>
      </c>
      <c r="P104" s="23">
        <f>'[12]Рег-2022'!AA104</f>
        <v>0.33333333333333331</v>
      </c>
      <c r="Q104" s="30" t="str">
        <f t="shared" si="28"/>
        <v>A</v>
      </c>
      <c r="R104" s="38">
        <f>'[12]Фед-2022'!AM104</f>
        <v>0.66666666666666663</v>
      </c>
      <c r="S104" s="34" t="str">
        <f t="shared" si="29"/>
        <v>A</v>
      </c>
      <c r="T104" s="36">
        <f>'[12]Фед-2022'!AO104</f>
        <v>41.375255629638822</v>
      </c>
      <c r="U104" s="30" t="str">
        <f t="shared" si="30"/>
        <v>A</v>
      </c>
      <c r="V104" s="38">
        <f>'[12]Фед-2022'!AQ104</f>
        <v>0.37538461538461537</v>
      </c>
      <c r="W104" s="282" t="str">
        <f t="shared" si="31"/>
        <v>A</v>
      </c>
      <c r="X104" s="58" t="str">
        <f t="shared" si="32"/>
        <v>B</v>
      </c>
      <c r="Y104" s="277">
        <f t="shared" si="33"/>
        <v>2.5</v>
      </c>
      <c r="Z104" s="278">
        <f t="shared" si="34"/>
        <v>2</v>
      </c>
      <c r="AA104" s="278">
        <f t="shared" si="35"/>
        <v>4.2</v>
      </c>
      <c r="AB104" s="278">
        <f t="shared" si="36"/>
        <v>1</v>
      </c>
      <c r="AC104" s="278">
        <f t="shared" si="37"/>
        <v>2.5</v>
      </c>
      <c r="AD104" s="278">
        <f t="shared" si="38"/>
        <v>4.2</v>
      </c>
      <c r="AE104" s="278">
        <f t="shared" si="39"/>
        <v>4.2</v>
      </c>
      <c r="AF104" s="278">
        <f t="shared" si="40"/>
        <v>4.2</v>
      </c>
      <c r="AG104" s="278">
        <f t="shared" si="41"/>
        <v>4.2</v>
      </c>
      <c r="AH104" s="278">
        <f t="shared" si="42"/>
        <v>4.2</v>
      </c>
      <c r="AI104" s="59">
        <f t="shared" si="43"/>
        <v>3.3199999999999994</v>
      </c>
    </row>
    <row r="105" spans="1:35" x14ac:dyDescent="0.25">
      <c r="A105" s="298">
        <v>22</v>
      </c>
      <c r="B105" s="279">
        <f>'[12]Мун-2022'!B105</f>
        <v>61450</v>
      </c>
      <c r="C105" s="280" t="str">
        <f>'[12]Мун-2022'!C105</f>
        <v>МАОУ СШ № 145</v>
      </c>
      <c r="D105" s="281">
        <f>'[12]Мун-2022'!CQ105</f>
        <v>0.63636363636363635</v>
      </c>
      <c r="E105" s="282" t="str">
        <f t="shared" si="22"/>
        <v>A</v>
      </c>
      <c r="F105" s="283">
        <f>'[12]Мун-2022'!CS105</f>
        <v>0.49266907570295554</v>
      </c>
      <c r="G105" s="24" t="str">
        <f t="shared" si="23"/>
        <v>D</v>
      </c>
      <c r="H105" s="284">
        <f>'[12]Мун-2022'!CU105</f>
        <v>0.27358490566037735</v>
      </c>
      <c r="I105" s="24" t="str">
        <f t="shared" si="24"/>
        <v>A</v>
      </c>
      <c r="J105" s="28">
        <f>'[12]Мун-2022'!CW105</f>
        <v>6.2610750147666858E-2</v>
      </c>
      <c r="K105" s="24" t="str">
        <f t="shared" si="25"/>
        <v>D</v>
      </c>
      <c r="L105" s="23">
        <f>'[12]Рег-2022'!W105</f>
        <v>0.5</v>
      </c>
      <c r="M105" s="30" t="str">
        <f t="shared" si="26"/>
        <v>A</v>
      </c>
      <c r="N105" s="33">
        <f>'[12]Рег-2022'!Y105</f>
        <v>3.812896121244763</v>
      </c>
      <c r="O105" s="34" t="str">
        <f t="shared" si="27"/>
        <v>A</v>
      </c>
      <c r="P105" s="23">
        <f>'[12]Рег-2022'!AA105</f>
        <v>0.53846153846153844</v>
      </c>
      <c r="Q105" s="30" t="str">
        <f t="shared" si="28"/>
        <v>A</v>
      </c>
      <c r="R105" s="38">
        <f>'[12]Фед-2022'!AM105</f>
        <v>0.33333333333333331</v>
      </c>
      <c r="S105" s="34" t="str">
        <f t="shared" si="29"/>
        <v>A</v>
      </c>
      <c r="T105" s="36">
        <f>'[12]Фед-2022'!AO105</f>
        <v>1.9096271829064073</v>
      </c>
      <c r="U105" s="30" t="str">
        <f t="shared" si="30"/>
        <v>A</v>
      </c>
      <c r="V105" s="38">
        <f>'[12]Фед-2022'!AQ105</f>
        <v>0.8</v>
      </c>
      <c r="W105" s="282" t="str">
        <f t="shared" si="31"/>
        <v>A</v>
      </c>
      <c r="X105" s="58" t="str">
        <f t="shared" si="32"/>
        <v>A</v>
      </c>
      <c r="Y105" s="277">
        <f t="shared" si="33"/>
        <v>4.2</v>
      </c>
      <c r="Z105" s="278">
        <f t="shared" si="34"/>
        <v>1</v>
      </c>
      <c r="AA105" s="278">
        <f t="shared" si="35"/>
        <v>4.2</v>
      </c>
      <c r="AB105" s="278">
        <f t="shared" si="36"/>
        <v>1</v>
      </c>
      <c r="AC105" s="278">
        <f t="shared" si="37"/>
        <v>4.2</v>
      </c>
      <c r="AD105" s="278">
        <f t="shared" si="38"/>
        <v>4.2</v>
      </c>
      <c r="AE105" s="278">
        <f t="shared" si="39"/>
        <v>4.2</v>
      </c>
      <c r="AF105" s="278">
        <f t="shared" si="40"/>
        <v>4.2</v>
      </c>
      <c r="AG105" s="278">
        <f t="shared" si="41"/>
        <v>4.2</v>
      </c>
      <c r="AH105" s="278">
        <f t="shared" si="42"/>
        <v>4.2</v>
      </c>
      <c r="AI105" s="59">
        <f t="shared" si="43"/>
        <v>3.56</v>
      </c>
    </row>
    <row r="106" spans="1:35" x14ac:dyDescent="0.25">
      <c r="A106" s="298">
        <v>23</v>
      </c>
      <c r="B106" s="279">
        <f>'[12]Мун-2022'!B106</f>
        <v>61470</v>
      </c>
      <c r="C106" s="280" t="str">
        <f>'[12]Мун-2022'!C106</f>
        <v>МБОУ СШ № 147</v>
      </c>
      <c r="D106" s="281">
        <f>'[12]Мун-2022'!CQ106</f>
        <v>0.31818181818181818</v>
      </c>
      <c r="E106" s="282" t="str">
        <f t="shared" si="22"/>
        <v>C</v>
      </c>
      <c r="F106" s="283">
        <f>'[12]Мун-2022'!CS106</f>
        <v>0.10689989378460356</v>
      </c>
      <c r="G106" s="24" t="str">
        <f t="shared" si="23"/>
        <v>D</v>
      </c>
      <c r="H106" s="284">
        <f>'[12]Мун-2022'!CU106</f>
        <v>4.3478260869565216E-2</v>
      </c>
      <c r="I106" s="24" t="str">
        <f t="shared" si="24"/>
        <v>D</v>
      </c>
      <c r="J106" s="28">
        <f>'[12]Мун-2022'!CW106</f>
        <v>1.8744906275468622E-2</v>
      </c>
      <c r="K106" s="24" t="str">
        <f t="shared" si="25"/>
        <v>D</v>
      </c>
      <c r="L106" s="23">
        <f>'[12]Рег-2022'!W106</f>
        <v>0</v>
      </c>
      <c r="M106" s="30" t="str">
        <f t="shared" si="26"/>
        <v>D</v>
      </c>
      <c r="N106" s="33">
        <f>'[12]Рег-2022'!Y106</f>
        <v>2.9329970163421255E-4</v>
      </c>
      <c r="O106" s="34" t="str">
        <f t="shared" si="27"/>
        <v>D</v>
      </c>
      <c r="P106" s="23">
        <f>'[12]Рег-2022'!AA106</f>
        <v>0</v>
      </c>
      <c r="Q106" s="30" t="str">
        <f t="shared" si="28"/>
        <v>D</v>
      </c>
      <c r="R106" s="38">
        <f>'[12]Фед-2022'!AM106</f>
        <v>0</v>
      </c>
      <c r="S106" s="34" t="str">
        <f t="shared" si="29"/>
        <v>D</v>
      </c>
      <c r="T106" s="36">
        <f>'[12]Фед-2022'!AO106</f>
        <v>1.2730847886042716E-4</v>
      </c>
      <c r="U106" s="30" t="str">
        <f t="shared" si="30"/>
        <v>D</v>
      </c>
      <c r="V106" s="38">
        <f>'[12]Фед-2022'!AQ106</f>
        <v>0</v>
      </c>
      <c r="W106" s="282" t="str">
        <f t="shared" si="31"/>
        <v>D</v>
      </c>
      <c r="X106" s="58" t="str">
        <f t="shared" si="32"/>
        <v>D</v>
      </c>
      <c r="Y106" s="277">
        <f t="shared" si="33"/>
        <v>2</v>
      </c>
      <c r="Z106" s="278">
        <f t="shared" si="34"/>
        <v>1</v>
      </c>
      <c r="AA106" s="278">
        <f t="shared" si="35"/>
        <v>1</v>
      </c>
      <c r="AB106" s="278">
        <f t="shared" si="36"/>
        <v>1</v>
      </c>
      <c r="AC106" s="278">
        <f t="shared" si="37"/>
        <v>1</v>
      </c>
      <c r="AD106" s="278">
        <f t="shared" si="38"/>
        <v>1</v>
      </c>
      <c r="AE106" s="278">
        <f t="shared" si="39"/>
        <v>1</v>
      </c>
      <c r="AF106" s="278">
        <f t="shared" si="40"/>
        <v>1</v>
      </c>
      <c r="AG106" s="278">
        <f t="shared" si="41"/>
        <v>1</v>
      </c>
      <c r="AH106" s="278">
        <f t="shared" si="42"/>
        <v>1</v>
      </c>
      <c r="AI106" s="59">
        <f t="shared" si="43"/>
        <v>1.1000000000000001</v>
      </c>
    </row>
    <row r="107" spans="1:35" x14ac:dyDescent="0.25">
      <c r="A107" s="298">
        <v>24</v>
      </c>
      <c r="B107" s="279">
        <f>'[12]Мун-2022'!B107</f>
        <v>61490</v>
      </c>
      <c r="C107" s="280" t="str">
        <f>'[12]Мун-2022'!C107</f>
        <v>МАОУ СШ № 149</v>
      </c>
      <c r="D107" s="281">
        <f>'[12]Мун-2022'!CQ107</f>
        <v>0.63636363636363635</v>
      </c>
      <c r="E107" s="282" t="str">
        <f t="shared" si="22"/>
        <v>A</v>
      </c>
      <c r="F107" s="283">
        <f>'[12]Мун-2022'!CS107</f>
        <v>0.58562550508087163</v>
      </c>
      <c r="G107" s="24" t="str">
        <f t="shared" si="23"/>
        <v>C</v>
      </c>
      <c r="H107" s="284">
        <f>'[12]Мун-2022'!CU107</f>
        <v>0.2857142857142857</v>
      </c>
      <c r="I107" s="24" t="str">
        <f t="shared" si="24"/>
        <v>A</v>
      </c>
      <c r="J107" s="28">
        <f>'[12]Мун-2022'!CW107</f>
        <v>4.7583081570996978E-2</v>
      </c>
      <c r="K107" s="24" t="str">
        <f t="shared" si="25"/>
        <v>D</v>
      </c>
      <c r="L107" s="23">
        <f>'[12]Рег-2022'!W107</f>
        <v>0.25</v>
      </c>
      <c r="M107" s="30" t="str">
        <f t="shared" si="26"/>
        <v>B</v>
      </c>
      <c r="N107" s="33">
        <f>'[12]Рег-2022'!Y107</f>
        <v>4.6927952261474006</v>
      </c>
      <c r="O107" s="34" t="str">
        <f t="shared" si="27"/>
        <v>A</v>
      </c>
      <c r="P107" s="23">
        <f>'[12]Рег-2022'!AA107</f>
        <v>0.6875</v>
      </c>
      <c r="Q107" s="30" t="str">
        <f t="shared" si="28"/>
        <v>A</v>
      </c>
      <c r="R107" s="38">
        <f>'[12]Фед-2022'!AM107</f>
        <v>0.66666666666666663</v>
      </c>
      <c r="S107" s="34" t="str">
        <f t="shared" si="29"/>
        <v>A</v>
      </c>
      <c r="T107" s="36">
        <f>'[12]Фед-2022'!AO107</f>
        <v>2.418861098348116</v>
      </c>
      <c r="U107" s="30" t="str">
        <f t="shared" si="30"/>
        <v>A</v>
      </c>
      <c r="V107" s="38">
        <f>'[12]Фед-2022'!AQ107</f>
        <v>0.68421052631578949</v>
      </c>
      <c r="W107" s="282" t="str">
        <f t="shared" si="31"/>
        <v>A</v>
      </c>
      <c r="X107" s="58" t="str">
        <f t="shared" si="32"/>
        <v>B</v>
      </c>
      <c r="Y107" s="277">
        <f t="shared" si="33"/>
        <v>4.2</v>
      </c>
      <c r="Z107" s="278">
        <f t="shared" si="34"/>
        <v>2</v>
      </c>
      <c r="AA107" s="278">
        <f t="shared" si="35"/>
        <v>4.2</v>
      </c>
      <c r="AB107" s="278">
        <f t="shared" si="36"/>
        <v>1</v>
      </c>
      <c r="AC107" s="278">
        <f t="shared" si="37"/>
        <v>2.5</v>
      </c>
      <c r="AD107" s="278">
        <f t="shared" si="38"/>
        <v>4.2</v>
      </c>
      <c r="AE107" s="278">
        <f t="shared" si="39"/>
        <v>4.2</v>
      </c>
      <c r="AF107" s="278">
        <f t="shared" si="40"/>
        <v>4.2</v>
      </c>
      <c r="AG107" s="278">
        <f t="shared" si="41"/>
        <v>4.2</v>
      </c>
      <c r="AH107" s="278">
        <f t="shared" si="42"/>
        <v>4.2</v>
      </c>
      <c r="AI107" s="59">
        <f t="shared" si="43"/>
        <v>3.4899999999999998</v>
      </c>
    </row>
    <row r="108" spans="1:35" x14ac:dyDescent="0.25">
      <c r="A108" s="298">
        <v>25</v>
      </c>
      <c r="B108" s="279">
        <f>'[12]Мун-2022'!B108</f>
        <v>61500</v>
      </c>
      <c r="C108" s="280" t="str">
        <f>'[12]Мун-2022'!C108</f>
        <v>МАОУ СШ № 150</v>
      </c>
      <c r="D108" s="281">
        <f>'[12]Мун-2022'!CQ108</f>
        <v>0.36363636363636365</v>
      </c>
      <c r="E108" s="282" t="str">
        <f t="shared" si="22"/>
        <v>C</v>
      </c>
      <c r="F108" s="283">
        <f>'[12]Мун-2022'!CS108</f>
        <v>0.35323443163608131</v>
      </c>
      <c r="G108" s="24" t="str">
        <f t="shared" si="23"/>
        <v>D</v>
      </c>
      <c r="H108" s="284">
        <f>'[12]Мун-2022'!CU108</f>
        <v>0.13157894736842105</v>
      </c>
      <c r="I108" s="24" t="str">
        <f t="shared" si="24"/>
        <v>B</v>
      </c>
      <c r="J108" s="28">
        <f>'[12]Мун-2022'!CW108</f>
        <v>2.7676620538965767E-2</v>
      </c>
      <c r="K108" s="24" t="str">
        <f t="shared" si="25"/>
        <v>D</v>
      </c>
      <c r="L108" s="23">
        <f>'[12]Рег-2022'!W108</f>
        <v>0.25</v>
      </c>
      <c r="M108" s="30" t="str">
        <f t="shared" si="26"/>
        <v>B</v>
      </c>
      <c r="N108" s="33">
        <f>'[12]Рег-2022'!Y108</f>
        <v>1.1731988065368502</v>
      </c>
      <c r="O108" s="34" t="str">
        <f t="shared" si="27"/>
        <v>B</v>
      </c>
      <c r="P108" s="23">
        <f>'[12]Рег-2022'!AA108</f>
        <v>0.5</v>
      </c>
      <c r="Q108" s="30" t="str">
        <f t="shared" si="28"/>
        <v>A</v>
      </c>
      <c r="R108" s="38">
        <f>'[12]Фед-2022'!AM108</f>
        <v>0.66666666666666663</v>
      </c>
      <c r="S108" s="34" t="str">
        <f t="shared" si="29"/>
        <v>A</v>
      </c>
      <c r="T108" s="36">
        <f>'[12]Фед-2022'!AO108</f>
        <v>1.0184678308834172</v>
      </c>
      <c r="U108" s="30" t="str">
        <f t="shared" si="30"/>
        <v>B</v>
      </c>
      <c r="V108" s="38">
        <f>'[12]Фед-2022'!AQ108</f>
        <v>0.5</v>
      </c>
      <c r="W108" s="282" t="str">
        <f t="shared" si="31"/>
        <v>A</v>
      </c>
      <c r="X108" s="58" t="str">
        <f t="shared" si="32"/>
        <v>B</v>
      </c>
      <c r="Y108" s="277">
        <f t="shared" si="33"/>
        <v>2</v>
      </c>
      <c r="Z108" s="278">
        <f t="shared" si="34"/>
        <v>1</v>
      </c>
      <c r="AA108" s="278">
        <f t="shared" si="35"/>
        <v>2.5</v>
      </c>
      <c r="AB108" s="278">
        <f t="shared" si="36"/>
        <v>1</v>
      </c>
      <c r="AC108" s="278">
        <f t="shared" si="37"/>
        <v>2.5</v>
      </c>
      <c r="AD108" s="278">
        <f t="shared" si="38"/>
        <v>2.5</v>
      </c>
      <c r="AE108" s="278">
        <f t="shared" si="39"/>
        <v>4.2</v>
      </c>
      <c r="AF108" s="278">
        <f t="shared" si="40"/>
        <v>4.2</v>
      </c>
      <c r="AG108" s="278">
        <f t="shared" si="41"/>
        <v>2.5</v>
      </c>
      <c r="AH108" s="278">
        <f t="shared" si="42"/>
        <v>4.2</v>
      </c>
      <c r="AI108" s="59">
        <f t="shared" si="43"/>
        <v>2.6599999999999997</v>
      </c>
    </row>
    <row r="109" spans="1:35" x14ac:dyDescent="0.25">
      <c r="A109" s="298">
        <v>26</v>
      </c>
      <c r="B109" s="279">
        <f>'[12]Мун-2022'!B109</f>
        <v>61510</v>
      </c>
      <c r="C109" s="280" t="str">
        <f>'[12]Мун-2022'!C109</f>
        <v>МАОУ СШ № 151</v>
      </c>
      <c r="D109" s="281">
        <f>'[12]Мун-2022'!CQ109</f>
        <v>0.63636363636363635</v>
      </c>
      <c r="E109" s="282" t="str">
        <f t="shared" si="22"/>
        <v>A</v>
      </c>
      <c r="F109" s="283">
        <f>'[12]Мун-2022'!CS109</f>
        <v>5.4333032971391981</v>
      </c>
      <c r="G109" s="24" t="str">
        <f t="shared" si="23"/>
        <v>A</v>
      </c>
      <c r="H109" s="284">
        <f>'[12]Мун-2022'!CU109</f>
        <v>1.7964071856287425E-2</v>
      </c>
      <c r="I109" s="24" t="str">
        <f t="shared" si="24"/>
        <v>D</v>
      </c>
      <c r="J109" s="28">
        <f>'[12]Мун-2022'!CW109</f>
        <v>0.68563049853372438</v>
      </c>
      <c r="K109" s="24" t="str">
        <f t="shared" si="25"/>
        <v>A</v>
      </c>
      <c r="L109" s="23">
        <f>'[12]Рег-2022'!W109</f>
        <v>0.25</v>
      </c>
      <c r="M109" s="30" t="str">
        <f t="shared" si="26"/>
        <v>B</v>
      </c>
      <c r="N109" s="33">
        <f>'[12]Рег-2022'!Y109</f>
        <v>1.4664985081710626</v>
      </c>
      <c r="O109" s="34" t="str">
        <f t="shared" si="27"/>
        <v>B</v>
      </c>
      <c r="P109" s="23">
        <f>'[12]Рег-2022'!AA109</f>
        <v>0.4</v>
      </c>
      <c r="Q109" s="30" t="str">
        <f t="shared" si="28"/>
        <v>A</v>
      </c>
      <c r="R109" s="38">
        <f>'[12]Фед-2022'!AM109</f>
        <v>0.5</v>
      </c>
      <c r="S109" s="34" t="str">
        <f t="shared" si="29"/>
        <v>A</v>
      </c>
      <c r="T109" s="36">
        <f>'[12]Фед-2022'!AO109</f>
        <v>2.0369356617668344</v>
      </c>
      <c r="U109" s="30" t="str">
        <f t="shared" si="30"/>
        <v>A</v>
      </c>
      <c r="V109" s="38">
        <f>'[12]Фед-2022'!AQ109</f>
        <v>0.5625</v>
      </c>
      <c r="W109" s="282" t="str">
        <f t="shared" si="31"/>
        <v>A</v>
      </c>
      <c r="X109" s="58" t="str">
        <f t="shared" si="32"/>
        <v>A</v>
      </c>
      <c r="Y109" s="277">
        <f t="shared" si="33"/>
        <v>4.2</v>
      </c>
      <c r="Z109" s="278">
        <f t="shared" si="34"/>
        <v>4.2</v>
      </c>
      <c r="AA109" s="278">
        <f t="shared" si="35"/>
        <v>1</v>
      </c>
      <c r="AB109" s="278">
        <f t="shared" si="36"/>
        <v>4.2</v>
      </c>
      <c r="AC109" s="278">
        <f t="shared" si="37"/>
        <v>2.5</v>
      </c>
      <c r="AD109" s="278">
        <f t="shared" si="38"/>
        <v>2.5</v>
      </c>
      <c r="AE109" s="278">
        <f t="shared" si="39"/>
        <v>4.2</v>
      </c>
      <c r="AF109" s="278">
        <f t="shared" si="40"/>
        <v>4.2</v>
      </c>
      <c r="AG109" s="278">
        <f t="shared" si="41"/>
        <v>4.2</v>
      </c>
      <c r="AH109" s="278">
        <f t="shared" si="42"/>
        <v>4.2</v>
      </c>
      <c r="AI109" s="59">
        <f t="shared" si="43"/>
        <v>3.54</v>
      </c>
    </row>
    <row r="110" spans="1:35" x14ac:dyDescent="0.25">
      <c r="A110" s="298">
        <v>27</v>
      </c>
      <c r="B110" s="288">
        <f>'[12]Мун-2022'!B110</f>
        <v>61520</v>
      </c>
      <c r="C110" s="300" t="str">
        <f>'[12]Мун-2022'!C110</f>
        <v>МАОУ СШ № 152</v>
      </c>
      <c r="D110" s="290">
        <f>'[12]Мун-2022'!CQ110</f>
        <v>0.63636363636363635</v>
      </c>
      <c r="E110" s="291" t="str">
        <f t="shared" si="22"/>
        <v>A</v>
      </c>
      <c r="F110" s="292">
        <f>'[12]Мун-2022'!CS110</f>
        <v>2.8862971321842963</v>
      </c>
      <c r="G110" s="24" t="str">
        <f t="shared" si="23"/>
        <v>A</v>
      </c>
      <c r="H110" s="293">
        <f>'[12]Мун-2022'!CU110</f>
        <v>7.407407407407407E-2</v>
      </c>
      <c r="I110" s="24" t="str">
        <f t="shared" si="24"/>
        <v>C</v>
      </c>
      <c r="J110" s="28">
        <f>'[12]Мун-2022'!CW110</f>
        <v>0.27735596248325145</v>
      </c>
      <c r="K110" s="24" t="str">
        <f t="shared" si="25"/>
        <v>B</v>
      </c>
      <c r="L110" s="25">
        <f>'[12]Рег-2022'!W110</f>
        <v>0.25</v>
      </c>
      <c r="M110" s="35" t="str">
        <f t="shared" si="26"/>
        <v>B</v>
      </c>
      <c r="N110" s="28">
        <f>'[12]Рег-2022'!Y110</f>
        <v>3.5195964196105503</v>
      </c>
      <c r="O110" s="40" t="str">
        <f t="shared" si="27"/>
        <v>A</v>
      </c>
      <c r="P110" s="25">
        <f>'[12]Рег-2022'!AA110</f>
        <v>0.58333333333333337</v>
      </c>
      <c r="Q110" s="35" t="str">
        <f t="shared" si="28"/>
        <v>A</v>
      </c>
      <c r="R110" s="26">
        <f>'[12]Фед-2022'!AM110</f>
        <v>0.33333333333333331</v>
      </c>
      <c r="S110" s="40" t="str">
        <f t="shared" si="29"/>
        <v>A</v>
      </c>
      <c r="T110" s="43">
        <f>'[12]Фед-2022'!AO110</f>
        <v>4.837722196696232</v>
      </c>
      <c r="U110" s="35" t="str">
        <f t="shared" si="30"/>
        <v>A</v>
      </c>
      <c r="V110" s="26">
        <f>'[12]Фед-2022'!AQ110</f>
        <v>0.68421052631578949</v>
      </c>
      <c r="W110" s="291" t="str">
        <f t="shared" si="31"/>
        <v>A</v>
      </c>
      <c r="X110" s="57" t="str">
        <f t="shared" si="32"/>
        <v>A</v>
      </c>
      <c r="Y110" s="277">
        <f t="shared" si="33"/>
        <v>4.2</v>
      </c>
      <c r="Z110" s="278">
        <f t="shared" si="34"/>
        <v>4.2</v>
      </c>
      <c r="AA110" s="278">
        <f t="shared" si="35"/>
        <v>2</v>
      </c>
      <c r="AB110" s="278">
        <f t="shared" si="36"/>
        <v>2.5</v>
      </c>
      <c r="AC110" s="278">
        <f t="shared" si="37"/>
        <v>2.5</v>
      </c>
      <c r="AD110" s="278">
        <f t="shared" si="38"/>
        <v>4.2</v>
      </c>
      <c r="AE110" s="278">
        <f t="shared" si="39"/>
        <v>4.2</v>
      </c>
      <c r="AF110" s="278">
        <f t="shared" si="40"/>
        <v>4.2</v>
      </c>
      <c r="AG110" s="278">
        <f t="shared" si="41"/>
        <v>4.2</v>
      </c>
      <c r="AH110" s="278">
        <f t="shared" si="42"/>
        <v>4.2</v>
      </c>
      <c r="AI110" s="59">
        <f t="shared" si="43"/>
        <v>3.6400000000000006</v>
      </c>
    </row>
    <row r="111" spans="1:35" x14ac:dyDescent="0.25">
      <c r="A111" s="298">
        <v>28</v>
      </c>
      <c r="B111" s="288">
        <f>'[12]Мун-2022'!B111</f>
        <v>61540</v>
      </c>
      <c r="C111" s="300" t="str">
        <f>'[12]Мун-2022'!C111</f>
        <v>МБОУ СШ № 154</v>
      </c>
      <c r="D111" s="290">
        <f>'[12]Мун-2022'!CQ111</f>
        <v>0.40909090909090912</v>
      </c>
      <c r="E111" s="291" t="str">
        <f t="shared" si="22"/>
        <v>B</v>
      </c>
      <c r="F111" s="292">
        <f>'[12]Мун-2022'!CS111</f>
        <v>0.28816493107154001</v>
      </c>
      <c r="G111" s="24" t="str">
        <f t="shared" si="23"/>
        <v>D</v>
      </c>
      <c r="H111" s="293">
        <f>'[12]Мун-2022'!CU111</f>
        <v>0.14516129032258066</v>
      </c>
      <c r="I111" s="24" t="str">
        <f t="shared" si="24"/>
        <v>B</v>
      </c>
      <c r="J111" s="28">
        <f>'[12]Мун-2022'!CW111</f>
        <v>3.5714285714285712E-2</v>
      </c>
      <c r="K111" s="24" t="str">
        <f t="shared" si="25"/>
        <v>D</v>
      </c>
      <c r="L111" s="25">
        <f>'[12]Рег-2022'!W111</f>
        <v>0.25</v>
      </c>
      <c r="M111" s="35" t="str">
        <f t="shared" si="26"/>
        <v>B</v>
      </c>
      <c r="N111" s="28">
        <f>'[12]Рег-2022'!Y111</f>
        <v>0.87989910490263756</v>
      </c>
      <c r="O111" s="40" t="str">
        <f t="shared" si="27"/>
        <v>C</v>
      </c>
      <c r="P111" s="25">
        <f>'[12]Рег-2022'!AA111</f>
        <v>0</v>
      </c>
      <c r="Q111" s="35" t="str">
        <f t="shared" si="28"/>
        <v>D</v>
      </c>
      <c r="R111" s="33">
        <f>'[12]Фед-2022'!AM113</f>
        <v>0.33333333333333331</v>
      </c>
      <c r="S111" s="34" t="str">
        <f t="shared" si="29"/>
        <v>A</v>
      </c>
      <c r="T111" s="23">
        <f>'[12]Фед-2022'!AO113</f>
        <v>0.89115935202299001</v>
      </c>
      <c r="U111" s="30" t="str">
        <f t="shared" si="30"/>
        <v>C</v>
      </c>
      <c r="V111" s="33">
        <f>'[12]Фед-2022'!AQ113</f>
        <v>0.2857142857142857</v>
      </c>
      <c r="W111" s="301" t="str">
        <f t="shared" si="31"/>
        <v>A</v>
      </c>
      <c r="X111" s="57" t="str">
        <f>IF(AI111&gt;=3.5,"A",IF(AI111&gt;=2.5,"B",IF(AI111&gt;=1.5,"C","D")))</f>
        <v>C</v>
      </c>
      <c r="Y111" s="277">
        <f>IF(E111="A",4.2,IF(E111="B",2.5,IF(E111="C",2,1)))</f>
        <v>2.5</v>
      </c>
      <c r="Z111" s="278">
        <f>IF(G111="A",4.2,IF(G111="B",2.5,IF(G111="C",2,1)))</f>
        <v>1</v>
      </c>
      <c r="AA111" s="278">
        <f>IF(I111="A",4.2,IF(I111="B",2.5,IF(I111="C",2,1)))</f>
        <v>2.5</v>
      </c>
      <c r="AB111" s="278">
        <f>IF(K111="A",4.2,IF(K111="B",2.5,IF(K111="C",2,1)))</f>
        <v>1</v>
      </c>
      <c r="AC111" s="278">
        <f>IF(M111="A",4.2,IF(M111="B",2.5,IF(M111="C",2,1)))</f>
        <v>2.5</v>
      </c>
      <c r="AD111" s="278">
        <f>IF(O111="A",4.2,IF(O111="B",2.5,IF(O111="C",2,1)))</f>
        <v>2</v>
      </c>
      <c r="AE111" s="278">
        <f>IF(Q111="A",4.2,IF(Q111="B",2.5,IF(Q111="C",2,1)))</f>
        <v>1</v>
      </c>
      <c r="AF111" s="278">
        <f>IF(S111="A",4.2,IF(S111="B",2.5,IF(S111="C",2,1)))</f>
        <v>4.2</v>
      </c>
      <c r="AG111" s="278">
        <f>IF(U111="A",4.2,IF(U111="B",2.5,IF(U111="C",2,1)))</f>
        <v>2</v>
      </c>
      <c r="AH111" s="278">
        <f>IF(W111="A",4.2,IF(W111="B",2.5,IF(W111="C",2,1)))</f>
        <v>4.2</v>
      </c>
      <c r="AI111" s="59">
        <f>AVERAGE(Y111:AH111)</f>
        <v>2.29</v>
      </c>
    </row>
    <row r="112" spans="1:35" x14ac:dyDescent="0.25">
      <c r="A112" s="298">
        <v>29</v>
      </c>
      <c r="B112" s="288">
        <f>'[12]Мун-2022'!B112</f>
        <v>61560</v>
      </c>
      <c r="C112" s="300" t="str">
        <f>'[12]Мун-2022'!C112</f>
        <v>МБОУ СШ № 156</v>
      </c>
      <c r="D112" s="290">
        <f>'[12]Мун-2022'!CQ112</f>
        <v>0.31818181818181818</v>
      </c>
      <c r="E112" s="291" t="str">
        <f t="shared" si="22"/>
        <v>C</v>
      </c>
      <c r="F112" s="292">
        <f>'[12]Мун-2022'!CS112</f>
        <v>0.14873028700466581</v>
      </c>
      <c r="G112" s="24" t="str">
        <f t="shared" si="23"/>
        <v>D</v>
      </c>
      <c r="H112" s="293">
        <f>'[12]Мун-2022'!CU112</f>
        <v>6.25E-2</v>
      </c>
      <c r="I112" s="24" t="str">
        <f t="shared" si="24"/>
        <v>C</v>
      </c>
      <c r="J112" s="28">
        <f>'[12]Мун-2022'!CW112</f>
        <v>1.2981744421906694E-2</v>
      </c>
      <c r="K112" s="24" t="str">
        <f t="shared" si="25"/>
        <v>D</v>
      </c>
      <c r="L112" s="25">
        <f>'[12]Рег-2022'!W114</f>
        <v>0.33333333333333331</v>
      </c>
      <c r="M112" s="35" t="str">
        <f t="shared" si="26"/>
        <v>A</v>
      </c>
      <c r="N112" s="28">
        <f>'[12]Рег-2022'!Y114</f>
        <v>1.7597982098052751</v>
      </c>
      <c r="O112" s="40" t="str">
        <f t="shared" si="27"/>
        <v>A</v>
      </c>
      <c r="P112" s="25">
        <f>'[12]Рег-2022'!AA114</f>
        <v>0.40740740740740738</v>
      </c>
      <c r="Q112" s="35" t="str">
        <f t="shared" si="28"/>
        <v>A</v>
      </c>
      <c r="R112" s="33">
        <f>'[12]Фед-2022'!AM114</f>
        <v>0.24074074074074073</v>
      </c>
      <c r="S112" s="34" t="str">
        <f t="shared" si="29"/>
        <v>B</v>
      </c>
      <c r="T112" s="23">
        <f>'[12]Фед-2022'!AO114</f>
        <v>1.442829427084841</v>
      </c>
      <c r="U112" s="30" t="str">
        <f t="shared" si="30"/>
        <v>B</v>
      </c>
      <c r="V112" s="33">
        <f>'[12]Фед-2022'!AQ114</f>
        <v>0.26470588235294118</v>
      </c>
      <c r="W112" s="301" t="str">
        <f t="shared" si="31"/>
        <v>A</v>
      </c>
      <c r="X112" s="57" t="str">
        <f>IF(AI112&gt;=3.5,"A",IF(AI112&gt;=2.5,"B",IF(AI112&gt;=1.5,"C","D")))</f>
        <v>B</v>
      </c>
      <c r="Y112" s="277">
        <f>IF(E112="A",4.2,IF(E112="B",2.5,IF(E112="C",2,1)))</f>
        <v>2</v>
      </c>
      <c r="Z112" s="278">
        <f>IF(G112="A",4.2,IF(G112="B",2.5,IF(G112="C",2,1)))</f>
        <v>1</v>
      </c>
      <c r="AA112" s="278">
        <f>IF(I112="A",4.2,IF(I112="B",2.5,IF(I112="C",2,1)))</f>
        <v>2</v>
      </c>
      <c r="AB112" s="278">
        <f>IF(K112="A",4.2,IF(K112="B",2.5,IF(K112="C",2,1)))</f>
        <v>1</v>
      </c>
      <c r="AC112" s="278">
        <f>IF(M112="A",4.2,IF(M112="B",2.5,IF(M112="C",2,1)))</f>
        <v>4.2</v>
      </c>
      <c r="AD112" s="278">
        <f>IF(O112="A",4.2,IF(O112="B",2.5,IF(O112="C",2,1)))</f>
        <v>4.2</v>
      </c>
      <c r="AE112" s="278">
        <f>IF(Q112="A",4.2,IF(Q112="B",2.5,IF(Q112="C",2,1)))</f>
        <v>4.2</v>
      </c>
      <c r="AF112" s="278">
        <f>IF(S112="A",4.2,IF(S112="B",2.5,IF(S112="C",2,1)))</f>
        <v>2.5</v>
      </c>
      <c r="AG112" s="278">
        <f>IF(U112="A",4.2,IF(U112="B",2.5,IF(U112="C",2,1)))</f>
        <v>2.5</v>
      </c>
      <c r="AH112" s="278">
        <f>IF(W112="A",4.2,IF(W112="B",2.5,IF(W112="C",2,1)))</f>
        <v>4.2</v>
      </c>
      <c r="AI112" s="59">
        <f>AVERAGE(Y112:AH112)</f>
        <v>2.78</v>
      </c>
    </row>
    <row r="113" spans="1:35" ht="15.75" thickBot="1" x14ac:dyDescent="0.3">
      <c r="A113" s="298">
        <v>30</v>
      </c>
      <c r="B113" s="288">
        <f>'[12]Мун-2022'!B113</f>
        <v>61570</v>
      </c>
      <c r="C113" s="300" t="str">
        <f>'[12]Мун-2022'!C113</f>
        <v>МБОУ СШ № 157</v>
      </c>
      <c r="D113" s="290">
        <f>'[12]Мун-2022'!CQ113</f>
        <v>0.31818181818181818</v>
      </c>
      <c r="E113" s="291" t="str">
        <f t="shared" si="22"/>
        <v>C</v>
      </c>
      <c r="F113" s="292">
        <f>'[12]Мун-2022'!CS113</f>
        <v>0.13478682259797839</v>
      </c>
      <c r="G113" s="24" t="str">
        <f t="shared" si="23"/>
        <v>D</v>
      </c>
      <c r="H113" s="293">
        <f>'[12]Мун-2022'!CU113</f>
        <v>0.17241379310344829</v>
      </c>
      <c r="I113" s="24" t="str">
        <f t="shared" si="24"/>
        <v>B</v>
      </c>
      <c r="J113" s="28">
        <f>'[12]Мун-2022'!CW113</f>
        <v>2.0669992872416252E-2</v>
      </c>
      <c r="K113" s="24" t="str">
        <f t="shared" si="25"/>
        <v>D</v>
      </c>
      <c r="L113" s="25">
        <f>'[12]Рег-2022'!W115</f>
        <v>0.5</v>
      </c>
      <c r="M113" s="35" t="str">
        <f t="shared" si="26"/>
        <v>A</v>
      </c>
      <c r="N113" s="28">
        <f>'[12]Рег-2022'!Y115</f>
        <v>7.0391928392211005</v>
      </c>
      <c r="O113" s="40" t="str">
        <f t="shared" si="27"/>
        <v>A</v>
      </c>
      <c r="P113" s="25">
        <f>'[12]Рег-2022'!AA115</f>
        <v>0.375</v>
      </c>
      <c r="Q113" s="35" t="str">
        <f t="shared" si="28"/>
        <v>A</v>
      </c>
      <c r="R113" s="26">
        <f>'[12]Фед-2022'!AM115</f>
        <v>0.66666666666666663</v>
      </c>
      <c r="S113" s="45" t="str">
        <f t="shared" si="29"/>
        <v>A</v>
      </c>
      <c r="T113" s="43">
        <f>'[12]Фед-2022'!AO115</f>
        <v>3.3100204503711059</v>
      </c>
      <c r="U113" s="44" t="str">
        <f t="shared" si="30"/>
        <v>A</v>
      </c>
      <c r="V113" s="26">
        <f>'[12]Фед-2022'!AQ115</f>
        <v>0.46153846153846156</v>
      </c>
      <c r="W113" s="302" t="str">
        <f t="shared" si="31"/>
        <v>A</v>
      </c>
      <c r="X113" s="57" t="str">
        <f>IF(AI113&gt;=3.5,"A",IF(AI113&gt;=2.5,"B",IF(AI113&gt;=1.5,"C","D")))</f>
        <v>B</v>
      </c>
      <c r="Y113" s="277">
        <f>IF(E113="A",4.2,IF(E113="B",2.5,IF(E113="C",2,1)))</f>
        <v>2</v>
      </c>
      <c r="Z113" s="278">
        <f>IF(G113="A",4.2,IF(G113="B",2.5,IF(G113="C",2,1)))</f>
        <v>1</v>
      </c>
      <c r="AA113" s="278">
        <f>IF(I113="A",4.2,IF(I113="B",2.5,IF(I113="C",2,1)))</f>
        <v>2.5</v>
      </c>
      <c r="AB113" s="278">
        <f>IF(K113="A",4.2,IF(K113="B",2.5,IF(K113="C",2,1)))</f>
        <v>1</v>
      </c>
      <c r="AC113" s="278">
        <f>IF(M113="A",4.2,IF(M113="B",2.5,IF(M113="C",2,1)))</f>
        <v>4.2</v>
      </c>
      <c r="AD113" s="278">
        <f>IF(O113="A",4.2,IF(O113="B",2.5,IF(O113="C",2,1)))</f>
        <v>4.2</v>
      </c>
      <c r="AE113" s="278">
        <f>IF(Q113="A",4.2,IF(Q113="B",2.5,IF(Q113="C",2,1)))</f>
        <v>4.2</v>
      </c>
      <c r="AF113" s="278">
        <f>IF(S113="A",4.2,IF(S113="B",2.5,IF(S113="C",2,1)))</f>
        <v>4.2</v>
      </c>
      <c r="AG113" s="278">
        <f>IF(U113="A",4.2,IF(U113="B",2.5,IF(U113="C",2,1)))</f>
        <v>4.2</v>
      </c>
      <c r="AH113" s="278">
        <f>IF(W113="A",4.2,IF(W113="B",2.5,IF(W113="C",2,1)))</f>
        <v>4.2</v>
      </c>
      <c r="AI113" s="59">
        <f>AVERAGE(Y113:AH113)</f>
        <v>3.1699999999999995</v>
      </c>
    </row>
    <row r="114" spans="1:35" ht="15.75" thickBot="1" x14ac:dyDescent="0.3">
      <c r="A114" s="266"/>
      <c r="B114" s="267"/>
      <c r="C114" s="29" t="str">
        <f>'[12]Мун-2022'!C114</f>
        <v>Центральный район</v>
      </c>
      <c r="D114" s="70">
        <f>'[12]Мун-2022'!CQ114</f>
        <v>0.44949494949494956</v>
      </c>
      <c r="E114" s="71" t="str">
        <f t="shared" si="22"/>
        <v>B</v>
      </c>
      <c r="F114" s="72">
        <f>'[12]Мун-2022'!CS114</f>
        <v>2.377102469036378</v>
      </c>
      <c r="G114" s="73" t="str">
        <f t="shared" si="23"/>
        <v>A</v>
      </c>
      <c r="H114" s="74">
        <f>'[12]Мун-2022'!CU114</f>
        <v>3.7801433847490767E-2</v>
      </c>
      <c r="I114" s="73" t="str">
        <f t="shared" si="24"/>
        <v>D</v>
      </c>
      <c r="J114" s="75">
        <f>'[12]Мун-2022'!CW114</f>
        <v>0.40348877980364656</v>
      </c>
      <c r="K114" s="73" t="str">
        <f t="shared" si="25"/>
        <v>A</v>
      </c>
      <c r="L114" s="80">
        <f>'[12]Рег-2022'!W114</f>
        <v>0.33333333333333331</v>
      </c>
      <c r="M114" s="81" t="str">
        <f t="shared" si="26"/>
        <v>A</v>
      </c>
      <c r="N114" s="82">
        <f>'[12]Рег-2022'!Y114</f>
        <v>1.7597982098052751</v>
      </c>
      <c r="O114" s="83" t="str">
        <f t="shared" si="27"/>
        <v>A</v>
      </c>
      <c r="P114" s="80">
        <f>'[12]Рег-2022'!AA114</f>
        <v>0.40740740740740738</v>
      </c>
      <c r="Q114" s="81" t="str">
        <f t="shared" si="28"/>
        <v>A</v>
      </c>
      <c r="R114" s="75">
        <f>'[12]Фед-2022'!AM114</f>
        <v>0.24074074074074073</v>
      </c>
      <c r="S114" s="78" t="str">
        <f t="shared" si="29"/>
        <v>B</v>
      </c>
      <c r="T114" s="76">
        <f>'[12]Фед-2022'!AO114</f>
        <v>1.442829427084841</v>
      </c>
      <c r="U114" s="77" t="str">
        <f t="shared" si="30"/>
        <v>B</v>
      </c>
      <c r="V114" s="75">
        <f>'[12]Фед-2022'!AQ114</f>
        <v>0.26470588235294118</v>
      </c>
      <c r="W114" s="71" t="str">
        <f t="shared" si="31"/>
        <v>A</v>
      </c>
      <c r="X114" s="79" t="str">
        <f t="shared" si="32"/>
        <v>B</v>
      </c>
      <c r="Y114" s="277">
        <f t="shared" si="33"/>
        <v>2.5</v>
      </c>
      <c r="Z114" s="278">
        <f t="shared" si="34"/>
        <v>4.2</v>
      </c>
      <c r="AA114" s="278">
        <f t="shared" si="35"/>
        <v>1</v>
      </c>
      <c r="AB114" s="278">
        <f t="shared" si="36"/>
        <v>4.2</v>
      </c>
      <c r="AC114" s="278">
        <f t="shared" si="37"/>
        <v>4.2</v>
      </c>
      <c r="AD114" s="278">
        <f t="shared" si="38"/>
        <v>4.2</v>
      </c>
      <c r="AE114" s="278">
        <f t="shared" si="39"/>
        <v>4.2</v>
      </c>
      <c r="AF114" s="278">
        <f t="shared" si="40"/>
        <v>2.5</v>
      </c>
      <c r="AG114" s="278">
        <f t="shared" si="41"/>
        <v>2.5</v>
      </c>
      <c r="AH114" s="278">
        <f t="shared" si="42"/>
        <v>4.2</v>
      </c>
      <c r="AI114" s="59">
        <f t="shared" si="43"/>
        <v>3.37</v>
      </c>
    </row>
    <row r="115" spans="1:35" x14ac:dyDescent="0.25">
      <c r="A115" s="303">
        <v>1</v>
      </c>
      <c r="B115" s="304">
        <f>'[12]Мун-2022'!B115</f>
        <v>70020</v>
      </c>
      <c r="C115" s="305" t="str">
        <f>'[12]Мун-2022'!C115</f>
        <v>МАОУ Гимназия № 2</v>
      </c>
      <c r="D115" s="306">
        <f>'[12]Мун-2022'!CQ115</f>
        <v>0.45454545454545453</v>
      </c>
      <c r="E115" s="307" t="str">
        <f t="shared" si="22"/>
        <v>B</v>
      </c>
      <c r="F115" s="308">
        <f>'[12]Мун-2022'!CS115</f>
        <v>1.3757551547931588</v>
      </c>
      <c r="G115" s="309" t="str">
        <f t="shared" si="23"/>
        <v>B</v>
      </c>
      <c r="H115" s="310">
        <f>'[12]Мун-2022'!CU115</f>
        <v>0.15878378378378377</v>
      </c>
      <c r="I115" s="309" t="str">
        <f t="shared" si="24"/>
        <v>B</v>
      </c>
      <c r="J115" s="31">
        <f>'[12]Мун-2022'!CW115</f>
        <v>0.26033421284080915</v>
      </c>
      <c r="K115" s="309" t="str">
        <f t="shared" si="25"/>
        <v>B</v>
      </c>
      <c r="L115" s="31">
        <f>'[12]Рег-2022'!W115</f>
        <v>0.5</v>
      </c>
      <c r="M115" s="41" t="str">
        <f t="shared" si="26"/>
        <v>A</v>
      </c>
      <c r="N115" s="31">
        <f>'[12]Рег-2022'!Y115</f>
        <v>7.0391928392211005</v>
      </c>
      <c r="O115" s="32" t="str">
        <f t="shared" si="27"/>
        <v>A</v>
      </c>
      <c r="P115" s="42">
        <f>'[12]Рег-2022'!AA115</f>
        <v>0.375</v>
      </c>
      <c r="Q115" s="41" t="str">
        <f t="shared" si="28"/>
        <v>A</v>
      </c>
      <c r="R115" s="31">
        <f>'[12]Фед-2022'!AM115</f>
        <v>0.66666666666666663</v>
      </c>
      <c r="S115" s="32" t="str">
        <f t="shared" si="29"/>
        <v>A</v>
      </c>
      <c r="T115" s="42">
        <f>'[12]Фед-2022'!AO115</f>
        <v>3.3100204503711059</v>
      </c>
      <c r="U115" s="41" t="str">
        <f t="shared" si="30"/>
        <v>A</v>
      </c>
      <c r="V115" s="31">
        <f>'[12]Фед-2022'!AQ115</f>
        <v>0.46153846153846156</v>
      </c>
      <c r="W115" s="307" t="str">
        <f t="shared" si="31"/>
        <v>A</v>
      </c>
      <c r="X115" s="64" t="str">
        <f t="shared" si="32"/>
        <v>A</v>
      </c>
      <c r="Y115" s="277">
        <f t="shared" si="33"/>
        <v>2.5</v>
      </c>
      <c r="Z115" s="278">
        <f t="shared" si="34"/>
        <v>2.5</v>
      </c>
      <c r="AA115" s="278">
        <f t="shared" si="35"/>
        <v>2.5</v>
      </c>
      <c r="AB115" s="278">
        <f t="shared" si="36"/>
        <v>2.5</v>
      </c>
      <c r="AC115" s="278">
        <f t="shared" si="37"/>
        <v>4.2</v>
      </c>
      <c r="AD115" s="278">
        <f t="shared" si="38"/>
        <v>4.2</v>
      </c>
      <c r="AE115" s="278">
        <f t="shared" si="39"/>
        <v>4.2</v>
      </c>
      <c r="AF115" s="278">
        <f t="shared" si="40"/>
        <v>4.2</v>
      </c>
      <c r="AG115" s="278">
        <f t="shared" si="41"/>
        <v>4.2</v>
      </c>
      <c r="AH115" s="278">
        <f t="shared" si="42"/>
        <v>4.2</v>
      </c>
      <c r="AI115" s="59">
        <f t="shared" si="43"/>
        <v>3.5199999999999996</v>
      </c>
    </row>
    <row r="116" spans="1:35" x14ac:dyDescent="0.25">
      <c r="A116" s="287">
        <v>2</v>
      </c>
      <c r="B116" s="271">
        <f>'[12]Мун-2022'!B116</f>
        <v>70110</v>
      </c>
      <c r="C116" s="286" t="str">
        <f>'[12]Мун-2022'!C116</f>
        <v>МБОУ  Гимназия № 16</v>
      </c>
      <c r="D116" s="273">
        <f>'[12]Мун-2022'!CQ116</f>
        <v>0.31818181818181818</v>
      </c>
      <c r="E116" s="274" t="str">
        <f t="shared" si="22"/>
        <v>C</v>
      </c>
      <c r="F116" s="275">
        <f>'[12]Мун-2022'!CS116</f>
        <v>0.37647353898056035</v>
      </c>
      <c r="G116" s="27" t="str">
        <f t="shared" si="23"/>
        <v>D</v>
      </c>
      <c r="H116" s="276">
        <f>'[12]Мун-2022'!CU116</f>
        <v>0.1111111111111111</v>
      </c>
      <c r="I116" s="27" t="str">
        <f t="shared" si="24"/>
        <v>C</v>
      </c>
      <c r="J116" s="26">
        <f>'[12]Мун-2022'!CW116</f>
        <v>8.6261980830670923E-2</v>
      </c>
      <c r="K116" s="27" t="str">
        <f t="shared" si="25"/>
        <v>D</v>
      </c>
      <c r="L116" s="38">
        <f>'[12]Рег-2022'!W116</f>
        <v>0.25</v>
      </c>
      <c r="M116" s="37" t="str">
        <f t="shared" si="26"/>
        <v>B</v>
      </c>
      <c r="N116" s="38">
        <f>'[12]Рег-2022'!Y116</f>
        <v>0.29329970163421254</v>
      </c>
      <c r="O116" s="39" t="str">
        <f t="shared" si="27"/>
        <v>D</v>
      </c>
      <c r="P116" s="36">
        <f>'[12]Рег-2022'!AA116</f>
        <v>1</v>
      </c>
      <c r="Q116" s="37" t="str">
        <f t="shared" si="28"/>
        <v>A</v>
      </c>
      <c r="R116" s="38">
        <f>'[12]Фед-2022'!AM116</f>
        <v>0</v>
      </c>
      <c r="S116" s="39" t="str">
        <f t="shared" si="29"/>
        <v>D</v>
      </c>
      <c r="T116" s="36">
        <f>'[12]Фед-2022'!AO116</f>
        <v>1.2730847886042716E-4</v>
      </c>
      <c r="U116" s="37" t="str">
        <f t="shared" si="30"/>
        <v>D</v>
      </c>
      <c r="V116" s="38">
        <f>'[12]Фед-2022'!AQ116</f>
        <v>0</v>
      </c>
      <c r="W116" s="274" t="str">
        <f t="shared" si="31"/>
        <v>D</v>
      </c>
      <c r="X116" s="56" t="str">
        <f>IF(AI116&gt;=3.5,"A",IF(AI116&gt;=2.5,"B",IF(AI116&gt;=1.5,"C","D")))</f>
        <v>C</v>
      </c>
      <c r="Y116" s="268">
        <f>IF(E116="A",4.2,IF(E116="B",2.5,IF(E116="C",2,1)))</f>
        <v>2</v>
      </c>
      <c r="Z116" s="269">
        <f>IF(G116="A",4.2,IF(G116="B",2.5,IF(G116="C",2,1)))</f>
        <v>1</v>
      </c>
      <c r="AA116" s="269">
        <f>IF(I116="A",4.2,IF(I116="B",2.5,IF(I116="C",2,1)))</f>
        <v>2</v>
      </c>
      <c r="AB116" s="269">
        <f>IF(K116="A",4.2,IF(K116="B",2.5,IF(K116="C",2,1)))</f>
        <v>1</v>
      </c>
      <c r="AC116" s="269">
        <f>IF(M116="A",4.2,IF(M116="B",2.5,IF(M116="C",2,1)))</f>
        <v>2.5</v>
      </c>
      <c r="AD116" s="269">
        <f>IF(O116="A",4.2,IF(O116="B",2.5,IF(O116="C",2,1)))</f>
        <v>1</v>
      </c>
      <c r="AE116" s="269">
        <f>IF(Q116="A",4.2,IF(Q116="B",2.5,IF(Q116="C",2,1)))</f>
        <v>4.2</v>
      </c>
      <c r="AF116" s="269">
        <f>IF(S116="A",4.2,IF(S116="B",2.5,IF(S116="C",2,1)))</f>
        <v>1</v>
      </c>
      <c r="AG116" s="269">
        <f>IF(U116="A",4.2,IF(U116="B",2.5,IF(U116="C",2,1)))</f>
        <v>1</v>
      </c>
      <c r="AH116" s="269">
        <f>IF(W116="A",4.2,IF(W116="B",2.5,IF(W116="C",2,1)))</f>
        <v>1</v>
      </c>
      <c r="AI116" s="60">
        <f>AVERAGE(Y116:AH116)</f>
        <v>1.67</v>
      </c>
    </row>
    <row r="117" spans="1:35" x14ac:dyDescent="0.25">
      <c r="A117" s="287">
        <v>3</v>
      </c>
      <c r="B117" s="279">
        <f>'[12]Мун-2022'!B117</f>
        <v>70021</v>
      </c>
      <c r="C117" s="280" t="str">
        <f>'[12]Мун-2022'!C117</f>
        <v>МБОУ Лицей № 2</v>
      </c>
      <c r="D117" s="281">
        <f>'[12]Мун-2022'!CQ117</f>
        <v>0.54545454545454541</v>
      </c>
      <c r="E117" s="282" t="str">
        <f t="shared" si="22"/>
        <v>B</v>
      </c>
      <c r="F117" s="283">
        <f>'[12]Мун-2022'!CS117</f>
        <v>5.1265470801920747</v>
      </c>
      <c r="G117" s="24" t="str">
        <f t="shared" si="23"/>
        <v>A</v>
      </c>
      <c r="H117" s="284">
        <f>'[12]Мун-2022'!CU117</f>
        <v>1.3599274705349048E-2</v>
      </c>
      <c r="I117" s="24" t="str">
        <f t="shared" si="24"/>
        <v>D</v>
      </c>
      <c r="J117" s="28">
        <f>'[12]Мун-2022'!CW117</f>
        <v>1.2241953385127635</v>
      </c>
      <c r="K117" s="24" t="str">
        <f t="shared" si="25"/>
        <v>A</v>
      </c>
      <c r="L117" s="33">
        <f>'[12]Рег-2022'!W117</f>
        <v>0.75</v>
      </c>
      <c r="M117" s="30" t="str">
        <f t="shared" si="26"/>
        <v>A</v>
      </c>
      <c r="N117" s="33">
        <f>'[12]Рег-2022'!Y117</f>
        <v>0.87989910490263756</v>
      </c>
      <c r="O117" s="34" t="str">
        <f t="shared" si="27"/>
        <v>C</v>
      </c>
      <c r="P117" s="23">
        <f>'[12]Рег-2022'!AA117</f>
        <v>0.66666666666666663</v>
      </c>
      <c r="Q117" s="30" t="str">
        <f t="shared" si="28"/>
        <v>A</v>
      </c>
      <c r="R117" s="38">
        <f>'[12]Фед-2022'!AM117</f>
        <v>0.33333333333333331</v>
      </c>
      <c r="S117" s="34" t="str">
        <f t="shared" si="29"/>
        <v>A</v>
      </c>
      <c r="T117" s="36">
        <f>'[12]Фед-2022'!AO117</f>
        <v>1.0184678308834172</v>
      </c>
      <c r="U117" s="30" t="str">
        <f t="shared" si="30"/>
        <v>B</v>
      </c>
      <c r="V117" s="38">
        <f>'[12]Фед-2022'!AQ117</f>
        <v>0.25</v>
      </c>
      <c r="W117" s="282" t="str">
        <f t="shared" si="31"/>
        <v>A</v>
      </c>
      <c r="X117" s="58" t="str">
        <f t="shared" si="32"/>
        <v>B</v>
      </c>
      <c r="Y117" s="277">
        <f t="shared" si="33"/>
        <v>2.5</v>
      </c>
      <c r="Z117" s="278">
        <f t="shared" si="34"/>
        <v>4.2</v>
      </c>
      <c r="AA117" s="278">
        <f t="shared" si="35"/>
        <v>1</v>
      </c>
      <c r="AB117" s="278">
        <f t="shared" si="36"/>
        <v>4.2</v>
      </c>
      <c r="AC117" s="278">
        <f t="shared" si="37"/>
        <v>4.2</v>
      </c>
      <c r="AD117" s="278">
        <f t="shared" si="38"/>
        <v>2</v>
      </c>
      <c r="AE117" s="278">
        <f t="shared" si="39"/>
        <v>4.2</v>
      </c>
      <c r="AF117" s="278">
        <f t="shared" si="40"/>
        <v>4.2</v>
      </c>
      <c r="AG117" s="278">
        <f t="shared" si="41"/>
        <v>2.5</v>
      </c>
      <c r="AH117" s="278">
        <f t="shared" si="42"/>
        <v>4.2</v>
      </c>
      <c r="AI117" s="59">
        <f t="shared" si="43"/>
        <v>3.3200000000000003</v>
      </c>
    </row>
    <row r="118" spans="1:35" x14ac:dyDescent="0.25">
      <c r="A118" s="287">
        <v>4</v>
      </c>
      <c r="B118" s="279">
        <f>'[12]Мун-2022'!B118</f>
        <v>70040</v>
      </c>
      <c r="C118" s="280" t="str">
        <f>'[12]Мун-2022'!C118</f>
        <v>МБОУ СШ № 4</v>
      </c>
      <c r="D118" s="281">
        <f>'[12]Мун-2022'!CQ118</f>
        <v>0.45454545454545453</v>
      </c>
      <c r="E118" s="282" t="str">
        <f t="shared" si="22"/>
        <v>B</v>
      </c>
      <c r="F118" s="283">
        <f>'[12]Мун-2022'!CS118</f>
        <v>0.14408246553577</v>
      </c>
      <c r="G118" s="24" t="str">
        <f t="shared" si="23"/>
        <v>D</v>
      </c>
      <c r="H118" s="284">
        <f>'[12]Мун-2022'!CU118</f>
        <v>0.19354838709677419</v>
      </c>
      <c r="I118" s="24" t="str">
        <f t="shared" si="24"/>
        <v>A</v>
      </c>
      <c r="J118" s="28">
        <f>'[12]Мун-2022'!CW118</f>
        <v>4.6757164404223228E-2</v>
      </c>
      <c r="K118" s="24" t="str">
        <f t="shared" si="25"/>
        <v>D</v>
      </c>
      <c r="L118" s="33">
        <f>'[12]Рег-2022'!W118</f>
        <v>0.5</v>
      </c>
      <c r="M118" s="30" t="str">
        <f t="shared" si="26"/>
        <v>A</v>
      </c>
      <c r="N118" s="33">
        <f>'[12]Рег-2022'!Y118</f>
        <v>0.58659940326842508</v>
      </c>
      <c r="O118" s="34" t="str">
        <f t="shared" si="27"/>
        <v>C</v>
      </c>
      <c r="P118" s="23">
        <f>'[12]Рег-2022'!AA118</f>
        <v>0</v>
      </c>
      <c r="Q118" s="30" t="str">
        <f t="shared" si="28"/>
        <v>D</v>
      </c>
      <c r="R118" s="38">
        <f>'[12]Фед-2022'!AM118</f>
        <v>0</v>
      </c>
      <c r="S118" s="34" t="str">
        <f t="shared" si="29"/>
        <v>D</v>
      </c>
      <c r="T118" s="36">
        <f>'[12]Фед-2022'!AO118</f>
        <v>1.2730847886042716E-4</v>
      </c>
      <c r="U118" s="30" t="str">
        <f t="shared" si="30"/>
        <v>D</v>
      </c>
      <c r="V118" s="38">
        <f>'[12]Фед-2022'!AQ118</f>
        <v>0</v>
      </c>
      <c r="W118" s="282" t="str">
        <f t="shared" si="31"/>
        <v>D</v>
      </c>
      <c r="X118" s="58" t="str">
        <f t="shared" si="32"/>
        <v>C</v>
      </c>
      <c r="Y118" s="277">
        <f t="shared" si="33"/>
        <v>2.5</v>
      </c>
      <c r="Z118" s="278">
        <f t="shared" si="34"/>
        <v>1</v>
      </c>
      <c r="AA118" s="278">
        <f t="shared" si="35"/>
        <v>4.2</v>
      </c>
      <c r="AB118" s="278">
        <f t="shared" si="36"/>
        <v>1</v>
      </c>
      <c r="AC118" s="278">
        <f t="shared" si="37"/>
        <v>4.2</v>
      </c>
      <c r="AD118" s="278">
        <f t="shared" si="38"/>
        <v>2</v>
      </c>
      <c r="AE118" s="278">
        <f t="shared" si="39"/>
        <v>1</v>
      </c>
      <c r="AF118" s="278">
        <f t="shared" si="40"/>
        <v>1</v>
      </c>
      <c r="AG118" s="278">
        <f t="shared" si="41"/>
        <v>1</v>
      </c>
      <c r="AH118" s="278">
        <f t="shared" si="42"/>
        <v>1</v>
      </c>
      <c r="AI118" s="59">
        <f t="shared" si="43"/>
        <v>1.89</v>
      </c>
    </row>
    <row r="119" spans="1:35" x14ac:dyDescent="0.25">
      <c r="A119" s="287">
        <v>5</v>
      </c>
      <c r="B119" s="279">
        <f>'[12]Мун-2022'!B119</f>
        <v>70100</v>
      </c>
      <c r="C119" s="280" t="str">
        <f>'[12]Мун-2022'!C119</f>
        <v>МБОУ СШ № 10</v>
      </c>
      <c r="D119" s="281">
        <f>'[12]Мун-2022'!CQ119</f>
        <v>0.63636363636363635</v>
      </c>
      <c r="E119" s="282" t="str">
        <f t="shared" si="22"/>
        <v>A</v>
      </c>
      <c r="F119" s="283">
        <f>'[12]Мун-2022'!CS119</f>
        <v>0.61816025536314234</v>
      </c>
      <c r="G119" s="24" t="str">
        <f t="shared" si="23"/>
        <v>C</v>
      </c>
      <c r="H119" s="284">
        <f>'[12]Мун-2022'!CU119</f>
        <v>0.44360902255639095</v>
      </c>
      <c r="I119" s="24" t="str">
        <f t="shared" si="24"/>
        <v>A</v>
      </c>
      <c r="J119" s="28">
        <f>'[12]Мун-2022'!CW119</f>
        <v>0.13064833005893908</v>
      </c>
      <c r="K119" s="24" t="str">
        <f t="shared" si="25"/>
        <v>C</v>
      </c>
      <c r="L119" s="33">
        <f>'[12]Рег-2022'!W119</f>
        <v>0.25</v>
      </c>
      <c r="M119" s="30" t="str">
        <f t="shared" si="26"/>
        <v>B</v>
      </c>
      <c r="N119" s="33">
        <f>'[12]Рег-2022'!Y119</f>
        <v>5.5726943310500383</v>
      </c>
      <c r="O119" s="34" t="str">
        <f t="shared" si="27"/>
        <v>A</v>
      </c>
      <c r="P119" s="23">
        <f>'[12]Рег-2022'!AA119</f>
        <v>0.47368421052631576</v>
      </c>
      <c r="Q119" s="30" t="str">
        <f t="shared" si="28"/>
        <v>A</v>
      </c>
      <c r="R119" s="38">
        <f>'[12]Фед-2022'!AM119</f>
        <v>0.5</v>
      </c>
      <c r="S119" s="34" t="str">
        <f t="shared" si="29"/>
        <v>A</v>
      </c>
      <c r="T119" s="36">
        <f>'[12]Фед-2022'!AO119</f>
        <v>4.0738713235336688</v>
      </c>
      <c r="U119" s="30" t="str">
        <f t="shared" si="30"/>
        <v>A</v>
      </c>
      <c r="V119" s="38">
        <f>'[12]Фед-2022'!AQ119</f>
        <v>0.25</v>
      </c>
      <c r="W119" s="282" t="str">
        <f t="shared" si="31"/>
        <v>A</v>
      </c>
      <c r="X119" s="58" t="str">
        <f t="shared" si="32"/>
        <v>A</v>
      </c>
      <c r="Y119" s="277">
        <f t="shared" si="33"/>
        <v>4.2</v>
      </c>
      <c r="Z119" s="278">
        <f t="shared" si="34"/>
        <v>2</v>
      </c>
      <c r="AA119" s="278">
        <f t="shared" si="35"/>
        <v>4.2</v>
      </c>
      <c r="AB119" s="278">
        <f t="shared" si="36"/>
        <v>2</v>
      </c>
      <c r="AC119" s="278">
        <f t="shared" si="37"/>
        <v>2.5</v>
      </c>
      <c r="AD119" s="278">
        <f t="shared" si="38"/>
        <v>4.2</v>
      </c>
      <c r="AE119" s="278">
        <f t="shared" si="39"/>
        <v>4.2</v>
      </c>
      <c r="AF119" s="278">
        <f t="shared" si="40"/>
        <v>4.2</v>
      </c>
      <c r="AG119" s="278">
        <f t="shared" si="41"/>
        <v>4.2</v>
      </c>
      <c r="AH119" s="278">
        <f t="shared" si="42"/>
        <v>4.2</v>
      </c>
      <c r="AI119" s="59">
        <f t="shared" si="43"/>
        <v>3.59</v>
      </c>
    </row>
    <row r="120" spans="1:35" x14ac:dyDescent="0.25">
      <c r="A120" s="287">
        <v>6</v>
      </c>
      <c r="B120" s="279">
        <f>'[12]Мун-2022'!B120</f>
        <v>70270</v>
      </c>
      <c r="C120" s="280" t="str">
        <f>'[12]Мун-2022'!C120</f>
        <v>МБОУ СШ № 27</v>
      </c>
      <c r="D120" s="281">
        <f>'[12]Мун-2022'!CQ120</f>
        <v>0</v>
      </c>
      <c r="E120" s="282" t="str">
        <f t="shared" si="22"/>
        <v>D</v>
      </c>
      <c r="F120" s="283">
        <f>'[12]Мун-2022'!CS120</f>
        <v>4.647821468895807E-6</v>
      </c>
      <c r="G120" s="24" t="str">
        <f t="shared" si="23"/>
        <v>D</v>
      </c>
      <c r="H120" s="284">
        <f>'[12]Мун-2022'!CU120</f>
        <v>0</v>
      </c>
      <c r="I120" s="24" t="str">
        <f t="shared" si="24"/>
        <v>D</v>
      </c>
      <c r="J120" s="28">
        <f>'[12]Мун-2022'!CW120</f>
        <v>1.2903225806451614E-6</v>
      </c>
      <c r="K120" s="24" t="str">
        <f t="shared" si="25"/>
        <v>D</v>
      </c>
      <c r="L120" s="33">
        <f>'[12]Рег-2022'!W120</f>
        <v>0</v>
      </c>
      <c r="M120" s="30" t="str">
        <f t="shared" si="26"/>
        <v>D</v>
      </c>
      <c r="N120" s="33">
        <f>'[12]Рег-2022'!Y120</f>
        <v>2.9329970163421255E-4</v>
      </c>
      <c r="O120" s="34" t="str">
        <f t="shared" si="27"/>
        <v>D</v>
      </c>
      <c r="P120" s="23">
        <f>'[12]Рег-2022'!AA120</f>
        <v>0</v>
      </c>
      <c r="Q120" s="30" t="str">
        <f t="shared" si="28"/>
        <v>D</v>
      </c>
      <c r="R120" s="38">
        <f>'[12]Фед-2022'!AM120</f>
        <v>0</v>
      </c>
      <c r="S120" s="34" t="str">
        <f t="shared" si="29"/>
        <v>D</v>
      </c>
      <c r="T120" s="36">
        <f>'[12]Фед-2022'!AO120</f>
        <v>1.2730847886042716E-4</v>
      </c>
      <c r="U120" s="30" t="str">
        <f t="shared" si="30"/>
        <v>D</v>
      </c>
      <c r="V120" s="38">
        <f>'[12]Фед-2022'!AQ120</f>
        <v>0</v>
      </c>
      <c r="W120" s="282" t="str">
        <f t="shared" si="31"/>
        <v>D</v>
      </c>
      <c r="X120" s="58" t="str">
        <f>IF(AI120&gt;=3.5,"A",IF(AI120&gt;=2.5,"B",IF(AI120&gt;=1.5,"C","D")))</f>
        <v>D</v>
      </c>
      <c r="Y120" s="277">
        <f>IF(E120="A",4.2,IF(E120="B",2.5,IF(E120="C",2,1)))</f>
        <v>1</v>
      </c>
      <c r="Z120" s="278">
        <f>IF(G120="A",4.2,IF(G120="B",2.5,IF(G120="C",2,1)))</f>
        <v>1</v>
      </c>
      <c r="AA120" s="278">
        <f>IF(I120="A",4.2,IF(I120="B",2.5,IF(I120="C",2,1)))</f>
        <v>1</v>
      </c>
      <c r="AB120" s="278">
        <f>IF(K120="A",4.2,IF(K120="B",2.5,IF(K120="C",2,1)))</f>
        <v>1</v>
      </c>
      <c r="AC120" s="278">
        <f>IF(M120="A",4.2,IF(M120="B",2.5,IF(M120="C",2,1)))</f>
        <v>1</v>
      </c>
      <c r="AD120" s="278">
        <f>IF(O120="A",4.2,IF(O120="B",2.5,IF(O120="C",2,1)))</f>
        <v>1</v>
      </c>
      <c r="AE120" s="278">
        <f>IF(Q120="A",4.2,IF(Q120="B",2.5,IF(Q120="C",2,1)))</f>
        <v>1</v>
      </c>
      <c r="AF120" s="278">
        <f>IF(S120="A",4.2,IF(S120="B",2.5,IF(S120="C",2,1)))</f>
        <v>1</v>
      </c>
      <c r="AG120" s="278">
        <f>IF(U120="A",4.2,IF(U120="B",2.5,IF(U120="C",2,1)))</f>
        <v>1</v>
      </c>
      <c r="AH120" s="278">
        <f>IF(W120="A",4.2,IF(W120="B",2.5,IF(W120="C",2,1)))</f>
        <v>1</v>
      </c>
      <c r="AI120" s="59">
        <f>AVERAGE(Y120:AH120)</f>
        <v>1</v>
      </c>
    </row>
    <row r="121" spans="1:35" x14ac:dyDescent="0.25">
      <c r="A121" s="287">
        <v>7</v>
      </c>
      <c r="B121" s="279">
        <f>'[12]Мун-2022'!B121</f>
        <v>70510</v>
      </c>
      <c r="C121" s="280" t="str">
        <f>'[12]Мун-2022'!C121</f>
        <v>МБОУ СШ № 51</v>
      </c>
      <c r="D121" s="281">
        <f>'[12]Мун-2022'!CQ121</f>
        <v>0.36363636363636365</v>
      </c>
      <c r="E121" s="282" t="str">
        <f t="shared" si="22"/>
        <v>C</v>
      </c>
      <c r="F121" s="283">
        <f>'[12]Мун-2022'!CS121</f>
        <v>0.18591285875583227</v>
      </c>
      <c r="G121" s="61" t="str">
        <f t="shared" si="23"/>
        <v>D</v>
      </c>
      <c r="H121" s="284">
        <f>'[12]Мун-2022'!CU121</f>
        <v>0.1</v>
      </c>
      <c r="I121" s="61" t="str">
        <f t="shared" si="24"/>
        <v>C</v>
      </c>
      <c r="J121" s="33">
        <f>'[12]Мун-2022'!CW121</f>
        <v>8.9086859688195991E-2</v>
      </c>
      <c r="K121" s="61" t="str">
        <f t="shared" si="25"/>
        <v>D</v>
      </c>
      <c r="L121" s="33">
        <f>'[12]Рег-2022'!W121</f>
        <v>0.25</v>
      </c>
      <c r="M121" s="30" t="str">
        <f t="shared" si="26"/>
        <v>B</v>
      </c>
      <c r="N121" s="33">
        <f>'[12]Рег-2022'!Y121</f>
        <v>0.29329970163421254</v>
      </c>
      <c r="O121" s="34" t="str">
        <f t="shared" si="27"/>
        <v>D</v>
      </c>
      <c r="P121" s="23">
        <f>'[12]Рег-2022'!AA121</f>
        <v>0</v>
      </c>
      <c r="Q121" s="30" t="str">
        <f t="shared" si="28"/>
        <v>D</v>
      </c>
      <c r="R121" s="33">
        <f>'[12]Фед-2022'!AM121</f>
        <v>0</v>
      </c>
      <c r="S121" s="34" t="str">
        <f t="shared" si="29"/>
        <v>D</v>
      </c>
      <c r="T121" s="23">
        <f>'[12]Фед-2022'!AO121</f>
        <v>1.2730847886042716E-4</v>
      </c>
      <c r="U121" s="30" t="str">
        <f t="shared" si="30"/>
        <v>D</v>
      </c>
      <c r="V121" s="33">
        <f>'[12]Фед-2022'!AQ121</f>
        <v>0</v>
      </c>
      <c r="W121" s="282" t="str">
        <f t="shared" si="31"/>
        <v>D</v>
      </c>
      <c r="X121" s="58" t="str">
        <f t="shared" si="32"/>
        <v>D</v>
      </c>
      <c r="Y121" s="277">
        <f t="shared" si="33"/>
        <v>2</v>
      </c>
      <c r="Z121" s="278">
        <f t="shared" si="34"/>
        <v>1</v>
      </c>
      <c r="AA121" s="278">
        <f t="shared" si="35"/>
        <v>2</v>
      </c>
      <c r="AB121" s="278">
        <f t="shared" si="36"/>
        <v>1</v>
      </c>
      <c r="AC121" s="278">
        <f t="shared" si="37"/>
        <v>2.5</v>
      </c>
      <c r="AD121" s="278">
        <f t="shared" si="38"/>
        <v>1</v>
      </c>
      <c r="AE121" s="278">
        <f t="shared" si="39"/>
        <v>1</v>
      </c>
      <c r="AF121" s="278">
        <f t="shared" si="40"/>
        <v>1</v>
      </c>
      <c r="AG121" s="278">
        <f t="shared" si="41"/>
        <v>1</v>
      </c>
      <c r="AH121" s="278">
        <f t="shared" si="42"/>
        <v>1</v>
      </c>
      <c r="AI121" s="59">
        <f t="shared" si="43"/>
        <v>1.35</v>
      </c>
    </row>
    <row r="122" spans="1:35" x14ac:dyDescent="0.25">
      <c r="A122" s="287">
        <v>8</v>
      </c>
      <c r="B122" s="279">
        <f>'[12]Мун-2022'!B122</f>
        <v>10890</v>
      </c>
      <c r="C122" s="280" t="str">
        <f>'[12]Мун-2022'!C122</f>
        <v>МБОУ СШ № 155</v>
      </c>
      <c r="D122" s="281">
        <f>'[12]Мун-2022'!CQ122</f>
        <v>0.54545454545454541</v>
      </c>
      <c r="E122" s="282" t="str">
        <f t="shared" si="22"/>
        <v>B</v>
      </c>
      <c r="F122" s="283">
        <f>'[12]Мун-2022'!CS122</f>
        <v>0.19520850169362389</v>
      </c>
      <c r="G122" s="61" t="str">
        <f t="shared" si="23"/>
        <v>D</v>
      </c>
      <c r="H122" s="284">
        <f>'[12]Мун-2022'!CU122</f>
        <v>0.21428571428571427</v>
      </c>
      <c r="I122" s="61" t="str">
        <f t="shared" si="24"/>
        <v>A</v>
      </c>
      <c r="J122" s="33">
        <f>'[12]Мун-2022'!CW122</f>
        <v>2.1374045801526718E-2</v>
      </c>
      <c r="K122" s="61" t="str">
        <f t="shared" si="25"/>
        <v>D</v>
      </c>
      <c r="L122" s="33">
        <f>'[12]Рег-2022'!W123</f>
        <v>0.25</v>
      </c>
      <c r="M122" s="30" t="str">
        <f t="shared" si="26"/>
        <v>B</v>
      </c>
      <c r="N122" s="33">
        <f>'[12]Рег-2022'!Y123</f>
        <v>0.87989910490263756</v>
      </c>
      <c r="O122" s="34" t="str">
        <f t="shared" si="27"/>
        <v>C</v>
      </c>
      <c r="P122" s="23">
        <f>'[12]Рег-2022'!AA123</f>
        <v>0.33333333333333331</v>
      </c>
      <c r="Q122" s="30" t="str">
        <f t="shared" si="28"/>
        <v>A</v>
      </c>
      <c r="R122" s="33">
        <f>'[12]Фед-2022'!AM123</f>
        <v>0.33333333333333331</v>
      </c>
      <c r="S122" s="34" t="str">
        <f t="shared" si="29"/>
        <v>A</v>
      </c>
      <c r="T122" s="23">
        <f>'[12]Фед-2022'!AO123</f>
        <v>4.2011798023940958</v>
      </c>
      <c r="U122" s="30" t="str">
        <f t="shared" si="30"/>
        <v>A</v>
      </c>
      <c r="V122" s="33">
        <f>'[12]Фед-2022'!AQ123</f>
        <v>0.15151515151515152</v>
      </c>
      <c r="W122" s="282" t="str">
        <f t="shared" si="31"/>
        <v>C</v>
      </c>
      <c r="X122" s="58" t="str">
        <f>IF(AI122&gt;=3.5,"A",IF(AI122&gt;=2.5,"B",IF(AI122&gt;=1.5,"C","D")))</f>
        <v>B</v>
      </c>
      <c r="Y122" s="277">
        <f>IF(E122="A",4.2,IF(E122="B",2.5,IF(E122="C",2,1)))</f>
        <v>2.5</v>
      </c>
      <c r="Z122" s="278">
        <f>IF(G122="A",4.2,IF(G122="B",2.5,IF(G122="C",2,1)))</f>
        <v>1</v>
      </c>
      <c r="AA122" s="278">
        <f>IF(I122="A",4.2,IF(I122="B",2.5,IF(I122="C",2,1)))</f>
        <v>4.2</v>
      </c>
      <c r="AB122" s="278">
        <f>IF(K122="A",4.2,IF(K122="B",2.5,IF(K122="C",2,1)))</f>
        <v>1</v>
      </c>
      <c r="AC122" s="278">
        <f>IF(M122="A",4.2,IF(M122="B",2.5,IF(M122="C",2,1)))</f>
        <v>2.5</v>
      </c>
      <c r="AD122" s="278">
        <f>IF(O122="A",4.2,IF(O122="B",2.5,IF(O122="C",2,1)))</f>
        <v>2</v>
      </c>
      <c r="AE122" s="278">
        <f>IF(Q122="A",4.2,IF(Q122="B",2.5,IF(Q122="C",2,1)))</f>
        <v>4.2</v>
      </c>
      <c r="AF122" s="278">
        <f>IF(S122="A",4.2,IF(S122="B",2.5,IF(S122="C",2,1)))</f>
        <v>4.2</v>
      </c>
      <c r="AG122" s="278">
        <f>IF(U122="A",4.2,IF(U122="B",2.5,IF(U122="C",2,1)))</f>
        <v>4.2</v>
      </c>
      <c r="AH122" s="278">
        <f>IF(W122="A",4.2,IF(W122="B",2.5,IF(W122="C",2,1)))</f>
        <v>2</v>
      </c>
      <c r="AI122" s="59">
        <f>AVERAGE(Y122:AH122)</f>
        <v>2.78</v>
      </c>
    </row>
    <row r="123" spans="1:35" ht="15.75" thickBot="1" x14ac:dyDescent="0.3">
      <c r="A123" s="311">
        <v>9</v>
      </c>
      <c r="B123" s="312">
        <f>'[12]Мун-2022'!B123</f>
        <v>10880</v>
      </c>
      <c r="C123" s="313" t="str">
        <f>'[12]Мун-2022'!C123</f>
        <v>МАОУ ОК "Покровский"</v>
      </c>
      <c r="D123" s="314">
        <f>'[12]Мун-2022'!CQ123</f>
        <v>0.72727272727272729</v>
      </c>
      <c r="E123" s="315" t="str">
        <f t="shared" si="22"/>
        <v>A</v>
      </c>
      <c r="F123" s="316">
        <f>'[12]Мун-2022'!CS123</f>
        <v>13.371782366013237</v>
      </c>
      <c r="G123" s="65" t="str">
        <f t="shared" si="23"/>
        <v>A</v>
      </c>
      <c r="H123" s="317">
        <f>'[12]Мун-2022'!CU123</f>
        <v>8.689607229753215E-3</v>
      </c>
      <c r="I123" s="65" t="str">
        <f t="shared" si="24"/>
        <v>D</v>
      </c>
      <c r="J123" s="51">
        <f>'[12]Мун-2022'!CW123</f>
        <v>0.80791912384161757</v>
      </c>
      <c r="K123" s="65" t="str">
        <f t="shared" si="25"/>
        <v>A</v>
      </c>
      <c r="L123" s="52">
        <f>'[12]Рег-2022'!W123</f>
        <v>0.25</v>
      </c>
      <c r="M123" s="66" t="str">
        <f t="shared" si="26"/>
        <v>B</v>
      </c>
      <c r="N123" s="51">
        <f>'[12]Рег-2022'!Y123</f>
        <v>0.87989910490263756</v>
      </c>
      <c r="O123" s="67" t="str">
        <f t="shared" si="27"/>
        <v>C</v>
      </c>
      <c r="P123" s="52">
        <f>'[12]Рег-2022'!AA123</f>
        <v>0.33333333333333331</v>
      </c>
      <c r="Q123" s="66" t="str">
        <f t="shared" si="28"/>
        <v>A</v>
      </c>
      <c r="R123" s="51">
        <f>'[12]Фед-2022'!AM123</f>
        <v>0.33333333333333331</v>
      </c>
      <c r="S123" s="67" t="str">
        <f t="shared" si="29"/>
        <v>A</v>
      </c>
      <c r="T123" s="52">
        <f>'[12]Фед-2022'!AO123</f>
        <v>4.2011798023940958</v>
      </c>
      <c r="U123" s="66" t="str">
        <f t="shared" si="30"/>
        <v>A</v>
      </c>
      <c r="V123" s="51">
        <f>'[12]Фед-2022'!AQ123</f>
        <v>0.15151515151515152</v>
      </c>
      <c r="W123" s="315" t="str">
        <f t="shared" si="31"/>
        <v>C</v>
      </c>
      <c r="X123" s="68" t="str">
        <f>IF(AI123&gt;=3.5,"A",IF(AI123&gt;=2.5,"B",IF(AI123&gt;=1.5,"C","D")))</f>
        <v>B</v>
      </c>
      <c r="Y123" s="268">
        <f>IF(E123="A",4.2,IF(E123="B",2.5,IF(E123="C",2,1)))</f>
        <v>4.2</v>
      </c>
      <c r="Z123" s="269">
        <f>IF(G123="A",4.2,IF(G123="B",2.5,IF(G123="C",2,1)))</f>
        <v>4.2</v>
      </c>
      <c r="AA123" s="269">
        <f>IF(I123="A",4.2,IF(I123="B",2.5,IF(I123="C",2,1)))</f>
        <v>1</v>
      </c>
      <c r="AB123" s="269">
        <f>IF(K123="A",4.2,IF(K123="B",2.5,IF(K123="C",2,1)))</f>
        <v>4.2</v>
      </c>
      <c r="AC123" s="269">
        <f>IF(M123="A",4.2,IF(M123="B",2.5,IF(M123="C",2,1)))</f>
        <v>2.5</v>
      </c>
      <c r="AD123" s="269">
        <f>IF(O123="A",4.2,IF(O123="B",2.5,IF(O123="C",2,1)))</f>
        <v>2</v>
      </c>
      <c r="AE123" s="269">
        <f>IF(Q123="A",4.2,IF(Q123="B",2.5,IF(Q123="C",2,1)))</f>
        <v>4.2</v>
      </c>
      <c r="AF123" s="269">
        <f>IF(S123="A",4.2,IF(S123="B",2.5,IF(S123="C",2,1)))</f>
        <v>4.2</v>
      </c>
      <c r="AG123" s="269">
        <f>IF(U123="A",4.2,IF(U123="B",2.5,IF(U123="C",2,1)))</f>
        <v>4.2</v>
      </c>
      <c r="AH123" s="269">
        <f>IF(W123="A",4.2,IF(W123="B",2.5,IF(W123="C",2,1)))</f>
        <v>2</v>
      </c>
      <c r="AI123" s="60">
        <f>AVERAGE(Y123:AH123)</f>
        <v>3.2700000000000005</v>
      </c>
    </row>
    <row r="124" spans="1:35" ht="16.5" thickBot="1" x14ac:dyDescent="0.3">
      <c r="A124" s="318">
        <f>A16+A29+A47+A67+A82+A113+A123</f>
        <v>110</v>
      </c>
      <c r="B124" s="11"/>
      <c r="C124" s="94" t="s">
        <v>90</v>
      </c>
      <c r="D124" s="95">
        <f>'[12]Мун-2022'!CQ124</f>
        <v>0.40537190082644609</v>
      </c>
      <c r="E124" s="96"/>
      <c r="F124" s="95">
        <f>'[12]Мун-2022'!CS124</f>
        <v>0.99999999999999978</v>
      </c>
      <c r="G124" s="96"/>
      <c r="H124" s="95">
        <f>'[12]Мун-2022'!CU124</f>
        <v>0.11693535956134532</v>
      </c>
      <c r="I124" s="97"/>
      <c r="J124" s="98">
        <f>'[12]Мун-2022'!CW124</f>
        <v>0.1853455338223326</v>
      </c>
      <c r="K124" s="97"/>
      <c r="L124" s="95">
        <f>'[12]Рег-2022'!W124</f>
        <v>0.20227272727272727</v>
      </c>
      <c r="M124" s="97"/>
      <c r="N124" s="95">
        <f>'[12]Рег-2022'!Y124</f>
        <v>0.999999999999999</v>
      </c>
      <c r="O124" s="97"/>
      <c r="P124" s="95">
        <f>'[12]Рег-2022'!AA124</f>
        <v>0.19447575389831137</v>
      </c>
      <c r="Q124" s="97"/>
      <c r="R124" s="95">
        <f>'[12]Фед-2022'!AM124</f>
        <v>0.18484848484848473</v>
      </c>
      <c r="S124" s="97"/>
      <c r="T124" s="95">
        <f>'[12]Фед-2022'!AO124</f>
        <v>1.0000000000000011</v>
      </c>
      <c r="U124" s="97"/>
      <c r="V124" s="95">
        <f>'[12]Фед-2022'!AQ124</f>
        <v>0.15752744637493871</v>
      </c>
      <c r="W124" s="2"/>
      <c r="X124" s="14"/>
      <c r="Z124" s="17"/>
      <c r="AA124" s="17"/>
      <c r="AB124" s="17"/>
      <c r="AC124" s="17"/>
      <c r="AD124" s="18">
        <f>AVERAGE(AD7:AD120)</f>
        <v>1.8947368421052622</v>
      </c>
    </row>
    <row r="125" spans="1:35" x14ac:dyDescent="0.25">
      <c r="A125" s="7"/>
      <c r="B125" s="7"/>
      <c r="C125" s="15" t="s">
        <v>135</v>
      </c>
      <c r="D125" s="319">
        <f>D124+D124/2</f>
        <v>0.60805785123966916</v>
      </c>
      <c r="E125" s="319"/>
      <c r="F125" s="319">
        <f t="shared" ref="F125:V125" si="44">F124+F124/2</f>
        <v>1.4999999999999996</v>
      </c>
      <c r="G125" s="319"/>
      <c r="H125" s="319">
        <f t="shared" si="44"/>
        <v>0.17540303934201798</v>
      </c>
      <c r="I125" s="319"/>
      <c r="J125" s="319">
        <f t="shared" si="44"/>
        <v>0.27801830073349887</v>
      </c>
      <c r="K125" s="319"/>
      <c r="L125" s="319">
        <f t="shared" si="44"/>
        <v>0.30340909090909091</v>
      </c>
      <c r="M125" s="319"/>
      <c r="N125" s="319">
        <f t="shared" si="44"/>
        <v>1.4999999999999984</v>
      </c>
      <c r="O125" s="319"/>
      <c r="P125" s="319">
        <f t="shared" si="44"/>
        <v>0.29171363084746704</v>
      </c>
      <c r="Q125" s="319"/>
      <c r="R125" s="319">
        <f t="shared" si="44"/>
        <v>0.27727272727272712</v>
      </c>
      <c r="S125" s="319"/>
      <c r="T125" s="319">
        <f t="shared" si="44"/>
        <v>1.5000000000000018</v>
      </c>
      <c r="U125" s="319"/>
      <c r="V125" s="319">
        <f t="shared" si="44"/>
        <v>0.23629116956240806</v>
      </c>
      <c r="W125" s="2"/>
      <c r="X125" s="14"/>
      <c r="Z125" s="17"/>
      <c r="AA125" s="17"/>
      <c r="AB125" s="17"/>
      <c r="AC125" s="17"/>
      <c r="AD125" s="19">
        <v>0.45</v>
      </c>
    </row>
    <row r="126" spans="1:35" x14ac:dyDescent="0.25">
      <c r="A126" s="7"/>
      <c r="B126" s="7"/>
      <c r="C126" s="20" t="s">
        <v>136</v>
      </c>
      <c r="D126" s="320">
        <f>D124</f>
        <v>0.40537190082644609</v>
      </c>
      <c r="E126" s="320"/>
      <c r="F126" s="320">
        <f t="shared" ref="F126:V126" si="45">F124</f>
        <v>0.99999999999999978</v>
      </c>
      <c r="G126" s="320"/>
      <c r="H126" s="320">
        <f t="shared" si="45"/>
        <v>0.11693535956134532</v>
      </c>
      <c r="I126" s="320"/>
      <c r="J126" s="320">
        <f t="shared" si="45"/>
        <v>0.1853455338223326</v>
      </c>
      <c r="K126" s="320"/>
      <c r="L126" s="320">
        <f t="shared" si="45"/>
        <v>0.20227272727272727</v>
      </c>
      <c r="M126" s="320"/>
      <c r="N126" s="320">
        <f t="shared" si="45"/>
        <v>0.999999999999999</v>
      </c>
      <c r="O126" s="320"/>
      <c r="P126" s="320">
        <f t="shared" si="45"/>
        <v>0.19447575389831137</v>
      </c>
      <c r="Q126" s="320"/>
      <c r="R126" s="320">
        <f t="shared" si="45"/>
        <v>0.18484848484848473</v>
      </c>
      <c r="S126" s="320"/>
      <c r="T126" s="320">
        <f t="shared" si="45"/>
        <v>1.0000000000000011</v>
      </c>
      <c r="U126" s="320"/>
      <c r="V126" s="320">
        <f t="shared" si="45"/>
        <v>0.15752744637493871</v>
      </c>
      <c r="W126" s="2"/>
      <c r="X126" s="14"/>
      <c r="Z126" s="17"/>
      <c r="AA126" s="17"/>
      <c r="AB126" s="17"/>
      <c r="AC126" s="17"/>
      <c r="AD126" s="19">
        <v>0.33</v>
      </c>
    </row>
    <row r="127" spans="1:35" x14ac:dyDescent="0.25">
      <c r="A127" s="7"/>
      <c r="B127" s="7"/>
      <c r="C127" s="15" t="s">
        <v>137</v>
      </c>
      <c r="D127" s="320">
        <f>D124-D124/2</f>
        <v>0.20268595041322304</v>
      </c>
      <c r="E127" s="320"/>
      <c r="F127" s="320">
        <f t="shared" ref="F127:V127" si="46">F124-F124/2</f>
        <v>0.49999999999999989</v>
      </c>
      <c r="G127" s="320"/>
      <c r="H127" s="320">
        <f t="shared" si="46"/>
        <v>5.846767978067266E-2</v>
      </c>
      <c r="I127" s="320"/>
      <c r="J127" s="320">
        <f t="shared" si="46"/>
        <v>9.2672766911166299E-2</v>
      </c>
      <c r="K127" s="320"/>
      <c r="L127" s="320">
        <f t="shared" si="46"/>
        <v>0.10113636363636364</v>
      </c>
      <c r="M127" s="320"/>
      <c r="N127" s="320">
        <f t="shared" si="46"/>
        <v>0.4999999999999995</v>
      </c>
      <c r="O127" s="320"/>
      <c r="P127" s="320">
        <f t="shared" si="46"/>
        <v>9.7237876949155685E-2</v>
      </c>
      <c r="Q127" s="320"/>
      <c r="R127" s="320">
        <f t="shared" si="46"/>
        <v>9.2424242424242367E-2</v>
      </c>
      <c r="S127" s="320"/>
      <c r="T127" s="320">
        <f t="shared" si="46"/>
        <v>0.50000000000000056</v>
      </c>
      <c r="U127" s="320"/>
      <c r="V127" s="320">
        <f t="shared" si="46"/>
        <v>7.8763723187469353E-2</v>
      </c>
      <c r="W127" s="2"/>
      <c r="X127" s="2"/>
      <c r="Z127" s="17"/>
      <c r="AA127" s="17"/>
      <c r="AB127" s="17"/>
      <c r="AC127" s="17"/>
      <c r="AD127" s="19">
        <v>0.15</v>
      </c>
    </row>
    <row r="128" spans="1:35" x14ac:dyDescent="0.25">
      <c r="T128" s="16"/>
    </row>
    <row r="129" spans="2:24" x14ac:dyDescent="0.25">
      <c r="D129" s="1" t="s">
        <v>81</v>
      </c>
      <c r="E129" s="3" t="s">
        <v>134</v>
      </c>
      <c r="F129" s="21"/>
      <c r="G129" s="22"/>
      <c r="H129" s="21"/>
      <c r="I129" s="22"/>
      <c r="J129" s="22"/>
      <c r="K129" s="22"/>
      <c r="L129" s="21"/>
      <c r="M129" s="53"/>
      <c r="N129" s="21"/>
      <c r="O129" s="53"/>
      <c r="P129" s="21"/>
      <c r="Q129" s="54"/>
      <c r="R129" s="21"/>
      <c r="S129" s="53"/>
      <c r="T129" s="21"/>
      <c r="U129" s="53"/>
      <c r="V129" s="21"/>
      <c r="W129" s="12"/>
      <c r="X129" s="3"/>
    </row>
    <row r="130" spans="2:24" x14ac:dyDescent="0.25">
      <c r="B130" s="9"/>
      <c r="D130" s="4" t="s">
        <v>83</v>
      </c>
      <c r="E130" s="3" t="s">
        <v>131</v>
      </c>
      <c r="F130" s="21"/>
      <c r="G130" s="22"/>
      <c r="H130" s="21"/>
      <c r="I130" s="22"/>
      <c r="J130" s="22"/>
      <c r="K130" s="22"/>
      <c r="L130" s="21"/>
      <c r="M130" s="53"/>
      <c r="N130" s="21"/>
      <c r="O130" s="53"/>
      <c r="P130" s="21"/>
      <c r="Q130" s="54"/>
      <c r="R130" s="21"/>
      <c r="S130" s="53"/>
      <c r="T130" s="21"/>
      <c r="U130" s="53"/>
      <c r="V130" s="21"/>
      <c r="W130" s="12"/>
      <c r="X130" s="3"/>
    </row>
    <row r="131" spans="2:24" x14ac:dyDescent="0.25">
      <c r="D131" s="5" t="s">
        <v>82</v>
      </c>
      <c r="E131" s="3" t="s">
        <v>132</v>
      </c>
      <c r="F131" s="21"/>
      <c r="G131" s="22"/>
      <c r="H131" s="21"/>
      <c r="I131" s="22"/>
      <c r="J131" s="22"/>
      <c r="K131" s="22"/>
      <c r="L131" s="21"/>
      <c r="M131" s="53"/>
      <c r="N131" s="21"/>
      <c r="O131" s="53"/>
      <c r="P131" s="21"/>
      <c r="Q131" s="54"/>
      <c r="R131" s="21"/>
      <c r="S131" s="53"/>
      <c r="T131" s="21"/>
      <c r="U131" s="53"/>
      <c r="V131" s="21"/>
      <c r="W131" s="12"/>
      <c r="X131" s="3"/>
    </row>
    <row r="132" spans="2:24" x14ac:dyDescent="0.25">
      <c r="D132" s="6" t="s">
        <v>84</v>
      </c>
      <c r="E132" s="3" t="s">
        <v>133</v>
      </c>
      <c r="F132" s="21"/>
      <c r="G132" s="22"/>
      <c r="H132" s="21"/>
      <c r="I132" s="22"/>
      <c r="J132" s="22"/>
      <c r="K132" s="22"/>
      <c r="L132" s="21"/>
      <c r="M132" s="55"/>
      <c r="N132" s="21"/>
      <c r="O132" s="55"/>
      <c r="P132" s="21"/>
      <c r="Q132" s="54"/>
      <c r="R132" s="21"/>
      <c r="S132" s="55"/>
      <c r="T132" s="21"/>
      <c r="U132" s="55"/>
      <c r="V132" s="21"/>
      <c r="W132" s="12"/>
      <c r="X132" s="3"/>
    </row>
  </sheetData>
  <mergeCells count="8">
    <mergeCell ref="X4:X5"/>
    <mergeCell ref="Y4:AI4"/>
    <mergeCell ref="A4:A5"/>
    <mergeCell ref="B4:B5"/>
    <mergeCell ref="C4:C5"/>
    <mergeCell ref="D4:K4"/>
    <mergeCell ref="L4:Q4"/>
    <mergeCell ref="R4:W4"/>
  </mergeCells>
  <conditionalFormatting sqref="E6:E123 G6:G123 O6:O123 M6:M123 S6:S123 U6:U123 W6:X123 I6:I123 K6:K123">
    <cfRule type="cellIs" dxfId="161" priority="14" operator="equal">
      <formula>"D"</formula>
    </cfRule>
    <cfRule type="cellIs" dxfId="160" priority="15" operator="equal">
      <formula>"C"</formula>
    </cfRule>
    <cfRule type="cellIs" dxfId="159" priority="16" operator="equal">
      <formula>"B"</formula>
    </cfRule>
    <cfRule type="cellIs" dxfId="158" priority="17" operator="equal">
      <formula>"A"</formula>
    </cfRule>
  </conditionalFormatting>
  <conditionalFormatting sqref="Q6:Q123">
    <cfRule type="cellIs" dxfId="157" priority="5" operator="equal">
      <formula>"D"</formula>
    </cfRule>
    <cfRule type="cellIs" dxfId="156" priority="6" operator="equal">
      <formula>"C"</formula>
    </cfRule>
    <cfRule type="cellIs" dxfId="155" priority="7" operator="equal">
      <formula>"B"</formula>
    </cfRule>
    <cfRule type="cellIs" priority="8" operator="equal">
      <formula>"B"</formula>
    </cfRule>
    <cfRule type="cellIs" dxfId="154" priority="9" operator="equal">
      <formula>"A"</formula>
    </cfRule>
  </conditionalFormatting>
  <conditionalFormatting sqref="J6 J8:J123">
    <cfRule type="cellIs" dxfId="153" priority="10" operator="lessThan">
      <formula>$J$127</formula>
    </cfRule>
    <cfRule type="cellIs" dxfId="152" priority="11" operator="between">
      <formula>$J$127</formula>
      <formula>$J$126</formula>
    </cfRule>
    <cfRule type="cellIs" dxfId="151" priority="12" operator="between">
      <formula>$J$126</formula>
      <formula>$J$125</formula>
    </cfRule>
    <cfRule type="cellIs" dxfId="150" priority="13" operator="greaterThanOrEqual">
      <formula>$J$125</formula>
    </cfRule>
  </conditionalFormatting>
  <conditionalFormatting sqref="J7">
    <cfRule type="cellIs" dxfId="149" priority="1" operator="lessThan">
      <formula>$J$127</formula>
    </cfRule>
    <cfRule type="cellIs" dxfId="148" priority="2" operator="between">
      <formula>$J$127</formula>
      <formula>$J$126</formula>
    </cfRule>
    <cfRule type="cellIs" dxfId="147" priority="3" operator="between">
      <formula>$J$126</formula>
      <formula>$J$125</formula>
    </cfRule>
    <cfRule type="cellIs" dxfId="146" priority="4" operator="greaterThanOrEqual">
      <formula>$J$125</formula>
    </cfRule>
  </conditionalFormatting>
  <conditionalFormatting sqref="H6:H123">
    <cfRule type="cellIs" dxfId="145" priority="18" stopIfTrue="1" operator="lessThan">
      <formula>$H$127</formula>
    </cfRule>
    <cfRule type="cellIs" dxfId="144" priority="19" stopIfTrue="1" operator="between">
      <formula>$H$127</formula>
      <formula>$H$126</formula>
    </cfRule>
    <cfRule type="cellIs" dxfId="143" priority="20" stopIfTrue="1" operator="between">
      <formula>$H$126</formula>
      <formula>$H$125</formula>
    </cfRule>
    <cfRule type="cellIs" dxfId="142" priority="21" stopIfTrue="1" operator="greaterThanOrEqual">
      <formula>$H$125</formula>
    </cfRule>
  </conditionalFormatting>
  <conditionalFormatting sqref="F6:F123">
    <cfRule type="cellIs" dxfId="141" priority="22" stopIfTrue="1" operator="lessThan">
      <formula>$F$127</formula>
    </cfRule>
    <cfRule type="cellIs" dxfId="140" priority="23" stopIfTrue="1" operator="between">
      <formula>$F$127</formula>
      <formula>$F$126</formula>
    </cfRule>
    <cfRule type="cellIs" dxfId="139" priority="24" stopIfTrue="1" operator="between">
      <formula>$F$126</formula>
      <formula>$F$125</formula>
    </cfRule>
    <cfRule type="cellIs" dxfId="138" priority="25" stopIfTrue="1" operator="greaterThanOrEqual">
      <formula>$F$125</formula>
    </cfRule>
  </conditionalFormatting>
  <conditionalFormatting sqref="D6:D123">
    <cfRule type="cellIs" dxfId="137" priority="26" stopIfTrue="1" operator="greaterThanOrEqual">
      <formula>$D$125</formula>
    </cfRule>
    <cfRule type="cellIs" dxfId="136" priority="27" stopIfTrue="1" operator="between">
      <formula>$D$126</formula>
      <formula>$D$125</formula>
    </cfRule>
    <cfRule type="cellIs" dxfId="135" priority="28" stopIfTrue="1" operator="between">
      <formula>$D$127</formula>
      <formula>$D$126</formula>
    </cfRule>
    <cfRule type="cellIs" dxfId="134" priority="29" stopIfTrue="1" operator="lessThan">
      <formula>$D$127</formula>
    </cfRule>
  </conditionalFormatting>
  <conditionalFormatting sqref="L6:L123">
    <cfRule type="cellIs" dxfId="133" priority="30" stopIfTrue="1" operator="lessThan">
      <formula>$L$127</formula>
    </cfRule>
    <cfRule type="cellIs" dxfId="132" priority="31" stopIfTrue="1" operator="between">
      <formula>$L$127</formula>
      <formula>$L$126</formula>
    </cfRule>
    <cfRule type="cellIs" dxfId="131" priority="32" stopIfTrue="1" operator="between">
      <formula>$L$126</formula>
      <formula>$L$125</formula>
    </cfRule>
    <cfRule type="cellIs" dxfId="130" priority="33" stopIfTrue="1" operator="greaterThanOrEqual">
      <formula>$L$125</formula>
    </cfRule>
  </conditionalFormatting>
  <conditionalFormatting sqref="N6:N123">
    <cfRule type="cellIs" dxfId="129" priority="34" stopIfTrue="1" operator="lessThan">
      <formula>$N$127</formula>
    </cfRule>
    <cfRule type="cellIs" dxfId="128" priority="35" stopIfTrue="1" operator="between">
      <formula>$N$127</formula>
      <formula>$N$126</formula>
    </cfRule>
    <cfRule type="cellIs" dxfId="127" priority="36" stopIfTrue="1" operator="between">
      <formula>$N$126</formula>
      <formula>$N$125</formula>
    </cfRule>
    <cfRule type="cellIs" dxfId="126" priority="37" stopIfTrue="1" operator="greaterThanOrEqual">
      <formula>$N$125</formula>
    </cfRule>
  </conditionalFormatting>
  <conditionalFormatting sqref="P6:P123">
    <cfRule type="cellIs" dxfId="125" priority="38" stopIfTrue="1" operator="lessThan">
      <formula>$P$127</formula>
    </cfRule>
    <cfRule type="cellIs" dxfId="124" priority="39" stopIfTrue="1" operator="between">
      <formula>$P$127</formula>
      <formula>$P$126</formula>
    </cfRule>
    <cfRule type="cellIs" dxfId="123" priority="40" stopIfTrue="1" operator="between">
      <formula>$P$126</formula>
      <formula>$P$125</formula>
    </cfRule>
    <cfRule type="cellIs" dxfId="122" priority="41" stopIfTrue="1" operator="greaterThanOrEqual">
      <formula>$P$125</formula>
    </cfRule>
  </conditionalFormatting>
  <conditionalFormatting sqref="R6:R123">
    <cfRule type="cellIs" dxfId="121" priority="42" operator="lessThan">
      <formula>$R$127</formula>
    </cfRule>
    <cfRule type="cellIs" dxfId="120" priority="43" stopIfTrue="1" operator="between">
      <formula>$R$127</formula>
      <formula>$R$126</formula>
    </cfRule>
    <cfRule type="cellIs" dxfId="119" priority="44" stopIfTrue="1" operator="between">
      <formula>$R$126</formula>
      <formula>$R$125</formula>
    </cfRule>
    <cfRule type="cellIs" dxfId="118" priority="45" operator="greaterThanOrEqual">
      <formula>$R$125</formula>
    </cfRule>
  </conditionalFormatting>
  <conditionalFormatting sqref="T6:T123">
    <cfRule type="cellIs" dxfId="117" priority="46" operator="lessThan">
      <formula>$T$127</formula>
    </cfRule>
    <cfRule type="cellIs" dxfId="116" priority="47" operator="between">
      <formula>$T$127</formula>
      <formula>$T$126</formula>
    </cfRule>
    <cfRule type="cellIs" dxfId="115" priority="48" operator="between">
      <formula>$T$126</formula>
      <formula>$T$125</formula>
    </cfRule>
    <cfRule type="cellIs" dxfId="114" priority="49" operator="greaterThanOrEqual">
      <formula>$T$127</formula>
    </cfRule>
  </conditionalFormatting>
  <conditionalFormatting sqref="V6:V123">
    <cfRule type="cellIs" dxfId="113" priority="50" operator="lessThan">
      <formula>$V$127</formula>
    </cfRule>
    <cfRule type="cellIs" dxfId="112" priority="51" stopIfTrue="1" operator="between">
      <formula>$V$127</formula>
      <formula>$V$126</formula>
    </cfRule>
    <cfRule type="cellIs" dxfId="111" priority="52" stopIfTrue="1" operator="between">
      <formula>$V$126</formula>
      <formula>$V$125</formula>
    </cfRule>
    <cfRule type="cellIs" dxfId="110" priority="53" operator="greaterThanOrEqual">
      <formula>$V$125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8" width="13.5703125" customWidth="1"/>
    <col min="9" max="9" width="13.7109375" customWidth="1"/>
    <col min="10" max="11" width="11.7109375" customWidth="1"/>
    <col min="12" max="12" width="10.7109375" customWidth="1"/>
    <col min="13" max="13" width="8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8.7109375" customWidth="1"/>
    <col min="20" max="20" width="10.7109375" customWidth="1"/>
    <col min="21" max="21" width="8.7109375" customWidth="1"/>
    <col min="22" max="23" width="13.7109375" customWidth="1"/>
    <col min="24" max="24" width="10.85546875" customWidth="1"/>
    <col min="25" max="25" width="0.140625" customWidth="1"/>
    <col min="26" max="35" width="0.140625" hidden="1" customWidth="1"/>
    <col min="36" max="36" width="9.140625" hidden="1" customWidth="1"/>
    <col min="257" max="257" width="4.140625" customWidth="1"/>
    <col min="258" max="258" width="8.7109375" customWidth="1"/>
    <col min="259" max="259" width="32.85546875" customWidth="1"/>
    <col min="260" max="260" width="10.7109375" customWidth="1"/>
    <col min="261" max="261" width="8.7109375" customWidth="1"/>
    <col min="262" max="262" width="10.7109375" customWidth="1"/>
    <col min="263" max="263" width="8.7109375" customWidth="1"/>
    <col min="264" max="264" width="13.5703125" customWidth="1"/>
    <col min="265" max="265" width="13.7109375" customWidth="1"/>
    <col min="266" max="267" width="11.7109375" customWidth="1"/>
    <col min="268" max="268" width="10.7109375" customWidth="1"/>
    <col min="269" max="269" width="8.7109375" customWidth="1"/>
    <col min="270" max="270" width="10.7109375" customWidth="1"/>
    <col min="271" max="271" width="8.7109375" customWidth="1"/>
    <col min="272" max="273" width="13.7109375" customWidth="1"/>
    <col min="274" max="274" width="10.7109375" customWidth="1"/>
    <col min="275" max="275" width="8.7109375" customWidth="1"/>
    <col min="276" max="276" width="10.7109375" customWidth="1"/>
    <col min="277" max="277" width="8.7109375" customWidth="1"/>
    <col min="278" max="279" width="13.7109375" customWidth="1"/>
    <col min="280" max="280" width="10.85546875" customWidth="1"/>
    <col min="281" max="281" width="0.140625" customWidth="1"/>
    <col min="282" max="292" width="0" hidden="1" customWidth="1"/>
    <col min="513" max="513" width="4.140625" customWidth="1"/>
    <col min="514" max="514" width="8.7109375" customWidth="1"/>
    <col min="515" max="515" width="32.85546875" customWidth="1"/>
    <col min="516" max="516" width="10.7109375" customWidth="1"/>
    <col min="517" max="517" width="8.7109375" customWidth="1"/>
    <col min="518" max="518" width="10.7109375" customWidth="1"/>
    <col min="519" max="519" width="8.7109375" customWidth="1"/>
    <col min="520" max="520" width="13.5703125" customWidth="1"/>
    <col min="521" max="521" width="13.7109375" customWidth="1"/>
    <col min="522" max="523" width="11.7109375" customWidth="1"/>
    <col min="524" max="524" width="10.7109375" customWidth="1"/>
    <col min="525" max="525" width="8.7109375" customWidth="1"/>
    <col min="526" max="526" width="10.7109375" customWidth="1"/>
    <col min="527" max="527" width="8.7109375" customWidth="1"/>
    <col min="528" max="529" width="13.7109375" customWidth="1"/>
    <col min="530" max="530" width="10.7109375" customWidth="1"/>
    <col min="531" max="531" width="8.7109375" customWidth="1"/>
    <col min="532" max="532" width="10.7109375" customWidth="1"/>
    <col min="533" max="533" width="8.7109375" customWidth="1"/>
    <col min="534" max="535" width="13.7109375" customWidth="1"/>
    <col min="536" max="536" width="10.85546875" customWidth="1"/>
    <col min="537" max="537" width="0.140625" customWidth="1"/>
    <col min="538" max="548" width="0" hidden="1" customWidth="1"/>
    <col min="769" max="769" width="4.140625" customWidth="1"/>
    <col min="770" max="770" width="8.7109375" customWidth="1"/>
    <col min="771" max="771" width="32.85546875" customWidth="1"/>
    <col min="772" max="772" width="10.7109375" customWidth="1"/>
    <col min="773" max="773" width="8.7109375" customWidth="1"/>
    <col min="774" max="774" width="10.7109375" customWidth="1"/>
    <col min="775" max="775" width="8.7109375" customWidth="1"/>
    <col min="776" max="776" width="13.5703125" customWidth="1"/>
    <col min="777" max="777" width="13.7109375" customWidth="1"/>
    <col min="778" max="779" width="11.7109375" customWidth="1"/>
    <col min="780" max="780" width="10.7109375" customWidth="1"/>
    <col min="781" max="781" width="8.7109375" customWidth="1"/>
    <col min="782" max="782" width="10.7109375" customWidth="1"/>
    <col min="783" max="783" width="8.7109375" customWidth="1"/>
    <col min="784" max="785" width="13.7109375" customWidth="1"/>
    <col min="786" max="786" width="10.7109375" customWidth="1"/>
    <col min="787" max="787" width="8.7109375" customWidth="1"/>
    <col min="788" max="788" width="10.7109375" customWidth="1"/>
    <col min="789" max="789" width="8.7109375" customWidth="1"/>
    <col min="790" max="791" width="13.7109375" customWidth="1"/>
    <col min="792" max="792" width="10.85546875" customWidth="1"/>
    <col min="793" max="793" width="0.140625" customWidth="1"/>
    <col min="794" max="804" width="0" hidden="1" customWidth="1"/>
    <col min="1025" max="1025" width="4.140625" customWidth="1"/>
    <col min="1026" max="1026" width="8.7109375" customWidth="1"/>
    <col min="1027" max="1027" width="32.85546875" customWidth="1"/>
    <col min="1028" max="1028" width="10.7109375" customWidth="1"/>
    <col min="1029" max="1029" width="8.7109375" customWidth="1"/>
    <col min="1030" max="1030" width="10.7109375" customWidth="1"/>
    <col min="1031" max="1031" width="8.7109375" customWidth="1"/>
    <col min="1032" max="1032" width="13.5703125" customWidth="1"/>
    <col min="1033" max="1033" width="13.7109375" customWidth="1"/>
    <col min="1034" max="1035" width="11.7109375" customWidth="1"/>
    <col min="1036" max="1036" width="10.7109375" customWidth="1"/>
    <col min="1037" max="1037" width="8.7109375" customWidth="1"/>
    <col min="1038" max="1038" width="10.7109375" customWidth="1"/>
    <col min="1039" max="1039" width="8.7109375" customWidth="1"/>
    <col min="1040" max="1041" width="13.7109375" customWidth="1"/>
    <col min="1042" max="1042" width="10.7109375" customWidth="1"/>
    <col min="1043" max="1043" width="8.7109375" customWidth="1"/>
    <col min="1044" max="1044" width="10.7109375" customWidth="1"/>
    <col min="1045" max="1045" width="8.7109375" customWidth="1"/>
    <col min="1046" max="1047" width="13.7109375" customWidth="1"/>
    <col min="1048" max="1048" width="10.85546875" customWidth="1"/>
    <col min="1049" max="1049" width="0.140625" customWidth="1"/>
    <col min="1050" max="1060" width="0" hidden="1" customWidth="1"/>
    <col min="1281" max="1281" width="4.140625" customWidth="1"/>
    <col min="1282" max="1282" width="8.7109375" customWidth="1"/>
    <col min="1283" max="1283" width="32.85546875" customWidth="1"/>
    <col min="1284" max="1284" width="10.7109375" customWidth="1"/>
    <col min="1285" max="1285" width="8.7109375" customWidth="1"/>
    <col min="1286" max="1286" width="10.7109375" customWidth="1"/>
    <col min="1287" max="1287" width="8.7109375" customWidth="1"/>
    <col min="1288" max="1288" width="13.5703125" customWidth="1"/>
    <col min="1289" max="1289" width="13.7109375" customWidth="1"/>
    <col min="1290" max="1291" width="11.7109375" customWidth="1"/>
    <col min="1292" max="1292" width="10.7109375" customWidth="1"/>
    <col min="1293" max="1293" width="8.7109375" customWidth="1"/>
    <col min="1294" max="1294" width="10.7109375" customWidth="1"/>
    <col min="1295" max="1295" width="8.7109375" customWidth="1"/>
    <col min="1296" max="1297" width="13.7109375" customWidth="1"/>
    <col min="1298" max="1298" width="10.7109375" customWidth="1"/>
    <col min="1299" max="1299" width="8.7109375" customWidth="1"/>
    <col min="1300" max="1300" width="10.7109375" customWidth="1"/>
    <col min="1301" max="1301" width="8.7109375" customWidth="1"/>
    <col min="1302" max="1303" width="13.7109375" customWidth="1"/>
    <col min="1304" max="1304" width="10.85546875" customWidth="1"/>
    <col min="1305" max="1305" width="0.140625" customWidth="1"/>
    <col min="1306" max="1316" width="0" hidden="1" customWidth="1"/>
    <col min="1537" max="1537" width="4.140625" customWidth="1"/>
    <col min="1538" max="1538" width="8.7109375" customWidth="1"/>
    <col min="1539" max="1539" width="32.85546875" customWidth="1"/>
    <col min="1540" max="1540" width="10.7109375" customWidth="1"/>
    <col min="1541" max="1541" width="8.7109375" customWidth="1"/>
    <col min="1542" max="1542" width="10.7109375" customWidth="1"/>
    <col min="1543" max="1543" width="8.7109375" customWidth="1"/>
    <col min="1544" max="1544" width="13.5703125" customWidth="1"/>
    <col min="1545" max="1545" width="13.7109375" customWidth="1"/>
    <col min="1546" max="1547" width="11.7109375" customWidth="1"/>
    <col min="1548" max="1548" width="10.7109375" customWidth="1"/>
    <col min="1549" max="1549" width="8.7109375" customWidth="1"/>
    <col min="1550" max="1550" width="10.7109375" customWidth="1"/>
    <col min="1551" max="1551" width="8.7109375" customWidth="1"/>
    <col min="1552" max="1553" width="13.7109375" customWidth="1"/>
    <col min="1554" max="1554" width="10.7109375" customWidth="1"/>
    <col min="1555" max="1555" width="8.7109375" customWidth="1"/>
    <col min="1556" max="1556" width="10.7109375" customWidth="1"/>
    <col min="1557" max="1557" width="8.7109375" customWidth="1"/>
    <col min="1558" max="1559" width="13.7109375" customWidth="1"/>
    <col min="1560" max="1560" width="10.85546875" customWidth="1"/>
    <col min="1561" max="1561" width="0.140625" customWidth="1"/>
    <col min="1562" max="1572" width="0" hidden="1" customWidth="1"/>
    <col min="1793" max="1793" width="4.140625" customWidth="1"/>
    <col min="1794" max="1794" width="8.7109375" customWidth="1"/>
    <col min="1795" max="1795" width="32.85546875" customWidth="1"/>
    <col min="1796" max="1796" width="10.7109375" customWidth="1"/>
    <col min="1797" max="1797" width="8.7109375" customWidth="1"/>
    <col min="1798" max="1798" width="10.7109375" customWidth="1"/>
    <col min="1799" max="1799" width="8.7109375" customWidth="1"/>
    <col min="1800" max="1800" width="13.5703125" customWidth="1"/>
    <col min="1801" max="1801" width="13.7109375" customWidth="1"/>
    <col min="1802" max="1803" width="11.7109375" customWidth="1"/>
    <col min="1804" max="1804" width="10.7109375" customWidth="1"/>
    <col min="1805" max="1805" width="8.7109375" customWidth="1"/>
    <col min="1806" max="1806" width="10.7109375" customWidth="1"/>
    <col min="1807" max="1807" width="8.7109375" customWidth="1"/>
    <col min="1808" max="1809" width="13.7109375" customWidth="1"/>
    <col min="1810" max="1810" width="10.7109375" customWidth="1"/>
    <col min="1811" max="1811" width="8.7109375" customWidth="1"/>
    <col min="1812" max="1812" width="10.7109375" customWidth="1"/>
    <col min="1813" max="1813" width="8.7109375" customWidth="1"/>
    <col min="1814" max="1815" width="13.7109375" customWidth="1"/>
    <col min="1816" max="1816" width="10.85546875" customWidth="1"/>
    <col min="1817" max="1817" width="0.140625" customWidth="1"/>
    <col min="1818" max="1828" width="0" hidden="1" customWidth="1"/>
    <col min="2049" max="2049" width="4.140625" customWidth="1"/>
    <col min="2050" max="2050" width="8.7109375" customWidth="1"/>
    <col min="2051" max="2051" width="32.85546875" customWidth="1"/>
    <col min="2052" max="2052" width="10.7109375" customWidth="1"/>
    <col min="2053" max="2053" width="8.7109375" customWidth="1"/>
    <col min="2054" max="2054" width="10.7109375" customWidth="1"/>
    <col min="2055" max="2055" width="8.7109375" customWidth="1"/>
    <col min="2056" max="2056" width="13.5703125" customWidth="1"/>
    <col min="2057" max="2057" width="13.7109375" customWidth="1"/>
    <col min="2058" max="2059" width="11.7109375" customWidth="1"/>
    <col min="2060" max="2060" width="10.7109375" customWidth="1"/>
    <col min="2061" max="2061" width="8.7109375" customWidth="1"/>
    <col min="2062" max="2062" width="10.7109375" customWidth="1"/>
    <col min="2063" max="2063" width="8.7109375" customWidth="1"/>
    <col min="2064" max="2065" width="13.7109375" customWidth="1"/>
    <col min="2066" max="2066" width="10.7109375" customWidth="1"/>
    <col min="2067" max="2067" width="8.7109375" customWidth="1"/>
    <col min="2068" max="2068" width="10.7109375" customWidth="1"/>
    <col min="2069" max="2069" width="8.7109375" customWidth="1"/>
    <col min="2070" max="2071" width="13.7109375" customWidth="1"/>
    <col min="2072" max="2072" width="10.85546875" customWidth="1"/>
    <col min="2073" max="2073" width="0.140625" customWidth="1"/>
    <col min="2074" max="2084" width="0" hidden="1" customWidth="1"/>
    <col min="2305" max="2305" width="4.140625" customWidth="1"/>
    <col min="2306" max="2306" width="8.7109375" customWidth="1"/>
    <col min="2307" max="2307" width="32.85546875" customWidth="1"/>
    <col min="2308" max="2308" width="10.7109375" customWidth="1"/>
    <col min="2309" max="2309" width="8.7109375" customWidth="1"/>
    <col min="2310" max="2310" width="10.7109375" customWidth="1"/>
    <col min="2311" max="2311" width="8.7109375" customWidth="1"/>
    <col min="2312" max="2312" width="13.5703125" customWidth="1"/>
    <col min="2313" max="2313" width="13.7109375" customWidth="1"/>
    <col min="2314" max="2315" width="11.7109375" customWidth="1"/>
    <col min="2316" max="2316" width="10.7109375" customWidth="1"/>
    <col min="2317" max="2317" width="8.7109375" customWidth="1"/>
    <col min="2318" max="2318" width="10.7109375" customWidth="1"/>
    <col min="2319" max="2319" width="8.7109375" customWidth="1"/>
    <col min="2320" max="2321" width="13.7109375" customWidth="1"/>
    <col min="2322" max="2322" width="10.7109375" customWidth="1"/>
    <col min="2323" max="2323" width="8.7109375" customWidth="1"/>
    <col min="2324" max="2324" width="10.7109375" customWidth="1"/>
    <col min="2325" max="2325" width="8.7109375" customWidth="1"/>
    <col min="2326" max="2327" width="13.7109375" customWidth="1"/>
    <col min="2328" max="2328" width="10.85546875" customWidth="1"/>
    <col min="2329" max="2329" width="0.140625" customWidth="1"/>
    <col min="2330" max="2340" width="0" hidden="1" customWidth="1"/>
    <col min="2561" max="2561" width="4.140625" customWidth="1"/>
    <col min="2562" max="2562" width="8.7109375" customWidth="1"/>
    <col min="2563" max="2563" width="32.85546875" customWidth="1"/>
    <col min="2564" max="2564" width="10.7109375" customWidth="1"/>
    <col min="2565" max="2565" width="8.7109375" customWidth="1"/>
    <col min="2566" max="2566" width="10.7109375" customWidth="1"/>
    <col min="2567" max="2567" width="8.7109375" customWidth="1"/>
    <col min="2568" max="2568" width="13.5703125" customWidth="1"/>
    <col min="2569" max="2569" width="13.7109375" customWidth="1"/>
    <col min="2570" max="2571" width="11.7109375" customWidth="1"/>
    <col min="2572" max="2572" width="10.7109375" customWidth="1"/>
    <col min="2573" max="2573" width="8.7109375" customWidth="1"/>
    <col min="2574" max="2574" width="10.7109375" customWidth="1"/>
    <col min="2575" max="2575" width="8.7109375" customWidth="1"/>
    <col min="2576" max="2577" width="13.7109375" customWidth="1"/>
    <col min="2578" max="2578" width="10.7109375" customWidth="1"/>
    <col min="2579" max="2579" width="8.7109375" customWidth="1"/>
    <col min="2580" max="2580" width="10.7109375" customWidth="1"/>
    <col min="2581" max="2581" width="8.7109375" customWidth="1"/>
    <col min="2582" max="2583" width="13.7109375" customWidth="1"/>
    <col min="2584" max="2584" width="10.85546875" customWidth="1"/>
    <col min="2585" max="2585" width="0.140625" customWidth="1"/>
    <col min="2586" max="2596" width="0" hidden="1" customWidth="1"/>
    <col min="2817" max="2817" width="4.140625" customWidth="1"/>
    <col min="2818" max="2818" width="8.7109375" customWidth="1"/>
    <col min="2819" max="2819" width="32.85546875" customWidth="1"/>
    <col min="2820" max="2820" width="10.7109375" customWidth="1"/>
    <col min="2821" max="2821" width="8.7109375" customWidth="1"/>
    <col min="2822" max="2822" width="10.7109375" customWidth="1"/>
    <col min="2823" max="2823" width="8.7109375" customWidth="1"/>
    <col min="2824" max="2824" width="13.5703125" customWidth="1"/>
    <col min="2825" max="2825" width="13.7109375" customWidth="1"/>
    <col min="2826" max="2827" width="11.7109375" customWidth="1"/>
    <col min="2828" max="2828" width="10.7109375" customWidth="1"/>
    <col min="2829" max="2829" width="8.7109375" customWidth="1"/>
    <col min="2830" max="2830" width="10.7109375" customWidth="1"/>
    <col min="2831" max="2831" width="8.7109375" customWidth="1"/>
    <col min="2832" max="2833" width="13.7109375" customWidth="1"/>
    <col min="2834" max="2834" width="10.7109375" customWidth="1"/>
    <col min="2835" max="2835" width="8.7109375" customWidth="1"/>
    <col min="2836" max="2836" width="10.7109375" customWidth="1"/>
    <col min="2837" max="2837" width="8.7109375" customWidth="1"/>
    <col min="2838" max="2839" width="13.7109375" customWidth="1"/>
    <col min="2840" max="2840" width="10.85546875" customWidth="1"/>
    <col min="2841" max="2841" width="0.140625" customWidth="1"/>
    <col min="2842" max="2852" width="0" hidden="1" customWidth="1"/>
    <col min="3073" max="3073" width="4.140625" customWidth="1"/>
    <col min="3074" max="3074" width="8.7109375" customWidth="1"/>
    <col min="3075" max="3075" width="32.85546875" customWidth="1"/>
    <col min="3076" max="3076" width="10.7109375" customWidth="1"/>
    <col min="3077" max="3077" width="8.7109375" customWidth="1"/>
    <col min="3078" max="3078" width="10.7109375" customWidth="1"/>
    <col min="3079" max="3079" width="8.7109375" customWidth="1"/>
    <col min="3080" max="3080" width="13.5703125" customWidth="1"/>
    <col min="3081" max="3081" width="13.7109375" customWidth="1"/>
    <col min="3082" max="3083" width="11.7109375" customWidth="1"/>
    <col min="3084" max="3084" width="10.7109375" customWidth="1"/>
    <col min="3085" max="3085" width="8.7109375" customWidth="1"/>
    <col min="3086" max="3086" width="10.7109375" customWidth="1"/>
    <col min="3087" max="3087" width="8.7109375" customWidth="1"/>
    <col min="3088" max="3089" width="13.7109375" customWidth="1"/>
    <col min="3090" max="3090" width="10.7109375" customWidth="1"/>
    <col min="3091" max="3091" width="8.7109375" customWidth="1"/>
    <col min="3092" max="3092" width="10.7109375" customWidth="1"/>
    <col min="3093" max="3093" width="8.7109375" customWidth="1"/>
    <col min="3094" max="3095" width="13.7109375" customWidth="1"/>
    <col min="3096" max="3096" width="10.85546875" customWidth="1"/>
    <col min="3097" max="3097" width="0.140625" customWidth="1"/>
    <col min="3098" max="3108" width="0" hidden="1" customWidth="1"/>
    <col min="3329" max="3329" width="4.140625" customWidth="1"/>
    <col min="3330" max="3330" width="8.7109375" customWidth="1"/>
    <col min="3331" max="3331" width="32.85546875" customWidth="1"/>
    <col min="3332" max="3332" width="10.7109375" customWidth="1"/>
    <col min="3333" max="3333" width="8.7109375" customWidth="1"/>
    <col min="3334" max="3334" width="10.7109375" customWidth="1"/>
    <col min="3335" max="3335" width="8.7109375" customWidth="1"/>
    <col min="3336" max="3336" width="13.5703125" customWidth="1"/>
    <col min="3337" max="3337" width="13.7109375" customWidth="1"/>
    <col min="3338" max="3339" width="11.7109375" customWidth="1"/>
    <col min="3340" max="3340" width="10.7109375" customWidth="1"/>
    <col min="3341" max="3341" width="8.7109375" customWidth="1"/>
    <col min="3342" max="3342" width="10.7109375" customWidth="1"/>
    <col min="3343" max="3343" width="8.7109375" customWidth="1"/>
    <col min="3344" max="3345" width="13.7109375" customWidth="1"/>
    <col min="3346" max="3346" width="10.7109375" customWidth="1"/>
    <col min="3347" max="3347" width="8.7109375" customWidth="1"/>
    <col min="3348" max="3348" width="10.7109375" customWidth="1"/>
    <col min="3349" max="3349" width="8.7109375" customWidth="1"/>
    <col min="3350" max="3351" width="13.7109375" customWidth="1"/>
    <col min="3352" max="3352" width="10.85546875" customWidth="1"/>
    <col min="3353" max="3353" width="0.140625" customWidth="1"/>
    <col min="3354" max="3364" width="0" hidden="1" customWidth="1"/>
    <col min="3585" max="3585" width="4.140625" customWidth="1"/>
    <col min="3586" max="3586" width="8.7109375" customWidth="1"/>
    <col min="3587" max="3587" width="32.85546875" customWidth="1"/>
    <col min="3588" max="3588" width="10.7109375" customWidth="1"/>
    <col min="3589" max="3589" width="8.7109375" customWidth="1"/>
    <col min="3590" max="3590" width="10.7109375" customWidth="1"/>
    <col min="3591" max="3591" width="8.7109375" customWidth="1"/>
    <col min="3592" max="3592" width="13.5703125" customWidth="1"/>
    <col min="3593" max="3593" width="13.7109375" customWidth="1"/>
    <col min="3594" max="3595" width="11.7109375" customWidth="1"/>
    <col min="3596" max="3596" width="10.7109375" customWidth="1"/>
    <col min="3597" max="3597" width="8.7109375" customWidth="1"/>
    <col min="3598" max="3598" width="10.7109375" customWidth="1"/>
    <col min="3599" max="3599" width="8.7109375" customWidth="1"/>
    <col min="3600" max="3601" width="13.7109375" customWidth="1"/>
    <col min="3602" max="3602" width="10.7109375" customWidth="1"/>
    <col min="3603" max="3603" width="8.7109375" customWidth="1"/>
    <col min="3604" max="3604" width="10.7109375" customWidth="1"/>
    <col min="3605" max="3605" width="8.7109375" customWidth="1"/>
    <col min="3606" max="3607" width="13.7109375" customWidth="1"/>
    <col min="3608" max="3608" width="10.85546875" customWidth="1"/>
    <col min="3609" max="3609" width="0.140625" customWidth="1"/>
    <col min="3610" max="3620" width="0" hidden="1" customWidth="1"/>
    <col min="3841" max="3841" width="4.140625" customWidth="1"/>
    <col min="3842" max="3842" width="8.7109375" customWidth="1"/>
    <col min="3843" max="3843" width="32.85546875" customWidth="1"/>
    <col min="3844" max="3844" width="10.7109375" customWidth="1"/>
    <col min="3845" max="3845" width="8.7109375" customWidth="1"/>
    <col min="3846" max="3846" width="10.7109375" customWidth="1"/>
    <col min="3847" max="3847" width="8.7109375" customWidth="1"/>
    <col min="3848" max="3848" width="13.5703125" customWidth="1"/>
    <col min="3849" max="3849" width="13.7109375" customWidth="1"/>
    <col min="3850" max="3851" width="11.7109375" customWidth="1"/>
    <col min="3852" max="3852" width="10.7109375" customWidth="1"/>
    <col min="3853" max="3853" width="8.7109375" customWidth="1"/>
    <col min="3854" max="3854" width="10.7109375" customWidth="1"/>
    <col min="3855" max="3855" width="8.7109375" customWidth="1"/>
    <col min="3856" max="3857" width="13.7109375" customWidth="1"/>
    <col min="3858" max="3858" width="10.7109375" customWidth="1"/>
    <col min="3859" max="3859" width="8.7109375" customWidth="1"/>
    <col min="3860" max="3860" width="10.7109375" customWidth="1"/>
    <col min="3861" max="3861" width="8.7109375" customWidth="1"/>
    <col min="3862" max="3863" width="13.7109375" customWidth="1"/>
    <col min="3864" max="3864" width="10.85546875" customWidth="1"/>
    <col min="3865" max="3865" width="0.140625" customWidth="1"/>
    <col min="3866" max="3876" width="0" hidden="1" customWidth="1"/>
    <col min="4097" max="4097" width="4.140625" customWidth="1"/>
    <col min="4098" max="4098" width="8.7109375" customWidth="1"/>
    <col min="4099" max="4099" width="32.85546875" customWidth="1"/>
    <col min="4100" max="4100" width="10.7109375" customWidth="1"/>
    <col min="4101" max="4101" width="8.7109375" customWidth="1"/>
    <col min="4102" max="4102" width="10.7109375" customWidth="1"/>
    <col min="4103" max="4103" width="8.7109375" customWidth="1"/>
    <col min="4104" max="4104" width="13.5703125" customWidth="1"/>
    <col min="4105" max="4105" width="13.7109375" customWidth="1"/>
    <col min="4106" max="4107" width="11.7109375" customWidth="1"/>
    <col min="4108" max="4108" width="10.7109375" customWidth="1"/>
    <col min="4109" max="4109" width="8.7109375" customWidth="1"/>
    <col min="4110" max="4110" width="10.7109375" customWidth="1"/>
    <col min="4111" max="4111" width="8.7109375" customWidth="1"/>
    <col min="4112" max="4113" width="13.7109375" customWidth="1"/>
    <col min="4114" max="4114" width="10.7109375" customWidth="1"/>
    <col min="4115" max="4115" width="8.7109375" customWidth="1"/>
    <col min="4116" max="4116" width="10.7109375" customWidth="1"/>
    <col min="4117" max="4117" width="8.7109375" customWidth="1"/>
    <col min="4118" max="4119" width="13.7109375" customWidth="1"/>
    <col min="4120" max="4120" width="10.85546875" customWidth="1"/>
    <col min="4121" max="4121" width="0.140625" customWidth="1"/>
    <col min="4122" max="4132" width="0" hidden="1" customWidth="1"/>
    <col min="4353" max="4353" width="4.140625" customWidth="1"/>
    <col min="4354" max="4354" width="8.7109375" customWidth="1"/>
    <col min="4355" max="4355" width="32.85546875" customWidth="1"/>
    <col min="4356" max="4356" width="10.7109375" customWidth="1"/>
    <col min="4357" max="4357" width="8.7109375" customWidth="1"/>
    <col min="4358" max="4358" width="10.7109375" customWidth="1"/>
    <col min="4359" max="4359" width="8.7109375" customWidth="1"/>
    <col min="4360" max="4360" width="13.5703125" customWidth="1"/>
    <col min="4361" max="4361" width="13.7109375" customWidth="1"/>
    <col min="4362" max="4363" width="11.7109375" customWidth="1"/>
    <col min="4364" max="4364" width="10.7109375" customWidth="1"/>
    <col min="4365" max="4365" width="8.7109375" customWidth="1"/>
    <col min="4366" max="4366" width="10.7109375" customWidth="1"/>
    <col min="4367" max="4367" width="8.7109375" customWidth="1"/>
    <col min="4368" max="4369" width="13.7109375" customWidth="1"/>
    <col min="4370" max="4370" width="10.7109375" customWidth="1"/>
    <col min="4371" max="4371" width="8.7109375" customWidth="1"/>
    <col min="4372" max="4372" width="10.7109375" customWidth="1"/>
    <col min="4373" max="4373" width="8.7109375" customWidth="1"/>
    <col min="4374" max="4375" width="13.7109375" customWidth="1"/>
    <col min="4376" max="4376" width="10.85546875" customWidth="1"/>
    <col min="4377" max="4377" width="0.140625" customWidth="1"/>
    <col min="4378" max="4388" width="0" hidden="1" customWidth="1"/>
    <col min="4609" max="4609" width="4.140625" customWidth="1"/>
    <col min="4610" max="4610" width="8.7109375" customWidth="1"/>
    <col min="4611" max="4611" width="32.85546875" customWidth="1"/>
    <col min="4612" max="4612" width="10.7109375" customWidth="1"/>
    <col min="4613" max="4613" width="8.7109375" customWidth="1"/>
    <col min="4614" max="4614" width="10.7109375" customWidth="1"/>
    <col min="4615" max="4615" width="8.7109375" customWidth="1"/>
    <col min="4616" max="4616" width="13.5703125" customWidth="1"/>
    <col min="4617" max="4617" width="13.7109375" customWidth="1"/>
    <col min="4618" max="4619" width="11.7109375" customWidth="1"/>
    <col min="4620" max="4620" width="10.7109375" customWidth="1"/>
    <col min="4621" max="4621" width="8.7109375" customWidth="1"/>
    <col min="4622" max="4622" width="10.7109375" customWidth="1"/>
    <col min="4623" max="4623" width="8.7109375" customWidth="1"/>
    <col min="4624" max="4625" width="13.7109375" customWidth="1"/>
    <col min="4626" max="4626" width="10.7109375" customWidth="1"/>
    <col min="4627" max="4627" width="8.7109375" customWidth="1"/>
    <col min="4628" max="4628" width="10.7109375" customWidth="1"/>
    <col min="4629" max="4629" width="8.7109375" customWidth="1"/>
    <col min="4630" max="4631" width="13.7109375" customWidth="1"/>
    <col min="4632" max="4632" width="10.85546875" customWidth="1"/>
    <col min="4633" max="4633" width="0.140625" customWidth="1"/>
    <col min="4634" max="4644" width="0" hidden="1" customWidth="1"/>
    <col min="4865" max="4865" width="4.140625" customWidth="1"/>
    <col min="4866" max="4866" width="8.7109375" customWidth="1"/>
    <col min="4867" max="4867" width="32.85546875" customWidth="1"/>
    <col min="4868" max="4868" width="10.7109375" customWidth="1"/>
    <col min="4869" max="4869" width="8.7109375" customWidth="1"/>
    <col min="4870" max="4870" width="10.7109375" customWidth="1"/>
    <col min="4871" max="4871" width="8.7109375" customWidth="1"/>
    <col min="4872" max="4872" width="13.5703125" customWidth="1"/>
    <col min="4873" max="4873" width="13.7109375" customWidth="1"/>
    <col min="4874" max="4875" width="11.7109375" customWidth="1"/>
    <col min="4876" max="4876" width="10.7109375" customWidth="1"/>
    <col min="4877" max="4877" width="8.7109375" customWidth="1"/>
    <col min="4878" max="4878" width="10.7109375" customWidth="1"/>
    <col min="4879" max="4879" width="8.7109375" customWidth="1"/>
    <col min="4880" max="4881" width="13.7109375" customWidth="1"/>
    <col min="4882" max="4882" width="10.7109375" customWidth="1"/>
    <col min="4883" max="4883" width="8.7109375" customWidth="1"/>
    <col min="4884" max="4884" width="10.7109375" customWidth="1"/>
    <col min="4885" max="4885" width="8.7109375" customWidth="1"/>
    <col min="4886" max="4887" width="13.7109375" customWidth="1"/>
    <col min="4888" max="4888" width="10.85546875" customWidth="1"/>
    <col min="4889" max="4889" width="0.140625" customWidth="1"/>
    <col min="4890" max="4900" width="0" hidden="1" customWidth="1"/>
    <col min="5121" max="5121" width="4.140625" customWidth="1"/>
    <col min="5122" max="5122" width="8.7109375" customWidth="1"/>
    <col min="5123" max="5123" width="32.85546875" customWidth="1"/>
    <col min="5124" max="5124" width="10.7109375" customWidth="1"/>
    <col min="5125" max="5125" width="8.7109375" customWidth="1"/>
    <col min="5126" max="5126" width="10.7109375" customWidth="1"/>
    <col min="5127" max="5127" width="8.7109375" customWidth="1"/>
    <col min="5128" max="5128" width="13.5703125" customWidth="1"/>
    <col min="5129" max="5129" width="13.7109375" customWidth="1"/>
    <col min="5130" max="5131" width="11.7109375" customWidth="1"/>
    <col min="5132" max="5132" width="10.7109375" customWidth="1"/>
    <col min="5133" max="5133" width="8.7109375" customWidth="1"/>
    <col min="5134" max="5134" width="10.7109375" customWidth="1"/>
    <col min="5135" max="5135" width="8.7109375" customWidth="1"/>
    <col min="5136" max="5137" width="13.7109375" customWidth="1"/>
    <col min="5138" max="5138" width="10.7109375" customWidth="1"/>
    <col min="5139" max="5139" width="8.7109375" customWidth="1"/>
    <col min="5140" max="5140" width="10.7109375" customWidth="1"/>
    <col min="5141" max="5141" width="8.7109375" customWidth="1"/>
    <col min="5142" max="5143" width="13.7109375" customWidth="1"/>
    <col min="5144" max="5144" width="10.85546875" customWidth="1"/>
    <col min="5145" max="5145" width="0.140625" customWidth="1"/>
    <col min="5146" max="5156" width="0" hidden="1" customWidth="1"/>
    <col min="5377" max="5377" width="4.140625" customWidth="1"/>
    <col min="5378" max="5378" width="8.7109375" customWidth="1"/>
    <col min="5379" max="5379" width="32.85546875" customWidth="1"/>
    <col min="5380" max="5380" width="10.7109375" customWidth="1"/>
    <col min="5381" max="5381" width="8.7109375" customWidth="1"/>
    <col min="5382" max="5382" width="10.7109375" customWidth="1"/>
    <col min="5383" max="5383" width="8.7109375" customWidth="1"/>
    <col min="5384" max="5384" width="13.5703125" customWidth="1"/>
    <col min="5385" max="5385" width="13.7109375" customWidth="1"/>
    <col min="5386" max="5387" width="11.7109375" customWidth="1"/>
    <col min="5388" max="5388" width="10.7109375" customWidth="1"/>
    <col min="5389" max="5389" width="8.7109375" customWidth="1"/>
    <col min="5390" max="5390" width="10.7109375" customWidth="1"/>
    <col min="5391" max="5391" width="8.7109375" customWidth="1"/>
    <col min="5392" max="5393" width="13.7109375" customWidth="1"/>
    <col min="5394" max="5394" width="10.7109375" customWidth="1"/>
    <col min="5395" max="5395" width="8.7109375" customWidth="1"/>
    <col min="5396" max="5396" width="10.7109375" customWidth="1"/>
    <col min="5397" max="5397" width="8.7109375" customWidth="1"/>
    <col min="5398" max="5399" width="13.7109375" customWidth="1"/>
    <col min="5400" max="5400" width="10.85546875" customWidth="1"/>
    <col min="5401" max="5401" width="0.140625" customWidth="1"/>
    <col min="5402" max="5412" width="0" hidden="1" customWidth="1"/>
    <col min="5633" max="5633" width="4.140625" customWidth="1"/>
    <col min="5634" max="5634" width="8.7109375" customWidth="1"/>
    <col min="5635" max="5635" width="32.85546875" customWidth="1"/>
    <col min="5636" max="5636" width="10.7109375" customWidth="1"/>
    <col min="5637" max="5637" width="8.7109375" customWidth="1"/>
    <col min="5638" max="5638" width="10.7109375" customWidth="1"/>
    <col min="5639" max="5639" width="8.7109375" customWidth="1"/>
    <col min="5640" max="5640" width="13.5703125" customWidth="1"/>
    <col min="5641" max="5641" width="13.7109375" customWidth="1"/>
    <col min="5642" max="5643" width="11.7109375" customWidth="1"/>
    <col min="5644" max="5644" width="10.7109375" customWidth="1"/>
    <col min="5645" max="5645" width="8.7109375" customWidth="1"/>
    <col min="5646" max="5646" width="10.7109375" customWidth="1"/>
    <col min="5647" max="5647" width="8.7109375" customWidth="1"/>
    <col min="5648" max="5649" width="13.7109375" customWidth="1"/>
    <col min="5650" max="5650" width="10.7109375" customWidth="1"/>
    <col min="5651" max="5651" width="8.7109375" customWidth="1"/>
    <col min="5652" max="5652" width="10.7109375" customWidth="1"/>
    <col min="5653" max="5653" width="8.7109375" customWidth="1"/>
    <col min="5654" max="5655" width="13.7109375" customWidth="1"/>
    <col min="5656" max="5656" width="10.85546875" customWidth="1"/>
    <col min="5657" max="5657" width="0.140625" customWidth="1"/>
    <col min="5658" max="5668" width="0" hidden="1" customWidth="1"/>
    <col min="5889" max="5889" width="4.140625" customWidth="1"/>
    <col min="5890" max="5890" width="8.7109375" customWidth="1"/>
    <col min="5891" max="5891" width="32.85546875" customWidth="1"/>
    <col min="5892" max="5892" width="10.7109375" customWidth="1"/>
    <col min="5893" max="5893" width="8.7109375" customWidth="1"/>
    <col min="5894" max="5894" width="10.7109375" customWidth="1"/>
    <col min="5895" max="5895" width="8.7109375" customWidth="1"/>
    <col min="5896" max="5896" width="13.5703125" customWidth="1"/>
    <col min="5897" max="5897" width="13.7109375" customWidth="1"/>
    <col min="5898" max="5899" width="11.7109375" customWidth="1"/>
    <col min="5900" max="5900" width="10.7109375" customWidth="1"/>
    <col min="5901" max="5901" width="8.7109375" customWidth="1"/>
    <col min="5902" max="5902" width="10.7109375" customWidth="1"/>
    <col min="5903" max="5903" width="8.7109375" customWidth="1"/>
    <col min="5904" max="5905" width="13.7109375" customWidth="1"/>
    <col min="5906" max="5906" width="10.7109375" customWidth="1"/>
    <col min="5907" max="5907" width="8.7109375" customWidth="1"/>
    <col min="5908" max="5908" width="10.7109375" customWidth="1"/>
    <col min="5909" max="5909" width="8.7109375" customWidth="1"/>
    <col min="5910" max="5911" width="13.7109375" customWidth="1"/>
    <col min="5912" max="5912" width="10.85546875" customWidth="1"/>
    <col min="5913" max="5913" width="0.140625" customWidth="1"/>
    <col min="5914" max="5924" width="0" hidden="1" customWidth="1"/>
    <col min="6145" max="6145" width="4.140625" customWidth="1"/>
    <col min="6146" max="6146" width="8.7109375" customWidth="1"/>
    <col min="6147" max="6147" width="32.85546875" customWidth="1"/>
    <col min="6148" max="6148" width="10.7109375" customWidth="1"/>
    <col min="6149" max="6149" width="8.7109375" customWidth="1"/>
    <col min="6150" max="6150" width="10.7109375" customWidth="1"/>
    <col min="6151" max="6151" width="8.7109375" customWidth="1"/>
    <col min="6152" max="6152" width="13.5703125" customWidth="1"/>
    <col min="6153" max="6153" width="13.7109375" customWidth="1"/>
    <col min="6154" max="6155" width="11.7109375" customWidth="1"/>
    <col min="6156" max="6156" width="10.7109375" customWidth="1"/>
    <col min="6157" max="6157" width="8.7109375" customWidth="1"/>
    <col min="6158" max="6158" width="10.7109375" customWidth="1"/>
    <col min="6159" max="6159" width="8.7109375" customWidth="1"/>
    <col min="6160" max="6161" width="13.7109375" customWidth="1"/>
    <col min="6162" max="6162" width="10.7109375" customWidth="1"/>
    <col min="6163" max="6163" width="8.7109375" customWidth="1"/>
    <col min="6164" max="6164" width="10.7109375" customWidth="1"/>
    <col min="6165" max="6165" width="8.7109375" customWidth="1"/>
    <col min="6166" max="6167" width="13.7109375" customWidth="1"/>
    <col min="6168" max="6168" width="10.85546875" customWidth="1"/>
    <col min="6169" max="6169" width="0.140625" customWidth="1"/>
    <col min="6170" max="6180" width="0" hidden="1" customWidth="1"/>
    <col min="6401" max="6401" width="4.140625" customWidth="1"/>
    <col min="6402" max="6402" width="8.7109375" customWidth="1"/>
    <col min="6403" max="6403" width="32.85546875" customWidth="1"/>
    <col min="6404" max="6404" width="10.7109375" customWidth="1"/>
    <col min="6405" max="6405" width="8.7109375" customWidth="1"/>
    <col min="6406" max="6406" width="10.7109375" customWidth="1"/>
    <col min="6407" max="6407" width="8.7109375" customWidth="1"/>
    <col min="6408" max="6408" width="13.5703125" customWidth="1"/>
    <col min="6409" max="6409" width="13.7109375" customWidth="1"/>
    <col min="6410" max="6411" width="11.7109375" customWidth="1"/>
    <col min="6412" max="6412" width="10.7109375" customWidth="1"/>
    <col min="6413" max="6413" width="8.7109375" customWidth="1"/>
    <col min="6414" max="6414" width="10.7109375" customWidth="1"/>
    <col min="6415" max="6415" width="8.7109375" customWidth="1"/>
    <col min="6416" max="6417" width="13.7109375" customWidth="1"/>
    <col min="6418" max="6418" width="10.7109375" customWidth="1"/>
    <col min="6419" max="6419" width="8.7109375" customWidth="1"/>
    <col min="6420" max="6420" width="10.7109375" customWidth="1"/>
    <col min="6421" max="6421" width="8.7109375" customWidth="1"/>
    <col min="6422" max="6423" width="13.7109375" customWidth="1"/>
    <col min="6424" max="6424" width="10.85546875" customWidth="1"/>
    <col min="6425" max="6425" width="0.140625" customWidth="1"/>
    <col min="6426" max="6436" width="0" hidden="1" customWidth="1"/>
    <col min="6657" max="6657" width="4.140625" customWidth="1"/>
    <col min="6658" max="6658" width="8.7109375" customWidth="1"/>
    <col min="6659" max="6659" width="32.85546875" customWidth="1"/>
    <col min="6660" max="6660" width="10.7109375" customWidth="1"/>
    <col min="6661" max="6661" width="8.7109375" customWidth="1"/>
    <col min="6662" max="6662" width="10.7109375" customWidth="1"/>
    <col min="6663" max="6663" width="8.7109375" customWidth="1"/>
    <col min="6664" max="6664" width="13.5703125" customWidth="1"/>
    <col min="6665" max="6665" width="13.7109375" customWidth="1"/>
    <col min="6666" max="6667" width="11.7109375" customWidth="1"/>
    <col min="6668" max="6668" width="10.7109375" customWidth="1"/>
    <col min="6669" max="6669" width="8.7109375" customWidth="1"/>
    <col min="6670" max="6670" width="10.7109375" customWidth="1"/>
    <col min="6671" max="6671" width="8.7109375" customWidth="1"/>
    <col min="6672" max="6673" width="13.7109375" customWidth="1"/>
    <col min="6674" max="6674" width="10.7109375" customWidth="1"/>
    <col min="6675" max="6675" width="8.7109375" customWidth="1"/>
    <col min="6676" max="6676" width="10.7109375" customWidth="1"/>
    <col min="6677" max="6677" width="8.7109375" customWidth="1"/>
    <col min="6678" max="6679" width="13.7109375" customWidth="1"/>
    <col min="6680" max="6680" width="10.85546875" customWidth="1"/>
    <col min="6681" max="6681" width="0.140625" customWidth="1"/>
    <col min="6682" max="6692" width="0" hidden="1" customWidth="1"/>
    <col min="6913" max="6913" width="4.140625" customWidth="1"/>
    <col min="6914" max="6914" width="8.7109375" customWidth="1"/>
    <col min="6915" max="6915" width="32.85546875" customWidth="1"/>
    <col min="6916" max="6916" width="10.7109375" customWidth="1"/>
    <col min="6917" max="6917" width="8.7109375" customWidth="1"/>
    <col min="6918" max="6918" width="10.7109375" customWidth="1"/>
    <col min="6919" max="6919" width="8.7109375" customWidth="1"/>
    <col min="6920" max="6920" width="13.5703125" customWidth="1"/>
    <col min="6921" max="6921" width="13.7109375" customWidth="1"/>
    <col min="6922" max="6923" width="11.7109375" customWidth="1"/>
    <col min="6924" max="6924" width="10.7109375" customWidth="1"/>
    <col min="6925" max="6925" width="8.7109375" customWidth="1"/>
    <col min="6926" max="6926" width="10.7109375" customWidth="1"/>
    <col min="6927" max="6927" width="8.7109375" customWidth="1"/>
    <col min="6928" max="6929" width="13.7109375" customWidth="1"/>
    <col min="6930" max="6930" width="10.7109375" customWidth="1"/>
    <col min="6931" max="6931" width="8.7109375" customWidth="1"/>
    <col min="6932" max="6932" width="10.7109375" customWidth="1"/>
    <col min="6933" max="6933" width="8.7109375" customWidth="1"/>
    <col min="6934" max="6935" width="13.7109375" customWidth="1"/>
    <col min="6936" max="6936" width="10.85546875" customWidth="1"/>
    <col min="6937" max="6937" width="0.140625" customWidth="1"/>
    <col min="6938" max="6948" width="0" hidden="1" customWidth="1"/>
    <col min="7169" max="7169" width="4.140625" customWidth="1"/>
    <col min="7170" max="7170" width="8.7109375" customWidth="1"/>
    <col min="7171" max="7171" width="32.85546875" customWidth="1"/>
    <col min="7172" max="7172" width="10.7109375" customWidth="1"/>
    <col min="7173" max="7173" width="8.7109375" customWidth="1"/>
    <col min="7174" max="7174" width="10.7109375" customWidth="1"/>
    <col min="7175" max="7175" width="8.7109375" customWidth="1"/>
    <col min="7176" max="7176" width="13.5703125" customWidth="1"/>
    <col min="7177" max="7177" width="13.7109375" customWidth="1"/>
    <col min="7178" max="7179" width="11.7109375" customWidth="1"/>
    <col min="7180" max="7180" width="10.7109375" customWidth="1"/>
    <col min="7181" max="7181" width="8.7109375" customWidth="1"/>
    <col min="7182" max="7182" width="10.7109375" customWidth="1"/>
    <col min="7183" max="7183" width="8.7109375" customWidth="1"/>
    <col min="7184" max="7185" width="13.7109375" customWidth="1"/>
    <col min="7186" max="7186" width="10.7109375" customWidth="1"/>
    <col min="7187" max="7187" width="8.7109375" customWidth="1"/>
    <col min="7188" max="7188" width="10.7109375" customWidth="1"/>
    <col min="7189" max="7189" width="8.7109375" customWidth="1"/>
    <col min="7190" max="7191" width="13.7109375" customWidth="1"/>
    <col min="7192" max="7192" width="10.85546875" customWidth="1"/>
    <col min="7193" max="7193" width="0.140625" customWidth="1"/>
    <col min="7194" max="7204" width="0" hidden="1" customWidth="1"/>
    <col min="7425" max="7425" width="4.140625" customWidth="1"/>
    <col min="7426" max="7426" width="8.7109375" customWidth="1"/>
    <col min="7427" max="7427" width="32.85546875" customWidth="1"/>
    <col min="7428" max="7428" width="10.7109375" customWidth="1"/>
    <col min="7429" max="7429" width="8.7109375" customWidth="1"/>
    <col min="7430" max="7430" width="10.7109375" customWidth="1"/>
    <col min="7431" max="7431" width="8.7109375" customWidth="1"/>
    <col min="7432" max="7432" width="13.5703125" customWidth="1"/>
    <col min="7433" max="7433" width="13.7109375" customWidth="1"/>
    <col min="7434" max="7435" width="11.7109375" customWidth="1"/>
    <col min="7436" max="7436" width="10.7109375" customWidth="1"/>
    <col min="7437" max="7437" width="8.7109375" customWidth="1"/>
    <col min="7438" max="7438" width="10.7109375" customWidth="1"/>
    <col min="7439" max="7439" width="8.7109375" customWidth="1"/>
    <col min="7440" max="7441" width="13.7109375" customWidth="1"/>
    <col min="7442" max="7442" width="10.7109375" customWidth="1"/>
    <col min="7443" max="7443" width="8.7109375" customWidth="1"/>
    <col min="7444" max="7444" width="10.7109375" customWidth="1"/>
    <col min="7445" max="7445" width="8.7109375" customWidth="1"/>
    <col min="7446" max="7447" width="13.7109375" customWidth="1"/>
    <col min="7448" max="7448" width="10.85546875" customWidth="1"/>
    <col min="7449" max="7449" width="0.140625" customWidth="1"/>
    <col min="7450" max="7460" width="0" hidden="1" customWidth="1"/>
    <col min="7681" max="7681" width="4.140625" customWidth="1"/>
    <col min="7682" max="7682" width="8.7109375" customWidth="1"/>
    <col min="7683" max="7683" width="32.85546875" customWidth="1"/>
    <col min="7684" max="7684" width="10.7109375" customWidth="1"/>
    <col min="7685" max="7685" width="8.7109375" customWidth="1"/>
    <col min="7686" max="7686" width="10.7109375" customWidth="1"/>
    <col min="7687" max="7687" width="8.7109375" customWidth="1"/>
    <col min="7688" max="7688" width="13.5703125" customWidth="1"/>
    <col min="7689" max="7689" width="13.7109375" customWidth="1"/>
    <col min="7690" max="7691" width="11.7109375" customWidth="1"/>
    <col min="7692" max="7692" width="10.7109375" customWidth="1"/>
    <col min="7693" max="7693" width="8.7109375" customWidth="1"/>
    <col min="7694" max="7694" width="10.7109375" customWidth="1"/>
    <col min="7695" max="7695" width="8.7109375" customWidth="1"/>
    <col min="7696" max="7697" width="13.7109375" customWidth="1"/>
    <col min="7698" max="7698" width="10.7109375" customWidth="1"/>
    <col min="7699" max="7699" width="8.7109375" customWidth="1"/>
    <col min="7700" max="7700" width="10.7109375" customWidth="1"/>
    <col min="7701" max="7701" width="8.7109375" customWidth="1"/>
    <col min="7702" max="7703" width="13.7109375" customWidth="1"/>
    <col min="7704" max="7704" width="10.85546875" customWidth="1"/>
    <col min="7705" max="7705" width="0.140625" customWidth="1"/>
    <col min="7706" max="7716" width="0" hidden="1" customWidth="1"/>
    <col min="7937" max="7937" width="4.140625" customWidth="1"/>
    <col min="7938" max="7938" width="8.7109375" customWidth="1"/>
    <col min="7939" max="7939" width="32.85546875" customWidth="1"/>
    <col min="7940" max="7940" width="10.7109375" customWidth="1"/>
    <col min="7941" max="7941" width="8.7109375" customWidth="1"/>
    <col min="7942" max="7942" width="10.7109375" customWidth="1"/>
    <col min="7943" max="7943" width="8.7109375" customWidth="1"/>
    <col min="7944" max="7944" width="13.5703125" customWidth="1"/>
    <col min="7945" max="7945" width="13.7109375" customWidth="1"/>
    <col min="7946" max="7947" width="11.7109375" customWidth="1"/>
    <col min="7948" max="7948" width="10.7109375" customWidth="1"/>
    <col min="7949" max="7949" width="8.7109375" customWidth="1"/>
    <col min="7950" max="7950" width="10.7109375" customWidth="1"/>
    <col min="7951" max="7951" width="8.7109375" customWidth="1"/>
    <col min="7952" max="7953" width="13.7109375" customWidth="1"/>
    <col min="7954" max="7954" width="10.7109375" customWidth="1"/>
    <col min="7955" max="7955" width="8.7109375" customWidth="1"/>
    <col min="7956" max="7956" width="10.7109375" customWidth="1"/>
    <col min="7957" max="7957" width="8.7109375" customWidth="1"/>
    <col min="7958" max="7959" width="13.7109375" customWidth="1"/>
    <col min="7960" max="7960" width="10.85546875" customWidth="1"/>
    <col min="7961" max="7961" width="0.140625" customWidth="1"/>
    <col min="7962" max="7972" width="0" hidden="1" customWidth="1"/>
    <col min="8193" max="8193" width="4.140625" customWidth="1"/>
    <col min="8194" max="8194" width="8.7109375" customWidth="1"/>
    <col min="8195" max="8195" width="32.85546875" customWidth="1"/>
    <col min="8196" max="8196" width="10.7109375" customWidth="1"/>
    <col min="8197" max="8197" width="8.7109375" customWidth="1"/>
    <col min="8198" max="8198" width="10.7109375" customWidth="1"/>
    <col min="8199" max="8199" width="8.7109375" customWidth="1"/>
    <col min="8200" max="8200" width="13.5703125" customWidth="1"/>
    <col min="8201" max="8201" width="13.7109375" customWidth="1"/>
    <col min="8202" max="8203" width="11.7109375" customWidth="1"/>
    <col min="8204" max="8204" width="10.7109375" customWidth="1"/>
    <col min="8205" max="8205" width="8.7109375" customWidth="1"/>
    <col min="8206" max="8206" width="10.7109375" customWidth="1"/>
    <col min="8207" max="8207" width="8.7109375" customWidth="1"/>
    <col min="8208" max="8209" width="13.7109375" customWidth="1"/>
    <col min="8210" max="8210" width="10.7109375" customWidth="1"/>
    <col min="8211" max="8211" width="8.7109375" customWidth="1"/>
    <col min="8212" max="8212" width="10.7109375" customWidth="1"/>
    <col min="8213" max="8213" width="8.7109375" customWidth="1"/>
    <col min="8214" max="8215" width="13.7109375" customWidth="1"/>
    <col min="8216" max="8216" width="10.85546875" customWidth="1"/>
    <col min="8217" max="8217" width="0.140625" customWidth="1"/>
    <col min="8218" max="8228" width="0" hidden="1" customWidth="1"/>
    <col min="8449" max="8449" width="4.140625" customWidth="1"/>
    <col min="8450" max="8450" width="8.7109375" customWidth="1"/>
    <col min="8451" max="8451" width="32.85546875" customWidth="1"/>
    <col min="8452" max="8452" width="10.7109375" customWidth="1"/>
    <col min="8453" max="8453" width="8.7109375" customWidth="1"/>
    <col min="8454" max="8454" width="10.7109375" customWidth="1"/>
    <col min="8455" max="8455" width="8.7109375" customWidth="1"/>
    <col min="8456" max="8456" width="13.5703125" customWidth="1"/>
    <col min="8457" max="8457" width="13.7109375" customWidth="1"/>
    <col min="8458" max="8459" width="11.7109375" customWidth="1"/>
    <col min="8460" max="8460" width="10.7109375" customWidth="1"/>
    <col min="8461" max="8461" width="8.7109375" customWidth="1"/>
    <col min="8462" max="8462" width="10.7109375" customWidth="1"/>
    <col min="8463" max="8463" width="8.7109375" customWidth="1"/>
    <col min="8464" max="8465" width="13.7109375" customWidth="1"/>
    <col min="8466" max="8466" width="10.7109375" customWidth="1"/>
    <col min="8467" max="8467" width="8.7109375" customWidth="1"/>
    <col min="8468" max="8468" width="10.7109375" customWidth="1"/>
    <col min="8469" max="8469" width="8.7109375" customWidth="1"/>
    <col min="8470" max="8471" width="13.7109375" customWidth="1"/>
    <col min="8472" max="8472" width="10.85546875" customWidth="1"/>
    <col min="8473" max="8473" width="0.140625" customWidth="1"/>
    <col min="8474" max="8484" width="0" hidden="1" customWidth="1"/>
    <col min="8705" max="8705" width="4.140625" customWidth="1"/>
    <col min="8706" max="8706" width="8.7109375" customWidth="1"/>
    <col min="8707" max="8707" width="32.85546875" customWidth="1"/>
    <col min="8708" max="8708" width="10.7109375" customWidth="1"/>
    <col min="8709" max="8709" width="8.7109375" customWidth="1"/>
    <col min="8710" max="8710" width="10.7109375" customWidth="1"/>
    <col min="8711" max="8711" width="8.7109375" customWidth="1"/>
    <col min="8712" max="8712" width="13.5703125" customWidth="1"/>
    <col min="8713" max="8713" width="13.7109375" customWidth="1"/>
    <col min="8714" max="8715" width="11.7109375" customWidth="1"/>
    <col min="8716" max="8716" width="10.7109375" customWidth="1"/>
    <col min="8717" max="8717" width="8.7109375" customWidth="1"/>
    <col min="8718" max="8718" width="10.7109375" customWidth="1"/>
    <col min="8719" max="8719" width="8.7109375" customWidth="1"/>
    <col min="8720" max="8721" width="13.7109375" customWidth="1"/>
    <col min="8722" max="8722" width="10.7109375" customWidth="1"/>
    <col min="8723" max="8723" width="8.7109375" customWidth="1"/>
    <col min="8724" max="8724" width="10.7109375" customWidth="1"/>
    <col min="8725" max="8725" width="8.7109375" customWidth="1"/>
    <col min="8726" max="8727" width="13.7109375" customWidth="1"/>
    <col min="8728" max="8728" width="10.85546875" customWidth="1"/>
    <col min="8729" max="8729" width="0.140625" customWidth="1"/>
    <col min="8730" max="8740" width="0" hidden="1" customWidth="1"/>
    <col min="8961" max="8961" width="4.140625" customWidth="1"/>
    <col min="8962" max="8962" width="8.7109375" customWidth="1"/>
    <col min="8963" max="8963" width="32.85546875" customWidth="1"/>
    <col min="8964" max="8964" width="10.7109375" customWidth="1"/>
    <col min="8965" max="8965" width="8.7109375" customWidth="1"/>
    <col min="8966" max="8966" width="10.7109375" customWidth="1"/>
    <col min="8967" max="8967" width="8.7109375" customWidth="1"/>
    <col min="8968" max="8968" width="13.5703125" customWidth="1"/>
    <col min="8969" max="8969" width="13.7109375" customWidth="1"/>
    <col min="8970" max="8971" width="11.7109375" customWidth="1"/>
    <col min="8972" max="8972" width="10.7109375" customWidth="1"/>
    <col min="8973" max="8973" width="8.7109375" customWidth="1"/>
    <col min="8974" max="8974" width="10.7109375" customWidth="1"/>
    <col min="8975" max="8975" width="8.7109375" customWidth="1"/>
    <col min="8976" max="8977" width="13.7109375" customWidth="1"/>
    <col min="8978" max="8978" width="10.7109375" customWidth="1"/>
    <col min="8979" max="8979" width="8.7109375" customWidth="1"/>
    <col min="8980" max="8980" width="10.7109375" customWidth="1"/>
    <col min="8981" max="8981" width="8.7109375" customWidth="1"/>
    <col min="8982" max="8983" width="13.7109375" customWidth="1"/>
    <col min="8984" max="8984" width="10.85546875" customWidth="1"/>
    <col min="8985" max="8985" width="0.140625" customWidth="1"/>
    <col min="8986" max="8996" width="0" hidden="1" customWidth="1"/>
    <col min="9217" max="9217" width="4.140625" customWidth="1"/>
    <col min="9218" max="9218" width="8.7109375" customWidth="1"/>
    <col min="9219" max="9219" width="32.85546875" customWidth="1"/>
    <col min="9220" max="9220" width="10.7109375" customWidth="1"/>
    <col min="9221" max="9221" width="8.7109375" customWidth="1"/>
    <col min="9222" max="9222" width="10.7109375" customWidth="1"/>
    <col min="9223" max="9223" width="8.7109375" customWidth="1"/>
    <col min="9224" max="9224" width="13.5703125" customWidth="1"/>
    <col min="9225" max="9225" width="13.7109375" customWidth="1"/>
    <col min="9226" max="9227" width="11.7109375" customWidth="1"/>
    <col min="9228" max="9228" width="10.7109375" customWidth="1"/>
    <col min="9229" max="9229" width="8.7109375" customWidth="1"/>
    <col min="9230" max="9230" width="10.7109375" customWidth="1"/>
    <col min="9231" max="9231" width="8.7109375" customWidth="1"/>
    <col min="9232" max="9233" width="13.7109375" customWidth="1"/>
    <col min="9234" max="9234" width="10.7109375" customWidth="1"/>
    <col min="9235" max="9235" width="8.7109375" customWidth="1"/>
    <col min="9236" max="9236" width="10.7109375" customWidth="1"/>
    <col min="9237" max="9237" width="8.7109375" customWidth="1"/>
    <col min="9238" max="9239" width="13.7109375" customWidth="1"/>
    <col min="9240" max="9240" width="10.85546875" customWidth="1"/>
    <col min="9241" max="9241" width="0.140625" customWidth="1"/>
    <col min="9242" max="9252" width="0" hidden="1" customWidth="1"/>
    <col min="9473" max="9473" width="4.140625" customWidth="1"/>
    <col min="9474" max="9474" width="8.7109375" customWidth="1"/>
    <col min="9475" max="9475" width="32.85546875" customWidth="1"/>
    <col min="9476" max="9476" width="10.7109375" customWidth="1"/>
    <col min="9477" max="9477" width="8.7109375" customWidth="1"/>
    <col min="9478" max="9478" width="10.7109375" customWidth="1"/>
    <col min="9479" max="9479" width="8.7109375" customWidth="1"/>
    <col min="9480" max="9480" width="13.5703125" customWidth="1"/>
    <col min="9481" max="9481" width="13.7109375" customWidth="1"/>
    <col min="9482" max="9483" width="11.7109375" customWidth="1"/>
    <col min="9484" max="9484" width="10.7109375" customWidth="1"/>
    <col min="9485" max="9485" width="8.7109375" customWidth="1"/>
    <col min="9486" max="9486" width="10.7109375" customWidth="1"/>
    <col min="9487" max="9487" width="8.7109375" customWidth="1"/>
    <col min="9488" max="9489" width="13.7109375" customWidth="1"/>
    <col min="9490" max="9490" width="10.7109375" customWidth="1"/>
    <col min="9491" max="9491" width="8.7109375" customWidth="1"/>
    <col min="9492" max="9492" width="10.7109375" customWidth="1"/>
    <col min="9493" max="9493" width="8.7109375" customWidth="1"/>
    <col min="9494" max="9495" width="13.7109375" customWidth="1"/>
    <col min="9496" max="9496" width="10.85546875" customWidth="1"/>
    <col min="9497" max="9497" width="0.140625" customWidth="1"/>
    <col min="9498" max="9508" width="0" hidden="1" customWidth="1"/>
    <col min="9729" max="9729" width="4.140625" customWidth="1"/>
    <col min="9730" max="9730" width="8.7109375" customWidth="1"/>
    <col min="9731" max="9731" width="32.85546875" customWidth="1"/>
    <col min="9732" max="9732" width="10.7109375" customWidth="1"/>
    <col min="9733" max="9733" width="8.7109375" customWidth="1"/>
    <col min="9734" max="9734" width="10.7109375" customWidth="1"/>
    <col min="9735" max="9735" width="8.7109375" customWidth="1"/>
    <col min="9736" max="9736" width="13.5703125" customWidth="1"/>
    <col min="9737" max="9737" width="13.7109375" customWidth="1"/>
    <col min="9738" max="9739" width="11.7109375" customWidth="1"/>
    <col min="9740" max="9740" width="10.7109375" customWidth="1"/>
    <col min="9741" max="9741" width="8.7109375" customWidth="1"/>
    <col min="9742" max="9742" width="10.7109375" customWidth="1"/>
    <col min="9743" max="9743" width="8.7109375" customWidth="1"/>
    <col min="9744" max="9745" width="13.7109375" customWidth="1"/>
    <col min="9746" max="9746" width="10.7109375" customWidth="1"/>
    <col min="9747" max="9747" width="8.7109375" customWidth="1"/>
    <col min="9748" max="9748" width="10.7109375" customWidth="1"/>
    <col min="9749" max="9749" width="8.7109375" customWidth="1"/>
    <col min="9750" max="9751" width="13.7109375" customWidth="1"/>
    <col min="9752" max="9752" width="10.85546875" customWidth="1"/>
    <col min="9753" max="9753" width="0.140625" customWidth="1"/>
    <col min="9754" max="9764" width="0" hidden="1" customWidth="1"/>
    <col min="9985" max="9985" width="4.140625" customWidth="1"/>
    <col min="9986" max="9986" width="8.7109375" customWidth="1"/>
    <col min="9987" max="9987" width="32.85546875" customWidth="1"/>
    <col min="9988" max="9988" width="10.7109375" customWidth="1"/>
    <col min="9989" max="9989" width="8.7109375" customWidth="1"/>
    <col min="9990" max="9990" width="10.7109375" customWidth="1"/>
    <col min="9991" max="9991" width="8.7109375" customWidth="1"/>
    <col min="9992" max="9992" width="13.5703125" customWidth="1"/>
    <col min="9993" max="9993" width="13.7109375" customWidth="1"/>
    <col min="9994" max="9995" width="11.7109375" customWidth="1"/>
    <col min="9996" max="9996" width="10.7109375" customWidth="1"/>
    <col min="9997" max="9997" width="8.7109375" customWidth="1"/>
    <col min="9998" max="9998" width="10.7109375" customWidth="1"/>
    <col min="9999" max="9999" width="8.7109375" customWidth="1"/>
    <col min="10000" max="10001" width="13.7109375" customWidth="1"/>
    <col min="10002" max="10002" width="10.7109375" customWidth="1"/>
    <col min="10003" max="10003" width="8.7109375" customWidth="1"/>
    <col min="10004" max="10004" width="10.7109375" customWidth="1"/>
    <col min="10005" max="10005" width="8.7109375" customWidth="1"/>
    <col min="10006" max="10007" width="13.7109375" customWidth="1"/>
    <col min="10008" max="10008" width="10.85546875" customWidth="1"/>
    <col min="10009" max="10009" width="0.140625" customWidth="1"/>
    <col min="10010" max="10020" width="0" hidden="1" customWidth="1"/>
    <col min="10241" max="10241" width="4.140625" customWidth="1"/>
    <col min="10242" max="10242" width="8.7109375" customWidth="1"/>
    <col min="10243" max="10243" width="32.85546875" customWidth="1"/>
    <col min="10244" max="10244" width="10.7109375" customWidth="1"/>
    <col min="10245" max="10245" width="8.7109375" customWidth="1"/>
    <col min="10246" max="10246" width="10.7109375" customWidth="1"/>
    <col min="10247" max="10247" width="8.7109375" customWidth="1"/>
    <col min="10248" max="10248" width="13.5703125" customWidth="1"/>
    <col min="10249" max="10249" width="13.7109375" customWidth="1"/>
    <col min="10250" max="10251" width="11.7109375" customWidth="1"/>
    <col min="10252" max="10252" width="10.7109375" customWidth="1"/>
    <col min="10253" max="10253" width="8.7109375" customWidth="1"/>
    <col min="10254" max="10254" width="10.7109375" customWidth="1"/>
    <col min="10255" max="10255" width="8.7109375" customWidth="1"/>
    <col min="10256" max="10257" width="13.7109375" customWidth="1"/>
    <col min="10258" max="10258" width="10.7109375" customWidth="1"/>
    <col min="10259" max="10259" width="8.7109375" customWidth="1"/>
    <col min="10260" max="10260" width="10.7109375" customWidth="1"/>
    <col min="10261" max="10261" width="8.7109375" customWidth="1"/>
    <col min="10262" max="10263" width="13.7109375" customWidth="1"/>
    <col min="10264" max="10264" width="10.85546875" customWidth="1"/>
    <col min="10265" max="10265" width="0.140625" customWidth="1"/>
    <col min="10266" max="10276" width="0" hidden="1" customWidth="1"/>
    <col min="10497" max="10497" width="4.140625" customWidth="1"/>
    <col min="10498" max="10498" width="8.7109375" customWidth="1"/>
    <col min="10499" max="10499" width="32.85546875" customWidth="1"/>
    <col min="10500" max="10500" width="10.7109375" customWidth="1"/>
    <col min="10501" max="10501" width="8.7109375" customWidth="1"/>
    <col min="10502" max="10502" width="10.7109375" customWidth="1"/>
    <col min="10503" max="10503" width="8.7109375" customWidth="1"/>
    <col min="10504" max="10504" width="13.5703125" customWidth="1"/>
    <col min="10505" max="10505" width="13.7109375" customWidth="1"/>
    <col min="10506" max="10507" width="11.7109375" customWidth="1"/>
    <col min="10508" max="10508" width="10.7109375" customWidth="1"/>
    <col min="10509" max="10509" width="8.7109375" customWidth="1"/>
    <col min="10510" max="10510" width="10.7109375" customWidth="1"/>
    <col min="10511" max="10511" width="8.7109375" customWidth="1"/>
    <col min="10512" max="10513" width="13.7109375" customWidth="1"/>
    <col min="10514" max="10514" width="10.7109375" customWidth="1"/>
    <col min="10515" max="10515" width="8.7109375" customWidth="1"/>
    <col min="10516" max="10516" width="10.7109375" customWidth="1"/>
    <col min="10517" max="10517" width="8.7109375" customWidth="1"/>
    <col min="10518" max="10519" width="13.7109375" customWidth="1"/>
    <col min="10520" max="10520" width="10.85546875" customWidth="1"/>
    <col min="10521" max="10521" width="0.140625" customWidth="1"/>
    <col min="10522" max="10532" width="0" hidden="1" customWidth="1"/>
    <col min="10753" max="10753" width="4.140625" customWidth="1"/>
    <col min="10754" max="10754" width="8.7109375" customWidth="1"/>
    <col min="10755" max="10755" width="32.85546875" customWidth="1"/>
    <col min="10756" max="10756" width="10.7109375" customWidth="1"/>
    <col min="10757" max="10757" width="8.7109375" customWidth="1"/>
    <col min="10758" max="10758" width="10.7109375" customWidth="1"/>
    <col min="10759" max="10759" width="8.7109375" customWidth="1"/>
    <col min="10760" max="10760" width="13.5703125" customWidth="1"/>
    <col min="10761" max="10761" width="13.7109375" customWidth="1"/>
    <col min="10762" max="10763" width="11.7109375" customWidth="1"/>
    <col min="10764" max="10764" width="10.7109375" customWidth="1"/>
    <col min="10765" max="10765" width="8.7109375" customWidth="1"/>
    <col min="10766" max="10766" width="10.7109375" customWidth="1"/>
    <col min="10767" max="10767" width="8.7109375" customWidth="1"/>
    <col min="10768" max="10769" width="13.7109375" customWidth="1"/>
    <col min="10770" max="10770" width="10.7109375" customWidth="1"/>
    <col min="10771" max="10771" width="8.7109375" customWidth="1"/>
    <col min="10772" max="10772" width="10.7109375" customWidth="1"/>
    <col min="10773" max="10773" width="8.7109375" customWidth="1"/>
    <col min="10774" max="10775" width="13.7109375" customWidth="1"/>
    <col min="10776" max="10776" width="10.85546875" customWidth="1"/>
    <col min="10777" max="10777" width="0.140625" customWidth="1"/>
    <col min="10778" max="10788" width="0" hidden="1" customWidth="1"/>
    <col min="11009" max="11009" width="4.140625" customWidth="1"/>
    <col min="11010" max="11010" width="8.7109375" customWidth="1"/>
    <col min="11011" max="11011" width="32.85546875" customWidth="1"/>
    <col min="11012" max="11012" width="10.7109375" customWidth="1"/>
    <col min="11013" max="11013" width="8.7109375" customWidth="1"/>
    <col min="11014" max="11014" width="10.7109375" customWidth="1"/>
    <col min="11015" max="11015" width="8.7109375" customWidth="1"/>
    <col min="11016" max="11016" width="13.5703125" customWidth="1"/>
    <col min="11017" max="11017" width="13.7109375" customWidth="1"/>
    <col min="11018" max="11019" width="11.7109375" customWidth="1"/>
    <col min="11020" max="11020" width="10.7109375" customWidth="1"/>
    <col min="11021" max="11021" width="8.7109375" customWidth="1"/>
    <col min="11022" max="11022" width="10.7109375" customWidth="1"/>
    <col min="11023" max="11023" width="8.7109375" customWidth="1"/>
    <col min="11024" max="11025" width="13.7109375" customWidth="1"/>
    <col min="11026" max="11026" width="10.7109375" customWidth="1"/>
    <col min="11027" max="11027" width="8.7109375" customWidth="1"/>
    <col min="11028" max="11028" width="10.7109375" customWidth="1"/>
    <col min="11029" max="11029" width="8.7109375" customWidth="1"/>
    <col min="11030" max="11031" width="13.7109375" customWidth="1"/>
    <col min="11032" max="11032" width="10.85546875" customWidth="1"/>
    <col min="11033" max="11033" width="0.140625" customWidth="1"/>
    <col min="11034" max="11044" width="0" hidden="1" customWidth="1"/>
    <col min="11265" max="11265" width="4.140625" customWidth="1"/>
    <col min="11266" max="11266" width="8.7109375" customWidth="1"/>
    <col min="11267" max="11267" width="32.85546875" customWidth="1"/>
    <col min="11268" max="11268" width="10.7109375" customWidth="1"/>
    <col min="11269" max="11269" width="8.7109375" customWidth="1"/>
    <col min="11270" max="11270" width="10.7109375" customWidth="1"/>
    <col min="11271" max="11271" width="8.7109375" customWidth="1"/>
    <col min="11272" max="11272" width="13.5703125" customWidth="1"/>
    <col min="11273" max="11273" width="13.7109375" customWidth="1"/>
    <col min="11274" max="11275" width="11.7109375" customWidth="1"/>
    <col min="11276" max="11276" width="10.7109375" customWidth="1"/>
    <col min="11277" max="11277" width="8.7109375" customWidth="1"/>
    <col min="11278" max="11278" width="10.7109375" customWidth="1"/>
    <col min="11279" max="11279" width="8.7109375" customWidth="1"/>
    <col min="11280" max="11281" width="13.7109375" customWidth="1"/>
    <col min="11282" max="11282" width="10.7109375" customWidth="1"/>
    <col min="11283" max="11283" width="8.7109375" customWidth="1"/>
    <col min="11284" max="11284" width="10.7109375" customWidth="1"/>
    <col min="11285" max="11285" width="8.7109375" customWidth="1"/>
    <col min="11286" max="11287" width="13.7109375" customWidth="1"/>
    <col min="11288" max="11288" width="10.85546875" customWidth="1"/>
    <col min="11289" max="11289" width="0.140625" customWidth="1"/>
    <col min="11290" max="11300" width="0" hidden="1" customWidth="1"/>
    <col min="11521" max="11521" width="4.140625" customWidth="1"/>
    <col min="11522" max="11522" width="8.7109375" customWidth="1"/>
    <col min="11523" max="11523" width="32.85546875" customWidth="1"/>
    <col min="11524" max="11524" width="10.7109375" customWidth="1"/>
    <col min="11525" max="11525" width="8.7109375" customWidth="1"/>
    <col min="11526" max="11526" width="10.7109375" customWidth="1"/>
    <col min="11527" max="11527" width="8.7109375" customWidth="1"/>
    <col min="11528" max="11528" width="13.5703125" customWidth="1"/>
    <col min="11529" max="11529" width="13.7109375" customWidth="1"/>
    <col min="11530" max="11531" width="11.7109375" customWidth="1"/>
    <col min="11532" max="11532" width="10.7109375" customWidth="1"/>
    <col min="11533" max="11533" width="8.7109375" customWidth="1"/>
    <col min="11534" max="11534" width="10.7109375" customWidth="1"/>
    <col min="11535" max="11535" width="8.7109375" customWidth="1"/>
    <col min="11536" max="11537" width="13.7109375" customWidth="1"/>
    <col min="11538" max="11538" width="10.7109375" customWidth="1"/>
    <col min="11539" max="11539" width="8.7109375" customWidth="1"/>
    <col min="11540" max="11540" width="10.7109375" customWidth="1"/>
    <col min="11541" max="11541" width="8.7109375" customWidth="1"/>
    <col min="11542" max="11543" width="13.7109375" customWidth="1"/>
    <col min="11544" max="11544" width="10.85546875" customWidth="1"/>
    <col min="11545" max="11545" width="0.140625" customWidth="1"/>
    <col min="11546" max="11556" width="0" hidden="1" customWidth="1"/>
    <col min="11777" max="11777" width="4.140625" customWidth="1"/>
    <col min="11778" max="11778" width="8.7109375" customWidth="1"/>
    <col min="11779" max="11779" width="32.85546875" customWidth="1"/>
    <col min="11780" max="11780" width="10.7109375" customWidth="1"/>
    <col min="11781" max="11781" width="8.7109375" customWidth="1"/>
    <col min="11782" max="11782" width="10.7109375" customWidth="1"/>
    <col min="11783" max="11783" width="8.7109375" customWidth="1"/>
    <col min="11784" max="11784" width="13.5703125" customWidth="1"/>
    <col min="11785" max="11785" width="13.7109375" customWidth="1"/>
    <col min="11786" max="11787" width="11.7109375" customWidth="1"/>
    <col min="11788" max="11788" width="10.7109375" customWidth="1"/>
    <col min="11789" max="11789" width="8.7109375" customWidth="1"/>
    <col min="11790" max="11790" width="10.7109375" customWidth="1"/>
    <col min="11791" max="11791" width="8.7109375" customWidth="1"/>
    <col min="11792" max="11793" width="13.7109375" customWidth="1"/>
    <col min="11794" max="11794" width="10.7109375" customWidth="1"/>
    <col min="11795" max="11795" width="8.7109375" customWidth="1"/>
    <col min="11796" max="11796" width="10.7109375" customWidth="1"/>
    <col min="11797" max="11797" width="8.7109375" customWidth="1"/>
    <col min="11798" max="11799" width="13.7109375" customWidth="1"/>
    <col min="11800" max="11800" width="10.85546875" customWidth="1"/>
    <col min="11801" max="11801" width="0.140625" customWidth="1"/>
    <col min="11802" max="11812" width="0" hidden="1" customWidth="1"/>
    <col min="12033" max="12033" width="4.140625" customWidth="1"/>
    <col min="12034" max="12034" width="8.7109375" customWidth="1"/>
    <col min="12035" max="12035" width="32.85546875" customWidth="1"/>
    <col min="12036" max="12036" width="10.7109375" customWidth="1"/>
    <col min="12037" max="12037" width="8.7109375" customWidth="1"/>
    <col min="12038" max="12038" width="10.7109375" customWidth="1"/>
    <col min="12039" max="12039" width="8.7109375" customWidth="1"/>
    <col min="12040" max="12040" width="13.5703125" customWidth="1"/>
    <col min="12041" max="12041" width="13.7109375" customWidth="1"/>
    <col min="12042" max="12043" width="11.7109375" customWidth="1"/>
    <col min="12044" max="12044" width="10.7109375" customWidth="1"/>
    <col min="12045" max="12045" width="8.7109375" customWidth="1"/>
    <col min="12046" max="12046" width="10.7109375" customWidth="1"/>
    <col min="12047" max="12047" width="8.7109375" customWidth="1"/>
    <col min="12048" max="12049" width="13.7109375" customWidth="1"/>
    <col min="12050" max="12050" width="10.7109375" customWidth="1"/>
    <col min="12051" max="12051" width="8.7109375" customWidth="1"/>
    <col min="12052" max="12052" width="10.7109375" customWidth="1"/>
    <col min="12053" max="12053" width="8.7109375" customWidth="1"/>
    <col min="12054" max="12055" width="13.7109375" customWidth="1"/>
    <col min="12056" max="12056" width="10.85546875" customWidth="1"/>
    <col min="12057" max="12057" width="0.140625" customWidth="1"/>
    <col min="12058" max="12068" width="0" hidden="1" customWidth="1"/>
    <col min="12289" max="12289" width="4.140625" customWidth="1"/>
    <col min="12290" max="12290" width="8.7109375" customWidth="1"/>
    <col min="12291" max="12291" width="32.85546875" customWidth="1"/>
    <col min="12292" max="12292" width="10.7109375" customWidth="1"/>
    <col min="12293" max="12293" width="8.7109375" customWidth="1"/>
    <col min="12294" max="12294" width="10.7109375" customWidth="1"/>
    <col min="12295" max="12295" width="8.7109375" customWidth="1"/>
    <col min="12296" max="12296" width="13.5703125" customWidth="1"/>
    <col min="12297" max="12297" width="13.7109375" customWidth="1"/>
    <col min="12298" max="12299" width="11.7109375" customWidth="1"/>
    <col min="12300" max="12300" width="10.7109375" customWidth="1"/>
    <col min="12301" max="12301" width="8.7109375" customWidth="1"/>
    <col min="12302" max="12302" width="10.7109375" customWidth="1"/>
    <col min="12303" max="12303" width="8.7109375" customWidth="1"/>
    <col min="12304" max="12305" width="13.7109375" customWidth="1"/>
    <col min="12306" max="12306" width="10.7109375" customWidth="1"/>
    <col min="12307" max="12307" width="8.7109375" customWidth="1"/>
    <col min="12308" max="12308" width="10.7109375" customWidth="1"/>
    <col min="12309" max="12309" width="8.7109375" customWidth="1"/>
    <col min="12310" max="12311" width="13.7109375" customWidth="1"/>
    <col min="12312" max="12312" width="10.85546875" customWidth="1"/>
    <col min="12313" max="12313" width="0.140625" customWidth="1"/>
    <col min="12314" max="12324" width="0" hidden="1" customWidth="1"/>
    <col min="12545" max="12545" width="4.140625" customWidth="1"/>
    <col min="12546" max="12546" width="8.7109375" customWidth="1"/>
    <col min="12547" max="12547" width="32.85546875" customWidth="1"/>
    <col min="12548" max="12548" width="10.7109375" customWidth="1"/>
    <col min="12549" max="12549" width="8.7109375" customWidth="1"/>
    <col min="12550" max="12550" width="10.7109375" customWidth="1"/>
    <col min="12551" max="12551" width="8.7109375" customWidth="1"/>
    <col min="12552" max="12552" width="13.5703125" customWidth="1"/>
    <col min="12553" max="12553" width="13.7109375" customWidth="1"/>
    <col min="12554" max="12555" width="11.7109375" customWidth="1"/>
    <col min="12556" max="12556" width="10.7109375" customWidth="1"/>
    <col min="12557" max="12557" width="8.7109375" customWidth="1"/>
    <col min="12558" max="12558" width="10.7109375" customWidth="1"/>
    <col min="12559" max="12559" width="8.7109375" customWidth="1"/>
    <col min="12560" max="12561" width="13.7109375" customWidth="1"/>
    <col min="12562" max="12562" width="10.7109375" customWidth="1"/>
    <col min="12563" max="12563" width="8.7109375" customWidth="1"/>
    <col min="12564" max="12564" width="10.7109375" customWidth="1"/>
    <col min="12565" max="12565" width="8.7109375" customWidth="1"/>
    <col min="12566" max="12567" width="13.7109375" customWidth="1"/>
    <col min="12568" max="12568" width="10.85546875" customWidth="1"/>
    <col min="12569" max="12569" width="0.140625" customWidth="1"/>
    <col min="12570" max="12580" width="0" hidden="1" customWidth="1"/>
    <col min="12801" max="12801" width="4.140625" customWidth="1"/>
    <col min="12802" max="12802" width="8.7109375" customWidth="1"/>
    <col min="12803" max="12803" width="32.85546875" customWidth="1"/>
    <col min="12804" max="12804" width="10.7109375" customWidth="1"/>
    <col min="12805" max="12805" width="8.7109375" customWidth="1"/>
    <col min="12806" max="12806" width="10.7109375" customWidth="1"/>
    <col min="12807" max="12807" width="8.7109375" customWidth="1"/>
    <col min="12808" max="12808" width="13.5703125" customWidth="1"/>
    <col min="12809" max="12809" width="13.7109375" customWidth="1"/>
    <col min="12810" max="12811" width="11.7109375" customWidth="1"/>
    <col min="12812" max="12812" width="10.7109375" customWidth="1"/>
    <col min="12813" max="12813" width="8.7109375" customWidth="1"/>
    <col min="12814" max="12814" width="10.7109375" customWidth="1"/>
    <col min="12815" max="12815" width="8.7109375" customWidth="1"/>
    <col min="12816" max="12817" width="13.7109375" customWidth="1"/>
    <col min="12818" max="12818" width="10.7109375" customWidth="1"/>
    <col min="12819" max="12819" width="8.7109375" customWidth="1"/>
    <col min="12820" max="12820" width="10.7109375" customWidth="1"/>
    <col min="12821" max="12821" width="8.7109375" customWidth="1"/>
    <col min="12822" max="12823" width="13.7109375" customWidth="1"/>
    <col min="12824" max="12824" width="10.85546875" customWidth="1"/>
    <col min="12825" max="12825" width="0.140625" customWidth="1"/>
    <col min="12826" max="12836" width="0" hidden="1" customWidth="1"/>
    <col min="13057" max="13057" width="4.140625" customWidth="1"/>
    <col min="13058" max="13058" width="8.7109375" customWidth="1"/>
    <col min="13059" max="13059" width="32.85546875" customWidth="1"/>
    <col min="13060" max="13060" width="10.7109375" customWidth="1"/>
    <col min="13061" max="13061" width="8.7109375" customWidth="1"/>
    <col min="13062" max="13062" width="10.7109375" customWidth="1"/>
    <col min="13063" max="13063" width="8.7109375" customWidth="1"/>
    <col min="13064" max="13064" width="13.5703125" customWidth="1"/>
    <col min="13065" max="13065" width="13.7109375" customWidth="1"/>
    <col min="13066" max="13067" width="11.7109375" customWidth="1"/>
    <col min="13068" max="13068" width="10.7109375" customWidth="1"/>
    <col min="13069" max="13069" width="8.7109375" customWidth="1"/>
    <col min="13070" max="13070" width="10.7109375" customWidth="1"/>
    <col min="13071" max="13071" width="8.7109375" customWidth="1"/>
    <col min="13072" max="13073" width="13.7109375" customWidth="1"/>
    <col min="13074" max="13074" width="10.7109375" customWidth="1"/>
    <col min="13075" max="13075" width="8.7109375" customWidth="1"/>
    <col min="13076" max="13076" width="10.7109375" customWidth="1"/>
    <col min="13077" max="13077" width="8.7109375" customWidth="1"/>
    <col min="13078" max="13079" width="13.7109375" customWidth="1"/>
    <col min="13080" max="13080" width="10.85546875" customWidth="1"/>
    <col min="13081" max="13081" width="0.140625" customWidth="1"/>
    <col min="13082" max="13092" width="0" hidden="1" customWidth="1"/>
    <col min="13313" max="13313" width="4.140625" customWidth="1"/>
    <col min="13314" max="13314" width="8.7109375" customWidth="1"/>
    <col min="13315" max="13315" width="32.85546875" customWidth="1"/>
    <col min="13316" max="13316" width="10.7109375" customWidth="1"/>
    <col min="13317" max="13317" width="8.7109375" customWidth="1"/>
    <col min="13318" max="13318" width="10.7109375" customWidth="1"/>
    <col min="13319" max="13319" width="8.7109375" customWidth="1"/>
    <col min="13320" max="13320" width="13.5703125" customWidth="1"/>
    <col min="13321" max="13321" width="13.7109375" customWidth="1"/>
    <col min="13322" max="13323" width="11.7109375" customWidth="1"/>
    <col min="13324" max="13324" width="10.7109375" customWidth="1"/>
    <col min="13325" max="13325" width="8.7109375" customWidth="1"/>
    <col min="13326" max="13326" width="10.7109375" customWidth="1"/>
    <col min="13327" max="13327" width="8.7109375" customWidth="1"/>
    <col min="13328" max="13329" width="13.7109375" customWidth="1"/>
    <col min="13330" max="13330" width="10.7109375" customWidth="1"/>
    <col min="13331" max="13331" width="8.7109375" customWidth="1"/>
    <col min="13332" max="13332" width="10.7109375" customWidth="1"/>
    <col min="13333" max="13333" width="8.7109375" customWidth="1"/>
    <col min="13334" max="13335" width="13.7109375" customWidth="1"/>
    <col min="13336" max="13336" width="10.85546875" customWidth="1"/>
    <col min="13337" max="13337" width="0.140625" customWidth="1"/>
    <col min="13338" max="13348" width="0" hidden="1" customWidth="1"/>
    <col min="13569" max="13569" width="4.140625" customWidth="1"/>
    <col min="13570" max="13570" width="8.7109375" customWidth="1"/>
    <col min="13571" max="13571" width="32.85546875" customWidth="1"/>
    <col min="13572" max="13572" width="10.7109375" customWidth="1"/>
    <col min="13573" max="13573" width="8.7109375" customWidth="1"/>
    <col min="13574" max="13574" width="10.7109375" customWidth="1"/>
    <col min="13575" max="13575" width="8.7109375" customWidth="1"/>
    <col min="13576" max="13576" width="13.5703125" customWidth="1"/>
    <col min="13577" max="13577" width="13.7109375" customWidth="1"/>
    <col min="13578" max="13579" width="11.7109375" customWidth="1"/>
    <col min="13580" max="13580" width="10.7109375" customWidth="1"/>
    <col min="13581" max="13581" width="8.7109375" customWidth="1"/>
    <col min="13582" max="13582" width="10.7109375" customWidth="1"/>
    <col min="13583" max="13583" width="8.7109375" customWidth="1"/>
    <col min="13584" max="13585" width="13.7109375" customWidth="1"/>
    <col min="13586" max="13586" width="10.7109375" customWidth="1"/>
    <col min="13587" max="13587" width="8.7109375" customWidth="1"/>
    <col min="13588" max="13588" width="10.7109375" customWidth="1"/>
    <col min="13589" max="13589" width="8.7109375" customWidth="1"/>
    <col min="13590" max="13591" width="13.7109375" customWidth="1"/>
    <col min="13592" max="13592" width="10.85546875" customWidth="1"/>
    <col min="13593" max="13593" width="0.140625" customWidth="1"/>
    <col min="13594" max="13604" width="0" hidden="1" customWidth="1"/>
    <col min="13825" max="13825" width="4.140625" customWidth="1"/>
    <col min="13826" max="13826" width="8.7109375" customWidth="1"/>
    <col min="13827" max="13827" width="32.85546875" customWidth="1"/>
    <col min="13828" max="13828" width="10.7109375" customWidth="1"/>
    <col min="13829" max="13829" width="8.7109375" customWidth="1"/>
    <col min="13830" max="13830" width="10.7109375" customWidth="1"/>
    <col min="13831" max="13831" width="8.7109375" customWidth="1"/>
    <col min="13832" max="13832" width="13.5703125" customWidth="1"/>
    <col min="13833" max="13833" width="13.7109375" customWidth="1"/>
    <col min="13834" max="13835" width="11.7109375" customWidth="1"/>
    <col min="13836" max="13836" width="10.7109375" customWidth="1"/>
    <col min="13837" max="13837" width="8.7109375" customWidth="1"/>
    <col min="13838" max="13838" width="10.7109375" customWidth="1"/>
    <col min="13839" max="13839" width="8.7109375" customWidth="1"/>
    <col min="13840" max="13841" width="13.7109375" customWidth="1"/>
    <col min="13842" max="13842" width="10.7109375" customWidth="1"/>
    <col min="13843" max="13843" width="8.7109375" customWidth="1"/>
    <col min="13844" max="13844" width="10.7109375" customWidth="1"/>
    <col min="13845" max="13845" width="8.7109375" customWidth="1"/>
    <col min="13846" max="13847" width="13.7109375" customWidth="1"/>
    <col min="13848" max="13848" width="10.85546875" customWidth="1"/>
    <col min="13849" max="13849" width="0.140625" customWidth="1"/>
    <col min="13850" max="13860" width="0" hidden="1" customWidth="1"/>
    <col min="14081" max="14081" width="4.140625" customWidth="1"/>
    <col min="14082" max="14082" width="8.7109375" customWidth="1"/>
    <col min="14083" max="14083" width="32.85546875" customWidth="1"/>
    <col min="14084" max="14084" width="10.7109375" customWidth="1"/>
    <col min="14085" max="14085" width="8.7109375" customWidth="1"/>
    <col min="14086" max="14086" width="10.7109375" customWidth="1"/>
    <col min="14087" max="14087" width="8.7109375" customWidth="1"/>
    <col min="14088" max="14088" width="13.5703125" customWidth="1"/>
    <col min="14089" max="14089" width="13.7109375" customWidth="1"/>
    <col min="14090" max="14091" width="11.7109375" customWidth="1"/>
    <col min="14092" max="14092" width="10.7109375" customWidth="1"/>
    <col min="14093" max="14093" width="8.7109375" customWidth="1"/>
    <col min="14094" max="14094" width="10.7109375" customWidth="1"/>
    <col min="14095" max="14095" width="8.7109375" customWidth="1"/>
    <col min="14096" max="14097" width="13.7109375" customWidth="1"/>
    <col min="14098" max="14098" width="10.7109375" customWidth="1"/>
    <col min="14099" max="14099" width="8.7109375" customWidth="1"/>
    <col min="14100" max="14100" width="10.7109375" customWidth="1"/>
    <col min="14101" max="14101" width="8.7109375" customWidth="1"/>
    <col min="14102" max="14103" width="13.7109375" customWidth="1"/>
    <col min="14104" max="14104" width="10.85546875" customWidth="1"/>
    <col min="14105" max="14105" width="0.140625" customWidth="1"/>
    <col min="14106" max="14116" width="0" hidden="1" customWidth="1"/>
    <col min="14337" max="14337" width="4.140625" customWidth="1"/>
    <col min="14338" max="14338" width="8.7109375" customWidth="1"/>
    <col min="14339" max="14339" width="32.85546875" customWidth="1"/>
    <col min="14340" max="14340" width="10.7109375" customWidth="1"/>
    <col min="14341" max="14341" width="8.7109375" customWidth="1"/>
    <col min="14342" max="14342" width="10.7109375" customWidth="1"/>
    <col min="14343" max="14343" width="8.7109375" customWidth="1"/>
    <col min="14344" max="14344" width="13.5703125" customWidth="1"/>
    <col min="14345" max="14345" width="13.7109375" customWidth="1"/>
    <col min="14346" max="14347" width="11.7109375" customWidth="1"/>
    <col min="14348" max="14348" width="10.7109375" customWidth="1"/>
    <col min="14349" max="14349" width="8.7109375" customWidth="1"/>
    <col min="14350" max="14350" width="10.7109375" customWidth="1"/>
    <col min="14351" max="14351" width="8.7109375" customWidth="1"/>
    <col min="14352" max="14353" width="13.7109375" customWidth="1"/>
    <col min="14354" max="14354" width="10.7109375" customWidth="1"/>
    <col min="14355" max="14355" width="8.7109375" customWidth="1"/>
    <col min="14356" max="14356" width="10.7109375" customWidth="1"/>
    <col min="14357" max="14357" width="8.7109375" customWidth="1"/>
    <col min="14358" max="14359" width="13.7109375" customWidth="1"/>
    <col min="14360" max="14360" width="10.85546875" customWidth="1"/>
    <col min="14361" max="14361" width="0.140625" customWidth="1"/>
    <col min="14362" max="14372" width="0" hidden="1" customWidth="1"/>
    <col min="14593" max="14593" width="4.140625" customWidth="1"/>
    <col min="14594" max="14594" width="8.7109375" customWidth="1"/>
    <col min="14595" max="14595" width="32.85546875" customWidth="1"/>
    <col min="14596" max="14596" width="10.7109375" customWidth="1"/>
    <col min="14597" max="14597" width="8.7109375" customWidth="1"/>
    <col min="14598" max="14598" width="10.7109375" customWidth="1"/>
    <col min="14599" max="14599" width="8.7109375" customWidth="1"/>
    <col min="14600" max="14600" width="13.5703125" customWidth="1"/>
    <col min="14601" max="14601" width="13.7109375" customWidth="1"/>
    <col min="14602" max="14603" width="11.7109375" customWidth="1"/>
    <col min="14604" max="14604" width="10.7109375" customWidth="1"/>
    <col min="14605" max="14605" width="8.7109375" customWidth="1"/>
    <col min="14606" max="14606" width="10.7109375" customWidth="1"/>
    <col min="14607" max="14607" width="8.7109375" customWidth="1"/>
    <col min="14608" max="14609" width="13.7109375" customWidth="1"/>
    <col min="14610" max="14610" width="10.7109375" customWidth="1"/>
    <col min="14611" max="14611" width="8.7109375" customWidth="1"/>
    <col min="14612" max="14612" width="10.7109375" customWidth="1"/>
    <col min="14613" max="14613" width="8.7109375" customWidth="1"/>
    <col min="14614" max="14615" width="13.7109375" customWidth="1"/>
    <col min="14616" max="14616" width="10.85546875" customWidth="1"/>
    <col min="14617" max="14617" width="0.140625" customWidth="1"/>
    <col min="14618" max="14628" width="0" hidden="1" customWidth="1"/>
    <col min="14849" max="14849" width="4.140625" customWidth="1"/>
    <col min="14850" max="14850" width="8.7109375" customWidth="1"/>
    <col min="14851" max="14851" width="32.85546875" customWidth="1"/>
    <col min="14852" max="14852" width="10.7109375" customWidth="1"/>
    <col min="14853" max="14853" width="8.7109375" customWidth="1"/>
    <col min="14854" max="14854" width="10.7109375" customWidth="1"/>
    <col min="14855" max="14855" width="8.7109375" customWidth="1"/>
    <col min="14856" max="14856" width="13.5703125" customWidth="1"/>
    <col min="14857" max="14857" width="13.7109375" customWidth="1"/>
    <col min="14858" max="14859" width="11.7109375" customWidth="1"/>
    <col min="14860" max="14860" width="10.7109375" customWidth="1"/>
    <col min="14861" max="14861" width="8.7109375" customWidth="1"/>
    <col min="14862" max="14862" width="10.7109375" customWidth="1"/>
    <col min="14863" max="14863" width="8.7109375" customWidth="1"/>
    <col min="14864" max="14865" width="13.7109375" customWidth="1"/>
    <col min="14866" max="14866" width="10.7109375" customWidth="1"/>
    <col min="14867" max="14867" width="8.7109375" customWidth="1"/>
    <col min="14868" max="14868" width="10.7109375" customWidth="1"/>
    <col min="14869" max="14869" width="8.7109375" customWidth="1"/>
    <col min="14870" max="14871" width="13.7109375" customWidth="1"/>
    <col min="14872" max="14872" width="10.85546875" customWidth="1"/>
    <col min="14873" max="14873" width="0.140625" customWidth="1"/>
    <col min="14874" max="14884" width="0" hidden="1" customWidth="1"/>
    <col min="15105" max="15105" width="4.140625" customWidth="1"/>
    <col min="15106" max="15106" width="8.7109375" customWidth="1"/>
    <col min="15107" max="15107" width="32.85546875" customWidth="1"/>
    <col min="15108" max="15108" width="10.7109375" customWidth="1"/>
    <col min="15109" max="15109" width="8.7109375" customWidth="1"/>
    <col min="15110" max="15110" width="10.7109375" customWidth="1"/>
    <col min="15111" max="15111" width="8.7109375" customWidth="1"/>
    <col min="15112" max="15112" width="13.5703125" customWidth="1"/>
    <col min="15113" max="15113" width="13.7109375" customWidth="1"/>
    <col min="15114" max="15115" width="11.7109375" customWidth="1"/>
    <col min="15116" max="15116" width="10.7109375" customWidth="1"/>
    <col min="15117" max="15117" width="8.7109375" customWidth="1"/>
    <col min="15118" max="15118" width="10.7109375" customWidth="1"/>
    <col min="15119" max="15119" width="8.7109375" customWidth="1"/>
    <col min="15120" max="15121" width="13.7109375" customWidth="1"/>
    <col min="15122" max="15122" width="10.7109375" customWidth="1"/>
    <col min="15123" max="15123" width="8.7109375" customWidth="1"/>
    <col min="15124" max="15124" width="10.7109375" customWidth="1"/>
    <col min="15125" max="15125" width="8.7109375" customWidth="1"/>
    <col min="15126" max="15127" width="13.7109375" customWidth="1"/>
    <col min="15128" max="15128" width="10.85546875" customWidth="1"/>
    <col min="15129" max="15129" width="0.140625" customWidth="1"/>
    <col min="15130" max="15140" width="0" hidden="1" customWidth="1"/>
    <col min="15361" max="15361" width="4.140625" customWidth="1"/>
    <col min="15362" max="15362" width="8.7109375" customWidth="1"/>
    <col min="15363" max="15363" width="32.85546875" customWidth="1"/>
    <col min="15364" max="15364" width="10.7109375" customWidth="1"/>
    <col min="15365" max="15365" width="8.7109375" customWidth="1"/>
    <col min="15366" max="15366" width="10.7109375" customWidth="1"/>
    <col min="15367" max="15367" width="8.7109375" customWidth="1"/>
    <col min="15368" max="15368" width="13.5703125" customWidth="1"/>
    <col min="15369" max="15369" width="13.7109375" customWidth="1"/>
    <col min="15370" max="15371" width="11.7109375" customWidth="1"/>
    <col min="15372" max="15372" width="10.7109375" customWidth="1"/>
    <col min="15373" max="15373" width="8.7109375" customWidth="1"/>
    <col min="15374" max="15374" width="10.7109375" customWidth="1"/>
    <col min="15375" max="15375" width="8.7109375" customWidth="1"/>
    <col min="15376" max="15377" width="13.7109375" customWidth="1"/>
    <col min="15378" max="15378" width="10.7109375" customWidth="1"/>
    <col min="15379" max="15379" width="8.7109375" customWidth="1"/>
    <col min="15380" max="15380" width="10.7109375" customWidth="1"/>
    <col min="15381" max="15381" width="8.7109375" customWidth="1"/>
    <col min="15382" max="15383" width="13.7109375" customWidth="1"/>
    <col min="15384" max="15384" width="10.85546875" customWidth="1"/>
    <col min="15385" max="15385" width="0.140625" customWidth="1"/>
    <col min="15386" max="15396" width="0" hidden="1" customWidth="1"/>
    <col min="15617" max="15617" width="4.140625" customWidth="1"/>
    <col min="15618" max="15618" width="8.7109375" customWidth="1"/>
    <col min="15619" max="15619" width="32.85546875" customWidth="1"/>
    <col min="15620" max="15620" width="10.7109375" customWidth="1"/>
    <col min="15621" max="15621" width="8.7109375" customWidth="1"/>
    <col min="15622" max="15622" width="10.7109375" customWidth="1"/>
    <col min="15623" max="15623" width="8.7109375" customWidth="1"/>
    <col min="15624" max="15624" width="13.5703125" customWidth="1"/>
    <col min="15625" max="15625" width="13.7109375" customWidth="1"/>
    <col min="15626" max="15627" width="11.7109375" customWidth="1"/>
    <col min="15628" max="15628" width="10.7109375" customWidth="1"/>
    <col min="15629" max="15629" width="8.7109375" customWidth="1"/>
    <col min="15630" max="15630" width="10.7109375" customWidth="1"/>
    <col min="15631" max="15631" width="8.7109375" customWidth="1"/>
    <col min="15632" max="15633" width="13.7109375" customWidth="1"/>
    <col min="15634" max="15634" width="10.7109375" customWidth="1"/>
    <col min="15635" max="15635" width="8.7109375" customWidth="1"/>
    <col min="15636" max="15636" width="10.7109375" customWidth="1"/>
    <col min="15637" max="15637" width="8.7109375" customWidth="1"/>
    <col min="15638" max="15639" width="13.7109375" customWidth="1"/>
    <col min="15640" max="15640" width="10.85546875" customWidth="1"/>
    <col min="15641" max="15641" width="0.140625" customWidth="1"/>
    <col min="15642" max="15652" width="0" hidden="1" customWidth="1"/>
    <col min="15873" max="15873" width="4.140625" customWidth="1"/>
    <col min="15874" max="15874" width="8.7109375" customWidth="1"/>
    <col min="15875" max="15875" width="32.85546875" customWidth="1"/>
    <col min="15876" max="15876" width="10.7109375" customWidth="1"/>
    <col min="15877" max="15877" width="8.7109375" customWidth="1"/>
    <col min="15878" max="15878" width="10.7109375" customWidth="1"/>
    <col min="15879" max="15879" width="8.7109375" customWidth="1"/>
    <col min="15880" max="15880" width="13.5703125" customWidth="1"/>
    <col min="15881" max="15881" width="13.7109375" customWidth="1"/>
    <col min="15882" max="15883" width="11.7109375" customWidth="1"/>
    <col min="15884" max="15884" width="10.7109375" customWidth="1"/>
    <col min="15885" max="15885" width="8.7109375" customWidth="1"/>
    <col min="15886" max="15886" width="10.7109375" customWidth="1"/>
    <col min="15887" max="15887" width="8.7109375" customWidth="1"/>
    <col min="15888" max="15889" width="13.7109375" customWidth="1"/>
    <col min="15890" max="15890" width="10.7109375" customWidth="1"/>
    <col min="15891" max="15891" width="8.7109375" customWidth="1"/>
    <col min="15892" max="15892" width="10.7109375" customWidth="1"/>
    <col min="15893" max="15893" width="8.7109375" customWidth="1"/>
    <col min="15894" max="15895" width="13.7109375" customWidth="1"/>
    <col min="15896" max="15896" width="10.85546875" customWidth="1"/>
    <col min="15897" max="15897" width="0.140625" customWidth="1"/>
    <col min="15898" max="15908" width="0" hidden="1" customWidth="1"/>
    <col min="16129" max="16129" width="4.140625" customWidth="1"/>
    <col min="16130" max="16130" width="8.7109375" customWidth="1"/>
    <col min="16131" max="16131" width="32.85546875" customWidth="1"/>
    <col min="16132" max="16132" width="10.7109375" customWidth="1"/>
    <col min="16133" max="16133" width="8.7109375" customWidth="1"/>
    <col min="16134" max="16134" width="10.7109375" customWidth="1"/>
    <col min="16135" max="16135" width="8.7109375" customWidth="1"/>
    <col min="16136" max="16136" width="13.5703125" customWidth="1"/>
    <col min="16137" max="16137" width="13.7109375" customWidth="1"/>
    <col min="16138" max="16139" width="11.7109375" customWidth="1"/>
    <col min="16140" max="16140" width="10.7109375" customWidth="1"/>
    <col min="16141" max="16141" width="8.7109375" customWidth="1"/>
    <col min="16142" max="16142" width="10.7109375" customWidth="1"/>
    <col min="16143" max="16143" width="8.7109375" customWidth="1"/>
    <col min="16144" max="16145" width="13.7109375" customWidth="1"/>
    <col min="16146" max="16146" width="10.7109375" customWidth="1"/>
    <col min="16147" max="16147" width="8.7109375" customWidth="1"/>
    <col min="16148" max="16148" width="10.7109375" customWidth="1"/>
    <col min="16149" max="16149" width="8.7109375" customWidth="1"/>
    <col min="16150" max="16151" width="13.7109375" customWidth="1"/>
    <col min="16152" max="16152" width="10.85546875" customWidth="1"/>
    <col min="16153" max="16153" width="0.140625" customWidth="1"/>
    <col min="16154" max="16164" width="0" hidden="1" customWidth="1"/>
  </cols>
  <sheetData>
    <row r="1" spans="1:35" ht="16.5" customHeight="1" x14ac:dyDescent="0.25">
      <c r="A1" s="443" t="s">
        <v>140</v>
      </c>
      <c r="B1" s="443"/>
      <c r="C1" s="44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5" ht="16.5" customHeight="1" x14ac:dyDescent="0.25">
      <c r="A2" s="443" t="s">
        <v>193</v>
      </c>
      <c r="B2" s="443"/>
      <c r="C2" s="443"/>
      <c r="D2" s="1" t="s">
        <v>81</v>
      </c>
      <c r="E2" s="323" t="s">
        <v>91</v>
      </c>
      <c r="F2" s="323"/>
      <c r="G2" s="5" t="s">
        <v>82</v>
      </c>
      <c r="H2" s="323" t="s">
        <v>108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35" ht="16.5" customHeight="1" thickBot="1" x14ac:dyDescent="0.3">
      <c r="A3" s="8"/>
      <c r="D3" s="4" t="s">
        <v>83</v>
      </c>
      <c r="E3" s="323" t="s">
        <v>92</v>
      </c>
      <c r="F3" s="323"/>
      <c r="G3" s="6" t="s">
        <v>84</v>
      </c>
      <c r="H3" s="323" t="s">
        <v>93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5" ht="18" customHeight="1" thickBot="1" x14ac:dyDescent="0.3">
      <c r="A4" s="428" t="s">
        <v>47</v>
      </c>
      <c r="B4" s="430" t="s">
        <v>49</v>
      </c>
      <c r="C4" s="432" t="s">
        <v>48</v>
      </c>
      <c r="D4" s="434" t="s">
        <v>94</v>
      </c>
      <c r="E4" s="435"/>
      <c r="F4" s="435"/>
      <c r="G4" s="435"/>
      <c r="H4" s="435"/>
      <c r="I4" s="435"/>
      <c r="J4" s="435"/>
      <c r="K4" s="436"/>
      <c r="L4" s="434" t="s">
        <v>95</v>
      </c>
      <c r="M4" s="435"/>
      <c r="N4" s="435"/>
      <c r="O4" s="435"/>
      <c r="P4" s="435"/>
      <c r="Q4" s="436"/>
      <c r="R4" s="434" t="s">
        <v>96</v>
      </c>
      <c r="S4" s="435"/>
      <c r="T4" s="435"/>
      <c r="U4" s="435"/>
      <c r="V4" s="435"/>
      <c r="W4" s="436"/>
      <c r="X4" s="424" t="s">
        <v>85</v>
      </c>
      <c r="Y4" s="438" t="s">
        <v>124</v>
      </c>
      <c r="Z4" s="438"/>
      <c r="AA4" s="438"/>
      <c r="AB4" s="438"/>
      <c r="AC4" s="438"/>
      <c r="AD4" s="438"/>
      <c r="AE4" s="438"/>
      <c r="AF4" s="438"/>
      <c r="AG4" s="438"/>
      <c r="AH4" s="438"/>
      <c r="AI4" s="439"/>
    </row>
    <row r="5" spans="1:35" ht="49.5" customHeight="1" thickBot="1" x14ac:dyDescent="0.3">
      <c r="A5" s="440"/>
      <c r="B5" s="441"/>
      <c r="C5" s="442"/>
      <c r="D5" s="49" t="s">
        <v>97</v>
      </c>
      <c r="E5" s="46" t="s">
        <v>101</v>
      </c>
      <c r="F5" s="47" t="s">
        <v>102</v>
      </c>
      <c r="G5" s="46" t="s">
        <v>103</v>
      </c>
      <c r="H5" s="48" t="s">
        <v>104</v>
      </c>
      <c r="I5" s="50" t="s">
        <v>105</v>
      </c>
      <c r="J5" s="48" t="s">
        <v>106</v>
      </c>
      <c r="K5" s="50" t="s">
        <v>107</v>
      </c>
      <c r="L5" s="48" t="s">
        <v>98</v>
      </c>
      <c r="M5" s="46" t="s">
        <v>109</v>
      </c>
      <c r="N5" s="47" t="s">
        <v>110</v>
      </c>
      <c r="O5" s="46" t="s">
        <v>111</v>
      </c>
      <c r="P5" s="48" t="s">
        <v>112</v>
      </c>
      <c r="Q5" s="50" t="s">
        <v>113</v>
      </c>
      <c r="R5" s="49" t="s">
        <v>99</v>
      </c>
      <c r="S5" s="46" t="s">
        <v>114</v>
      </c>
      <c r="T5" s="47" t="s">
        <v>115</v>
      </c>
      <c r="U5" s="50" t="s">
        <v>116</v>
      </c>
      <c r="V5" s="48" t="s">
        <v>117</v>
      </c>
      <c r="W5" s="46" t="s">
        <v>118</v>
      </c>
      <c r="X5" s="437"/>
      <c r="Y5" s="99" t="s">
        <v>119</v>
      </c>
      <c r="Z5" s="100" t="s">
        <v>120</v>
      </c>
      <c r="AA5" s="100" t="s">
        <v>121</v>
      </c>
      <c r="AB5" s="100" t="s">
        <v>122</v>
      </c>
      <c r="AC5" s="100" t="s">
        <v>125</v>
      </c>
      <c r="AD5" s="100" t="s">
        <v>126</v>
      </c>
      <c r="AE5" s="100" t="s">
        <v>127</v>
      </c>
      <c r="AF5" s="100" t="s">
        <v>128</v>
      </c>
      <c r="AG5" s="100" t="s">
        <v>129</v>
      </c>
      <c r="AH5" s="100" t="s">
        <v>130</v>
      </c>
      <c r="AI5" s="101" t="s">
        <v>123</v>
      </c>
    </row>
    <row r="6" spans="1:35" ht="15" customHeight="1" thickBot="1" x14ac:dyDescent="0.3">
      <c r="A6" s="321"/>
      <c r="B6" s="322"/>
      <c r="C6" s="262" t="s">
        <v>138</v>
      </c>
      <c r="D6" s="84">
        <f>'[13]Мун-2023'!CM6</f>
        <v>2.6018306171737057E-2</v>
      </c>
      <c r="E6" s="85" t="str">
        <f t="shared" ref="E6:E69" si="0">IF(D6&gt;=$D$126,"A",IF(D6&gt;=$D$127,"B",IF(D6&gt;=$D$128,"C","D")))</f>
        <v>D</v>
      </c>
      <c r="F6" s="86">
        <f>'[13]Мун-2023'!CO6</f>
        <v>0.36116486351775295</v>
      </c>
      <c r="G6" s="87" t="str">
        <f t="shared" ref="G6:G69" si="1">IF(F6&gt;=$F$126,"A",IF(F6&gt;=$F$127,"B",IF(F6&gt;=$F$128,"C","D")))</f>
        <v>B</v>
      </c>
      <c r="H6" s="88">
        <f>'[13]Мун-2023'!CQ6</f>
        <v>0</v>
      </c>
      <c r="I6" s="87" t="str">
        <f t="shared" ref="I6:I69" si="2">IF(H6&gt;=$H$126,"A",IF(H6&gt;=$H$127,"B",IF(H6&gt;=$H$128,"C","D")))</f>
        <v>A</v>
      </c>
      <c r="J6" s="89">
        <f>'[13]Мун-2023'!CS6</f>
        <v>0</v>
      </c>
      <c r="K6" s="87" t="str">
        <f t="shared" ref="K6:K69" si="3">IF(J6&gt;=$J$126,"A",IF(J6&gt;=$J$127,"B",IF(J6&gt;=$J$128,"C","D")))</f>
        <v>A</v>
      </c>
      <c r="L6" s="90">
        <f>'[13]Рег-2023'!W6</f>
        <v>0.21846846846846846</v>
      </c>
      <c r="M6" s="91" t="str">
        <f t="shared" ref="M6:M69" si="4">IF(L6&gt;=$L$126,"A",IF(L6&gt;=$L$127,"B",IF(L6&gt;=$L$128,"C","D")))</f>
        <v>B</v>
      </c>
      <c r="N6" s="89">
        <f>'[13]Рег-2023'!Y6</f>
        <v>0.99990385539851978</v>
      </c>
      <c r="O6" s="92" t="str">
        <f t="shared" ref="O6:O69" si="5">IF(N6&gt;=$N$126,"A",IF(N6&gt;=$N$127,"B",IF(N6&gt;=$N$128,"C","D")))</f>
        <v>C</v>
      </c>
      <c r="P6" s="90">
        <f>'[13]Рег-2023'!AA6</f>
        <v>0.41239316239316237</v>
      </c>
      <c r="Q6" s="91" t="str">
        <f t="shared" ref="Q6:Q69" si="6">IF(P6&gt;=$P$126,"A",IF(P6&gt;=$P$127,"B",IF(P6&gt;=$P$128,"C","D")))</f>
        <v>A</v>
      </c>
      <c r="R6" s="89">
        <f>'[13]Фед-2023'!AQ6</f>
        <v>0.15958815958815958</v>
      </c>
      <c r="S6" s="92" t="str">
        <f t="shared" ref="S6:S69" si="7">IF(R6&gt;=$R$126,"A",IF(R6&gt;=$R$127,"B",IF(R6&gt;=$R$128,"C","D")))</f>
        <v>B</v>
      </c>
      <c r="T6" s="90">
        <f>'[13]Фед-2023'!AS6+0.001</f>
        <v>1.0009604076589864</v>
      </c>
      <c r="U6" s="91" t="str">
        <f>IF(T6&gt;=$T$126,"A",IF(T6&gt;=$T$127,"B",IF(T6&gt;=$T$128,"C","D")))</f>
        <v>B</v>
      </c>
      <c r="V6" s="89">
        <f>'[13]Фед-2023'!AU6</f>
        <v>0.2233502538071066</v>
      </c>
      <c r="W6" s="85" t="str">
        <f t="shared" ref="W6:W69" si="8">IF(V6&gt;=$V$126,"A",IF(V6&gt;=$V$127,"B",IF(V6&gt;=$V$128,"C","D")))</f>
        <v>A</v>
      </c>
      <c r="X6" s="93" t="str">
        <f>IF(AI6&gt;=3.5,"A",IF(AI6&gt;=2.5,"B",IF(AI6&gt;=1.5,"C","D")))</f>
        <v>B</v>
      </c>
      <c r="Y6" s="263">
        <f>IF(E6="A",4.2,IF(E6="B",2.5,IF(E6="C",2,1)))</f>
        <v>1</v>
      </c>
      <c r="Z6" s="264">
        <f>IF(G6="A",4.2,IF(G6="B",2.5,IF(G6="C",2,1)))</f>
        <v>2.5</v>
      </c>
      <c r="AA6" s="264">
        <f>IF(I6="A",4.2,IF(I6="B",2.5,IF(I6="C",2,1)))</f>
        <v>4.2</v>
      </c>
      <c r="AB6" s="264">
        <f>IF(K6="A",4.2,IF(K6="B",2.5,IF(K6="C",2,1)))</f>
        <v>4.2</v>
      </c>
      <c r="AC6" s="264">
        <f>IF(M6="A",4.2,IF(M6="B",2.5,IF(M6="C",2,1)))</f>
        <v>2.5</v>
      </c>
      <c r="AD6" s="264">
        <f>IF(O6="A",4.2,IF(O6="B",2.5,IF(O6="C",2,1)))</f>
        <v>2</v>
      </c>
      <c r="AE6" s="264">
        <f>IF(Q6="A",4.2,IF(Q6="B",2.5,IF(Q6="C",2,1)))</f>
        <v>4.2</v>
      </c>
      <c r="AF6" s="264">
        <f>IF(S6="A",4.2,IF(S6="B",2.5,IF(S6="C",2,1)))</f>
        <v>2.5</v>
      </c>
      <c r="AG6" s="264">
        <f>IF(U6="A",4.2,IF(U6="B",2.5,IF(U6="C",2,1)))</f>
        <v>2.5</v>
      </c>
      <c r="AH6" s="264">
        <f>IF(W6="A",4.2,IF(W6="B",2.5,IF(W6="C",2,1)))</f>
        <v>4.2</v>
      </c>
      <c r="AI6" s="265">
        <f>AVERAGE(Y6:AH6)</f>
        <v>2.9799999999999995</v>
      </c>
    </row>
    <row r="7" spans="1:35" ht="15.75" thickBot="1" x14ac:dyDescent="0.3">
      <c r="A7" s="324"/>
      <c r="B7" s="325"/>
      <c r="C7" s="29" t="str">
        <f>'[13]Мун-2023'!C7</f>
        <v>ЖЕЛЕЗНОДОРОЖНЫЙ РАЙОН</v>
      </c>
      <c r="D7" s="70">
        <f>'[13]Мун-2023'!CM7</f>
        <v>2.6017160254636035E-2</v>
      </c>
      <c r="E7" s="71" t="str">
        <f t="shared" si="0"/>
        <v>D</v>
      </c>
      <c r="F7" s="72">
        <f>'[13]Мун-2023'!CO7</f>
        <v>0.36999487967229905</v>
      </c>
      <c r="G7" s="73" t="str">
        <f t="shared" si="1"/>
        <v>B</v>
      </c>
      <c r="H7" s="74">
        <f>'[13]Мун-2023'!CQ7</f>
        <v>0</v>
      </c>
      <c r="I7" s="73" t="str">
        <f t="shared" si="2"/>
        <v>A</v>
      </c>
      <c r="J7" s="75">
        <f>'[13]Мун-2023'!CS7</f>
        <v>0</v>
      </c>
      <c r="K7" s="73" t="str">
        <f t="shared" si="3"/>
        <v>A</v>
      </c>
      <c r="L7" s="76">
        <f>'[13]Рег-2023'!W7</f>
        <v>0.25</v>
      </c>
      <c r="M7" s="77" t="str">
        <f t="shared" si="4"/>
        <v>B</v>
      </c>
      <c r="N7" s="75">
        <f>'[13]Рег-2023'!Y7</f>
        <v>0.97497747723687567</v>
      </c>
      <c r="O7" s="78" t="str">
        <f t="shared" si="5"/>
        <v>C</v>
      </c>
      <c r="P7" s="76">
        <f>'[13]Рег-2023'!AA7</f>
        <v>0.56756756756756754</v>
      </c>
      <c r="Q7" s="77" t="str">
        <f t="shared" si="6"/>
        <v>A</v>
      </c>
      <c r="R7" s="75">
        <f>'[13]Фед-2023'!AQ7</f>
        <v>0.26984126984126983</v>
      </c>
      <c r="S7" s="78" t="str">
        <f t="shared" si="7"/>
        <v>A</v>
      </c>
      <c r="T7" s="76">
        <f>'[13]Фед-2023'!AS7</f>
        <v>0.93904911379143385</v>
      </c>
      <c r="U7" s="77" t="str">
        <f t="shared" ref="U7:U69" si="9">IF(T7&gt;=$T$126,"A",IF(T7&gt;=$T$127,"B",IF(T7&gt;=$T$128,"C","D")))</f>
        <v>C</v>
      </c>
      <c r="V7" s="75">
        <f>'[13]Фед-2023'!AU7</f>
        <v>0.28000000000000003</v>
      </c>
      <c r="W7" s="71" t="str">
        <f t="shared" si="8"/>
        <v>A</v>
      </c>
      <c r="X7" s="79" t="str">
        <f t="shared" ref="X7:X70" si="10">IF(AI7&gt;=3.5,"A",IF(AI7&gt;=2.5,"B",IF(AI7&gt;=1.5,"C","D")))</f>
        <v>B</v>
      </c>
      <c r="Y7" s="268">
        <f t="shared" ref="Y7:Y70" si="11">IF(E7="A",4.2,IF(E7="B",2.5,IF(E7="C",2,1)))</f>
        <v>1</v>
      </c>
      <c r="Z7" s="269">
        <f t="shared" ref="Z7:Z70" si="12">IF(G7="A",4.2,IF(G7="B",2.5,IF(G7="C",2,1)))</f>
        <v>2.5</v>
      </c>
      <c r="AA7" s="269">
        <f t="shared" ref="AA7:AA70" si="13">IF(I7="A",4.2,IF(I7="B",2.5,IF(I7="C",2,1)))</f>
        <v>4.2</v>
      </c>
      <c r="AB7" s="269">
        <f t="shared" ref="AB7:AB70" si="14">IF(K7="A",4.2,IF(K7="B",2.5,IF(K7="C",2,1)))</f>
        <v>4.2</v>
      </c>
      <c r="AC7" s="269">
        <f t="shared" ref="AC7:AC70" si="15">IF(M7="A",4.2,IF(M7="B",2.5,IF(M7="C",2,1)))</f>
        <v>2.5</v>
      </c>
      <c r="AD7" s="269">
        <f t="shared" ref="AD7:AD70" si="16">IF(O7="A",4.2,IF(O7="B",2.5,IF(O7="C",2,1)))</f>
        <v>2</v>
      </c>
      <c r="AE7" s="269">
        <f t="shared" ref="AE7:AE70" si="17">IF(Q7="A",4.2,IF(Q7="B",2.5,IF(Q7="C",2,1)))</f>
        <v>4.2</v>
      </c>
      <c r="AF7" s="269">
        <f t="shared" ref="AF7:AF70" si="18">IF(S7="A",4.2,IF(S7="B",2.5,IF(S7="C",2,1)))</f>
        <v>4.2</v>
      </c>
      <c r="AG7" s="269">
        <f t="shared" ref="AG7:AG70" si="19">IF(U7="A",4.2,IF(U7="B",2.5,IF(U7="C",2,1)))</f>
        <v>2</v>
      </c>
      <c r="AH7" s="269">
        <f t="shared" ref="AH7:AH70" si="20">IF(W7="A",4.2,IF(W7="B",2.5,IF(W7="C",2,1)))</f>
        <v>4.2</v>
      </c>
      <c r="AI7" s="60">
        <f t="shared" ref="AI7:AI70" si="21">AVERAGE(Y7:AH7)</f>
        <v>3.0999999999999996</v>
      </c>
    </row>
    <row r="8" spans="1:35" x14ac:dyDescent="0.25">
      <c r="A8" s="326">
        <v>1</v>
      </c>
      <c r="B8" s="327">
        <v>10003</v>
      </c>
      <c r="C8" s="328" t="s">
        <v>166</v>
      </c>
      <c r="D8" s="329">
        <f>'[13]Мун-2023'!CM8</f>
        <v>0.2857142857142857</v>
      </c>
      <c r="E8" s="330" t="str">
        <f t="shared" si="0"/>
        <v>A</v>
      </c>
      <c r="F8" s="331">
        <f>'[13]Мун-2023'!CO8</f>
        <v>2.7888446215139442E-2</v>
      </c>
      <c r="G8" s="27" t="str">
        <f t="shared" si="1"/>
        <v>D</v>
      </c>
      <c r="H8" s="332">
        <f>'[13]Мун-2023'!CQ8</f>
        <v>0</v>
      </c>
      <c r="I8" s="27" t="str">
        <f t="shared" si="2"/>
        <v>A</v>
      </c>
      <c r="J8" s="26">
        <f>'[13]Мун-2023'!CS8</f>
        <v>0</v>
      </c>
      <c r="K8" s="27" t="str">
        <f t="shared" si="3"/>
        <v>A</v>
      </c>
      <c r="L8" s="36">
        <f>'[13]Рег-2023'!W8</f>
        <v>0</v>
      </c>
      <c r="M8" s="37" t="str">
        <f t="shared" si="4"/>
        <v>D</v>
      </c>
      <c r="N8" s="38">
        <f>'[13]Рег-2023'!Y8</f>
        <v>2.3715668365221302E-4</v>
      </c>
      <c r="O8" s="39" t="str">
        <f t="shared" si="5"/>
        <v>D</v>
      </c>
      <c r="P8" s="36">
        <f>'[13]Рег-2023'!AA8</f>
        <v>0</v>
      </c>
      <c r="Q8" s="37" t="str">
        <f t="shared" si="6"/>
        <v>D</v>
      </c>
      <c r="R8" s="38">
        <f>'[13]Фед-2023'!AQ8</f>
        <v>0</v>
      </c>
      <c r="S8" s="39" t="str">
        <f t="shared" si="7"/>
        <v>D</v>
      </c>
      <c r="T8" s="36">
        <f>'[13]Фед-2023'!AS8</f>
        <v>1.1268589365497207E-4</v>
      </c>
      <c r="U8" s="37" t="str">
        <f t="shared" si="9"/>
        <v>D</v>
      </c>
      <c r="V8" s="38">
        <f>'[13]Фед-2023'!AU8</f>
        <v>0</v>
      </c>
      <c r="W8" s="330" t="str">
        <f t="shared" si="8"/>
        <v>D</v>
      </c>
      <c r="X8" s="56" t="str">
        <f t="shared" si="10"/>
        <v>C</v>
      </c>
      <c r="Y8" s="277">
        <f t="shared" si="11"/>
        <v>4.2</v>
      </c>
      <c r="Z8" s="278">
        <f t="shared" si="12"/>
        <v>1</v>
      </c>
      <c r="AA8" s="278">
        <f t="shared" si="13"/>
        <v>4.2</v>
      </c>
      <c r="AB8" s="278">
        <f t="shared" si="14"/>
        <v>4.2</v>
      </c>
      <c r="AC8" s="278">
        <f t="shared" si="15"/>
        <v>1</v>
      </c>
      <c r="AD8" s="278">
        <f t="shared" si="16"/>
        <v>1</v>
      </c>
      <c r="AE8" s="278">
        <f t="shared" si="17"/>
        <v>1</v>
      </c>
      <c r="AF8" s="278">
        <f t="shared" si="18"/>
        <v>1</v>
      </c>
      <c r="AG8" s="278">
        <f t="shared" si="19"/>
        <v>1</v>
      </c>
      <c r="AH8" s="278">
        <f t="shared" si="20"/>
        <v>1</v>
      </c>
      <c r="AI8" s="59">
        <f t="shared" si="21"/>
        <v>1.9600000000000002</v>
      </c>
    </row>
    <row r="9" spans="1:35" x14ac:dyDescent="0.25">
      <c r="A9" s="326">
        <v>2</v>
      </c>
      <c r="B9" s="333">
        <v>10002</v>
      </c>
      <c r="C9" s="334" t="s">
        <v>167</v>
      </c>
      <c r="D9" s="335">
        <f>'[13]Мун-2023'!CM9</f>
        <v>9.8591549295774641E-2</v>
      </c>
      <c r="E9" s="336" t="str">
        <f t="shared" si="0"/>
        <v>A</v>
      </c>
      <c r="F9" s="337">
        <f>'[13]Мун-2023'!CO9</f>
        <v>5.9663865546218491E-2</v>
      </c>
      <c r="G9" s="24" t="str">
        <f t="shared" si="1"/>
        <v>D</v>
      </c>
      <c r="H9" s="338">
        <f>'[13]Мун-2023'!CQ9</f>
        <v>0</v>
      </c>
      <c r="I9" s="24" t="str">
        <f t="shared" si="2"/>
        <v>A</v>
      </c>
      <c r="J9" s="28">
        <f>'[13]Мун-2023'!CS9</f>
        <v>0</v>
      </c>
      <c r="K9" s="24" t="str">
        <f t="shared" si="3"/>
        <v>A</v>
      </c>
      <c r="L9" s="23">
        <f>'[13]Рег-2023'!W9</f>
        <v>0.25</v>
      </c>
      <c r="M9" s="30" t="str">
        <f t="shared" si="4"/>
        <v>B</v>
      </c>
      <c r="N9" s="33">
        <f>'[13]Рег-2023'!Y9</f>
        <v>0.94862673460885205</v>
      </c>
      <c r="O9" s="34" t="str">
        <f t="shared" si="5"/>
        <v>C</v>
      </c>
      <c r="P9" s="23">
        <f>'[13]Рег-2023'!AA9</f>
        <v>0.5</v>
      </c>
      <c r="Q9" s="30" t="str">
        <f t="shared" si="6"/>
        <v>A</v>
      </c>
      <c r="R9" s="38">
        <f>'[13]Фед-2023'!AQ9</f>
        <v>0.42857142857142855</v>
      </c>
      <c r="S9" s="34" t="str">
        <f t="shared" si="7"/>
        <v>A</v>
      </c>
      <c r="T9" s="36">
        <f>'[13]Фед-2023'!AS9</f>
        <v>0.5634294682748604</v>
      </c>
      <c r="U9" s="30" t="str">
        <f t="shared" si="9"/>
        <v>C</v>
      </c>
      <c r="V9" s="38">
        <f>'[13]Фед-2023'!AU9</f>
        <v>0</v>
      </c>
      <c r="W9" s="336" t="str">
        <f t="shared" si="8"/>
        <v>D</v>
      </c>
      <c r="X9" s="58" t="str">
        <f t="shared" si="10"/>
        <v>B</v>
      </c>
      <c r="Y9" s="277">
        <f t="shared" si="11"/>
        <v>4.2</v>
      </c>
      <c r="Z9" s="278">
        <f t="shared" si="12"/>
        <v>1</v>
      </c>
      <c r="AA9" s="278">
        <f t="shared" si="13"/>
        <v>4.2</v>
      </c>
      <c r="AB9" s="278">
        <f t="shared" si="14"/>
        <v>4.2</v>
      </c>
      <c r="AC9" s="278">
        <f t="shared" si="15"/>
        <v>2.5</v>
      </c>
      <c r="AD9" s="278">
        <f t="shared" si="16"/>
        <v>2</v>
      </c>
      <c r="AE9" s="278">
        <f t="shared" si="17"/>
        <v>4.2</v>
      </c>
      <c r="AF9" s="278">
        <f t="shared" si="18"/>
        <v>4.2</v>
      </c>
      <c r="AG9" s="278">
        <f t="shared" si="19"/>
        <v>2</v>
      </c>
      <c r="AH9" s="278">
        <f t="shared" si="20"/>
        <v>1</v>
      </c>
      <c r="AI9" s="59">
        <f t="shared" si="21"/>
        <v>2.95</v>
      </c>
    </row>
    <row r="10" spans="1:35" x14ac:dyDescent="0.25">
      <c r="A10" s="326">
        <v>3</v>
      </c>
      <c r="B10" s="333">
        <v>10090</v>
      </c>
      <c r="C10" s="334" t="s">
        <v>53</v>
      </c>
      <c r="D10" s="335">
        <f>'[13]Мун-2023'!CM10</f>
        <v>5.2401746724890827E-2</v>
      </c>
      <c r="E10" s="336" t="str">
        <f t="shared" si="0"/>
        <v>C</v>
      </c>
      <c r="F10" s="337">
        <f>'[13]Мун-2023'!CO10</f>
        <v>0.13085714285714287</v>
      </c>
      <c r="G10" s="24" t="str">
        <f t="shared" si="1"/>
        <v>D</v>
      </c>
      <c r="H10" s="338">
        <f>'[13]Мун-2023'!CQ10</f>
        <v>0</v>
      </c>
      <c r="I10" s="24" t="str">
        <f t="shared" si="2"/>
        <v>A</v>
      </c>
      <c r="J10" s="28">
        <f>'[13]Мун-2023'!CS10</f>
        <v>0</v>
      </c>
      <c r="K10" s="24" t="str">
        <f t="shared" si="3"/>
        <v>A</v>
      </c>
      <c r="L10" s="23">
        <f>'[13]Рег-2023'!W10</f>
        <v>0.25</v>
      </c>
      <c r="M10" s="30" t="str">
        <f t="shared" si="4"/>
        <v>B</v>
      </c>
      <c r="N10" s="33">
        <f>'[13]Рег-2023'!Y10</f>
        <v>0.23715668365221301</v>
      </c>
      <c r="O10" s="34" t="str">
        <f t="shared" si="5"/>
        <v>D</v>
      </c>
      <c r="P10" s="23">
        <f>'[13]Рег-2023'!AA10</f>
        <v>1</v>
      </c>
      <c r="Q10" s="30" t="str">
        <f t="shared" si="6"/>
        <v>A</v>
      </c>
      <c r="R10" s="38">
        <f>'[13]Фед-2023'!AQ10</f>
        <v>0.14285714285714285</v>
      </c>
      <c r="S10" s="34" t="str">
        <f t="shared" si="7"/>
        <v>C</v>
      </c>
      <c r="T10" s="36">
        <f>'[13]Фед-2023'!AS10</f>
        <v>0.33805768096491623</v>
      </c>
      <c r="U10" s="30" t="str">
        <f t="shared" si="9"/>
        <v>D</v>
      </c>
      <c r="V10" s="38">
        <f>'[13]Фед-2023'!AU10</f>
        <v>1</v>
      </c>
      <c r="W10" s="336" t="str">
        <f t="shared" si="8"/>
        <v>A</v>
      </c>
      <c r="X10" s="58" t="str">
        <f t="shared" si="10"/>
        <v>B</v>
      </c>
      <c r="Y10" s="277">
        <f t="shared" si="11"/>
        <v>2</v>
      </c>
      <c r="Z10" s="278">
        <f t="shared" si="12"/>
        <v>1</v>
      </c>
      <c r="AA10" s="278">
        <f t="shared" si="13"/>
        <v>4.2</v>
      </c>
      <c r="AB10" s="278">
        <f t="shared" si="14"/>
        <v>4.2</v>
      </c>
      <c r="AC10" s="278">
        <f t="shared" si="15"/>
        <v>2.5</v>
      </c>
      <c r="AD10" s="278">
        <f t="shared" si="16"/>
        <v>1</v>
      </c>
      <c r="AE10" s="278">
        <f t="shared" si="17"/>
        <v>4.2</v>
      </c>
      <c r="AF10" s="278">
        <f t="shared" si="18"/>
        <v>2</v>
      </c>
      <c r="AG10" s="278">
        <f t="shared" si="19"/>
        <v>1</v>
      </c>
      <c r="AH10" s="278">
        <f t="shared" si="20"/>
        <v>4.2</v>
      </c>
      <c r="AI10" s="59">
        <f t="shared" si="21"/>
        <v>2.63</v>
      </c>
    </row>
    <row r="11" spans="1:35" x14ac:dyDescent="0.25">
      <c r="A11" s="326">
        <v>4</v>
      </c>
      <c r="B11" s="333">
        <v>10004</v>
      </c>
      <c r="C11" s="334" t="s">
        <v>52</v>
      </c>
      <c r="D11" s="335">
        <f>'[13]Мун-2023'!CM11</f>
        <v>2.133194588969823E-2</v>
      </c>
      <c r="E11" s="336" t="str">
        <f t="shared" si="0"/>
        <v>D</v>
      </c>
      <c r="F11" s="337">
        <f>'[13]Мун-2023'!CO11</f>
        <v>1.2578534031413613</v>
      </c>
      <c r="G11" s="24" t="str">
        <f t="shared" si="1"/>
        <v>A</v>
      </c>
      <c r="H11" s="338">
        <f>'[13]Мун-2023'!CQ11</f>
        <v>0</v>
      </c>
      <c r="I11" s="24" t="str">
        <f t="shared" si="2"/>
        <v>A</v>
      </c>
      <c r="J11" s="28">
        <f>'[13]Мун-2023'!CS11</f>
        <v>0</v>
      </c>
      <c r="K11" s="24" t="str">
        <f t="shared" si="3"/>
        <v>A</v>
      </c>
      <c r="L11" s="23">
        <f>'[13]Рег-2023'!W11</f>
        <v>0.25</v>
      </c>
      <c r="M11" s="30" t="str">
        <f t="shared" si="4"/>
        <v>B</v>
      </c>
      <c r="N11" s="33">
        <f>'[13]Рег-2023'!Y11</f>
        <v>5.6917604076531125</v>
      </c>
      <c r="O11" s="34" t="str">
        <f t="shared" si="5"/>
        <v>A</v>
      </c>
      <c r="P11" s="23">
        <f>'[13]Рег-2023'!AA11</f>
        <v>0.58333333333333337</v>
      </c>
      <c r="Q11" s="30" t="str">
        <f t="shared" si="6"/>
        <v>A</v>
      </c>
      <c r="R11" s="38">
        <f>'[13]Фед-2023'!AQ11</f>
        <v>0.42857142857142855</v>
      </c>
      <c r="S11" s="34" t="str">
        <f t="shared" si="7"/>
        <v>A</v>
      </c>
      <c r="T11" s="36">
        <f>'[13]Фед-2023'!AS11</f>
        <v>4.958179320818771</v>
      </c>
      <c r="U11" s="30" t="str">
        <f t="shared" si="9"/>
        <v>A</v>
      </c>
      <c r="V11" s="38">
        <f>'[13]Фед-2023'!AU11</f>
        <v>0.29545454545454547</v>
      </c>
      <c r="W11" s="336" t="str">
        <f t="shared" si="8"/>
        <v>A</v>
      </c>
      <c r="X11" s="58" t="str">
        <f t="shared" si="10"/>
        <v>A</v>
      </c>
      <c r="Y11" s="277">
        <f>IF(E11="A",4.2,IF(E11="B",2.5,IF(E11="C",2,1)))</f>
        <v>1</v>
      </c>
      <c r="Z11" s="278">
        <f t="shared" si="12"/>
        <v>4.2</v>
      </c>
      <c r="AA11" s="278">
        <f t="shared" si="13"/>
        <v>4.2</v>
      </c>
      <c r="AB11" s="278">
        <f t="shared" si="14"/>
        <v>4.2</v>
      </c>
      <c r="AC11" s="278">
        <f t="shared" si="15"/>
        <v>2.5</v>
      </c>
      <c r="AD11" s="278">
        <f t="shared" si="16"/>
        <v>4.2</v>
      </c>
      <c r="AE11" s="278">
        <f t="shared" si="17"/>
        <v>4.2</v>
      </c>
      <c r="AF11" s="278">
        <f t="shared" si="18"/>
        <v>4.2</v>
      </c>
      <c r="AG11" s="278">
        <f t="shared" si="19"/>
        <v>4.2</v>
      </c>
      <c r="AH11" s="278">
        <f t="shared" si="20"/>
        <v>4.2</v>
      </c>
      <c r="AI11" s="59">
        <f t="shared" si="21"/>
        <v>3.71</v>
      </c>
    </row>
    <row r="12" spans="1:35" x14ac:dyDescent="0.25">
      <c r="A12" s="326">
        <v>5</v>
      </c>
      <c r="B12" s="333">
        <v>10001</v>
      </c>
      <c r="C12" s="334" t="s">
        <v>194</v>
      </c>
      <c r="D12" s="335">
        <f>'[13]Мун-2023'!CM12</f>
        <v>1.607717041800643E-2</v>
      </c>
      <c r="E12" s="336" t="str">
        <f t="shared" si="0"/>
        <v>D</v>
      </c>
      <c r="F12" s="337">
        <f>'[13]Мун-2023'!CO12</f>
        <v>1.0761245674740485</v>
      </c>
      <c r="G12" s="24" t="str">
        <f t="shared" si="1"/>
        <v>A</v>
      </c>
      <c r="H12" s="338">
        <f>'[13]Мун-2023'!CQ12</f>
        <v>0</v>
      </c>
      <c r="I12" s="24" t="str">
        <f t="shared" si="2"/>
        <v>A</v>
      </c>
      <c r="J12" s="28">
        <f>'[13]Мун-2023'!CS12</f>
        <v>0</v>
      </c>
      <c r="K12" s="24" t="str">
        <f t="shared" si="3"/>
        <v>A</v>
      </c>
      <c r="L12" s="23">
        <f>'[13]Рег-2023'!W12</f>
        <v>0.25</v>
      </c>
      <c r="M12" s="30" t="str">
        <f t="shared" si="4"/>
        <v>B</v>
      </c>
      <c r="N12" s="33">
        <f>'[13]Рег-2023'!Y12</f>
        <v>0.47431336730442603</v>
      </c>
      <c r="O12" s="34" t="str">
        <f t="shared" si="5"/>
        <v>D</v>
      </c>
      <c r="P12" s="23">
        <f>'[13]Рег-2023'!AA12</f>
        <v>0.5</v>
      </c>
      <c r="Q12" s="30" t="str">
        <f t="shared" si="6"/>
        <v>A</v>
      </c>
      <c r="R12" s="38">
        <f>'[13]Фед-2023'!AQ12</f>
        <v>0.42857142857142855</v>
      </c>
      <c r="S12" s="34" t="str">
        <f t="shared" si="7"/>
        <v>A</v>
      </c>
      <c r="T12" s="36">
        <f>'[13]Фед-2023'!AS12</f>
        <v>0.78880125558480452</v>
      </c>
      <c r="U12" s="30" t="str">
        <f t="shared" si="9"/>
        <v>C</v>
      </c>
      <c r="V12" s="38">
        <f>'[13]Фед-2023'!AU12</f>
        <v>0.42857142857142855</v>
      </c>
      <c r="W12" s="336" t="str">
        <f t="shared" si="8"/>
        <v>A</v>
      </c>
      <c r="X12" s="58" t="str">
        <f t="shared" si="10"/>
        <v>B</v>
      </c>
      <c r="Y12" s="277">
        <f t="shared" si="11"/>
        <v>1</v>
      </c>
      <c r="Z12" s="278">
        <f t="shared" si="12"/>
        <v>4.2</v>
      </c>
      <c r="AA12" s="278">
        <f t="shared" si="13"/>
        <v>4.2</v>
      </c>
      <c r="AB12" s="278">
        <f t="shared" si="14"/>
        <v>4.2</v>
      </c>
      <c r="AC12" s="278">
        <f t="shared" si="15"/>
        <v>2.5</v>
      </c>
      <c r="AD12" s="278">
        <f t="shared" si="16"/>
        <v>1</v>
      </c>
      <c r="AE12" s="278">
        <f t="shared" si="17"/>
        <v>4.2</v>
      </c>
      <c r="AF12" s="278">
        <f t="shared" si="18"/>
        <v>4.2</v>
      </c>
      <c r="AG12" s="278">
        <f t="shared" si="19"/>
        <v>2</v>
      </c>
      <c r="AH12" s="278">
        <f t="shared" si="20"/>
        <v>4.2</v>
      </c>
      <c r="AI12" s="59">
        <f t="shared" si="21"/>
        <v>3.17</v>
      </c>
    </row>
    <row r="13" spans="1:35" x14ac:dyDescent="0.25">
      <c r="A13" s="326">
        <v>6</v>
      </c>
      <c r="B13" s="333">
        <v>10120</v>
      </c>
      <c r="C13" s="334" t="s">
        <v>168</v>
      </c>
      <c r="D13" s="335">
        <f>'[13]Мун-2023'!CM13</f>
        <v>5.3435114503816793E-2</v>
      </c>
      <c r="E13" s="336" t="str">
        <f t="shared" si="0"/>
        <v>C</v>
      </c>
      <c r="F13" s="337">
        <f>'[13]Мун-2023'!CO13</f>
        <v>0.13731656184486374</v>
      </c>
      <c r="G13" s="24" t="str">
        <f t="shared" si="1"/>
        <v>D</v>
      </c>
      <c r="H13" s="338">
        <f>'[13]Мун-2023'!CQ13</f>
        <v>0</v>
      </c>
      <c r="I13" s="24" t="str">
        <f t="shared" si="2"/>
        <v>A</v>
      </c>
      <c r="J13" s="28">
        <f>'[13]Мун-2023'!CS13</f>
        <v>0</v>
      </c>
      <c r="K13" s="24" t="str">
        <f t="shared" si="3"/>
        <v>A</v>
      </c>
      <c r="L13" s="23">
        <f>'[13]Рег-2023'!W13</f>
        <v>0.5</v>
      </c>
      <c r="M13" s="30" t="str">
        <f t="shared" si="4"/>
        <v>A</v>
      </c>
      <c r="N13" s="33">
        <f>'[13]Рег-2023'!Y13</f>
        <v>0.47431336730442603</v>
      </c>
      <c r="O13" s="34" t="str">
        <f t="shared" si="5"/>
        <v>D</v>
      </c>
      <c r="P13" s="23">
        <f>'[13]Рег-2023'!AA13</f>
        <v>0</v>
      </c>
      <c r="Q13" s="30" t="str">
        <f t="shared" si="6"/>
        <v>D</v>
      </c>
      <c r="R13" s="38">
        <f>'[13]Фед-2023'!AQ13</f>
        <v>0.2857142857142857</v>
      </c>
      <c r="S13" s="34" t="str">
        <f t="shared" si="7"/>
        <v>A</v>
      </c>
      <c r="T13" s="36">
        <f>'[13]Фед-2023'!AS13</f>
        <v>0.45074357461988829</v>
      </c>
      <c r="U13" s="30" t="str">
        <f t="shared" si="9"/>
        <v>D</v>
      </c>
      <c r="V13" s="38">
        <f>'[13]Фед-2023'!AU13</f>
        <v>0.5</v>
      </c>
      <c r="W13" s="336" t="str">
        <f t="shared" si="8"/>
        <v>A</v>
      </c>
      <c r="X13" s="58" t="str">
        <f t="shared" si="10"/>
        <v>B</v>
      </c>
      <c r="Y13" s="277">
        <f t="shared" si="11"/>
        <v>2</v>
      </c>
      <c r="Z13" s="278">
        <f t="shared" si="12"/>
        <v>1</v>
      </c>
      <c r="AA13" s="278">
        <f t="shared" si="13"/>
        <v>4.2</v>
      </c>
      <c r="AB13" s="278">
        <f t="shared" si="14"/>
        <v>4.2</v>
      </c>
      <c r="AC13" s="278">
        <f t="shared" si="15"/>
        <v>4.2</v>
      </c>
      <c r="AD13" s="278">
        <f t="shared" si="16"/>
        <v>1</v>
      </c>
      <c r="AE13" s="278">
        <f t="shared" si="17"/>
        <v>1</v>
      </c>
      <c r="AF13" s="278">
        <f t="shared" si="18"/>
        <v>4.2</v>
      </c>
      <c r="AG13" s="278">
        <f t="shared" si="19"/>
        <v>1</v>
      </c>
      <c r="AH13" s="278">
        <f t="shared" si="20"/>
        <v>4.2</v>
      </c>
      <c r="AI13" s="59">
        <f t="shared" si="21"/>
        <v>2.7</v>
      </c>
    </row>
    <row r="14" spans="1:35" x14ac:dyDescent="0.25">
      <c r="A14" s="326">
        <v>7</v>
      </c>
      <c r="B14" s="333">
        <v>10190</v>
      </c>
      <c r="C14" s="334" t="s">
        <v>169</v>
      </c>
      <c r="D14" s="335">
        <f>'[13]Мун-2023'!CM14</f>
        <v>0.3</v>
      </c>
      <c r="E14" s="336" t="str">
        <f t="shared" si="0"/>
        <v>A</v>
      </c>
      <c r="F14" s="337">
        <f>'[13]Мун-2023'!CO14</f>
        <v>1.5174506828528073E-2</v>
      </c>
      <c r="G14" s="24" t="str">
        <f t="shared" si="1"/>
        <v>D</v>
      </c>
      <c r="H14" s="338">
        <f>'[13]Мун-2023'!CQ14</f>
        <v>0</v>
      </c>
      <c r="I14" s="24" t="str">
        <f t="shared" si="2"/>
        <v>A</v>
      </c>
      <c r="J14" s="28">
        <f>'[13]Мун-2023'!CS14</f>
        <v>0</v>
      </c>
      <c r="K14" s="24" t="str">
        <f t="shared" si="3"/>
        <v>A</v>
      </c>
      <c r="L14" s="23">
        <f>'[13]Рег-2023'!W14</f>
        <v>0.5</v>
      </c>
      <c r="M14" s="30" t="str">
        <f t="shared" si="4"/>
        <v>A</v>
      </c>
      <c r="N14" s="33">
        <f>'[13]Рег-2023'!Y14</f>
        <v>0.71147005095663907</v>
      </c>
      <c r="O14" s="34" t="str">
        <f t="shared" si="5"/>
        <v>C</v>
      </c>
      <c r="P14" s="23">
        <f>'[13]Рег-2023'!AA14</f>
        <v>0.66666666666666663</v>
      </c>
      <c r="Q14" s="30" t="str">
        <f t="shared" si="6"/>
        <v>A</v>
      </c>
      <c r="R14" s="38">
        <f>'[13]Фед-2023'!AQ14</f>
        <v>0.14285714285714285</v>
      </c>
      <c r="S14" s="34" t="str">
        <f t="shared" si="7"/>
        <v>C</v>
      </c>
      <c r="T14" s="36">
        <f>'[13]Фед-2023'!AS14</f>
        <v>0.67611536192983246</v>
      </c>
      <c r="U14" s="30" t="str">
        <f t="shared" si="9"/>
        <v>C</v>
      </c>
      <c r="V14" s="38">
        <f>'[13]Фед-2023'!AU14</f>
        <v>0</v>
      </c>
      <c r="W14" s="336" t="str">
        <f t="shared" si="8"/>
        <v>D</v>
      </c>
      <c r="X14" s="58" t="str">
        <f t="shared" si="10"/>
        <v>B</v>
      </c>
      <c r="Y14" s="277">
        <f t="shared" si="11"/>
        <v>4.2</v>
      </c>
      <c r="Z14" s="278">
        <f t="shared" si="12"/>
        <v>1</v>
      </c>
      <c r="AA14" s="278">
        <f t="shared" si="13"/>
        <v>4.2</v>
      </c>
      <c r="AB14" s="278">
        <f t="shared" si="14"/>
        <v>4.2</v>
      </c>
      <c r="AC14" s="278">
        <f t="shared" si="15"/>
        <v>4.2</v>
      </c>
      <c r="AD14" s="278">
        <f t="shared" si="16"/>
        <v>2</v>
      </c>
      <c r="AE14" s="278">
        <f t="shared" si="17"/>
        <v>4.2</v>
      </c>
      <c r="AF14" s="278">
        <f t="shared" si="18"/>
        <v>2</v>
      </c>
      <c r="AG14" s="278">
        <f t="shared" si="19"/>
        <v>2</v>
      </c>
      <c r="AH14" s="278">
        <f t="shared" si="20"/>
        <v>1</v>
      </c>
      <c r="AI14" s="59">
        <f t="shared" si="21"/>
        <v>2.9</v>
      </c>
    </row>
    <row r="15" spans="1:35" x14ac:dyDescent="0.25">
      <c r="A15" s="326">
        <v>8</v>
      </c>
      <c r="B15" s="333">
        <v>10320</v>
      </c>
      <c r="C15" s="334" t="s">
        <v>51</v>
      </c>
      <c r="D15" s="335">
        <f>'[13]Мун-2023'!CM15</f>
        <v>1.4354066985645933E-2</v>
      </c>
      <c r="E15" s="336" t="str">
        <f t="shared" si="0"/>
        <v>D</v>
      </c>
      <c r="F15" s="337">
        <f>'[13]Мун-2023'!CO15</f>
        <v>0.20134874759152216</v>
      </c>
      <c r="G15" s="24" t="str">
        <f t="shared" si="1"/>
        <v>C</v>
      </c>
      <c r="H15" s="338">
        <f>'[13]Мун-2023'!CQ15</f>
        <v>0</v>
      </c>
      <c r="I15" s="24" t="str">
        <f t="shared" si="2"/>
        <v>A</v>
      </c>
      <c r="J15" s="28">
        <f>'[13]Мун-2023'!CS15</f>
        <v>0</v>
      </c>
      <c r="K15" s="24" t="str">
        <f t="shared" si="3"/>
        <v>A</v>
      </c>
      <c r="L15" s="23">
        <f>'[13]Рег-2023'!W15</f>
        <v>0.25</v>
      </c>
      <c r="M15" s="30" t="str">
        <f t="shared" si="4"/>
        <v>B</v>
      </c>
      <c r="N15" s="33">
        <f>'[13]Рег-2023'!Y15</f>
        <v>0.23715668365221301</v>
      </c>
      <c r="O15" s="34" t="str">
        <f t="shared" si="5"/>
        <v>D</v>
      </c>
      <c r="P15" s="23">
        <f>'[13]Рег-2023'!AA15</f>
        <v>1</v>
      </c>
      <c r="Q15" s="30" t="str">
        <f t="shared" si="6"/>
        <v>A</v>
      </c>
      <c r="R15" s="38">
        <f>'[13]Фед-2023'!AQ15</f>
        <v>0.42857142857142855</v>
      </c>
      <c r="S15" s="34" t="str">
        <f t="shared" si="7"/>
        <v>A</v>
      </c>
      <c r="T15" s="36">
        <f>'[13]Фед-2023'!AS15</f>
        <v>0.5634294682748604</v>
      </c>
      <c r="U15" s="30" t="str">
        <f t="shared" si="9"/>
        <v>C</v>
      </c>
      <c r="V15" s="38">
        <f>'[13]Фед-2023'!AU15</f>
        <v>0</v>
      </c>
      <c r="W15" s="336" t="str">
        <f t="shared" si="8"/>
        <v>D</v>
      </c>
      <c r="X15" s="58" t="str">
        <f t="shared" si="10"/>
        <v>B</v>
      </c>
      <c r="Y15" s="277">
        <f t="shared" si="11"/>
        <v>1</v>
      </c>
      <c r="Z15" s="278">
        <f t="shared" si="12"/>
        <v>2</v>
      </c>
      <c r="AA15" s="278">
        <f t="shared" si="13"/>
        <v>4.2</v>
      </c>
      <c r="AB15" s="278">
        <f t="shared" si="14"/>
        <v>4.2</v>
      </c>
      <c r="AC15" s="278">
        <f t="shared" si="15"/>
        <v>2.5</v>
      </c>
      <c r="AD15" s="278">
        <f t="shared" si="16"/>
        <v>1</v>
      </c>
      <c r="AE15" s="278">
        <f t="shared" si="17"/>
        <v>4.2</v>
      </c>
      <c r="AF15" s="278">
        <f t="shared" si="18"/>
        <v>4.2</v>
      </c>
      <c r="AG15" s="278">
        <f t="shared" si="19"/>
        <v>2</v>
      </c>
      <c r="AH15" s="278">
        <f t="shared" si="20"/>
        <v>1</v>
      </c>
      <c r="AI15" s="59">
        <f t="shared" si="21"/>
        <v>2.63</v>
      </c>
    </row>
    <row r="16" spans="1:35" ht="15.75" thickBot="1" x14ac:dyDescent="0.3">
      <c r="A16" s="326">
        <v>9</v>
      </c>
      <c r="B16" s="333">
        <v>10860</v>
      </c>
      <c r="C16" s="339" t="s">
        <v>195</v>
      </c>
      <c r="D16" s="335">
        <f>'[13]Мун-2023'!CM16</f>
        <v>1.098901098901099E-2</v>
      </c>
      <c r="E16" s="336" t="str">
        <f t="shared" si="0"/>
        <v>D</v>
      </c>
      <c r="F16" s="337">
        <f>'[13]Мун-2023'!CO16</f>
        <v>0.1047180667433832</v>
      </c>
      <c r="G16" s="24" t="str">
        <f t="shared" si="1"/>
        <v>D</v>
      </c>
      <c r="H16" s="338">
        <f>'[13]Мун-2023'!CQ16</f>
        <v>0</v>
      </c>
      <c r="I16" s="24" t="str">
        <f t="shared" si="2"/>
        <v>A</v>
      </c>
      <c r="J16" s="28">
        <f>'[13]Мун-2023'!CS16</f>
        <v>0</v>
      </c>
      <c r="K16" s="24" t="str">
        <f t="shared" si="3"/>
        <v>A</v>
      </c>
      <c r="L16" s="23">
        <f>'[13]Рег-2023'!W16</f>
        <v>0</v>
      </c>
      <c r="M16" s="30" t="str">
        <f t="shared" si="4"/>
        <v>D</v>
      </c>
      <c r="N16" s="33">
        <f>'[13]Рег-2023'!Y16</f>
        <v>2.3715668365221302E-4</v>
      </c>
      <c r="O16" s="34" t="str">
        <f t="shared" si="5"/>
        <v>D</v>
      </c>
      <c r="P16" s="23">
        <f>'[13]Рег-2023'!AA16</f>
        <v>0</v>
      </c>
      <c r="Q16" s="30" t="str">
        <f t="shared" si="6"/>
        <v>D</v>
      </c>
      <c r="R16" s="38">
        <f>'[13]Фед-2023'!AQ16</f>
        <v>0.14285714285714285</v>
      </c>
      <c r="S16" s="34" t="str">
        <f t="shared" si="7"/>
        <v>C</v>
      </c>
      <c r="T16" s="36">
        <f>'[13]Фед-2023'!AS16</f>
        <v>0.11268589365497207</v>
      </c>
      <c r="U16" s="30" t="str">
        <f t="shared" si="9"/>
        <v>D</v>
      </c>
      <c r="V16" s="38">
        <f>'[13]Фед-2023'!AU16</f>
        <v>0</v>
      </c>
      <c r="W16" s="336" t="str">
        <f t="shared" si="8"/>
        <v>D</v>
      </c>
      <c r="X16" s="58" t="str">
        <f t="shared" si="10"/>
        <v>C</v>
      </c>
      <c r="Y16" s="277">
        <f t="shared" si="11"/>
        <v>1</v>
      </c>
      <c r="Z16" s="278">
        <f t="shared" si="12"/>
        <v>1</v>
      </c>
      <c r="AA16" s="278">
        <f t="shared" si="13"/>
        <v>4.2</v>
      </c>
      <c r="AB16" s="278">
        <f t="shared" si="14"/>
        <v>4.2</v>
      </c>
      <c r="AC16" s="278">
        <f t="shared" si="15"/>
        <v>1</v>
      </c>
      <c r="AD16" s="278">
        <f t="shared" si="16"/>
        <v>1</v>
      </c>
      <c r="AE16" s="278">
        <f t="shared" si="17"/>
        <v>1</v>
      </c>
      <c r="AF16" s="278">
        <f t="shared" si="18"/>
        <v>2</v>
      </c>
      <c r="AG16" s="278">
        <f t="shared" si="19"/>
        <v>1</v>
      </c>
      <c r="AH16" s="278">
        <f t="shared" si="20"/>
        <v>1</v>
      </c>
      <c r="AI16" s="59">
        <f t="shared" si="21"/>
        <v>1.7399999999999998</v>
      </c>
    </row>
    <row r="17" spans="1:35" ht="15.75" thickBot="1" x14ac:dyDescent="0.3">
      <c r="A17" s="324"/>
      <c r="B17" s="325"/>
      <c r="C17" s="29" t="str">
        <f>'[13]Мун-2023'!C17</f>
        <v>КИРОВСКИЙ РАЙОН</v>
      </c>
      <c r="D17" s="70">
        <f>'[13]Мун-2023'!CM17</f>
        <v>2.9269366197183098E-2</v>
      </c>
      <c r="E17" s="71" t="str">
        <f t="shared" si="0"/>
        <v>D</v>
      </c>
      <c r="F17" s="72">
        <f>'[13]Мун-2023'!CO17</f>
        <v>0.35326129207805335</v>
      </c>
      <c r="G17" s="73" t="str">
        <f t="shared" si="1"/>
        <v>B</v>
      </c>
      <c r="H17" s="74">
        <f>'[13]Мун-2023'!CQ17</f>
        <v>0</v>
      </c>
      <c r="I17" s="73" t="str">
        <f t="shared" si="2"/>
        <v>A</v>
      </c>
      <c r="J17" s="75">
        <f>'[13]Мун-2023'!CS17</f>
        <v>0</v>
      </c>
      <c r="K17" s="73" t="str">
        <f t="shared" si="3"/>
        <v>A</v>
      </c>
      <c r="L17" s="76">
        <f>'[13]Рег-2023'!W17</f>
        <v>0.25</v>
      </c>
      <c r="M17" s="77" t="str">
        <f t="shared" si="4"/>
        <v>B</v>
      </c>
      <c r="N17" s="75">
        <f>'[13]Рег-2023'!Y17</f>
        <v>0.83004839278274556</v>
      </c>
      <c r="O17" s="78" t="str">
        <f t="shared" si="5"/>
        <v>C</v>
      </c>
      <c r="P17" s="76">
        <f>'[13]Рег-2023'!AA17</f>
        <v>0.40476190476190477</v>
      </c>
      <c r="Q17" s="77" t="str">
        <f t="shared" si="6"/>
        <v>A</v>
      </c>
      <c r="R17" s="75">
        <f>'[13]Фед-2023'!AQ17</f>
        <v>5.9523809523809527E-2</v>
      </c>
      <c r="S17" s="78" t="str">
        <f t="shared" si="7"/>
        <v>D</v>
      </c>
      <c r="T17" s="76">
        <f>'[13]Фед-2023'!AS17</f>
        <v>0.2159812961720298</v>
      </c>
      <c r="U17" s="77" t="str">
        <f t="shared" si="9"/>
        <v>D</v>
      </c>
      <c r="V17" s="75">
        <f>'[13]Фед-2023'!AU17</f>
        <v>0.21739130434782608</v>
      </c>
      <c r="W17" s="71" t="str">
        <f t="shared" si="8"/>
        <v>A</v>
      </c>
      <c r="X17" s="79" t="str">
        <f t="shared" si="10"/>
        <v>B</v>
      </c>
      <c r="Y17" s="277">
        <f t="shared" si="11"/>
        <v>1</v>
      </c>
      <c r="Z17" s="278">
        <f t="shared" si="12"/>
        <v>2.5</v>
      </c>
      <c r="AA17" s="278">
        <f t="shared" si="13"/>
        <v>4.2</v>
      </c>
      <c r="AB17" s="278">
        <f t="shared" si="14"/>
        <v>4.2</v>
      </c>
      <c r="AC17" s="278">
        <f t="shared" si="15"/>
        <v>2.5</v>
      </c>
      <c r="AD17" s="278">
        <f t="shared" si="16"/>
        <v>2</v>
      </c>
      <c r="AE17" s="278">
        <f t="shared" si="17"/>
        <v>4.2</v>
      </c>
      <c r="AF17" s="278">
        <f t="shared" si="18"/>
        <v>1</v>
      </c>
      <c r="AG17" s="278">
        <f t="shared" si="19"/>
        <v>1</v>
      </c>
      <c r="AH17" s="278">
        <f t="shared" si="20"/>
        <v>4.2</v>
      </c>
      <c r="AI17" s="59">
        <f t="shared" si="21"/>
        <v>2.6799999999999997</v>
      </c>
    </row>
    <row r="18" spans="1:35" x14ac:dyDescent="0.25">
      <c r="A18" s="326">
        <v>1</v>
      </c>
      <c r="B18" s="327">
        <v>20040</v>
      </c>
      <c r="C18" s="340" t="s">
        <v>54</v>
      </c>
      <c r="D18" s="329">
        <f>'[13]Мун-2023'!CM18</f>
        <v>3.4883720930232558E-2</v>
      </c>
      <c r="E18" s="330" t="str">
        <f t="shared" si="0"/>
        <v>C</v>
      </c>
      <c r="F18" s="331">
        <f>'[13]Мун-2023'!CO18</f>
        <v>0.49236641221374045</v>
      </c>
      <c r="G18" s="27" t="str">
        <f t="shared" si="1"/>
        <v>B</v>
      </c>
      <c r="H18" s="332">
        <f>'[13]Мун-2023'!CQ18</f>
        <v>0</v>
      </c>
      <c r="I18" s="27" t="str">
        <f t="shared" si="2"/>
        <v>A</v>
      </c>
      <c r="J18" s="26">
        <f>'[13]Мун-2023'!CS18</f>
        <v>0</v>
      </c>
      <c r="K18" s="27" t="str">
        <f t="shared" si="3"/>
        <v>A</v>
      </c>
      <c r="L18" s="36">
        <f>'[13]Рег-2023'!W18</f>
        <v>0.5</v>
      </c>
      <c r="M18" s="37" t="str">
        <f t="shared" si="4"/>
        <v>A</v>
      </c>
      <c r="N18" s="38">
        <f>'[13]Рег-2023'!Y18</f>
        <v>1.6600967855654911</v>
      </c>
      <c r="O18" s="39" t="str">
        <f t="shared" si="5"/>
        <v>A</v>
      </c>
      <c r="P18" s="36">
        <f>'[13]Рег-2023'!AA18</f>
        <v>0.5714285714285714</v>
      </c>
      <c r="Q18" s="37" t="str">
        <f t="shared" si="6"/>
        <v>A</v>
      </c>
      <c r="R18" s="38">
        <f>'[13]Фед-2023'!AQ18</f>
        <v>0.14285714285714285</v>
      </c>
      <c r="S18" s="39" t="str">
        <f t="shared" si="7"/>
        <v>C</v>
      </c>
      <c r="T18" s="36">
        <f>'[13]Фед-2023'!AS18</f>
        <v>0.22537178730994414</v>
      </c>
      <c r="U18" s="37" t="str">
        <f t="shared" si="9"/>
        <v>D</v>
      </c>
      <c r="V18" s="38">
        <f>'[13]Фед-2023'!AU18</f>
        <v>0</v>
      </c>
      <c r="W18" s="330" t="str">
        <f t="shared" si="8"/>
        <v>D</v>
      </c>
      <c r="X18" s="56" t="str">
        <f t="shared" si="10"/>
        <v>B</v>
      </c>
      <c r="Y18" s="277">
        <f t="shared" si="11"/>
        <v>2</v>
      </c>
      <c r="Z18" s="278">
        <f t="shared" si="12"/>
        <v>2.5</v>
      </c>
      <c r="AA18" s="278">
        <f t="shared" si="13"/>
        <v>4.2</v>
      </c>
      <c r="AB18" s="278">
        <f t="shared" si="14"/>
        <v>4.2</v>
      </c>
      <c r="AC18" s="278">
        <f t="shared" si="15"/>
        <v>4.2</v>
      </c>
      <c r="AD18" s="278">
        <f t="shared" si="16"/>
        <v>4.2</v>
      </c>
      <c r="AE18" s="278">
        <f t="shared" si="17"/>
        <v>4.2</v>
      </c>
      <c r="AF18" s="278">
        <f t="shared" si="18"/>
        <v>2</v>
      </c>
      <c r="AG18" s="278">
        <f t="shared" si="19"/>
        <v>1</v>
      </c>
      <c r="AH18" s="278">
        <f t="shared" si="20"/>
        <v>1</v>
      </c>
      <c r="AI18" s="59">
        <f t="shared" si="21"/>
        <v>2.9499999999999997</v>
      </c>
    </row>
    <row r="19" spans="1:35" x14ac:dyDescent="0.25">
      <c r="A19" s="341">
        <v>2</v>
      </c>
      <c r="B19" s="333">
        <v>20061</v>
      </c>
      <c r="C19" s="334" t="s">
        <v>55</v>
      </c>
      <c r="D19" s="335">
        <f>'[13]Мун-2023'!CM19</f>
        <v>7.6543209876543214E-2</v>
      </c>
      <c r="E19" s="336" t="str">
        <f t="shared" si="0"/>
        <v>B</v>
      </c>
      <c r="F19" s="337">
        <f>'[13]Мун-2023'!CO19</f>
        <v>0.5625</v>
      </c>
      <c r="G19" s="24" t="str">
        <f t="shared" si="1"/>
        <v>A</v>
      </c>
      <c r="H19" s="338">
        <f>'[13]Мун-2023'!CQ19</f>
        <v>0</v>
      </c>
      <c r="I19" s="24" t="str">
        <f t="shared" si="2"/>
        <v>A</v>
      </c>
      <c r="J19" s="28">
        <f>'[13]Мун-2023'!CS19</f>
        <v>0</v>
      </c>
      <c r="K19" s="24" t="str">
        <f t="shared" si="3"/>
        <v>A</v>
      </c>
      <c r="L19" s="23">
        <f>'[13]Рег-2023'!W19</f>
        <v>1</v>
      </c>
      <c r="M19" s="30" t="str">
        <f t="shared" si="4"/>
        <v>A</v>
      </c>
      <c r="N19" s="33">
        <f>'[13]Рег-2023'!Y19</f>
        <v>4.5059769893920478</v>
      </c>
      <c r="O19" s="34" t="str">
        <f t="shared" si="5"/>
        <v>A</v>
      </c>
      <c r="P19" s="23">
        <f>'[13]Рег-2023'!AA19</f>
        <v>0.52631578947368418</v>
      </c>
      <c r="Q19" s="30" t="str">
        <f t="shared" si="6"/>
        <v>A</v>
      </c>
      <c r="R19" s="38">
        <f>'[13]Фед-2023'!AQ19</f>
        <v>0.2857142857142857</v>
      </c>
      <c r="S19" s="34" t="str">
        <f t="shared" si="7"/>
        <v>A</v>
      </c>
      <c r="T19" s="36">
        <f>'[13]Фед-2023'!AS19</f>
        <v>0.45074357461988829</v>
      </c>
      <c r="U19" s="30" t="str">
        <f t="shared" si="9"/>
        <v>D</v>
      </c>
      <c r="V19" s="38">
        <f>'[13]Фед-2023'!AU19</f>
        <v>0.75</v>
      </c>
      <c r="W19" s="336" t="str">
        <f t="shared" si="8"/>
        <v>A</v>
      </c>
      <c r="X19" s="58" t="str">
        <f t="shared" si="10"/>
        <v>A</v>
      </c>
      <c r="Y19" s="277">
        <f t="shared" si="11"/>
        <v>2.5</v>
      </c>
      <c r="Z19" s="278">
        <f t="shared" si="12"/>
        <v>4.2</v>
      </c>
      <c r="AA19" s="278">
        <f t="shared" si="13"/>
        <v>4.2</v>
      </c>
      <c r="AB19" s="278">
        <f t="shared" si="14"/>
        <v>4.2</v>
      </c>
      <c r="AC19" s="278">
        <f t="shared" si="15"/>
        <v>4.2</v>
      </c>
      <c r="AD19" s="278">
        <f t="shared" si="16"/>
        <v>4.2</v>
      </c>
      <c r="AE19" s="278">
        <f t="shared" si="17"/>
        <v>4.2</v>
      </c>
      <c r="AF19" s="278">
        <f t="shared" si="18"/>
        <v>4.2</v>
      </c>
      <c r="AG19" s="278">
        <f t="shared" si="19"/>
        <v>1</v>
      </c>
      <c r="AH19" s="278">
        <f t="shared" si="20"/>
        <v>4.2</v>
      </c>
      <c r="AI19" s="59">
        <f t="shared" si="21"/>
        <v>3.71</v>
      </c>
    </row>
    <row r="20" spans="1:35" x14ac:dyDescent="0.25">
      <c r="A20" s="341">
        <v>3</v>
      </c>
      <c r="B20" s="333">
        <v>21020</v>
      </c>
      <c r="C20" s="334" t="s">
        <v>58</v>
      </c>
      <c r="D20" s="335">
        <f>'[13]Мун-2023'!CM20</f>
        <v>4.5112781954887216E-2</v>
      </c>
      <c r="E20" s="336" t="str">
        <f t="shared" si="0"/>
        <v>C</v>
      </c>
      <c r="F20" s="337">
        <f>'[13]Мун-2023'!CO20</f>
        <v>0.37429643527204504</v>
      </c>
      <c r="G20" s="24" t="str">
        <f t="shared" si="1"/>
        <v>B</v>
      </c>
      <c r="H20" s="338">
        <f>'[13]Мун-2023'!CQ20</f>
        <v>0</v>
      </c>
      <c r="I20" s="24" t="str">
        <f t="shared" si="2"/>
        <v>A</v>
      </c>
      <c r="J20" s="28">
        <f>'[13]Мун-2023'!CS20</f>
        <v>0</v>
      </c>
      <c r="K20" s="24" t="str">
        <f t="shared" si="3"/>
        <v>A</v>
      </c>
      <c r="L20" s="23">
        <f>'[13]Рег-2023'!W20</f>
        <v>0.5</v>
      </c>
      <c r="M20" s="30" t="str">
        <f t="shared" si="4"/>
        <v>A</v>
      </c>
      <c r="N20" s="33">
        <f>'[13]Рег-2023'!Y20</f>
        <v>0.71147005095663907</v>
      </c>
      <c r="O20" s="34" t="str">
        <f t="shared" si="5"/>
        <v>C</v>
      </c>
      <c r="P20" s="23">
        <f>'[13]Рег-2023'!AA20</f>
        <v>0.33333333333333331</v>
      </c>
      <c r="Q20" s="30" t="str">
        <f t="shared" si="6"/>
        <v>A</v>
      </c>
      <c r="R20" s="38">
        <f>'[13]Фед-2023'!AQ20</f>
        <v>0.14285714285714285</v>
      </c>
      <c r="S20" s="34" t="str">
        <f t="shared" si="7"/>
        <v>C</v>
      </c>
      <c r="T20" s="36">
        <f>'[13]Фед-2023'!AS20</f>
        <v>0.11268589365497207</v>
      </c>
      <c r="U20" s="30" t="str">
        <f t="shared" si="9"/>
        <v>D</v>
      </c>
      <c r="V20" s="38">
        <f>'[13]Фед-2023'!AU20</f>
        <v>0</v>
      </c>
      <c r="W20" s="336" t="str">
        <f t="shared" si="8"/>
        <v>D</v>
      </c>
      <c r="X20" s="58" t="str">
        <f t="shared" si="10"/>
        <v>B</v>
      </c>
      <c r="Y20" s="277">
        <f t="shared" si="11"/>
        <v>2</v>
      </c>
      <c r="Z20" s="278">
        <f t="shared" si="12"/>
        <v>2.5</v>
      </c>
      <c r="AA20" s="278">
        <f t="shared" si="13"/>
        <v>4.2</v>
      </c>
      <c r="AB20" s="278">
        <f t="shared" si="14"/>
        <v>4.2</v>
      </c>
      <c r="AC20" s="278">
        <f t="shared" si="15"/>
        <v>4.2</v>
      </c>
      <c r="AD20" s="278">
        <f t="shared" si="16"/>
        <v>2</v>
      </c>
      <c r="AE20" s="278">
        <f t="shared" si="17"/>
        <v>4.2</v>
      </c>
      <c r="AF20" s="278">
        <f t="shared" si="18"/>
        <v>2</v>
      </c>
      <c r="AG20" s="278">
        <f t="shared" si="19"/>
        <v>1</v>
      </c>
      <c r="AH20" s="278">
        <f t="shared" si="20"/>
        <v>1</v>
      </c>
      <c r="AI20" s="59">
        <f t="shared" si="21"/>
        <v>2.7299999999999995</v>
      </c>
    </row>
    <row r="21" spans="1:35" x14ac:dyDescent="0.25">
      <c r="A21" s="341">
        <v>4</v>
      </c>
      <c r="B21" s="333">
        <v>20060</v>
      </c>
      <c r="C21" s="334" t="s">
        <v>63</v>
      </c>
      <c r="D21" s="335">
        <f>'[13]Мун-2023'!CM21</f>
        <v>0.14860681114551083</v>
      </c>
      <c r="E21" s="336" t="str">
        <f t="shared" si="0"/>
        <v>A</v>
      </c>
      <c r="F21" s="337">
        <f>'[13]Мун-2023'!CO21</f>
        <v>0.18258903335217638</v>
      </c>
      <c r="G21" s="24" t="str">
        <f t="shared" si="1"/>
        <v>C</v>
      </c>
      <c r="H21" s="338">
        <f>'[13]Мун-2023'!CQ21</f>
        <v>0</v>
      </c>
      <c r="I21" s="24" t="str">
        <f t="shared" si="2"/>
        <v>A</v>
      </c>
      <c r="J21" s="28">
        <f>'[13]Мун-2023'!CS21</f>
        <v>0</v>
      </c>
      <c r="K21" s="24" t="str">
        <f t="shared" si="3"/>
        <v>A</v>
      </c>
      <c r="L21" s="23">
        <f>'[13]Рег-2023'!W21</f>
        <v>0.5</v>
      </c>
      <c r="M21" s="30" t="str">
        <f t="shared" si="4"/>
        <v>A</v>
      </c>
      <c r="N21" s="33">
        <f>'[13]Рег-2023'!Y21</f>
        <v>2.6087235201743431</v>
      </c>
      <c r="O21" s="34" t="str">
        <f t="shared" si="5"/>
        <v>A</v>
      </c>
      <c r="P21" s="23">
        <f>'[13]Рег-2023'!AA21</f>
        <v>0.18181818181818182</v>
      </c>
      <c r="Q21" s="30" t="str">
        <f t="shared" si="6"/>
        <v>C</v>
      </c>
      <c r="R21" s="38">
        <f>'[13]Фед-2023'!AQ21</f>
        <v>0.14285714285714285</v>
      </c>
      <c r="S21" s="34" t="str">
        <f t="shared" si="7"/>
        <v>C</v>
      </c>
      <c r="T21" s="36">
        <f>'[13]Фед-2023'!AS21</f>
        <v>1.8029742984795532</v>
      </c>
      <c r="U21" s="30" t="str">
        <f t="shared" si="9"/>
        <v>A</v>
      </c>
      <c r="V21" s="38">
        <f>'[13]Фед-2023'!AU21</f>
        <v>0.125</v>
      </c>
      <c r="W21" s="336" t="str">
        <f t="shared" si="8"/>
        <v>C</v>
      </c>
      <c r="X21" s="58" t="str">
        <f t="shared" si="10"/>
        <v>B</v>
      </c>
      <c r="Y21" s="277">
        <f t="shared" si="11"/>
        <v>4.2</v>
      </c>
      <c r="Z21" s="278">
        <f t="shared" si="12"/>
        <v>2</v>
      </c>
      <c r="AA21" s="278">
        <f t="shared" si="13"/>
        <v>4.2</v>
      </c>
      <c r="AB21" s="278">
        <f t="shared" si="14"/>
        <v>4.2</v>
      </c>
      <c r="AC21" s="278">
        <f t="shared" si="15"/>
        <v>4.2</v>
      </c>
      <c r="AD21" s="278">
        <f t="shared" si="16"/>
        <v>4.2</v>
      </c>
      <c r="AE21" s="278">
        <f t="shared" si="17"/>
        <v>2</v>
      </c>
      <c r="AF21" s="278">
        <f t="shared" si="18"/>
        <v>2</v>
      </c>
      <c r="AG21" s="278">
        <f t="shared" si="19"/>
        <v>4.2</v>
      </c>
      <c r="AH21" s="278">
        <f t="shared" si="20"/>
        <v>2</v>
      </c>
      <c r="AI21" s="59">
        <f t="shared" si="21"/>
        <v>3.3200000000000003</v>
      </c>
    </row>
    <row r="22" spans="1:35" x14ac:dyDescent="0.25">
      <c r="A22" s="341">
        <v>5</v>
      </c>
      <c r="B22" s="333">
        <v>20400</v>
      </c>
      <c r="C22" s="334" t="s">
        <v>56</v>
      </c>
      <c r="D22" s="335">
        <f>'[13]Мун-2023'!CM22</f>
        <v>1.2448132780082987E-2</v>
      </c>
      <c r="E22" s="336" t="str">
        <f t="shared" si="0"/>
        <v>D</v>
      </c>
      <c r="F22" s="337">
        <f>'[13]Мун-2023'!CO22</f>
        <v>0.50665732305536093</v>
      </c>
      <c r="G22" s="24" t="str">
        <f t="shared" si="1"/>
        <v>B</v>
      </c>
      <c r="H22" s="338">
        <f>'[13]Мун-2023'!CQ22</f>
        <v>0</v>
      </c>
      <c r="I22" s="24" t="str">
        <f t="shared" si="2"/>
        <v>A</v>
      </c>
      <c r="J22" s="28">
        <f>'[13]Мун-2023'!CS22</f>
        <v>0</v>
      </c>
      <c r="K22" s="24" t="str">
        <f t="shared" si="3"/>
        <v>A</v>
      </c>
      <c r="L22" s="23">
        <f>'[13]Рег-2023'!W22</f>
        <v>0.25</v>
      </c>
      <c r="M22" s="30" t="str">
        <f t="shared" si="4"/>
        <v>B</v>
      </c>
      <c r="N22" s="33">
        <f>'[13]Рег-2023'!Y22</f>
        <v>0.23715668365221301</v>
      </c>
      <c r="O22" s="34" t="str">
        <f t="shared" si="5"/>
        <v>D</v>
      </c>
      <c r="P22" s="23">
        <f>'[13]Рег-2023'!AA22</f>
        <v>0</v>
      </c>
      <c r="Q22" s="30" t="str">
        <f t="shared" si="6"/>
        <v>D</v>
      </c>
      <c r="R22" s="38">
        <f>'[13]Фед-2023'!AQ22</f>
        <v>0</v>
      </c>
      <c r="S22" s="34" t="str">
        <f t="shared" si="7"/>
        <v>D</v>
      </c>
      <c r="T22" s="36">
        <f>'[13]Фед-2023'!AS22</f>
        <v>1.1268589365497207E-4</v>
      </c>
      <c r="U22" s="30" t="str">
        <f t="shared" si="9"/>
        <v>D</v>
      </c>
      <c r="V22" s="38">
        <f>'[13]Фед-2023'!AU22</f>
        <v>0</v>
      </c>
      <c r="W22" s="336" t="str">
        <f t="shared" si="8"/>
        <v>D</v>
      </c>
      <c r="X22" s="58" t="str">
        <f t="shared" si="10"/>
        <v>C</v>
      </c>
      <c r="Y22" s="277">
        <f t="shared" si="11"/>
        <v>1</v>
      </c>
      <c r="Z22" s="278">
        <f t="shared" si="12"/>
        <v>2.5</v>
      </c>
      <c r="AA22" s="278">
        <f t="shared" si="13"/>
        <v>4.2</v>
      </c>
      <c r="AB22" s="278">
        <f t="shared" si="14"/>
        <v>4.2</v>
      </c>
      <c r="AC22" s="278">
        <f t="shared" si="15"/>
        <v>2.5</v>
      </c>
      <c r="AD22" s="278">
        <f t="shared" si="16"/>
        <v>1</v>
      </c>
      <c r="AE22" s="278">
        <f t="shared" si="17"/>
        <v>1</v>
      </c>
      <c r="AF22" s="278">
        <f t="shared" si="18"/>
        <v>1</v>
      </c>
      <c r="AG22" s="278">
        <f t="shared" si="19"/>
        <v>1</v>
      </c>
      <c r="AH22" s="278">
        <f t="shared" si="20"/>
        <v>1</v>
      </c>
      <c r="AI22" s="59">
        <f t="shared" si="21"/>
        <v>1.94</v>
      </c>
    </row>
    <row r="23" spans="1:35" x14ac:dyDescent="0.25">
      <c r="A23" s="341">
        <v>6</v>
      </c>
      <c r="B23" s="333">
        <v>20080</v>
      </c>
      <c r="C23" s="334" t="s">
        <v>191</v>
      </c>
      <c r="D23" s="335">
        <f>'[13]Мун-2023'!CM23</f>
        <v>2.1276595744680851E-2</v>
      </c>
      <c r="E23" s="336" t="str">
        <f t="shared" si="0"/>
        <v>D</v>
      </c>
      <c r="F23" s="337">
        <f>'[13]Мун-2023'!CO23</f>
        <v>0.13390313390313391</v>
      </c>
      <c r="G23" s="24" t="str">
        <f t="shared" si="1"/>
        <v>D</v>
      </c>
      <c r="H23" s="338">
        <f>'[13]Мун-2023'!CQ23</f>
        <v>0</v>
      </c>
      <c r="I23" s="24" t="str">
        <f t="shared" si="2"/>
        <v>A</v>
      </c>
      <c r="J23" s="28">
        <f>'[13]Мун-2023'!CS23</f>
        <v>0</v>
      </c>
      <c r="K23" s="24" t="str">
        <f t="shared" si="3"/>
        <v>A</v>
      </c>
      <c r="L23" s="23">
        <f>'[13]Рег-2023'!W23</f>
        <v>0</v>
      </c>
      <c r="M23" s="30" t="str">
        <f t="shared" si="4"/>
        <v>D</v>
      </c>
      <c r="N23" s="33">
        <f>'[13]Рег-2023'!Y23</f>
        <v>2.3715668365221302E-4</v>
      </c>
      <c r="O23" s="34" t="str">
        <f t="shared" si="5"/>
        <v>D</v>
      </c>
      <c r="P23" s="23">
        <f>'[13]Рег-2023'!AA23</f>
        <v>0</v>
      </c>
      <c r="Q23" s="30" t="str">
        <f t="shared" si="6"/>
        <v>D</v>
      </c>
      <c r="R23" s="38">
        <f>'[13]Фед-2023'!AQ23</f>
        <v>0</v>
      </c>
      <c r="S23" s="34" t="str">
        <f t="shared" si="7"/>
        <v>D</v>
      </c>
      <c r="T23" s="36">
        <f>'[13]Фед-2023'!AS23</f>
        <v>1.1268589365497207E-4</v>
      </c>
      <c r="U23" s="30" t="str">
        <f t="shared" si="9"/>
        <v>D</v>
      </c>
      <c r="V23" s="38">
        <f>'[13]Фед-2023'!AU23</f>
        <v>0</v>
      </c>
      <c r="W23" s="336" t="str">
        <f t="shared" si="8"/>
        <v>D</v>
      </c>
      <c r="X23" s="58" t="str">
        <f t="shared" si="10"/>
        <v>C</v>
      </c>
      <c r="Y23" s="277">
        <f t="shared" si="11"/>
        <v>1</v>
      </c>
      <c r="Z23" s="278">
        <f t="shared" si="12"/>
        <v>1</v>
      </c>
      <c r="AA23" s="278">
        <f t="shared" si="13"/>
        <v>4.2</v>
      </c>
      <c r="AB23" s="278">
        <f t="shared" si="14"/>
        <v>4.2</v>
      </c>
      <c r="AC23" s="278">
        <f t="shared" si="15"/>
        <v>1</v>
      </c>
      <c r="AD23" s="278">
        <f t="shared" si="16"/>
        <v>1</v>
      </c>
      <c r="AE23" s="278">
        <f t="shared" si="17"/>
        <v>1</v>
      </c>
      <c r="AF23" s="278">
        <f t="shared" si="18"/>
        <v>1</v>
      </c>
      <c r="AG23" s="278">
        <f t="shared" si="19"/>
        <v>1</v>
      </c>
      <c r="AH23" s="278">
        <f t="shared" si="20"/>
        <v>1</v>
      </c>
      <c r="AI23" s="59">
        <f t="shared" si="21"/>
        <v>1.64</v>
      </c>
    </row>
    <row r="24" spans="1:35" x14ac:dyDescent="0.25">
      <c r="A24" s="341">
        <v>7</v>
      </c>
      <c r="B24" s="333">
        <v>20460</v>
      </c>
      <c r="C24" s="334" t="s">
        <v>196</v>
      </c>
      <c r="D24" s="335">
        <f>'[13]Мун-2023'!CM24</f>
        <v>2.2222222222222223E-2</v>
      </c>
      <c r="E24" s="336" t="str">
        <f t="shared" si="0"/>
        <v>D</v>
      </c>
      <c r="F24" s="337">
        <f>'[13]Мун-2023'!CO24</f>
        <v>0.13056092843326886</v>
      </c>
      <c r="G24" s="24" t="str">
        <f t="shared" si="1"/>
        <v>D</v>
      </c>
      <c r="H24" s="338">
        <f>'[13]Мун-2023'!CQ24</f>
        <v>0</v>
      </c>
      <c r="I24" s="24" t="str">
        <f t="shared" si="2"/>
        <v>A</v>
      </c>
      <c r="J24" s="28">
        <f>'[13]Мун-2023'!CS24</f>
        <v>0</v>
      </c>
      <c r="K24" s="24" t="str">
        <f t="shared" si="3"/>
        <v>A</v>
      </c>
      <c r="L24" s="23">
        <f>'[13]Рег-2023'!W24</f>
        <v>0.25</v>
      </c>
      <c r="M24" s="30" t="str">
        <f t="shared" si="4"/>
        <v>B</v>
      </c>
      <c r="N24" s="33">
        <f>'[13]Рег-2023'!Y24</f>
        <v>0.23715668365221301</v>
      </c>
      <c r="O24" s="34" t="str">
        <f t="shared" si="5"/>
        <v>D</v>
      </c>
      <c r="P24" s="23">
        <f>'[13]Рег-2023'!AA24</f>
        <v>0</v>
      </c>
      <c r="Q24" s="30" t="str">
        <f t="shared" si="6"/>
        <v>D</v>
      </c>
      <c r="R24" s="38">
        <f>'[13]Фед-2023'!AQ24</f>
        <v>0</v>
      </c>
      <c r="S24" s="34" t="str">
        <f t="shared" si="7"/>
        <v>D</v>
      </c>
      <c r="T24" s="36">
        <f>'[13]Фед-2023'!AS24</f>
        <v>1.1268589365497207E-4</v>
      </c>
      <c r="U24" s="30" t="str">
        <f t="shared" si="9"/>
        <v>D</v>
      </c>
      <c r="V24" s="38">
        <f>'[13]Фед-2023'!AU24</f>
        <v>0</v>
      </c>
      <c r="W24" s="336" t="str">
        <f t="shared" si="8"/>
        <v>D</v>
      </c>
      <c r="X24" s="58" t="str">
        <f t="shared" si="10"/>
        <v>C</v>
      </c>
      <c r="Y24" s="277">
        <f t="shared" si="11"/>
        <v>1</v>
      </c>
      <c r="Z24" s="278">
        <f t="shared" si="12"/>
        <v>1</v>
      </c>
      <c r="AA24" s="278">
        <f t="shared" si="13"/>
        <v>4.2</v>
      </c>
      <c r="AB24" s="278">
        <f t="shared" si="14"/>
        <v>4.2</v>
      </c>
      <c r="AC24" s="278">
        <f t="shared" si="15"/>
        <v>2.5</v>
      </c>
      <c r="AD24" s="278">
        <f t="shared" si="16"/>
        <v>1</v>
      </c>
      <c r="AE24" s="278">
        <f t="shared" si="17"/>
        <v>1</v>
      </c>
      <c r="AF24" s="278">
        <f t="shared" si="18"/>
        <v>1</v>
      </c>
      <c r="AG24" s="278">
        <f t="shared" si="19"/>
        <v>1</v>
      </c>
      <c r="AH24" s="278">
        <f t="shared" si="20"/>
        <v>1</v>
      </c>
      <c r="AI24" s="59">
        <f t="shared" si="21"/>
        <v>1.7899999999999998</v>
      </c>
    </row>
    <row r="25" spans="1:35" x14ac:dyDescent="0.25">
      <c r="A25" s="341">
        <v>8</v>
      </c>
      <c r="B25" s="333">
        <v>20550</v>
      </c>
      <c r="C25" s="334" t="s">
        <v>57</v>
      </c>
      <c r="D25" s="335">
        <f>'[13]Мун-2023'!CM25</f>
        <v>8.1967213114754103E-3</v>
      </c>
      <c r="E25" s="336" t="str">
        <f t="shared" si="0"/>
        <v>D</v>
      </c>
      <c r="F25" s="337">
        <f>'[13]Мун-2023'!CO25</f>
        <v>0.17914831130690162</v>
      </c>
      <c r="G25" s="24" t="str">
        <f t="shared" si="1"/>
        <v>C</v>
      </c>
      <c r="H25" s="338">
        <f>'[13]Мун-2023'!CQ25</f>
        <v>0</v>
      </c>
      <c r="I25" s="24" t="str">
        <f t="shared" si="2"/>
        <v>A</v>
      </c>
      <c r="J25" s="28">
        <f>'[13]Мун-2023'!CS25</f>
        <v>0</v>
      </c>
      <c r="K25" s="24" t="str">
        <f t="shared" si="3"/>
        <v>A</v>
      </c>
      <c r="L25" s="23">
        <f>'[13]Рег-2023'!W25</f>
        <v>0</v>
      </c>
      <c r="M25" s="30" t="str">
        <f t="shared" si="4"/>
        <v>D</v>
      </c>
      <c r="N25" s="33">
        <f>'[13]Рег-2023'!Y25</f>
        <v>2.3715668365221302E-4</v>
      </c>
      <c r="O25" s="34" t="str">
        <f t="shared" si="5"/>
        <v>D</v>
      </c>
      <c r="P25" s="23">
        <f>'[13]Рег-2023'!AA25</f>
        <v>0</v>
      </c>
      <c r="Q25" s="30" t="str">
        <f t="shared" si="6"/>
        <v>D</v>
      </c>
      <c r="R25" s="38">
        <f>'[13]Фед-2023'!AQ25</f>
        <v>0</v>
      </c>
      <c r="S25" s="34" t="str">
        <f t="shared" si="7"/>
        <v>D</v>
      </c>
      <c r="T25" s="36">
        <f>'[13]Фед-2023'!AS25</f>
        <v>1.1268589365497207E-4</v>
      </c>
      <c r="U25" s="30" t="str">
        <f t="shared" si="9"/>
        <v>D</v>
      </c>
      <c r="V25" s="38">
        <f>'[13]Фед-2023'!AU25</f>
        <v>0</v>
      </c>
      <c r="W25" s="336" t="str">
        <f t="shared" si="8"/>
        <v>D</v>
      </c>
      <c r="X25" s="58" t="str">
        <f>IF(AI25&gt;=3.5,"A",IF(AI25&gt;=2.5,"B",IF(AI25&gt;=1.5,"C","D")))</f>
        <v>C</v>
      </c>
      <c r="Y25" s="277">
        <f>IF(E25="A",4.2,IF(E25="B",2.5,IF(E25="C",2,1)))</f>
        <v>1</v>
      </c>
      <c r="Z25" s="278">
        <f>IF(G25="A",4.2,IF(G25="B",2.5,IF(G25="C",2,1)))</f>
        <v>2</v>
      </c>
      <c r="AA25" s="278">
        <f>IF(I25="A",4.2,IF(I25="B",2.5,IF(I25="C",2,1)))</f>
        <v>4.2</v>
      </c>
      <c r="AB25" s="278">
        <f>IF(K25="A",4.2,IF(K25="B",2.5,IF(K25="C",2,1)))</f>
        <v>4.2</v>
      </c>
      <c r="AC25" s="278">
        <f>IF(M25="A",4.2,IF(M25="B",2.5,IF(M25="C",2,1)))</f>
        <v>1</v>
      </c>
      <c r="AD25" s="278">
        <f>IF(O25="A",4.2,IF(O25="B",2.5,IF(O25="C",2,1)))</f>
        <v>1</v>
      </c>
      <c r="AE25" s="278">
        <f>IF(Q25="A",4.2,IF(Q25="B",2.5,IF(Q25="C",2,1)))</f>
        <v>1</v>
      </c>
      <c r="AF25" s="278">
        <f>IF(S25="A",4.2,IF(S25="B",2.5,IF(S25="C",2,1)))</f>
        <v>1</v>
      </c>
      <c r="AG25" s="278">
        <f>IF(U25="A",4.2,IF(U25="B",2.5,IF(U25="C",2,1)))</f>
        <v>1</v>
      </c>
      <c r="AH25" s="278">
        <f>IF(W25="A",4.2,IF(W25="B",2.5,IF(W25="C",2,1)))</f>
        <v>1</v>
      </c>
      <c r="AI25" s="59">
        <f>AVERAGE(Y25:AH25)</f>
        <v>1.7399999999999998</v>
      </c>
    </row>
    <row r="26" spans="1:35" x14ac:dyDescent="0.25">
      <c r="A26" s="341">
        <v>9</v>
      </c>
      <c r="B26" s="333">
        <v>20630</v>
      </c>
      <c r="C26" s="334" t="s">
        <v>9</v>
      </c>
      <c r="D26" s="335">
        <f>'[13]Мун-2023'!CM26</f>
        <v>0</v>
      </c>
      <c r="E26" s="336" t="str">
        <f t="shared" si="0"/>
        <v>D</v>
      </c>
      <c r="F26" s="337">
        <f>'[13]Мун-2023'!CO26</f>
        <v>7.2580645161290328E-2</v>
      </c>
      <c r="G26" s="24" t="str">
        <f t="shared" si="1"/>
        <v>D</v>
      </c>
      <c r="H26" s="338">
        <f>'[13]Мун-2023'!CQ26</f>
        <v>0</v>
      </c>
      <c r="I26" s="24" t="str">
        <f t="shared" si="2"/>
        <v>A</v>
      </c>
      <c r="J26" s="28">
        <f>'[13]Мун-2023'!CS26</f>
        <v>0</v>
      </c>
      <c r="K26" s="24" t="str">
        <f t="shared" si="3"/>
        <v>A</v>
      </c>
      <c r="L26" s="23">
        <f>'[13]Рег-2023'!W26</f>
        <v>0</v>
      </c>
      <c r="M26" s="30" t="str">
        <f t="shared" si="4"/>
        <v>D</v>
      </c>
      <c r="N26" s="33">
        <f>'[13]Рег-2023'!Y26</f>
        <v>2.3715668365221302E-4</v>
      </c>
      <c r="O26" s="34" t="str">
        <f t="shared" si="5"/>
        <v>D</v>
      </c>
      <c r="P26" s="23">
        <f>'[13]Рег-2023'!AA26</f>
        <v>0</v>
      </c>
      <c r="Q26" s="30" t="str">
        <f t="shared" si="6"/>
        <v>D</v>
      </c>
      <c r="R26" s="38">
        <f>'[13]Фед-2023'!AQ26</f>
        <v>0</v>
      </c>
      <c r="S26" s="34" t="str">
        <f t="shared" si="7"/>
        <v>D</v>
      </c>
      <c r="T26" s="36">
        <f>'[13]Фед-2023'!AS26</f>
        <v>1.1268589365497207E-4</v>
      </c>
      <c r="U26" s="30" t="str">
        <f t="shared" si="9"/>
        <v>D</v>
      </c>
      <c r="V26" s="38">
        <f>'[13]Фед-2023'!AU26</f>
        <v>0</v>
      </c>
      <c r="W26" s="336" t="str">
        <f t="shared" si="8"/>
        <v>D</v>
      </c>
      <c r="X26" s="58" t="str">
        <f t="shared" si="10"/>
        <v>C</v>
      </c>
      <c r="Y26" s="277">
        <f t="shared" si="11"/>
        <v>1</v>
      </c>
      <c r="Z26" s="278">
        <f t="shared" si="12"/>
        <v>1</v>
      </c>
      <c r="AA26" s="278">
        <f t="shared" si="13"/>
        <v>4.2</v>
      </c>
      <c r="AB26" s="278">
        <f t="shared" si="14"/>
        <v>4.2</v>
      </c>
      <c r="AC26" s="278">
        <f t="shared" si="15"/>
        <v>1</v>
      </c>
      <c r="AD26" s="278">
        <f t="shared" si="16"/>
        <v>1</v>
      </c>
      <c r="AE26" s="278">
        <f t="shared" si="17"/>
        <v>1</v>
      </c>
      <c r="AF26" s="278">
        <f t="shared" si="18"/>
        <v>1</v>
      </c>
      <c r="AG26" s="278">
        <f t="shared" si="19"/>
        <v>1</v>
      </c>
      <c r="AH26" s="278">
        <f t="shared" si="20"/>
        <v>1</v>
      </c>
      <c r="AI26" s="59">
        <f t="shared" si="21"/>
        <v>1.64</v>
      </c>
    </row>
    <row r="27" spans="1:35" x14ac:dyDescent="0.25">
      <c r="A27" s="341">
        <v>10</v>
      </c>
      <c r="B27" s="333">
        <v>20810</v>
      </c>
      <c r="C27" s="334" t="s">
        <v>197</v>
      </c>
      <c r="D27" s="335">
        <f>'[13]Мун-2023'!CM27</f>
        <v>1.5384615384615385E-3</v>
      </c>
      <c r="E27" s="336" t="str">
        <f t="shared" si="0"/>
        <v>D</v>
      </c>
      <c r="F27" s="337">
        <f>'[13]Мун-2023'!CO27</f>
        <v>0.67567567567567566</v>
      </c>
      <c r="G27" s="24" t="str">
        <f t="shared" si="1"/>
        <v>A</v>
      </c>
      <c r="H27" s="338">
        <f>'[13]Мун-2023'!CQ27</f>
        <v>0</v>
      </c>
      <c r="I27" s="24" t="str">
        <f t="shared" si="2"/>
        <v>A</v>
      </c>
      <c r="J27" s="28">
        <f>'[13]Мун-2023'!CS27</f>
        <v>0</v>
      </c>
      <c r="K27" s="24" t="str">
        <f t="shared" si="3"/>
        <v>A</v>
      </c>
      <c r="L27" s="23">
        <f>'[13]Рег-2023'!W27</f>
        <v>0</v>
      </c>
      <c r="M27" s="30" t="str">
        <f t="shared" si="4"/>
        <v>D</v>
      </c>
      <c r="N27" s="33">
        <f>'[13]Рег-2023'!Y27</f>
        <v>2.3715668365221302E-4</v>
      </c>
      <c r="O27" s="34" t="str">
        <f t="shared" si="5"/>
        <v>D</v>
      </c>
      <c r="P27" s="23">
        <f>'[13]Рег-2023'!AA27</f>
        <v>0</v>
      </c>
      <c r="Q27" s="30" t="str">
        <f t="shared" si="6"/>
        <v>D</v>
      </c>
      <c r="R27" s="38">
        <f>'[13]Фед-2023'!AQ27</f>
        <v>0</v>
      </c>
      <c r="S27" s="34" t="str">
        <f t="shared" si="7"/>
        <v>D</v>
      </c>
      <c r="T27" s="36">
        <f>'[13]Фед-2023'!AS27</f>
        <v>1.1268589365497207E-4</v>
      </c>
      <c r="U27" s="30" t="str">
        <f t="shared" si="9"/>
        <v>D</v>
      </c>
      <c r="V27" s="38">
        <f>'[13]Фед-2023'!AU27</f>
        <v>0</v>
      </c>
      <c r="W27" s="336" t="str">
        <f t="shared" si="8"/>
        <v>D</v>
      </c>
      <c r="X27" s="58" t="str">
        <f t="shared" si="10"/>
        <v>C</v>
      </c>
      <c r="Y27" s="277">
        <f t="shared" si="11"/>
        <v>1</v>
      </c>
      <c r="Z27" s="278">
        <f t="shared" si="12"/>
        <v>4.2</v>
      </c>
      <c r="AA27" s="278">
        <f t="shared" si="13"/>
        <v>4.2</v>
      </c>
      <c r="AB27" s="278">
        <f t="shared" si="14"/>
        <v>4.2</v>
      </c>
      <c r="AC27" s="278">
        <f t="shared" si="15"/>
        <v>1</v>
      </c>
      <c r="AD27" s="278">
        <f t="shared" si="16"/>
        <v>1</v>
      </c>
      <c r="AE27" s="278">
        <f t="shared" si="17"/>
        <v>1</v>
      </c>
      <c r="AF27" s="278">
        <f t="shared" si="18"/>
        <v>1</v>
      </c>
      <c r="AG27" s="278">
        <f t="shared" si="19"/>
        <v>1</v>
      </c>
      <c r="AH27" s="278">
        <f t="shared" si="20"/>
        <v>1</v>
      </c>
      <c r="AI27" s="59">
        <f t="shared" si="21"/>
        <v>1.9600000000000002</v>
      </c>
    </row>
    <row r="28" spans="1:35" x14ac:dyDescent="0.25">
      <c r="A28" s="341">
        <v>11</v>
      </c>
      <c r="B28" s="333">
        <v>20900</v>
      </c>
      <c r="C28" s="334" t="s">
        <v>198</v>
      </c>
      <c r="D28" s="335">
        <f>'[13]Мун-2023'!CM28</f>
        <v>1.0940919037199124E-3</v>
      </c>
      <c r="E28" s="336" t="str">
        <f t="shared" si="0"/>
        <v>D</v>
      </c>
      <c r="F28" s="337">
        <f>'[13]Мун-2023'!CO28</f>
        <v>0.62817869415807559</v>
      </c>
      <c r="G28" s="24" t="str">
        <f t="shared" si="1"/>
        <v>A</v>
      </c>
      <c r="H28" s="338">
        <f>'[13]Мун-2023'!CQ28</f>
        <v>0</v>
      </c>
      <c r="I28" s="24" t="str">
        <f t="shared" si="2"/>
        <v>A</v>
      </c>
      <c r="J28" s="28">
        <f>'[13]Мун-2023'!CS28</f>
        <v>0</v>
      </c>
      <c r="K28" s="24" t="str">
        <f t="shared" si="3"/>
        <v>A</v>
      </c>
      <c r="L28" s="23">
        <f>'[13]Рег-2023'!W28</f>
        <v>0</v>
      </c>
      <c r="M28" s="30" t="str">
        <f t="shared" si="4"/>
        <v>D</v>
      </c>
      <c r="N28" s="33">
        <f>'[13]Рег-2023'!Y28</f>
        <v>2.3715668365221302E-4</v>
      </c>
      <c r="O28" s="34" t="str">
        <f t="shared" si="5"/>
        <v>D</v>
      </c>
      <c r="P28" s="23">
        <f>'[13]Рег-2023'!AA28</f>
        <v>0</v>
      </c>
      <c r="Q28" s="30" t="str">
        <f t="shared" si="6"/>
        <v>D</v>
      </c>
      <c r="R28" s="38">
        <f>'[13]Фед-2023'!AQ28</f>
        <v>0</v>
      </c>
      <c r="S28" s="34" t="str">
        <f t="shared" si="7"/>
        <v>D</v>
      </c>
      <c r="T28" s="36">
        <f>'[13]Фед-2023'!AS28</f>
        <v>1.1268589365497207E-4</v>
      </c>
      <c r="U28" s="30" t="str">
        <f t="shared" si="9"/>
        <v>D</v>
      </c>
      <c r="V28" s="38">
        <f>'[13]Фед-2023'!AU28</f>
        <v>0</v>
      </c>
      <c r="W28" s="336" t="str">
        <f t="shared" si="8"/>
        <v>D</v>
      </c>
      <c r="X28" s="58" t="str">
        <f t="shared" si="10"/>
        <v>C</v>
      </c>
      <c r="Y28" s="277">
        <f t="shared" si="11"/>
        <v>1</v>
      </c>
      <c r="Z28" s="278">
        <f t="shared" si="12"/>
        <v>4.2</v>
      </c>
      <c r="AA28" s="278">
        <f t="shared" si="13"/>
        <v>4.2</v>
      </c>
      <c r="AB28" s="278">
        <f t="shared" si="14"/>
        <v>4.2</v>
      </c>
      <c r="AC28" s="278">
        <f t="shared" si="15"/>
        <v>1</v>
      </c>
      <c r="AD28" s="278">
        <f t="shared" si="16"/>
        <v>1</v>
      </c>
      <c r="AE28" s="278">
        <f t="shared" si="17"/>
        <v>1</v>
      </c>
      <c r="AF28" s="278">
        <f t="shared" si="18"/>
        <v>1</v>
      </c>
      <c r="AG28" s="278">
        <f t="shared" si="19"/>
        <v>1</v>
      </c>
      <c r="AH28" s="278">
        <f t="shared" si="20"/>
        <v>1</v>
      </c>
      <c r="AI28" s="59">
        <f t="shared" si="21"/>
        <v>1.9600000000000002</v>
      </c>
    </row>
    <row r="29" spans="1:35" ht="15.75" thickBot="1" x14ac:dyDescent="0.3">
      <c r="A29" s="341">
        <v>12</v>
      </c>
      <c r="B29" s="342">
        <v>21350</v>
      </c>
      <c r="C29" s="343" t="s">
        <v>199</v>
      </c>
      <c r="D29" s="344">
        <f>'[13]Мун-2023'!CM29</f>
        <v>0</v>
      </c>
      <c r="E29" s="345" t="str">
        <f t="shared" si="0"/>
        <v>D</v>
      </c>
      <c r="F29" s="346">
        <f>'[13]Мун-2023'!CO29</f>
        <v>0.19615384615384615</v>
      </c>
      <c r="G29" s="24" t="str">
        <f t="shared" si="1"/>
        <v>C</v>
      </c>
      <c r="H29" s="347">
        <f>'[13]Мун-2023'!CQ29</f>
        <v>0</v>
      </c>
      <c r="I29" s="24" t="str">
        <f t="shared" si="2"/>
        <v>A</v>
      </c>
      <c r="J29" s="28">
        <f>'[13]Мун-2023'!CS29</f>
        <v>0</v>
      </c>
      <c r="K29" s="24" t="str">
        <f t="shared" si="3"/>
        <v>A</v>
      </c>
      <c r="L29" s="25">
        <f>'[13]Рег-2023'!W29</f>
        <v>0</v>
      </c>
      <c r="M29" s="35" t="str">
        <f t="shared" si="4"/>
        <v>D</v>
      </c>
      <c r="N29" s="28">
        <f>'[13]Рег-2023'!Y29</f>
        <v>2.3715668365221302E-4</v>
      </c>
      <c r="O29" s="40" t="str">
        <f t="shared" si="5"/>
        <v>D</v>
      </c>
      <c r="P29" s="25">
        <f>'[13]Рег-2023'!AA29</f>
        <v>0</v>
      </c>
      <c r="Q29" s="35" t="str">
        <f t="shared" si="6"/>
        <v>D</v>
      </c>
      <c r="R29" s="26">
        <f>'[13]Фед-2023'!AQ29</f>
        <v>0</v>
      </c>
      <c r="S29" s="40" t="str">
        <f t="shared" si="7"/>
        <v>D</v>
      </c>
      <c r="T29" s="43">
        <f>'[13]Фед-2023'!AS29</f>
        <v>1.1268589365497207E-4</v>
      </c>
      <c r="U29" s="35" t="str">
        <f t="shared" si="9"/>
        <v>D</v>
      </c>
      <c r="V29" s="26">
        <f>'[13]Фед-2023'!AU29</f>
        <v>0</v>
      </c>
      <c r="W29" s="345" t="str">
        <f t="shared" si="8"/>
        <v>D</v>
      </c>
      <c r="X29" s="57" t="str">
        <f t="shared" si="10"/>
        <v>C</v>
      </c>
      <c r="Y29" s="277">
        <f t="shared" si="11"/>
        <v>1</v>
      </c>
      <c r="Z29" s="278">
        <f t="shared" si="12"/>
        <v>2</v>
      </c>
      <c r="AA29" s="278">
        <f t="shared" si="13"/>
        <v>4.2</v>
      </c>
      <c r="AB29" s="278">
        <f t="shared" si="14"/>
        <v>4.2</v>
      </c>
      <c r="AC29" s="278">
        <f t="shared" si="15"/>
        <v>1</v>
      </c>
      <c r="AD29" s="278">
        <f t="shared" si="16"/>
        <v>1</v>
      </c>
      <c r="AE29" s="278">
        <f t="shared" si="17"/>
        <v>1</v>
      </c>
      <c r="AF29" s="278">
        <f t="shared" si="18"/>
        <v>1</v>
      </c>
      <c r="AG29" s="278">
        <f t="shared" si="19"/>
        <v>1</v>
      </c>
      <c r="AH29" s="278">
        <f t="shared" si="20"/>
        <v>1</v>
      </c>
      <c r="AI29" s="59">
        <f t="shared" si="21"/>
        <v>1.7399999999999998</v>
      </c>
    </row>
    <row r="30" spans="1:35" ht="15.75" thickBot="1" x14ac:dyDescent="0.3">
      <c r="A30" s="324"/>
      <c r="B30" s="325"/>
      <c r="C30" s="29" t="str">
        <f>'[13]Мун-2023'!C30</f>
        <v>ЛЕНИНСКИЙ РАЙОН</v>
      </c>
      <c r="D30" s="70">
        <f>'[13]Мун-2023'!CM30</f>
        <v>1.1326453561540398E-2</v>
      </c>
      <c r="E30" s="71" t="str">
        <f t="shared" si="0"/>
        <v>D</v>
      </c>
      <c r="F30" s="72">
        <f>'[13]Мун-2023'!CO30</f>
        <v>0.46313458063764062</v>
      </c>
      <c r="G30" s="73" t="str">
        <f t="shared" si="1"/>
        <v>B</v>
      </c>
      <c r="H30" s="74">
        <f>'[13]Мун-2023'!CQ30</f>
        <v>0</v>
      </c>
      <c r="I30" s="73" t="str">
        <f t="shared" si="2"/>
        <v>A</v>
      </c>
      <c r="J30" s="75">
        <f>'[13]Мун-2023'!CS30</f>
        <v>0</v>
      </c>
      <c r="K30" s="73" t="str">
        <f t="shared" si="3"/>
        <v>A</v>
      </c>
      <c r="L30" s="76">
        <f>'[13]Рег-2023'!W30</f>
        <v>0.14705882352941177</v>
      </c>
      <c r="M30" s="77" t="str">
        <f t="shared" si="4"/>
        <v>C</v>
      </c>
      <c r="N30" s="75">
        <f>'[13]Рег-2023'!Y30</f>
        <v>0.32085904258828823</v>
      </c>
      <c r="O30" s="78" t="str">
        <f t="shared" si="5"/>
        <v>D</v>
      </c>
      <c r="P30" s="76">
        <f>'[13]Рег-2023'!AA30</f>
        <v>0.39130434782608697</v>
      </c>
      <c r="Q30" s="77" t="str">
        <f t="shared" si="6"/>
        <v>A</v>
      </c>
      <c r="R30" s="75">
        <f>'[13]Фед-2023'!AQ30</f>
        <v>9.2436974789915971E-2</v>
      </c>
      <c r="S30" s="78" t="str">
        <f t="shared" si="7"/>
        <v>C</v>
      </c>
      <c r="T30" s="76">
        <f>'[13]Фед-2023'!AS30</f>
        <v>0.15245738553319751</v>
      </c>
      <c r="U30" s="77" t="str">
        <f t="shared" si="9"/>
        <v>D</v>
      </c>
      <c r="V30" s="75">
        <f>'[13]Фед-2023'!AU30</f>
        <v>0.17391304347826086</v>
      </c>
      <c r="W30" s="71" t="str">
        <f t="shared" si="8"/>
        <v>B</v>
      </c>
      <c r="X30" s="79" t="str">
        <f t="shared" si="10"/>
        <v>C</v>
      </c>
      <c r="Y30" s="277">
        <f t="shared" si="11"/>
        <v>1</v>
      </c>
      <c r="Z30" s="278">
        <f t="shared" si="12"/>
        <v>2.5</v>
      </c>
      <c r="AA30" s="278">
        <f t="shared" si="13"/>
        <v>4.2</v>
      </c>
      <c r="AB30" s="278">
        <f t="shared" si="14"/>
        <v>4.2</v>
      </c>
      <c r="AC30" s="278">
        <f t="shared" si="15"/>
        <v>2</v>
      </c>
      <c r="AD30" s="278">
        <f t="shared" si="16"/>
        <v>1</v>
      </c>
      <c r="AE30" s="278">
        <f t="shared" si="17"/>
        <v>4.2</v>
      </c>
      <c r="AF30" s="278">
        <f t="shared" si="18"/>
        <v>2</v>
      </c>
      <c r="AG30" s="278">
        <f t="shared" si="19"/>
        <v>1</v>
      </c>
      <c r="AH30" s="278">
        <f t="shared" si="20"/>
        <v>2.5</v>
      </c>
      <c r="AI30" s="59">
        <f t="shared" si="21"/>
        <v>2.46</v>
      </c>
    </row>
    <row r="31" spans="1:35" x14ac:dyDescent="0.25">
      <c r="A31" s="326">
        <v>1</v>
      </c>
      <c r="B31" s="327">
        <v>30070</v>
      </c>
      <c r="C31" s="340" t="s">
        <v>59</v>
      </c>
      <c r="D31" s="329">
        <f>'[13]Мун-2023'!CM31</f>
        <v>3.4682080924855488E-2</v>
      </c>
      <c r="E31" s="330" t="str">
        <f t="shared" si="0"/>
        <v>C</v>
      </c>
      <c r="F31" s="331">
        <f>'[13]Мун-2023'!CO31</f>
        <v>0.76435935198821792</v>
      </c>
      <c r="G31" s="27" t="str">
        <f t="shared" si="1"/>
        <v>A</v>
      </c>
      <c r="H31" s="332">
        <f>'[13]Мун-2023'!CQ31</f>
        <v>0</v>
      </c>
      <c r="I31" s="27" t="str">
        <f t="shared" si="2"/>
        <v>A</v>
      </c>
      <c r="J31" s="26">
        <f>'[13]Мун-2023'!CS31</f>
        <v>0</v>
      </c>
      <c r="K31" s="27" t="str">
        <f t="shared" si="3"/>
        <v>A</v>
      </c>
      <c r="L31" s="36">
        <f>'[13]Рег-2023'!W31</f>
        <v>0.25</v>
      </c>
      <c r="M31" s="37" t="str">
        <f t="shared" si="4"/>
        <v>B</v>
      </c>
      <c r="N31" s="38">
        <f>'[13]Рег-2023'!Y31</f>
        <v>2.6087235201743431</v>
      </c>
      <c r="O31" s="39" t="str">
        <f t="shared" si="5"/>
        <v>A</v>
      </c>
      <c r="P31" s="36">
        <f>'[13]Рег-2023'!AA31</f>
        <v>0.63636363636363635</v>
      </c>
      <c r="Q31" s="37" t="str">
        <f t="shared" si="6"/>
        <v>A</v>
      </c>
      <c r="R31" s="38">
        <f>'[13]Фед-2023'!AQ31</f>
        <v>0.2857142857142857</v>
      </c>
      <c r="S31" s="39" t="str">
        <f t="shared" si="7"/>
        <v>A</v>
      </c>
      <c r="T31" s="36">
        <f>'[13]Фед-2023'!AS31</f>
        <v>0.45074357461988829</v>
      </c>
      <c r="U31" s="37" t="str">
        <f t="shared" si="9"/>
        <v>D</v>
      </c>
      <c r="V31" s="38">
        <f>'[13]Фед-2023'!AU31</f>
        <v>0.5</v>
      </c>
      <c r="W31" s="330" t="str">
        <f t="shared" si="8"/>
        <v>A</v>
      </c>
      <c r="X31" s="56" t="str">
        <f t="shared" si="10"/>
        <v>B</v>
      </c>
      <c r="Y31" s="277">
        <f t="shared" si="11"/>
        <v>2</v>
      </c>
      <c r="Z31" s="278">
        <f t="shared" si="12"/>
        <v>4.2</v>
      </c>
      <c r="AA31" s="278">
        <f t="shared" si="13"/>
        <v>4.2</v>
      </c>
      <c r="AB31" s="278">
        <f t="shared" si="14"/>
        <v>4.2</v>
      </c>
      <c r="AC31" s="278">
        <f t="shared" si="15"/>
        <v>2.5</v>
      </c>
      <c r="AD31" s="278">
        <f t="shared" si="16"/>
        <v>4.2</v>
      </c>
      <c r="AE31" s="278">
        <f t="shared" si="17"/>
        <v>4.2</v>
      </c>
      <c r="AF31" s="278">
        <f t="shared" si="18"/>
        <v>4.2</v>
      </c>
      <c r="AG31" s="278">
        <f t="shared" si="19"/>
        <v>1</v>
      </c>
      <c r="AH31" s="278">
        <f t="shared" si="20"/>
        <v>4.2</v>
      </c>
      <c r="AI31" s="59">
        <f t="shared" si="21"/>
        <v>3.4899999999999998</v>
      </c>
    </row>
    <row r="32" spans="1:35" x14ac:dyDescent="0.25">
      <c r="A32" s="341">
        <v>2</v>
      </c>
      <c r="B32" s="333">
        <v>30480</v>
      </c>
      <c r="C32" s="334" t="s">
        <v>200</v>
      </c>
      <c r="D32" s="335">
        <f>'[13]Мун-2023'!CM32</f>
        <v>4.2654028436018961E-2</v>
      </c>
      <c r="E32" s="336" t="str">
        <f t="shared" si="0"/>
        <v>C</v>
      </c>
      <c r="F32" s="337">
        <f>'[13]Мун-2023'!CO32</f>
        <v>0.17409240924092409</v>
      </c>
      <c r="G32" s="24" t="str">
        <f t="shared" si="1"/>
        <v>C</v>
      </c>
      <c r="H32" s="338">
        <f>'[13]Мун-2023'!CQ32</f>
        <v>0</v>
      </c>
      <c r="I32" s="24" t="str">
        <f t="shared" si="2"/>
        <v>A</v>
      </c>
      <c r="J32" s="28">
        <f>'[13]Мун-2023'!CS32</f>
        <v>0</v>
      </c>
      <c r="K32" s="24" t="str">
        <f t="shared" si="3"/>
        <v>A</v>
      </c>
      <c r="L32" s="23">
        <f>'[13]Рег-2023'!W32</f>
        <v>0.5</v>
      </c>
      <c r="M32" s="30" t="str">
        <f t="shared" si="4"/>
        <v>A</v>
      </c>
      <c r="N32" s="33">
        <f>'[13]Рег-2023'!Y32</f>
        <v>0.47431336730442603</v>
      </c>
      <c r="O32" s="34" t="str">
        <f t="shared" si="5"/>
        <v>D</v>
      </c>
      <c r="P32" s="23">
        <f>'[13]Рег-2023'!AA32</f>
        <v>0</v>
      </c>
      <c r="Q32" s="30" t="str">
        <f t="shared" si="6"/>
        <v>D</v>
      </c>
      <c r="R32" s="38">
        <f>'[13]Фед-2023'!AQ32</f>
        <v>0</v>
      </c>
      <c r="S32" s="34" t="str">
        <f t="shared" si="7"/>
        <v>D</v>
      </c>
      <c r="T32" s="36">
        <f>'[13]Фед-2023'!AS32</f>
        <v>1.1268589365497207E-4</v>
      </c>
      <c r="U32" s="30" t="str">
        <f t="shared" si="9"/>
        <v>D</v>
      </c>
      <c r="V32" s="38">
        <f>'[13]Фед-2023'!AU32</f>
        <v>0</v>
      </c>
      <c r="W32" s="336" t="str">
        <f t="shared" si="8"/>
        <v>D</v>
      </c>
      <c r="X32" s="58" t="str">
        <f t="shared" si="10"/>
        <v>C</v>
      </c>
      <c r="Y32" s="277">
        <f t="shared" si="11"/>
        <v>2</v>
      </c>
      <c r="Z32" s="278">
        <f t="shared" si="12"/>
        <v>2</v>
      </c>
      <c r="AA32" s="278">
        <f t="shared" si="13"/>
        <v>4.2</v>
      </c>
      <c r="AB32" s="278">
        <f t="shared" si="14"/>
        <v>4.2</v>
      </c>
      <c r="AC32" s="278">
        <f t="shared" si="15"/>
        <v>4.2</v>
      </c>
      <c r="AD32" s="278">
        <f t="shared" si="16"/>
        <v>1</v>
      </c>
      <c r="AE32" s="278">
        <f t="shared" si="17"/>
        <v>1</v>
      </c>
      <c r="AF32" s="278">
        <f t="shared" si="18"/>
        <v>1</v>
      </c>
      <c r="AG32" s="278">
        <f t="shared" si="19"/>
        <v>1</v>
      </c>
      <c r="AH32" s="278">
        <f t="shared" si="20"/>
        <v>1</v>
      </c>
      <c r="AI32" s="59">
        <f t="shared" si="21"/>
        <v>2.1599999999999997</v>
      </c>
    </row>
    <row r="33" spans="1:35" x14ac:dyDescent="0.25">
      <c r="A33" s="341">
        <v>3</v>
      </c>
      <c r="B33" s="333">
        <v>30460</v>
      </c>
      <c r="C33" s="334" t="s">
        <v>60</v>
      </c>
      <c r="D33" s="335">
        <f>'[13]Мун-2023'!CM33</f>
        <v>2.4291497975708502E-2</v>
      </c>
      <c r="E33" s="336" t="str">
        <f t="shared" si="0"/>
        <v>D</v>
      </c>
      <c r="F33" s="337">
        <f>'[13]Мун-2023'!CO33</f>
        <v>0.18148420279206465</v>
      </c>
      <c r="G33" s="24" t="str">
        <f t="shared" si="1"/>
        <v>C</v>
      </c>
      <c r="H33" s="338">
        <f>'[13]Мун-2023'!CQ33</f>
        <v>0</v>
      </c>
      <c r="I33" s="24" t="str">
        <f t="shared" si="2"/>
        <v>A</v>
      </c>
      <c r="J33" s="28">
        <f>'[13]Мун-2023'!CS33</f>
        <v>0</v>
      </c>
      <c r="K33" s="24" t="str">
        <f t="shared" si="3"/>
        <v>A</v>
      </c>
      <c r="L33" s="23">
        <f>'[13]Рег-2023'!W33</f>
        <v>0.25</v>
      </c>
      <c r="M33" s="30" t="str">
        <f t="shared" si="4"/>
        <v>B</v>
      </c>
      <c r="N33" s="33">
        <f>'[13]Рег-2023'!Y33</f>
        <v>0.23715668365221301</v>
      </c>
      <c r="O33" s="34" t="str">
        <f t="shared" si="5"/>
        <v>D</v>
      </c>
      <c r="P33" s="23">
        <f>'[13]Рег-2023'!AA33</f>
        <v>0</v>
      </c>
      <c r="Q33" s="30" t="str">
        <f t="shared" si="6"/>
        <v>D</v>
      </c>
      <c r="R33" s="38">
        <f>'[13]Фед-2023'!AQ33</f>
        <v>0.2857142857142857</v>
      </c>
      <c r="S33" s="34" t="str">
        <f t="shared" si="7"/>
        <v>A</v>
      </c>
      <c r="T33" s="36">
        <f>'[13]Фед-2023'!AS33</f>
        <v>0.22537178730994414</v>
      </c>
      <c r="U33" s="30" t="str">
        <f t="shared" si="9"/>
        <v>D</v>
      </c>
      <c r="V33" s="38">
        <f>'[13]Фед-2023'!AU33</f>
        <v>0.5</v>
      </c>
      <c r="W33" s="336" t="str">
        <f t="shared" si="8"/>
        <v>A</v>
      </c>
      <c r="X33" s="58" t="str">
        <f t="shared" si="10"/>
        <v>B</v>
      </c>
      <c r="Y33" s="277">
        <f t="shared" si="11"/>
        <v>1</v>
      </c>
      <c r="Z33" s="278">
        <f t="shared" si="12"/>
        <v>2</v>
      </c>
      <c r="AA33" s="278">
        <f t="shared" si="13"/>
        <v>4.2</v>
      </c>
      <c r="AB33" s="278">
        <f t="shared" si="14"/>
        <v>4.2</v>
      </c>
      <c r="AC33" s="278">
        <f t="shared" si="15"/>
        <v>2.5</v>
      </c>
      <c r="AD33" s="278">
        <f t="shared" si="16"/>
        <v>1</v>
      </c>
      <c r="AE33" s="278">
        <f t="shared" si="17"/>
        <v>1</v>
      </c>
      <c r="AF33" s="278">
        <f t="shared" si="18"/>
        <v>4.2</v>
      </c>
      <c r="AG33" s="278">
        <f t="shared" si="19"/>
        <v>1</v>
      </c>
      <c r="AH33" s="278">
        <f t="shared" si="20"/>
        <v>4.2</v>
      </c>
      <c r="AI33" s="59">
        <f t="shared" si="21"/>
        <v>2.5300000000000002</v>
      </c>
    </row>
    <row r="34" spans="1:35" x14ac:dyDescent="0.25">
      <c r="A34" s="341">
        <v>4</v>
      </c>
      <c r="B34" s="333">
        <v>30030</v>
      </c>
      <c r="C34" s="334" t="s">
        <v>172</v>
      </c>
      <c r="D34" s="335">
        <f>'[13]Мун-2023'!CM34</f>
        <v>8.6206896551724144E-2</v>
      </c>
      <c r="E34" s="336" t="str">
        <f t="shared" si="0"/>
        <v>B</v>
      </c>
      <c r="F34" s="337">
        <f>'[13]Мун-2023'!CO34</f>
        <v>5.9063136456211814E-2</v>
      </c>
      <c r="G34" s="24" t="str">
        <f t="shared" si="1"/>
        <v>D</v>
      </c>
      <c r="H34" s="338">
        <f>'[13]Мун-2023'!CQ34</f>
        <v>0</v>
      </c>
      <c r="I34" s="24" t="str">
        <f t="shared" si="2"/>
        <v>A</v>
      </c>
      <c r="J34" s="28">
        <f>'[13]Мун-2023'!CS34</f>
        <v>0</v>
      </c>
      <c r="K34" s="24" t="str">
        <f t="shared" si="3"/>
        <v>A</v>
      </c>
      <c r="L34" s="23">
        <f>'[13]Рег-2023'!W34</f>
        <v>0.25</v>
      </c>
      <c r="M34" s="30" t="str">
        <f t="shared" si="4"/>
        <v>B</v>
      </c>
      <c r="N34" s="33">
        <f>'[13]Рег-2023'!Y34</f>
        <v>0.71147005095663907</v>
      </c>
      <c r="O34" s="34" t="str">
        <f t="shared" si="5"/>
        <v>C</v>
      </c>
      <c r="P34" s="23">
        <f>'[13]Рег-2023'!AA34</f>
        <v>0</v>
      </c>
      <c r="Q34" s="30" t="str">
        <f t="shared" si="6"/>
        <v>D</v>
      </c>
      <c r="R34" s="38">
        <f>'[13]Фед-2023'!AQ34</f>
        <v>0.2857142857142857</v>
      </c>
      <c r="S34" s="34" t="str">
        <f t="shared" si="7"/>
        <v>A</v>
      </c>
      <c r="T34" s="36">
        <f>'[13]Фед-2023'!AS34</f>
        <v>0.45074357461988829</v>
      </c>
      <c r="U34" s="30" t="str">
        <f t="shared" si="9"/>
        <v>D</v>
      </c>
      <c r="V34" s="38">
        <f>'[13]Фед-2023'!AU34</f>
        <v>0.25</v>
      </c>
      <c r="W34" s="336" t="str">
        <f t="shared" si="8"/>
        <v>A</v>
      </c>
      <c r="X34" s="58" t="str">
        <f t="shared" si="10"/>
        <v>B</v>
      </c>
      <c r="Y34" s="277">
        <f t="shared" si="11"/>
        <v>2.5</v>
      </c>
      <c r="Z34" s="278">
        <f t="shared" si="12"/>
        <v>1</v>
      </c>
      <c r="AA34" s="278">
        <f t="shared" si="13"/>
        <v>4.2</v>
      </c>
      <c r="AB34" s="278">
        <f t="shared" si="14"/>
        <v>4.2</v>
      </c>
      <c r="AC34" s="278">
        <f t="shared" si="15"/>
        <v>2.5</v>
      </c>
      <c r="AD34" s="278">
        <f t="shared" si="16"/>
        <v>2</v>
      </c>
      <c r="AE34" s="278">
        <f t="shared" si="17"/>
        <v>1</v>
      </c>
      <c r="AF34" s="278">
        <f t="shared" si="18"/>
        <v>4.2</v>
      </c>
      <c r="AG34" s="278">
        <f t="shared" si="19"/>
        <v>1</v>
      </c>
      <c r="AH34" s="278">
        <f t="shared" si="20"/>
        <v>4.2</v>
      </c>
      <c r="AI34" s="59">
        <f t="shared" si="21"/>
        <v>2.6799999999999997</v>
      </c>
    </row>
    <row r="35" spans="1:35" x14ac:dyDescent="0.25">
      <c r="A35" s="341">
        <v>5</v>
      </c>
      <c r="B35" s="333">
        <v>31000</v>
      </c>
      <c r="C35" s="334" t="s">
        <v>61</v>
      </c>
      <c r="D35" s="335">
        <f>'[13]Мун-2023'!CM35</f>
        <v>4.8019207683073226E-3</v>
      </c>
      <c r="E35" s="336" t="str">
        <f t="shared" si="0"/>
        <v>D</v>
      </c>
      <c r="F35" s="337">
        <f>'[13]Мун-2023'!CO35</f>
        <v>0.82230997038499509</v>
      </c>
      <c r="G35" s="24" t="str">
        <f t="shared" si="1"/>
        <v>A</v>
      </c>
      <c r="H35" s="338">
        <f>'[13]Мун-2023'!CQ35</f>
        <v>0</v>
      </c>
      <c r="I35" s="24" t="str">
        <f t="shared" si="2"/>
        <v>A</v>
      </c>
      <c r="J35" s="28">
        <f>'[13]Мун-2023'!CS35</f>
        <v>0</v>
      </c>
      <c r="K35" s="24" t="str">
        <f t="shared" si="3"/>
        <v>A</v>
      </c>
      <c r="L35" s="23">
        <f>'[13]Рег-2023'!W35</f>
        <v>0</v>
      </c>
      <c r="M35" s="30" t="str">
        <f t="shared" si="4"/>
        <v>D</v>
      </c>
      <c r="N35" s="33">
        <f>'[13]Рег-2023'!Y35</f>
        <v>2.3715668365221302E-4</v>
      </c>
      <c r="O35" s="34" t="str">
        <f t="shared" si="5"/>
        <v>D</v>
      </c>
      <c r="P35" s="23">
        <f>'[13]Рег-2023'!AA35</f>
        <v>0</v>
      </c>
      <c r="Q35" s="30" t="str">
        <f t="shared" si="6"/>
        <v>D</v>
      </c>
      <c r="R35" s="38">
        <f>'[13]Фед-2023'!AQ35</f>
        <v>0</v>
      </c>
      <c r="S35" s="34" t="str">
        <f t="shared" si="7"/>
        <v>D</v>
      </c>
      <c r="T35" s="36">
        <f>'[13]Фед-2023'!AS35</f>
        <v>1.1268589365497207E-4</v>
      </c>
      <c r="U35" s="30" t="str">
        <f t="shared" si="9"/>
        <v>D</v>
      </c>
      <c r="V35" s="38">
        <f>'[13]Фед-2023'!AU35</f>
        <v>0</v>
      </c>
      <c r="W35" s="336" t="str">
        <f t="shared" si="8"/>
        <v>D</v>
      </c>
      <c r="X35" s="58" t="str">
        <f t="shared" si="10"/>
        <v>C</v>
      </c>
      <c r="Y35" s="277">
        <f t="shared" si="11"/>
        <v>1</v>
      </c>
      <c r="Z35" s="278">
        <f t="shared" si="12"/>
        <v>4.2</v>
      </c>
      <c r="AA35" s="278">
        <f t="shared" si="13"/>
        <v>4.2</v>
      </c>
      <c r="AB35" s="278">
        <f t="shared" si="14"/>
        <v>4.2</v>
      </c>
      <c r="AC35" s="278">
        <f t="shared" si="15"/>
        <v>1</v>
      </c>
      <c r="AD35" s="278">
        <f t="shared" si="16"/>
        <v>1</v>
      </c>
      <c r="AE35" s="278">
        <f t="shared" si="17"/>
        <v>1</v>
      </c>
      <c r="AF35" s="278">
        <f t="shared" si="18"/>
        <v>1</v>
      </c>
      <c r="AG35" s="278">
        <f t="shared" si="19"/>
        <v>1</v>
      </c>
      <c r="AH35" s="278">
        <f t="shared" si="20"/>
        <v>1</v>
      </c>
      <c r="AI35" s="59">
        <f t="shared" si="21"/>
        <v>1.9600000000000002</v>
      </c>
    </row>
    <row r="36" spans="1:35" x14ac:dyDescent="0.25">
      <c r="A36" s="341">
        <v>6</v>
      </c>
      <c r="B36" s="333">
        <v>30130</v>
      </c>
      <c r="C36" s="339" t="s">
        <v>0</v>
      </c>
      <c r="D36" s="335">
        <f>'[13]Мун-2023'!CM36</f>
        <v>0</v>
      </c>
      <c r="E36" s="336" t="str">
        <f t="shared" si="0"/>
        <v>D</v>
      </c>
      <c r="F36" s="337">
        <f>'[13]Мун-2023'!CO36</f>
        <v>0.41924398625429554</v>
      </c>
      <c r="G36" s="24" t="str">
        <f t="shared" si="1"/>
        <v>B</v>
      </c>
      <c r="H36" s="338">
        <f>'[13]Мун-2023'!CQ36</f>
        <v>0</v>
      </c>
      <c r="I36" s="24" t="str">
        <f t="shared" si="2"/>
        <v>A</v>
      </c>
      <c r="J36" s="28">
        <f>'[13]Мун-2023'!CS36</f>
        <v>0</v>
      </c>
      <c r="K36" s="24" t="str">
        <f t="shared" si="3"/>
        <v>A</v>
      </c>
      <c r="L36" s="23">
        <f>'[13]Рег-2023'!W36</f>
        <v>0</v>
      </c>
      <c r="M36" s="30" t="str">
        <f t="shared" si="4"/>
        <v>D</v>
      </c>
      <c r="N36" s="33">
        <f>'[13]Рег-2023'!Y36</f>
        <v>2.3715668365221302E-4</v>
      </c>
      <c r="O36" s="34" t="str">
        <f t="shared" si="5"/>
        <v>D</v>
      </c>
      <c r="P36" s="23">
        <f>'[13]Рег-2023'!AA36</f>
        <v>0</v>
      </c>
      <c r="Q36" s="30" t="str">
        <f t="shared" si="6"/>
        <v>D</v>
      </c>
      <c r="R36" s="38">
        <f>'[13]Фед-2023'!AQ36</f>
        <v>0</v>
      </c>
      <c r="S36" s="34" t="str">
        <f t="shared" si="7"/>
        <v>D</v>
      </c>
      <c r="T36" s="36">
        <f>'[13]Фед-2023'!AS36</f>
        <v>1.1268589365497207E-4</v>
      </c>
      <c r="U36" s="30" t="str">
        <f t="shared" si="9"/>
        <v>D</v>
      </c>
      <c r="V36" s="38">
        <f>'[13]Фед-2023'!AU36</f>
        <v>0</v>
      </c>
      <c r="W36" s="336" t="str">
        <f t="shared" si="8"/>
        <v>D</v>
      </c>
      <c r="X36" s="58" t="str">
        <f t="shared" si="10"/>
        <v>C</v>
      </c>
      <c r="Y36" s="277">
        <f t="shared" si="11"/>
        <v>1</v>
      </c>
      <c r="Z36" s="278">
        <f t="shared" si="12"/>
        <v>2.5</v>
      </c>
      <c r="AA36" s="278">
        <f t="shared" si="13"/>
        <v>4.2</v>
      </c>
      <c r="AB36" s="278">
        <f t="shared" si="14"/>
        <v>4.2</v>
      </c>
      <c r="AC36" s="278">
        <f t="shared" si="15"/>
        <v>1</v>
      </c>
      <c r="AD36" s="278">
        <f t="shared" si="16"/>
        <v>1</v>
      </c>
      <c r="AE36" s="278">
        <f t="shared" si="17"/>
        <v>1</v>
      </c>
      <c r="AF36" s="278">
        <f t="shared" si="18"/>
        <v>1</v>
      </c>
      <c r="AG36" s="278">
        <f t="shared" si="19"/>
        <v>1</v>
      </c>
      <c r="AH36" s="278">
        <f t="shared" si="20"/>
        <v>1</v>
      </c>
      <c r="AI36" s="59">
        <f t="shared" si="21"/>
        <v>1.7899999999999998</v>
      </c>
    </row>
    <row r="37" spans="1:35" x14ac:dyDescent="0.25">
      <c r="A37" s="341">
        <v>7</v>
      </c>
      <c r="B37" s="333">
        <v>30160</v>
      </c>
      <c r="C37" s="334" t="s">
        <v>201</v>
      </c>
      <c r="D37" s="335">
        <f>'[13]Мун-2023'!CM37</f>
        <v>2.1119324181626186E-3</v>
      </c>
      <c r="E37" s="336" t="str">
        <f t="shared" si="0"/>
        <v>D</v>
      </c>
      <c r="F37" s="337">
        <f>'[13]Мун-2023'!CO37</f>
        <v>0.76309427880741343</v>
      </c>
      <c r="G37" s="24" t="str">
        <f t="shared" si="1"/>
        <v>A</v>
      </c>
      <c r="H37" s="338">
        <f>'[13]Мун-2023'!CQ37</f>
        <v>0</v>
      </c>
      <c r="I37" s="24" t="str">
        <f t="shared" si="2"/>
        <v>A</v>
      </c>
      <c r="J37" s="28">
        <f>'[13]Мун-2023'!CS37</f>
        <v>0</v>
      </c>
      <c r="K37" s="24" t="str">
        <f t="shared" si="3"/>
        <v>A</v>
      </c>
      <c r="L37" s="23">
        <f>'[13]Рег-2023'!W37</f>
        <v>0</v>
      </c>
      <c r="M37" s="30" t="str">
        <f t="shared" si="4"/>
        <v>D</v>
      </c>
      <c r="N37" s="33">
        <f>'[13]Рег-2023'!Y37</f>
        <v>2.3715668365221302E-4</v>
      </c>
      <c r="O37" s="34" t="str">
        <f t="shared" si="5"/>
        <v>D</v>
      </c>
      <c r="P37" s="23">
        <f>'[13]Рег-2023'!AA37</f>
        <v>0</v>
      </c>
      <c r="Q37" s="30" t="str">
        <f t="shared" si="6"/>
        <v>D</v>
      </c>
      <c r="R37" s="38">
        <f>'[13]Фед-2023'!AQ37</f>
        <v>0</v>
      </c>
      <c r="S37" s="34" t="str">
        <f t="shared" si="7"/>
        <v>D</v>
      </c>
      <c r="T37" s="36">
        <f>'[13]Фед-2023'!AS37</f>
        <v>1.1268589365497207E-4</v>
      </c>
      <c r="U37" s="30" t="str">
        <f t="shared" si="9"/>
        <v>D</v>
      </c>
      <c r="V37" s="38">
        <f>'[13]Фед-2023'!AU37</f>
        <v>0</v>
      </c>
      <c r="W37" s="336" t="str">
        <f t="shared" si="8"/>
        <v>D</v>
      </c>
      <c r="X37" s="58" t="str">
        <f t="shared" si="10"/>
        <v>C</v>
      </c>
      <c r="Y37" s="277">
        <f t="shared" si="11"/>
        <v>1</v>
      </c>
      <c r="Z37" s="278">
        <f t="shared" si="12"/>
        <v>4.2</v>
      </c>
      <c r="AA37" s="278">
        <f t="shared" si="13"/>
        <v>4.2</v>
      </c>
      <c r="AB37" s="278">
        <f t="shared" si="14"/>
        <v>4.2</v>
      </c>
      <c r="AC37" s="278">
        <f t="shared" si="15"/>
        <v>1</v>
      </c>
      <c r="AD37" s="278">
        <f t="shared" si="16"/>
        <v>1</v>
      </c>
      <c r="AE37" s="278">
        <f t="shared" si="17"/>
        <v>1</v>
      </c>
      <c r="AF37" s="278">
        <f t="shared" si="18"/>
        <v>1</v>
      </c>
      <c r="AG37" s="278">
        <f t="shared" si="19"/>
        <v>1</v>
      </c>
      <c r="AH37" s="278">
        <f t="shared" si="20"/>
        <v>1</v>
      </c>
      <c r="AI37" s="59">
        <f t="shared" si="21"/>
        <v>1.9600000000000002</v>
      </c>
    </row>
    <row r="38" spans="1:35" x14ac:dyDescent="0.25">
      <c r="A38" s="341">
        <v>8</v>
      </c>
      <c r="B38" s="333">
        <v>30310</v>
      </c>
      <c r="C38" s="334" t="s">
        <v>12</v>
      </c>
      <c r="D38" s="335">
        <f>'[13]Мун-2023'!CM38</f>
        <v>1.5360983102918587E-3</v>
      </c>
      <c r="E38" s="336" t="str">
        <f t="shared" si="0"/>
        <v>D</v>
      </c>
      <c r="F38" s="337">
        <f>'[13]Мун-2023'!CO38</f>
        <v>0.98936170212765961</v>
      </c>
      <c r="G38" s="24" t="str">
        <f t="shared" si="1"/>
        <v>A</v>
      </c>
      <c r="H38" s="338">
        <f>'[13]Мун-2023'!CQ38</f>
        <v>0</v>
      </c>
      <c r="I38" s="24" t="str">
        <f t="shared" si="2"/>
        <v>A</v>
      </c>
      <c r="J38" s="28">
        <f>'[13]Мун-2023'!CS38</f>
        <v>0</v>
      </c>
      <c r="K38" s="24" t="str">
        <f t="shared" si="3"/>
        <v>A</v>
      </c>
      <c r="L38" s="23">
        <f>'[13]Рег-2023'!W38</f>
        <v>0.25</v>
      </c>
      <c r="M38" s="30" t="str">
        <f t="shared" si="4"/>
        <v>B</v>
      </c>
      <c r="N38" s="33">
        <f>'[13]Рег-2023'!Y38</f>
        <v>0.23715668365221301</v>
      </c>
      <c r="O38" s="34" t="str">
        <f t="shared" si="5"/>
        <v>D</v>
      </c>
      <c r="P38" s="23">
        <f>'[13]Рег-2023'!AA38</f>
        <v>0</v>
      </c>
      <c r="Q38" s="30" t="str">
        <f t="shared" si="6"/>
        <v>D</v>
      </c>
      <c r="R38" s="38">
        <f>'[13]Фед-2023'!AQ38</f>
        <v>0</v>
      </c>
      <c r="S38" s="34" t="str">
        <f t="shared" si="7"/>
        <v>D</v>
      </c>
      <c r="T38" s="36">
        <f>'[13]Фед-2023'!AS38</f>
        <v>1.1268589365497207E-4</v>
      </c>
      <c r="U38" s="30" t="str">
        <f t="shared" si="9"/>
        <v>D</v>
      </c>
      <c r="V38" s="38">
        <f>'[13]Фед-2023'!AU38</f>
        <v>0</v>
      </c>
      <c r="W38" s="336" t="str">
        <f t="shared" si="8"/>
        <v>D</v>
      </c>
      <c r="X38" s="58" t="str">
        <f t="shared" si="10"/>
        <v>C</v>
      </c>
      <c r="Y38" s="277">
        <f t="shared" si="11"/>
        <v>1</v>
      </c>
      <c r="Z38" s="278">
        <f t="shared" si="12"/>
        <v>4.2</v>
      </c>
      <c r="AA38" s="278">
        <f t="shared" si="13"/>
        <v>4.2</v>
      </c>
      <c r="AB38" s="278">
        <f t="shared" si="14"/>
        <v>4.2</v>
      </c>
      <c r="AC38" s="278">
        <f t="shared" si="15"/>
        <v>2.5</v>
      </c>
      <c r="AD38" s="278">
        <f t="shared" si="16"/>
        <v>1</v>
      </c>
      <c r="AE38" s="278">
        <f t="shared" si="17"/>
        <v>1</v>
      </c>
      <c r="AF38" s="278">
        <f t="shared" si="18"/>
        <v>1</v>
      </c>
      <c r="AG38" s="278">
        <f t="shared" si="19"/>
        <v>1</v>
      </c>
      <c r="AH38" s="278">
        <f t="shared" si="20"/>
        <v>1</v>
      </c>
      <c r="AI38" s="59">
        <f t="shared" si="21"/>
        <v>2.1100000000000003</v>
      </c>
    </row>
    <row r="39" spans="1:35" x14ac:dyDescent="0.25">
      <c r="A39" s="341">
        <v>9</v>
      </c>
      <c r="B39" s="333">
        <v>30440</v>
      </c>
      <c r="C39" s="334" t="s">
        <v>13</v>
      </c>
      <c r="D39" s="335">
        <f>'[13]Мун-2023'!CM39</f>
        <v>0.2608695652173913</v>
      </c>
      <c r="E39" s="336" t="str">
        <f t="shared" si="0"/>
        <v>A</v>
      </c>
      <c r="F39" s="337">
        <f>'[13]Мун-2023'!CO39</f>
        <v>2.6775320139697321E-2</v>
      </c>
      <c r="G39" s="24" t="str">
        <f t="shared" si="1"/>
        <v>D</v>
      </c>
      <c r="H39" s="338">
        <f>'[13]Мун-2023'!CQ39</f>
        <v>0</v>
      </c>
      <c r="I39" s="24" t="str">
        <f t="shared" si="2"/>
        <v>A</v>
      </c>
      <c r="J39" s="28">
        <f>'[13]Мун-2023'!CS39</f>
        <v>0</v>
      </c>
      <c r="K39" s="24" t="str">
        <f t="shared" si="3"/>
        <v>A</v>
      </c>
      <c r="L39" s="23">
        <f>'[13]Рег-2023'!W39</f>
        <v>0.25</v>
      </c>
      <c r="M39" s="30" t="str">
        <f t="shared" si="4"/>
        <v>B</v>
      </c>
      <c r="N39" s="33">
        <f>'[13]Рег-2023'!Y39</f>
        <v>0.47431336730442603</v>
      </c>
      <c r="O39" s="34" t="str">
        <f t="shared" si="5"/>
        <v>D</v>
      </c>
      <c r="P39" s="23">
        <f>'[13]Рег-2023'!AA39</f>
        <v>0</v>
      </c>
      <c r="Q39" s="30" t="str">
        <f t="shared" si="6"/>
        <v>D</v>
      </c>
      <c r="R39" s="38">
        <f>'[13]Фед-2023'!AQ39</f>
        <v>0.14285714285714285</v>
      </c>
      <c r="S39" s="34" t="str">
        <f t="shared" si="7"/>
        <v>C</v>
      </c>
      <c r="T39" s="36">
        <f>'[13]Фед-2023'!AS39</f>
        <v>0.11268589365497207</v>
      </c>
      <c r="U39" s="30" t="str">
        <f t="shared" si="9"/>
        <v>D</v>
      </c>
      <c r="V39" s="38">
        <f>'[13]Фед-2023'!AU39</f>
        <v>0</v>
      </c>
      <c r="W39" s="336" t="str">
        <f t="shared" si="8"/>
        <v>D</v>
      </c>
      <c r="X39" s="58" t="str">
        <f t="shared" si="10"/>
        <v>C</v>
      </c>
      <c r="Y39" s="277">
        <f t="shared" si="11"/>
        <v>4.2</v>
      </c>
      <c r="Z39" s="278">
        <f t="shared" si="12"/>
        <v>1</v>
      </c>
      <c r="AA39" s="278">
        <f t="shared" si="13"/>
        <v>4.2</v>
      </c>
      <c r="AB39" s="278">
        <f t="shared" si="14"/>
        <v>4.2</v>
      </c>
      <c r="AC39" s="278">
        <f t="shared" si="15"/>
        <v>2.5</v>
      </c>
      <c r="AD39" s="278">
        <f t="shared" si="16"/>
        <v>1</v>
      </c>
      <c r="AE39" s="278">
        <f t="shared" si="17"/>
        <v>1</v>
      </c>
      <c r="AF39" s="278">
        <f t="shared" si="18"/>
        <v>2</v>
      </c>
      <c r="AG39" s="278">
        <f t="shared" si="19"/>
        <v>1</v>
      </c>
      <c r="AH39" s="278">
        <f t="shared" si="20"/>
        <v>1</v>
      </c>
      <c r="AI39" s="59">
        <f t="shared" si="21"/>
        <v>2.21</v>
      </c>
    </row>
    <row r="40" spans="1:35" x14ac:dyDescent="0.25">
      <c r="A40" s="341">
        <v>10</v>
      </c>
      <c r="B40" s="333">
        <v>30500</v>
      </c>
      <c r="C40" s="348" t="s">
        <v>202</v>
      </c>
      <c r="D40" s="335">
        <f>'[13]Мун-2023'!CM40</f>
        <v>0</v>
      </c>
      <c r="E40" s="336" t="str">
        <f t="shared" si="0"/>
        <v>D</v>
      </c>
      <c r="F40" s="337">
        <f>'[13]Мун-2023'!CO40</f>
        <v>7.9470198675496692E-2</v>
      </c>
      <c r="G40" s="24" t="str">
        <f t="shared" si="1"/>
        <v>D</v>
      </c>
      <c r="H40" s="338">
        <f>'[13]Мун-2023'!CQ40</f>
        <v>0</v>
      </c>
      <c r="I40" s="24" t="str">
        <f t="shared" si="2"/>
        <v>A</v>
      </c>
      <c r="J40" s="28">
        <f>'[13]Мун-2023'!CS40</f>
        <v>0</v>
      </c>
      <c r="K40" s="24" t="str">
        <f t="shared" si="3"/>
        <v>A</v>
      </c>
      <c r="L40" s="23">
        <f>'[13]Рег-2023'!W40</f>
        <v>0</v>
      </c>
      <c r="M40" s="30" t="str">
        <f t="shared" si="4"/>
        <v>D</v>
      </c>
      <c r="N40" s="33">
        <f>'[13]Рег-2023'!Y40</f>
        <v>2.3715668365221302E-4</v>
      </c>
      <c r="O40" s="34" t="str">
        <f t="shared" si="5"/>
        <v>D</v>
      </c>
      <c r="P40" s="23">
        <f>'[13]Рег-2023'!AA40</f>
        <v>0</v>
      </c>
      <c r="Q40" s="30" t="str">
        <f t="shared" si="6"/>
        <v>D</v>
      </c>
      <c r="R40" s="38">
        <f>'[13]Фед-2023'!AQ40</f>
        <v>0</v>
      </c>
      <c r="S40" s="34" t="str">
        <f t="shared" si="7"/>
        <v>D</v>
      </c>
      <c r="T40" s="36">
        <f>'[13]Фед-2023'!AS40</f>
        <v>1.1268589365497207E-4</v>
      </c>
      <c r="U40" s="30" t="str">
        <f t="shared" si="9"/>
        <v>D</v>
      </c>
      <c r="V40" s="38">
        <f>'[13]Фед-2023'!AU40</f>
        <v>0</v>
      </c>
      <c r="W40" s="336" t="str">
        <f t="shared" si="8"/>
        <v>D</v>
      </c>
      <c r="X40" s="58" t="str">
        <f t="shared" si="10"/>
        <v>C</v>
      </c>
      <c r="Y40" s="277">
        <f t="shared" si="11"/>
        <v>1</v>
      </c>
      <c r="Z40" s="278">
        <f t="shared" si="12"/>
        <v>1</v>
      </c>
      <c r="AA40" s="278">
        <f t="shared" si="13"/>
        <v>4.2</v>
      </c>
      <c r="AB40" s="278">
        <f t="shared" si="14"/>
        <v>4.2</v>
      </c>
      <c r="AC40" s="278">
        <f t="shared" si="15"/>
        <v>1</v>
      </c>
      <c r="AD40" s="278">
        <f t="shared" si="16"/>
        <v>1</v>
      </c>
      <c r="AE40" s="278">
        <f t="shared" si="17"/>
        <v>1</v>
      </c>
      <c r="AF40" s="278">
        <f t="shared" si="18"/>
        <v>1</v>
      </c>
      <c r="AG40" s="278">
        <f t="shared" si="19"/>
        <v>1</v>
      </c>
      <c r="AH40" s="278">
        <f t="shared" si="20"/>
        <v>1</v>
      </c>
      <c r="AI40" s="59">
        <f t="shared" si="21"/>
        <v>1.64</v>
      </c>
    </row>
    <row r="41" spans="1:35" x14ac:dyDescent="0.25">
      <c r="A41" s="341">
        <v>11</v>
      </c>
      <c r="B41" s="333">
        <v>30530</v>
      </c>
      <c r="C41" s="348" t="s">
        <v>170</v>
      </c>
      <c r="D41" s="335">
        <f>'[13]Мун-2023'!CM41</f>
        <v>0.05</v>
      </c>
      <c r="E41" s="336" t="str">
        <f t="shared" si="0"/>
        <v>C</v>
      </c>
      <c r="F41" s="337">
        <f>'[13]Мун-2023'!CO41</f>
        <v>1.2911555842479019E-2</v>
      </c>
      <c r="G41" s="24" t="str">
        <f t="shared" si="1"/>
        <v>D</v>
      </c>
      <c r="H41" s="338">
        <f>'[13]Мун-2023'!CQ41</f>
        <v>0</v>
      </c>
      <c r="I41" s="24" t="str">
        <f t="shared" si="2"/>
        <v>A</v>
      </c>
      <c r="J41" s="28">
        <f>'[13]Мун-2023'!CS41</f>
        <v>0</v>
      </c>
      <c r="K41" s="24" t="str">
        <f t="shared" si="3"/>
        <v>A</v>
      </c>
      <c r="L41" s="23">
        <f>'[13]Рег-2023'!W41</f>
        <v>0</v>
      </c>
      <c r="M41" s="30" t="str">
        <f t="shared" si="4"/>
        <v>D</v>
      </c>
      <c r="N41" s="33">
        <f>'[13]Рег-2023'!Y41</f>
        <v>2.3715668365221302E-4</v>
      </c>
      <c r="O41" s="34" t="str">
        <f t="shared" si="5"/>
        <v>D</v>
      </c>
      <c r="P41" s="23">
        <f>'[13]Рег-2023'!AA41</f>
        <v>0</v>
      </c>
      <c r="Q41" s="30" t="str">
        <f t="shared" si="6"/>
        <v>D</v>
      </c>
      <c r="R41" s="38">
        <f>'[13]Фед-2023'!AQ41</f>
        <v>0</v>
      </c>
      <c r="S41" s="34" t="str">
        <f t="shared" si="7"/>
        <v>D</v>
      </c>
      <c r="T41" s="36">
        <f>'[13]Фед-2023'!AS41</f>
        <v>1.1268589365497207E-4</v>
      </c>
      <c r="U41" s="30" t="str">
        <f t="shared" si="9"/>
        <v>D</v>
      </c>
      <c r="V41" s="38">
        <f>'[13]Фед-2023'!AU41</f>
        <v>0</v>
      </c>
      <c r="W41" s="336" t="str">
        <f t="shared" si="8"/>
        <v>D</v>
      </c>
      <c r="X41" s="58" t="str">
        <f t="shared" si="10"/>
        <v>C</v>
      </c>
      <c r="Y41" s="277">
        <f t="shared" si="11"/>
        <v>2</v>
      </c>
      <c r="Z41" s="278">
        <f t="shared" si="12"/>
        <v>1</v>
      </c>
      <c r="AA41" s="278">
        <f t="shared" si="13"/>
        <v>4.2</v>
      </c>
      <c r="AB41" s="278">
        <f t="shared" si="14"/>
        <v>4.2</v>
      </c>
      <c r="AC41" s="278">
        <f t="shared" si="15"/>
        <v>1</v>
      </c>
      <c r="AD41" s="278">
        <f t="shared" si="16"/>
        <v>1</v>
      </c>
      <c r="AE41" s="278">
        <f t="shared" si="17"/>
        <v>1</v>
      </c>
      <c r="AF41" s="278">
        <f t="shared" si="18"/>
        <v>1</v>
      </c>
      <c r="AG41" s="278">
        <f t="shared" si="19"/>
        <v>1</v>
      </c>
      <c r="AH41" s="278">
        <f t="shared" si="20"/>
        <v>1</v>
      </c>
      <c r="AI41" s="59">
        <f t="shared" si="21"/>
        <v>1.7399999999999998</v>
      </c>
    </row>
    <row r="42" spans="1:35" x14ac:dyDescent="0.25">
      <c r="A42" s="341">
        <v>12</v>
      </c>
      <c r="B42" s="333">
        <v>30640</v>
      </c>
      <c r="C42" s="348" t="s">
        <v>18</v>
      </c>
      <c r="D42" s="335">
        <f>'[13]Мун-2023'!CM42</f>
        <v>3.2863849765258218E-2</v>
      </c>
      <c r="E42" s="336" t="str">
        <f t="shared" si="0"/>
        <v>C</v>
      </c>
      <c r="F42" s="337">
        <f>'[13]Мун-2023'!CO42</f>
        <v>0.21089108910891088</v>
      </c>
      <c r="G42" s="24" t="str">
        <f t="shared" si="1"/>
        <v>C</v>
      </c>
      <c r="H42" s="338">
        <f>'[13]Мун-2023'!CQ42</f>
        <v>0</v>
      </c>
      <c r="I42" s="24" t="str">
        <f t="shared" si="2"/>
        <v>A</v>
      </c>
      <c r="J42" s="28">
        <f>'[13]Мун-2023'!CS42</f>
        <v>0</v>
      </c>
      <c r="K42" s="24" t="str">
        <f t="shared" si="3"/>
        <v>A</v>
      </c>
      <c r="L42" s="23">
        <f>'[13]Рег-2023'!W42</f>
        <v>0.5</v>
      </c>
      <c r="M42" s="30" t="str">
        <f t="shared" si="4"/>
        <v>A</v>
      </c>
      <c r="N42" s="33">
        <f>'[13]Рег-2023'!Y42</f>
        <v>0.47431336730442603</v>
      </c>
      <c r="O42" s="34" t="str">
        <f t="shared" si="5"/>
        <v>D</v>
      </c>
      <c r="P42" s="23">
        <f>'[13]Рег-2023'!AA42</f>
        <v>0.5</v>
      </c>
      <c r="Q42" s="30" t="str">
        <f t="shared" si="6"/>
        <v>A</v>
      </c>
      <c r="R42" s="38">
        <f>'[13]Фед-2023'!AQ42</f>
        <v>0</v>
      </c>
      <c r="S42" s="34" t="str">
        <f t="shared" si="7"/>
        <v>D</v>
      </c>
      <c r="T42" s="36">
        <f>'[13]Фед-2023'!AS42</f>
        <v>1.1268589365497207E-4</v>
      </c>
      <c r="U42" s="30" t="str">
        <f t="shared" si="9"/>
        <v>D</v>
      </c>
      <c r="V42" s="38">
        <f>'[13]Фед-2023'!AU42</f>
        <v>0</v>
      </c>
      <c r="W42" s="336" t="str">
        <f t="shared" si="8"/>
        <v>D</v>
      </c>
      <c r="X42" s="58" t="str">
        <f t="shared" si="10"/>
        <v>C</v>
      </c>
      <c r="Y42" s="277">
        <f t="shared" si="11"/>
        <v>2</v>
      </c>
      <c r="Z42" s="278">
        <f t="shared" si="12"/>
        <v>2</v>
      </c>
      <c r="AA42" s="278">
        <f t="shared" si="13"/>
        <v>4.2</v>
      </c>
      <c r="AB42" s="278">
        <f t="shared" si="14"/>
        <v>4.2</v>
      </c>
      <c r="AC42" s="278">
        <f t="shared" si="15"/>
        <v>4.2</v>
      </c>
      <c r="AD42" s="278">
        <f t="shared" si="16"/>
        <v>1</v>
      </c>
      <c r="AE42" s="278">
        <f t="shared" si="17"/>
        <v>4.2</v>
      </c>
      <c r="AF42" s="278">
        <f t="shared" si="18"/>
        <v>1</v>
      </c>
      <c r="AG42" s="278">
        <f t="shared" si="19"/>
        <v>1</v>
      </c>
      <c r="AH42" s="278">
        <f t="shared" si="20"/>
        <v>1</v>
      </c>
      <c r="AI42" s="59">
        <f t="shared" si="21"/>
        <v>2.4799999999999995</v>
      </c>
    </row>
    <row r="43" spans="1:35" x14ac:dyDescent="0.25">
      <c r="A43" s="341">
        <v>13</v>
      </c>
      <c r="B43" s="333">
        <v>30650</v>
      </c>
      <c r="C43" s="348" t="s">
        <v>203</v>
      </c>
      <c r="D43" s="335">
        <f>'[13]Мун-2023'!CM43</f>
        <v>4.0160642570281121E-3</v>
      </c>
      <c r="E43" s="336" t="str">
        <f t="shared" si="0"/>
        <v>D</v>
      </c>
      <c r="F43" s="337">
        <f>'[13]Мун-2023'!CO43</f>
        <v>0.97935103244837762</v>
      </c>
      <c r="G43" s="24" t="str">
        <f t="shared" si="1"/>
        <v>A</v>
      </c>
      <c r="H43" s="338">
        <f>'[13]Мун-2023'!CQ43</f>
        <v>0</v>
      </c>
      <c r="I43" s="24" t="str">
        <f t="shared" si="2"/>
        <v>A</v>
      </c>
      <c r="J43" s="28">
        <f>'[13]Мун-2023'!CS43</f>
        <v>0</v>
      </c>
      <c r="K43" s="24" t="str">
        <f t="shared" si="3"/>
        <v>A</v>
      </c>
      <c r="L43" s="23">
        <f>'[13]Рег-2023'!W43</f>
        <v>0</v>
      </c>
      <c r="M43" s="30" t="str">
        <f t="shared" si="4"/>
        <v>D</v>
      </c>
      <c r="N43" s="33">
        <f>'[13]Рег-2023'!Y43</f>
        <v>2.3715668365221302E-4</v>
      </c>
      <c r="O43" s="34" t="str">
        <f t="shared" si="5"/>
        <v>D</v>
      </c>
      <c r="P43" s="23">
        <f>'[13]Рег-2023'!AA43</f>
        <v>0</v>
      </c>
      <c r="Q43" s="30" t="str">
        <f t="shared" si="6"/>
        <v>D</v>
      </c>
      <c r="R43" s="38">
        <f>'[13]Фед-2023'!AQ43</f>
        <v>0.14285714285714285</v>
      </c>
      <c r="S43" s="34" t="str">
        <f t="shared" si="7"/>
        <v>C</v>
      </c>
      <c r="T43" s="36">
        <f>'[13]Фед-2023'!AS43</f>
        <v>0.11268589365497207</v>
      </c>
      <c r="U43" s="30" t="str">
        <f t="shared" si="9"/>
        <v>D</v>
      </c>
      <c r="V43" s="38">
        <f>'[13]Фед-2023'!AU43</f>
        <v>0</v>
      </c>
      <c r="W43" s="336" t="str">
        <f t="shared" si="8"/>
        <v>D</v>
      </c>
      <c r="X43" s="58" t="str">
        <f t="shared" si="10"/>
        <v>C</v>
      </c>
      <c r="Y43" s="277">
        <f t="shared" si="11"/>
        <v>1</v>
      </c>
      <c r="Z43" s="278">
        <f t="shared" si="12"/>
        <v>4.2</v>
      </c>
      <c r="AA43" s="278">
        <f t="shared" si="13"/>
        <v>4.2</v>
      </c>
      <c r="AB43" s="278">
        <f t="shared" si="14"/>
        <v>4.2</v>
      </c>
      <c r="AC43" s="278">
        <f t="shared" si="15"/>
        <v>1</v>
      </c>
      <c r="AD43" s="278">
        <f t="shared" si="16"/>
        <v>1</v>
      </c>
      <c r="AE43" s="278">
        <f t="shared" si="17"/>
        <v>1</v>
      </c>
      <c r="AF43" s="278">
        <f t="shared" si="18"/>
        <v>2</v>
      </c>
      <c r="AG43" s="278">
        <f t="shared" si="19"/>
        <v>1</v>
      </c>
      <c r="AH43" s="278">
        <f t="shared" si="20"/>
        <v>1</v>
      </c>
      <c r="AI43" s="59">
        <f t="shared" si="21"/>
        <v>2.06</v>
      </c>
    </row>
    <row r="44" spans="1:35" x14ac:dyDescent="0.25">
      <c r="A44" s="341">
        <v>14</v>
      </c>
      <c r="B44" s="333">
        <v>30790</v>
      </c>
      <c r="C44" s="348" t="s">
        <v>20</v>
      </c>
      <c r="D44" s="335">
        <f>'[13]Мун-2023'!CM44</f>
        <v>3.8461538461538464E-2</v>
      </c>
      <c r="E44" s="336" t="str">
        <f t="shared" si="0"/>
        <v>C</v>
      </c>
      <c r="F44" s="337">
        <f>'[13]Мун-2023'!CO44</f>
        <v>3.4712950600801068E-2</v>
      </c>
      <c r="G44" s="24" t="str">
        <f t="shared" si="1"/>
        <v>D</v>
      </c>
      <c r="H44" s="338">
        <f>'[13]Мун-2023'!CQ44</f>
        <v>0</v>
      </c>
      <c r="I44" s="24" t="str">
        <f t="shared" si="2"/>
        <v>A</v>
      </c>
      <c r="J44" s="28">
        <f>'[13]Мун-2023'!CS44</f>
        <v>0</v>
      </c>
      <c r="K44" s="24" t="str">
        <f t="shared" si="3"/>
        <v>A</v>
      </c>
      <c r="L44" s="23">
        <f>'[13]Рег-2023'!W44</f>
        <v>0</v>
      </c>
      <c r="M44" s="30" t="str">
        <f t="shared" si="4"/>
        <v>D</v>
      </c>
      <c r="N44" s="33">
        <f>'[13]Рег-2023'!Y44</f>
        <v>2.3715668365221302E-4</v>
      </c>
      <c r="O44" s="34" t="str">
        <f t="shared" si="5"/>
        <v>D</v>
      </c>
      <c r="P44" s="23">
        <f>'[13]Рег-2023'!AA44</f>
        <v>0</v>
      </c>
      <c r="Q44" s="30" t="str">
        <f t="shared" si="6"/>
        <v>D</v>
      </c>
      <c r="R44" s="38">
        <f>'[13]Фед-2023'!AQ44</f>
        <v>0</v>
      </c>
      <c r="S44" s="34" t="str">
        <f t="shared" si="7"/>
        <v>D</v>
      </c>
      <c r="T44" s="36">
        <f>'[13]Фед-2023'!AS44</f>
        <v>1.1268589365497207E-4</v>
      </c>
      <c r="U44" s="30" t="str">
        <f t="shared" si="9"/>
        <v>D</v>
      </c>
      <c r="V44" s="38">
        <f>'[13]Фед-2023'!AU44</f>
        <v>0</v>
      </c>
      <c r="W44" s="336" t="str">
        <f t="shared" si="8"/>
        <v>D</v>
      </c>
      <c r="X44" s="58" t="str">
        <f t="shared" si="10"/>
        <v>C</v>
      </c>
      <c r="Y44" s="277">
        <f t="shared" si="11"/>
        <v>2</v>
      </c>
      <c r="Z44" s="278">
        <f t="shared" si="12"/>
        <v>1</v>
      </c>
      <c r="AA44" s="278">
        <f t="shared" si="13"/>
        <v>4.2</v>
      </c>
      <c r="AB44" s="278">
        <f t="shared" si="14"/>
        <v>4.2</v>
      </c>
      <c r="AC44" s="278">
        <f t="shared" si="15"/>
        <v>1</v>
      </c>
      <c r="AD44" s="278">
        <f t="shared" si="16"/>
        <v>1</v>
      </c>
      <c r="AE44" s="278">
        <f t="shared" si="17"/>
        <v>1</v>
      </c>
      <c r="AF44" s="278">
        <f t="shared" si="18"/>
        <v>1</v>
      </c>
      <c r="AG44" s="278">
        <f t="shared" si="19"/>
        <v>1</v>
      </c>
      <c r="AH44" s="278">
        <f t="shared" si="20"/>
        <v>1</v>
      </c>
      <c r="AI44" s="59">
        <f t="shared" si="21"/>
        <v>1.7399999999999998</v>
      </c>
    </row>
    <row r="45" spans="1:35" x14ac:dyDescent="0.25">
      <c r="A45" s="341">
        <v>15</v>
      </c>
      <c r="B45" s="333">
        <v>30890</v>
      </c>
      <c r="C45" s="348" t="s">
        <v>171</v>
      </c>
      <c r="D45" s="335">
        <f>'[13]Мун-2023'!CM45</f>
        <v>0</v>
      </c>
      <c r="E45" s="336" t="str">
        <f t="shared" si="0"/>
        <v>D</v>
      </c>
      <c r="F45" s="337">
        <f>'[13]Мун-2023'!CO45</f>
        <v>0.37414030261348008</v>
      </c>
      <c r="G45" s="24" t="str">
        <f t="shared" si="1"/>
        <v>B</v>
      </c>
      <c r="H45" s="338">
        <f>'[13]Мун-2023'!CQ45</f>
        <v>0</v>
      </c>
      <c r="I45" s="24" t="str">
        <f t="shared" si="2"/>
        <v>A</v>
      </c>
      <c r="J45" s="28">
        <f>'[13]Мун-2023'!CS45</f>
        <v>0</v>
      </c>
      <c r="K45" s="24" t="str">
        <f t="shared" si="3"/>
        <v>A</v>
      </c>
      <c r="L45" s="23">
        <f>'[13]Рег-2023'!W45</f>
        <v>0</v>
      </c>
      <c r="M45" s="30" t="str">
        <f t="shared" si="4"/>
        <v>D</v>
      </c>
      <c r="N45" s="33">
        <f>'[13]Рег-2023'!Y45</f>
        <v>2.3715668365221302E-4</v>
      </c>
      <c r="O45" s="34" t="str">
        <f t="shared" si="5"/>
        <v>D</v>
      </c>
      <c r="P45" s="23">
        <f>'[13]Рег-2023'!AA45</f>
        <v>0</v>
      </c>
      <c r="Q45" s="30" t="str">
        <f t="shared" si="6"/>
        <v>D</v>
      </c>
      <c r="R45" s="38">
        <f>'[13]Фед-2023'!AQ45</f>
        <v>0</v>
      </c>
      <c r="S45" s="34" t="str">
        <f t="shared" si="7"/>
        <v>D</v>
      </c>
      <c r="T45" s="36">
        <f>'[13]Фед-2023'!AS45</f>
        <v>1.1268589365497207E-4</v>
      </c>
      <c r="U45" s="30" t="str">
        <f t="shared" si="9"/>
        <v>D</v>
      </c>
      <c r="V45" s="38">
        <f>'[13]Фед-2023'!AU45</f>
        <v>0</v>
      </c>
      <c r="W45" s="336" t="str">
        <f t="shared" si="8"/>
        <v>D</v>
      </c>
      <c r="X45" s="58" t="str">
        <f>IF(AI45&gt;=3.5,"A",IF(AI45&gt;=2.5,"B",IF(AI45&gt;=1.5,"C","D")))</f>
        <v>C</v>
      </c>
      <c r="Y45" s="277">
        <f>IF(E45="A",4.2,IF(E45="B",2.5,IF(E45="C",2,1)))</f>
        <v>1</v>
      </c>
      <c r="Z45" s="278">
        <f>IF(G45="A",4.2,IF(G45="B",2.5,IF(G45="C",2,1)))</f>
        <v>2.5</v>
      </c>
      <c r="AA45" s="278">
        <f>IF(I45="A",4.2,IF(I45="B",2.5,IF(I45="C",2,1)))</f>
        <v>4.2</v>
      </c>
      <c r="AB45" s="278">
        <f>IF(K45="A",4.2,IF(K45="B",2.5,IF(K45="C",2,1)))</f>
        <v>4.2</v>
      </c>
      <c r="AC45" s="278">
        <f>IF(M45="A",4.2,IF(M45="B",2.5,IF(M45="C",2,1)))</f>
        <v>1</v>
      </c>
      <c r="AD45" s="278">
        <f>IF(O45="A",4.2,IF(O45="B",2.5,IF(O45="C",2,1)))</f>
        <v>1</v>
      </c>
      <c r="AE45" s="278">
        <f>IF(Q45="A",4.2,IF(Q45="B",2.5,IF(Q45="C",2,1)))</f>
        <v>1</v>
      </c>
      <c r="AF45" s="278">
        <f>IF(S45="A",4.2,IF(S45="B",2.5,IF(S45="C",2,1)))</f>
        <v>1</v>
      </c>
      <c r="AG45" s="278">
        <f>IF(U45="A",4.2,IF(U45="B",2.5,IF(U45="C",2,1)))</f>
        <v>1</v>
      </c>
      <c r="AH45" s="278">
        <f>IF(W45="A",4.2,IF(W45="B",2.5,IF(W45="C",2,1)))</f>
        <v>1</v>
      </c>
      <c r="AI45" s="59">
        <f>AVERAGE(Y45:AH45)</f>
        <v>1.7899999999999998</v>
      </c>
    </row>
    <row r="46" spans="1:35" x14ac:dyDescent="0.25">
      <c r="A46" s="341">
        <v>16</v>
      </c>
      <c r="B46" s="333">
        <v>30940</v>
      </c>
      <c r="C46" s="348" t="s">
        <v>6</v>
      </c>
      <c r="D46" s="335">
        <f>'[13]Мун-2023'!CM46</f>
        <v>6.3424947145877377E-3</v>
      </c>
      <c r="E46" s="336" t="str">
        <f t="shared" si="0"/>
        <v>D</v>
      </c>
      <c r="F46" s="337">
        <f>'[13]Мун-2023'!CO46</f>
        <v>0.78636741479634242</v>
      </c>
      <c r="G46" s="24" t="str">
        <f t="shared" si="1"/>
        <v>A</v>
      </c>
      <c r="H46" s="338">
        <f>'[13]Мун-2023'!CQ46</f>
        <v>0</v>
      </c>
      <c r="I46" s="24" t="str">
        <f t="shared" si="2"/>
        <v>A</v>
      </c>
      <c r="J46" s="28">
        <f>'[13]Мун-2023'!CS46</f>
        <v>0</v>
      </c>
      <c r="K46" s="24" t="str">
        <f t="shared" si="3"/>
        <v>A</v>
      </c>
      <c r="L46" s="23">
        <f>'[13]Рег-2023'!W46</f>
        <v>0.25</v>
      </c>
      <c r="M46" s="30" t="str">
        <f t="shared" si="4"/>
        <v>B</v>
      </c>
      <c r="N46" s="33">
        <f>'[13]Рег-2023'!Y46</f>
        <v>0.23715668365221301</v>
      </c>
      <c r="O46" s="34" t="str">
        <f t="shared" si="5"/>
        <v>D</v>
      </c>
      <c r="P46" s="23">
        <f>'[13]Рег-2023'!AA46</f>
        <v>1</v>
      </c>
      <c r="Q46" s="30" t="str">
        <f t="shared" si="6"/>
        <v>A</v>
      </c>
      <c r="R46" s="38">
        <f>'[13]Фед-2023'!AQ46</f>
        <v>0.2857142857142857</v>
      </c>
      <c r="S46" s="34" t="str">
        <f t="shared" si="7"/>
        <v>A</v>
      </c>
      <c r="T46" s="36">
        <f>'[13]Фед-2023'!AS46</f>
        <v>0.22537178730994414</v>
      </c>
      <c r="U46" s="30" t="str">
        <f t="shared" si="9"/>
        <v>D</v>
      </c>
      <c r="V46" s="38">
        <f>'[13]Фед-2023'!AU46</f>
        <v>0</v>
      </c>
      <c r="W46" s="336" t="str">
        <f t="shared" si="8"/>
        <v>D</v>
      </c>
      <c r="X46" s="58" t="str">
        <f t="shared" si="10"/>
        <v>B</v>
      </c>
      <c r="Y46" s="277">
        <f t="shared" si="11"/>
        <v>1</v>
      </c>
      <c r="Z46" s="278">
        <f t="shared" si="12"/>
        <v>4.2</v>
      </c>
      <c r="AA46" s="278">
        <f t="shared" si="13"/>
        <v>4.2</v>
      </c>
      <c r="AB46" s="278">
        <f t="shared" si="14"/>
        <v>4.2</v>
      </c>
      <c r="AC46" s="278">
        <f t="shared" si="15"/>
        <v>2.5</v>
      </c>
      <c r="AD46" s="278">
        <f t="shared" si="16"/>
        <v>1</v>
      </c>
      <c r="AE46" s="278">
        <f t="shared" si="17"/>
        <v>4.2</v>
      </c>
      <c r="AF46" s="278">
        <f t="shared" si="18"/>
        <v>4.2</v>
      </c>
      <c r="AG46" s="278">
        <f t="shared" si="19"/>
        <v>1</v>
      </c>
      <c r="AH46" s="278">
        <f t="shared" si="20"/>
        <v>1</v>
      </c>
      <c r="AI46" s="59">
        <f t="shared" si="21"/>
        <v>2.75</v>
      </c>
    </row>
    <row r="47" spans="1:35" ht="15.75" thickBot="1" x14ac:dyDescent="0.3">
      <c r="A47" s="341">
        <v>17</v>
      </c>
      <c r="B47" s="342">
        <v>31480</v>
      </c>
      <c r="C47" s="343" t="s">
        <v>62</v>
      </c>
      <c r="D47" s="344">
        <f>'[13]Мун-2023'!CM47</f>
        <v>1.6708437761069339E-3</v>
      </c>
      <c r="E47" s="345" t="str">
        <f t="shared" si="0"/>
        <v>D</v>
      </c>
      <c r="F47" s="346">
        <f>'[13]Мун-2023'!CO47</f>
        <v>0.89730134932533734</v>
      </c>
      <c r="G47" s="24" t="str">
        <f t="shared" si="1"/>
        <v>A</v>
      </c>
      <c r="H47" s="347">
        <f>'[13]Мун-2023'!CQ47</f>
        <v>0</v>
      </c>
      <c r="I47" s="24" t="str">
        <f t="shared" si="2"/>
        <v>A</v>
      </c>
      <c r="J47" s="28">
        <f>'[13]Мун-2023'!CS47</f>
        <v>0</v>
      </c>
      <c r="K47" s="24" t="str">
        <f t="shared" si="3"/>
        <v>A</v>
      </c>
      <c r="L47" s="25">
        <f>'[13]Рег-2023'!W47</f>
        <v>0</v>
      </c>
      <c r="M47" s="35" t="str">
        <f t="shared" si="4"/>
        <v>D</v>
      </c>
      <c r="N47" s="28">
        <f>'[13]Рег-2023'!Y47</f>
        <v>2.3715668365221302E-4</v>
      </c>
      <c r="O47" s="40" t="str">
        <f t="shared" si="5"/>
        <v>D</v>
      </c>
      <c r="P47" s="25">
        <f>'[13]Рег-2023'!AA47</f>
        <v>0</v>
      </c>
      <c r="Q47" s="35" t="str">
        <f t="shared" si="6"/>
        <v>D</v>
      </c>
      <c r="R47" s="26">
        <f>'[13]Фед-2023'!AQ47</f>
        <v>0.14285714285714285</v>
      </c>
      <c r="S47" s="40" t="str">
        <f t="shared" si="7"/>
        <v>C</v>
      </c>
      <c r="T47" s="43">
        <f>'[13]Фед-2023'!AS47</f>
        <v>1.0141730428947486</v>
      </c>
      <c r="U47" s="35" t="str">
        <f t="shared" si="9"/>
        <v>B</v>
      </c>
      <c r="V47" s="26">
        <f>'[13]Фед-2023'!AU47</f>
        <v>0</v>
      </c>
      <c r="W47" s="345" t="str">
        <f t="shared" si="8"/>
        <v>D</v>
      </c>
      <c r="X47" s="57" t="str">
        <f t="shared" si="10"/>
        <v>C</v>
      </c>
      <c r="Y47" s="277">
        <f t="shared" si="11"/>
        <v>1</v>
      </c>
      <c r="Z47" s="278">
        <f t="shared" si="12"/>
        <v>4.2</v>
      </c>
      <c r="AA47" s="278">
        <f t="shared" si="13"/>
        <v>4.2</v>
      </c>
      <c r="AB47" s="278">
        <f t="shared" si="14"/>
        <v>4.2</v>
      </c>
      <c r="AC47" s="278">
        <f t="shared" si="15"/>
        <v>1</v>
      </c>
      <c r="AD47" s="278">
        <f t="shared" si="16"/>
        <v>1</v>
      </c>
      <c r="AE47" s="278">
        <f t="shared" si="17"/>
        <v>1</v>
      </c>
      <c r="AF47" s="278">
        <f t="shared" si="18"/>
        <v>2</v>
      </c>
      <c r="AG47" s="278">
        <f t="shared" si="19"/>
        <v>2.5</v>
      </c>
      <c r="AH47" s="278">
        <f t="shared" si="20"/>
        <v>1</v>
      </c>
      <c r="AI47" s="59">
        <f t="shared" si="21"/>
        <v>2.21</v>
      </c>
    </row>
    <row r="48" spans="1:35" ht="15.75" thickBot="1" x14ac:dyDescent="0.3">
      <c r="A48" s="349"/>
      <c r="B48" s="325"/>
      <c r="C48" s="296" t="str">
        <f>'[13]Мун-2023'!C48</f>
        <v>ОКТЯБРЬСКИЙ РАЙОН</v>
      </c>
      <c r="D48" s="70">
        <f>'[13]Мун-2023'!CM48</f>
        <v>3.6661026508742242E-2</v>
      </c>
      <c r="E48" s="71" t="str">
        <f t="shared" si="0"/>
        <v>C</v>
      </c>
      <c r="F48" s="72">
        <f>'[13]Мун-2023'!CO48</f>
        <v>0.33941134242641779</v>
      </c>
      <c r="G48" s="73" t="str">
        <f t="shared" si="1"/>
        <v>C</v>
      </c>
      <c r="H48" s="74">
        <f>'[13]Мун-2023'!CQ48</f>
        <v>0</v>
      </c>
      <c r="I48" s="73" t="str">
        <f t="shared" si="2"/>
        <v>A</v>
      </c>
      <c r="J48" s="75">
        <f>'[13]Мун-2023'!CS48</f>
        <v>0</v>
      </c>
      <c r="K48" s="73" t="str">
        <f t="shared" si="3"/>
        <v>A</v>
      </c>
      <c r="L48" s="76">
        <f>'[13]Рег-2023'!W48</f>
        <v>0.22500000000000001</v>
      </c>
      <c r="M48" s="77" t="str">
        <f t="shared" si="4"/>
        <v>B</v>
      </c>
      <c r="N48" s="75">
        <f>'[13]Рег-2023'!Y48</f>
        <v>1.5059449411915526</v>
      </c>
      <c r="O48" s="78" t="str">
        <f t="shared" si="5"/>
        <v>A</v>
      </c>
      <c r="P48" s="76">
        <f>'[13]Рег-2023'!AA48</f>
        <v>0.33070866141732286</v>
      </c>
      <c r="Q48" s="77" t="str">
        <f t="shared" si="6"/>
        <v>A</v>
      </c>
      <c r="R48" s="75">
        <f>'[13]Фед-2023'!AQ48</f>
        <v>0.20714285714285716</v>
      </c>
      <c r="S48" s="78" t="str">
        <f t="shared" si="7"/>
        <v>B</v>
      </c>
      <c r="T48" s="76">
        <f>'[13]Фед-2023'!AS48</f>
        <v>0.92402432797077094</v>
      </c>
      <c r="U48" s="77" t="str">
        <f t="shared" si="9"/>
        <v>C</v>
      </c>
      <c r="V48" s="75">
        <f>'[13]Фед-2023'!AU48</f>
        <v>0.21951219512195122</v>
      </c>
      <c r="W48" s="71" t="str">
        <f t="shared" si="8"/>
        <v>A</v>
      </c>
      <c r="X48" s="79" t="str">
        <f t="shared" si="10"/>
        <v>B</v>
      </c>
      <c r="Y48" s="277">
        <f t="shared" si="11"/>
        <v>2</v>
      </c>
      <c r="Z48" s="278">
        <f t="shared" si="12"/>
        <v>2</v>
      </c>
      <c r="AA48" s="278">
        <f t="shared" si="13"/>
        <v>4.2</v>
      </c>
      <c r="AB48" s="278">
        <f t="shared" si="14"/>
        <v>4.2</v>
      </c>
      <c r="AC48" s="278">
        <f t="shared" si="15"/>
        <v>2.5</v>
      </c>
      <c r="AD48" s="278">
        <f t="shared" si="16"/>
        <v>4.2</v>
      </c>
      <c r="AE48" s="278">
        <f t="shared" si="17"/>
        <v>4.2</v>
      </c>
      <c r="AF48" s="278">
        <f t="shared" si="18"/>
        <v>2.5</v>
      </c>
      <c r="AG48" s="278">
        <f t="shared" si="19"/>
        <v>2</v>
      </c>
      <c r="AH48" s="278">
        <f t="shared" si="20"/>
        <v>4.2</v>
      </c>
      <c r="AI48" s="59">
        <f t="shared" si="21"/>
        <v>3.1999999999999997</v>
      </c>
    </row>
    <row r="49" spans="1:35" x14ac:dyDescent="0.25">
      <c r="A49" s="350">
        <v>1</v>
      </c>
      <c r="B49" s="327">
        <v>40010</v>
      </c>
      <c r="C49" s="328" t="s">
        <v>64</v>
      </c>
      <c r="D49" s="329">
        <f>'[13]Мун-2023'!CM49</f>
        <v>5.0061050061050064E-2</v>
      </c>
      <c r="E49" s="330" t="str">
        <f t="shared" si="0"/>
        <v>C</v>
      </c>
      <c r="F49" s="331">
        <f>'[13]Мун-2023'!CO49</f>
        <v>0.68708053691275173</v>
      </c>
      <c r="G49" s="27" t="str">
        <f t="shared" si="1"/>
        <v>A</v>
      </c>
      <c r="H49" s="332">
        <f>'[13]Мун-2023'!CQ49</f>
        <v>0</v>
      </c>
      <c r="I49" s="27" t="str">
        <f t="shared" si="2"/>
        <v>A</v>
      </c>
      <c r="J49" s="26">
        <f>'[13]Мун-2023'!CS49</f>
        <v>0</v>
      </c>
      <c r="K49" s="27" t="str">
        <f t="shared" si="3"/>
        <v>A</v>
      </c>
      <c r="L49" s="36">
        <f>'[13]Рег-2023'!W49</f>
        <v>0.5</v>
      </c>
      <c r="M49" s="37" t="str">
        <f t="shared" si="4"/>
        <v>A</v>
      </c>
      <c r="N49" s="38">
        <f>'[13]Рег-2023'!Y49</f>
        <v>12.569304233567291</v>
      </c>
      <c r="O49" s="39" t="str">
        <f t="shared" si="5"/>
        <v>A</v>
      </c>
      <c r="P49" s="36">
        <f>'[13]Рег-2023'!AA49</f>
        <v>0.32075471698113206</v>
      </c>
      <c r="Q49" s="37" t="str">
        <f t="shared" si="6"/>
        <v>A</v>
      </c>
      <c r="R49" s="38">
        <f>'[13]Фед-2023'!AQ49</f>
        <v>0.7142857142857143</v>
      </c>
      <c r="S49" s="39" t="str">
        <f t="shared" si="7"/>
        <v>A</v>
      </c>
      <c r="T49" s="36">
        <f>'[13]Фед-2023'!AS49</f>
        <v>3.6059485969591063</v>
      </c>
      <c r="U49" s="37" t="str">
        <f t="shared" si="9"/>
        <v>A</v>
      </c>
      <c r="V49" s="38">
        <f>'[13]Фед-2023'!AU49</f>
        <v>0.3125</v>
      </c>
      <c r="W49" s="330" t="str">
        <f t="shared" si="8"/>
        <v>A</v>
      </c>
      <c r="X49" s="56" t="str">
        <f t="shared" si="10"/>
        <v>A</v>
      </c>
      <c r="Y49" s="277">
        <f t="shared" si="11"/>
        <v>2</v>
      </c>
      <c r="Z49" s="278">
        <f t="shared" si="12"/>
        <v>4.2</v>
      </c>
      <c r="AA49" s="278">
        <f t="shared" si="13"/>
        <v>4.2</v>
      </c>
      <c r="AB49" s="278">
        <f t="shared" si="14"/>
        <v>4.2</v>
      </c>
      <c r="AC49" s="278">
        <f t="shared" si="15"/>
        <v>4.2</v>
      </c>
      <c r="AD49" s="278">
        <f t="shared" si="16"/>
        <v>4.2</v>
      </c>
      <c r="AE49" s="278">
        <f t="shared" si="17"/>
        <v>4.2</v>
      </c>
      <c r="AF49" s="278">
        <f t="shared" si="18"/>
        <v>4.2</v>
      </c>
      <c r="AG49" s="278">
        <f t="shared" si="19"/>
        <v>4.2</v>
      </c>
      <c r="AH49" s="278">
        <f t="shared" si="20"/>
        <v>4.2</v>
      </c>
      <c r="AI49" s="59">
        <f t="shared" si="21"/>
        <v>3.9800000000000004</v>
      </c>
    </row>
    <row r="50" spans="1:35" x14ac:dyDescent="0.25">
      <c r="A50" s="351">
        <v>2</v>
      </c>
      <c r="B50" s="333">
        <v>40030</v>
      </c>
      <c r="C50" s="348" t="s">
        <v>66</v>
      </c>
      <c r="D50" s="335">
        <f>'[13]Мун-2023'!CM50</f>
        <v>0.15789473684210525</v>
      </c>
      <c r="E50" s="336" t="str">
        <f t="shared" si="0"/>
        <v>A</v>
      </c>
      <c r="F50" s="337">
        <f>'[13]Мун-2023'!CO50</f>
        <v>0.24927113702623907</v>
      </c>
      <c r="G50" s="24" t="str">
        <f t="shared" si="1"/>
        <v>C</v>
      </c>
      <c r="H50" s="338">
        <f>'[13]Мун-2023'!CQ50</f>
        <v>0</v>
      </c>
      <c r="I50" s="24" t="str">
        <f t="shared" si="2"/>
        <v>A</v>
      </c>
      <c r="J50" s="28">
        <f>'[13]Мун-2023'!CS50</f>
        <v>0</v>
      </c>
      <c r="K50" s="24" t="str">
        <f t="shared" si="3"/>
        <v>A</v>
      </c>
      <c r="L50" s="23">
        <f>'[13]Рег-2023'!W50</f>
        <v>0.25</v>
      </c>
      <c r="M50" s="30" t="str">
        <f t="shared" si="4"/>
        <v>B</v>
      </c>
      <c r="N50" s="33">
        <f>'[13]Рег-2023'!Y50</f>
        <v>1.6600967855654911</v>
      </c>
      <c r="O50" s="34" t="str">
        <f t="shared" si="5"/>
        <v>A</v>
      </c>
      <c r="P50" s="23">
        <f>'[13]Рег-2023'!AA50</f>
        <v>0.14285714285714285</v>
      </c>
      <c r="Q50" s="30" t="str">
        <f t="shared" si="6"/>
        <v>C</v>
      </c>
      <c r="R50" s="38">
        <f>'[13]Фед-2023'!AQ50</f>
        <v>0.14285714285714285</v>
      </c>
      <c r="S50" s="34" t="str">
        <f t="shared" si="7"/>
        <v>C</v>
      </c>
      <c r="T50" s="36">
        <f>'[13]Фед-2023'!AS50</f>
        <v>0.67611536192983246</v>
      </c>
      <c r="U50" s="30" t="str">
        <f t="shared" si="9"/>
        <v>C</v>
      </c>
      <c r="V50" s="38">
        <f>'[13]Фед-2023'!AU50</f>
        <v>0.5</v>
      </c>
      <c r="W50" s="336" t="str">
        <f t="shared" si="8"/>
        <v>A</v>
      </c>
      <c r="X50" s="58" t="str">
        <f t="shared" si="10"/>
        <v>B</v>
      </c>
      <c r="Y50" s="277">
        <f t="shared" si="11"/>
        <v>4.2</v>
      </c>
      <c r="Z50" s="278">
        <f t="shared" si="12"/>
        <v>2</v>
      </c>
      <c r="AA50" s="278">
        <f t="shared" si="13"/>
        <v>4.2</v>
      </c>
      <c r="AB50" s="278">
        <f t="shared" si="14"/>
        <v>4.2</v>
      </c>
      <c r="AC50" s="278">
        <f t="shared" si="15"/>
        <v>2.5</v>
      </c>
      <c r="AD50" s="278">
        <f t="shared" si="16"/>
        <v>4.2</v>
      </c>
      <c r="AE50" s="278">
        <f t="shared" si="17"/>
        <v>2</v>
      </c>
      <c r="AF50" s="278">
        <f t="shared" si="18"/>
        <v>2</v>
      </c>
      <c r="AG50" s="278">
        <f t="shared" si="19"/>
        <v>2</v>
      </c>
      <c r="AH50" s="278">
        <f t="shared" si="20"/>
        <v>4.2</v>
      </c>
      <c r="AI50" s="59">
        <f t="shared" si="21"/>
        <v>3.15</v>
      </c>
    </row>
    <row r="51" spans="1:35" x14ac:dyDescent="0.25">
      <c r="A51" s="351">
        <v>3</v>
      </c>
      <c r="B51" s="333">
        <v>40410</v>
      </c>
      <c r="C51" s="348" t="s">
        <v>69</v>
      </c>
      <c r="D51" s="335">
        <f>'[13]Мун-2023'!CM51</f>
        <v>9.9808061420345484E-2</v>
      </c>
      <c r="E51" s="336" t="str">
        <f t="shared" si="0"/>
        <v>A</v>
      </c>
      <c r="F51" s="337">
        <f>'[13]Мун-2023'!CO51</f>
        <v>0.26050000000000001</v>
      </c>
      <c r="G51" s="24" t="str">
        <f t="shared" si="1"/>
        <v>C</v>
      </c>
      <c r="H51" s="338">
        <f>'[13]Мун-2023'!CQ51</f>
        <v>0</v>
      </c>
      <c r="I51" s="24" t="str">
        <f t="shared" si="2"/>
        <v>A</v>
      </c>
      <c r="J51" s="28">
        <f>'[13]Мун-2023'!CS51</f>
        <v>0</v>
      </c>
      <c r="K51" s="24" t="str">
        <f t="shared" si="3"/>
        <v>A</v>
      </c>
      <c r="L51" s="23">
        <f>'[13]Рег-2023'!W51</f>
        <v>0.5</v>
      </c>
      <c r="M51" s="30" t="str">
        <f t="shared" si="4"/>
        <v>A</v>
      </c>
      <c r="N51" s="33">
        <f>'[13]Рег-2023'!Y51</f>
        <v>8.0633272441752428</v>
      </c>
      <c r="O51" s="34" t="str">
        <f t="shared" si="5"/>
        <v>A</v>
      </c>
      <c r="P51" s="23">
        <f>'[13]Рег-2023'!AA51</f>
        <v>0.38235294117647056</v>
      </c>
      <c r="Q51" s="30" t="str">
        <f t="shared" si="6"/>
        <v>A</v>
      </c>
      <c r="R51" s="38">
        <f>'[13]Фед-2023'!AQ51</f>
        <v>0.42857142857142855</v>
      </c>
      <c r="S51" s="34" t="str">
        <f t="shared" si="7"/>
        <v>A</v>
      </c>
      <c r="T51" s="36">
        <f>'[13]Фед-2023'!AS51</f>
        <v>2.9298332350292737</v>
      </c>
      <c r="U51" s="30" t="str">
        <f t="shared" si="9"/>
        <v>A</v>
      </c>
      <c r="V51" s="38">
        <f>'[13]Фед-2023'!AU51</f>
        <v>0.30769230769230771</v>
      </c>
      <c r="W51" s="336" t="str">
        <f t="shared" si="8"/>
        <v>A</v>
      </c>
      <c r="X51" s="58" t="str">
        <f t="shared" si="10"/>
        <v>A</v>
      </c>
      <c r="Y51" s="277">
        <f t="shared" si="11"/>
        <v>4.2</v>
      </c>
      <c r="Z51" s="278">
        <f t="shared" si="12"/>
        <v>2</v>
      </c>
      <c r="AA51" s="278">
        <f t="shared" si="13"/>
        <v>4.2</v>
      </c>
      <c r="AB51" s="278">
        <f t="shared" si="14"/>
        <v>4.2</v>
      </c>
      <c r="AC51" s="278">
        <f t="shared" si="15"/>
        <v>4.2</v>
      </c>
      <c r="AD51" s="278">
        <f t="shared" si="16"/>
        <v>4.2</v>
      </c>
      <c r="AE51" s="278">
        <f t="shared" si="17"/>
        <v>4.2</v>
      </c>
      <c r="AF51" s="278">
        <f t="shared" si="18"/>
        <v>4.2</v>
      </c>
      <c r="AG51" s="278">
        <f t="shared" si="19"/>
        <v>4.2</v>
      </c>
      <c r="AH51" s="278">
        <f t="shared" si="20"/>
        <v>4.2</v>
      </c>
      <c r="AI51" s="59">
        <f t="shared" si="21"/>
        <v>3.9800000000000004</v>
      </c>
    </row>
    <row r="52" spans="1:35" x14ac:dyDescent="0.25">
      <c r="A52" s="351">
        <v>4</v>
      </c>
      <c r="B52" s="333">
        <v>40011</v>
      </c>
      <c r="C52" s="348" t="s">
        <v>65</v>
      </c>
      <c r="D52" s="335">
        <f>'[13]Мун-2023'!CM52</f>
        <v>0.2818181818181818</v>
      </c>
      <c r="E52" s="336" t="str">
        <f t="shared" si="0"/>
        <v>A</v>
      </c>
      <c r="F52" s="337">
        <f>'[13]Мун-2023'!CO52</f>
        <v>4.2851577717179588E-2</v>
      </c>
      <c r="G52" s="24" t="str">
        <f t="shared" si="1"/>
        <v>D</v>
      </c>
      <c r="H52" s="338">
        <f>'[13]Мун-2023'!CQ52</f>
        <v>0</v>
      </c>
      <c r="I52" s="24" t="str">
        <f t="shared" si="2"/>
        <v>A</v>
      </c>
      <c r="J52" s="28">
        <f>'[13]Мун-2023'!CS52</f>
        <v>0</v>
      </c>
      <c r="K52" s="24" t="str">
        <f t="shared" si="3"/>
        <v>A</v>
      </c>
      <c r="L52" s="23">
        <f>'[13]Рег-2023'!W52</f>
        <v>0.5</v>
      </c>
      <c r="M52" s="30" t="str">
        <f t="shared" si="4"/>
        <v>A</v>
      </c>
      <c r="N52" s="33">
        <f>'[13]Рег-2023'!Y52</f>
        <v>3.0830368874787695</v>
      </c>
      <c r="O52" s="34" t="str">
        <f t="shared" si="5"/>
        <v>A</v>
      </c>
      <c r="P52" s="23">
        <f>'[13]Рег-2023'!AA52</f>
        <v>0.61538461538461542</v>
      </c>
      <c r="Q52" s="30" t="str">
        <f t="shared" si="6"/>
        <v>A</v>
      </c>
      <c r="R52" s="38">
        <f>'[13]Фед-2023'!AQ52</f>
        <v>0.42857142857142855</v>
      </c>
      <c r="S52" s="34" t="str">
        <f t="shared" si="7"/>
        <v>A</v>
      </c>
      <c r="T52" s="36">
        <f>'[13]Фед-2023'!AS52</f>
        <v>3.4932627033041341</v>
      </c>
      <c r="U52" s="30" t="str">
        <f t="shared" si="9"/>
        <v>A</v>
      </c>
      <c r="V52" s="38">
        <f>'[13]Фед-2023'!AU52</f>
        <v>0.16129032258064516</v>
      </c>
      <c r="W52" s="336" t="str">
        <f t="shared" si="8"/>
        <v>B</v>
      </c>
      <c r="X52" s="58" t="str">
        <f t="shared" si="10"/>
        <v>A</v>
      </c>
      <c r="Y52" s="277">
        <f t="shared" si="11"/>
        <v>4.2</v>
      </c>
      <c r="Z52" s="278">
        <f t="shared" si="12"/>
        <v>1</v>
      </c>
      <c r="AA52" s="278">
        <f t="shared" si="13"/>
        <v>4.2</v>
      </c>
      <c r="AB52" s="278">
        <f t="shared" si="14"/>
        <v>4.2</v>
      </c>
      <c r="AC52" s="278">
        <f t="shared" si="15"/>
        <v>4.2</v>
      </c>
      <c r="AD52" s="278">
        <f t="shared" si="16"/>
        <v>4.2</v>
      </c>
      <c r="AE52" s="278">
        <f t="shared" si="17"/>
        <v>4.2</v>
      </c>
      <c r="AF52" s="278">
        <f t="shared" si="18"/>
        <v>4.2</v>
      </c>
      <c r="AG52" s="278">
        <f t="shared" si="19"/>
        <v>4.2</v>
      </c>
      <c r="AH52" s="278">
        <f t="shared" si="20"/>
        <v>2.5</v>
      </c>
      <c r="AI52" s="59">
        <f t="shared" si="21"/>
        <v>3.71</v>
      </c>
    </row>
    <row r="53" spans="1:35" x14ac:dyDescent="0.25">
      <c r="A53" s="351">
        <v>5</v>
      </c>
      <c r="B53" s="333">
        <v>40080</v>
      </c>
      <c r="C53" s="348" t="s">
        <v>67</v>
      </c>
      <c r="D53" s="335">
        <f>'[13]Мун-2023'!CM53</f>
        <v>4.3715846994535519E-2</v>
      </c>
      <c r="E53" s="336" t="str">
        <f t="shared" si="0"/>
        <v>C</v>
      </c>
      <c r="F53" s="337">
        <f>'[13]Мун-2023'!CO53</f>
        <v>0.25648213034337769</v>
      </c>
      <c r="G53" s="24" t="str">
        <f t="shared" si="1"/>
        <v>C</v>
      </c>
      <c r="H53" s="338">
        <f>'[13]Мун-2023'!CQ53</f>
        <v>0</v>
      </c>
      <c r="I53" s="24" t="str">
        <f t="shared" si="2"/>
        <v>A</v>
      </c>
      <c r="J53" s="28">
        <f>'[13]Мун-2023'!CS53</f>
        <v>0</v>
      </c>
      <c r="K53" s="24" t="str">
        <f t="shared" si="3"/>
        <v>A</v>
      </c>
      <c r="L53" s="23">
        <f>'[13]Рег-2023'!W53</f>
        <v>0.25</v>
      </c>
      <c r="M53" s="30" t="str">
        <f t="shared" si="4"/>
        <v>B</v>
      </c>
      <c r="N53" s="33">
        <f>'[13]Рег-2023'!Y53</f>
        <v>1.6600967855654911</v>
      </c>
      <c r="O53" s="34" t="str">
        <f t="shared" si="5"/>
        <v>A</v>
      </c>
      <c r="P53" s="23">
        <f>'[13]Рег-2023'!AA53</f>
        <v>0.2857142857142857</v>
      </c>
      <c r="Q53" s="30" t="str">
        <f t="shared" si="6"/>
        <v>B</v>
      </c>
      <c r="R53" s="38">
        <f>'[13]Фед-2023'!AQ53</f>
        <v>0.2857142857142857</v>
      </c>
      <c r="S53" s="34" t="str">
        <f t="shared" si="7"/>
        <v>A</v>
      </c>
      <c r="T53" s="36">
        <f>'[13]Фед-2023'!AS53</f>
        <v>2.1410319794444694</v>
      </c>
      <c r="U53" s="30" t="str">
        <f t="shared" si="9"/>
        <v>A</v>
      </c>
      <c r="V53" s="38">
        <f>'[13]Фед-2023'!AU53</f>
        <v>0.10526315789473684</v>
      </c>
      <c r="W53" s="336" t="str">
        <f t="shared" si="8"/>
        <v>C</v>
      </c>
      <c r="X53" s="58" t="str">
        <f t="shared" si="10"/>
        <v>B</v>
      </c>
      <c r="Y53" s="277">
        <f t="shared" si="11"/>
        <v>2</v>
      </c>
      <c r="Z53" s="278">
        <f t="shared" si="12"/>
        <v>2</v>
      </c>
      <c r="AA53" s="278">
        <f t="shared" si="13"/>
        <v>4.2</v>
      </c>
      <c r="AB53" s="278">
        <f t="shared" si="14"/>
        <v>4.2</v>
      </c>
      <c r="AC53" s="278">
        <f t="shared" si="15"/>
        <v>2.5</v>
      </c>
      <c r="AD53" s="278">
        <f t="shared" si="16"/>
        <v>4.2</v>
      </c>
      <c r="AE53" s="278">
        <f t="shared" si="17"/>
        <v>2.5</v>
      </c>
      <c r="AF53" s="278">
        <f t="shared" si="18"/>
        <v>4.2</v>
      </c>
      <c r="AG53" s="278">
        <f t="shared" si="19"/>
        <v>4.2</v>
      </c>
      <c r="AH53" s="278">
        <f t="shared" si="20"/>
        <v>2</v>
      </c>
      <c r="AI53" s="59">
        <f t="shared" si="21"/>
        <v>3.1999999999999997</v>
      </c>
    </row>
    <row r="54" spans="1:35" x14ac:dyDescent="0.25">
      <c r="A54" s="351">
        <v>6</v>
      </c>
      <c r="B54" s="333">
        <v>40100</v>
      </c>
      <c r="C54" s="348" t="s">
        <v>68</v>
      </c>
      <c r="D54" s="335">
        <f>'[13]Мун-2023'!CM54</f>
        <v>3.5897435897435895E-2</v>
      </c>
      <c r="E54" s="336" t="str">
        <f t="shared" si="0"/>
        <v>C</v>
      </c>
      <c r="F54" s="337">
        <f>'[13]Мун-2023'!CO54</f>
        <v>0.1744186046511628</v>
      </c>
      <c r="G54" s="24" t="str">
        <f t="shared" si="1"/>
        <v>C</v>
      </c>
      <c r="H54" s="338">
        <f>'[13]Мун-2023'!CQ54</f>
        <v>0</v>
      </c>
      <c r="I54" s="24" t="str">
        <f t="shared" si="2"/>
        <v>A</v>
      </c>
      <c r="J54" s="28">
        <f>'[13]Мун-2023'!CS54</f>
        <v>0</v>
      </c>
      <c r="K54" s="24" t="str">
        <f t="shared" si="3"/>
        <v>A</v>
      </c>
      <c r="L54" s="23">
        <f>'[13]Рег-2023'!W54</f>
        <v>0.75</v>
      </c>
      <c r="M54" s="30" t="str">
        <f t="shared" si="4"/>
        <v>A</v>
      </c>
      <c r="N54" s="33">
        <f>'[13]Рег-2023'!Y54</f>
        <v>0.71147005095663907</v>
      </c>
      <c r="O54" s="34" t="str">
        <f t="shared" si="5"/>
        <v>C</v>
      </c>
      <c r="P54" s="23">
        <f>'[13]Рег-2023'!AA54</f>
        <v>0</v>
      </c>
      <c r="Q54" s="30" t="str">
        <f t="shared" si="6"/>
        <v>D</v>
      </c>
      <c r="R54" s="38">
        <f>'[13]Фед-2023'!AQ54</f>
        <v>0.14285714285714285</v>
      </c>
      <c r="S54" s="34" t="str">
        <f t="shared" si="7"/>
        <v>C</v>
      </c>
      <c r="T54" s="36">
        <f>'[13]Фед-2023'!AS54</f>
        <v>0.45074357461988829</v>
      </c>
      <c r="U54" s="30" t="str">
        <f t="shared" si="9"/>
        <v>D</v>
      </c>
      <c r="V54" s="38">
        <f>'[13]Фед-2023'!AU54</f>
        <v>0.5</v>
      </c>
      <c r="W54" s="336" t="str">
        <f t="shared" si="8"/>
        <v>A</v>
      </c>
      <c r="X54" s="58" t="str">
        <f t="shared" si="10"/>
        <v>B</v>
      </c>
      <c r="Y54" s="277">
        <f t="shared" si="11"/>
        <v>2</v>
      </c>
      <c r="Z54" s="278">
        <f t="shared" si="12"/>
        <v>2</v>
      </c>
      <c r="AA54" s="278">
        <f t="shared" si="13"/>
        <v>4.2</v>
      </c>
      <c r="AB54" s="278">
        <f t="shared" si="14"/>
        <v>4.2</v>
      </c>
      <c r="AC54" s="278">
        <f t="shared" si="15"/>
        <v>4.2</v>
      </c>
      <c r="AD54" s="278">
        <f t="shared" si="16"/>
        <v>2</v>
      </c>
      <c r="AE54" s="278">
        <f t="shared" si="17"/>
        <v>1</v>
      </c>
      <c r="AF54" s="278">
        <f t="shared" si="18"/>
        <v>2</v>
      </c>
      <c r="AG54" s="278">
        <f t="shared" si="19"/>
        <v>1</v>
      </c>
      <c r="AH54" s="278">
        <f t="shared" si="20"/>
        <v>4.2</v>
      </c>
      <c r="AI54" s="59">
        <f t="shared" si="21"/>
        <v>2.6799999999999997</v>
      </c>
    </row>
    <row r="55" spans="1:35" x14ac:dyDescent="0.25">
      <c r="A55" s="351">
        <v>7</v>
      </c>
      <c r="B55" s="333">
        <v>40020</v>
      </c>
      <c r="C55" s="348" t="s">
        <v>174</v>
      </c>
      <c r="D55" s="335">
        <f>'[13]Мун-2023'!CM55</f>
        <v>0.2</v>
      </c>
      <c r="E55" s="336" t="str">
        <f t="shared" si="0"/>
        <v>A</v>
      </c>
      <c r="F55" s="337">
        <f>'[13]Мун-2023'!CO55</f>
        <v>6.6489361702127658E-2</v>
      </c>
      <c r="G55" s="24" t="str">
        <f t="shared" si="1"/>
        <v>D</v>
      </c>
      <c r="H55" s="338">
        <f>'[13]Мун-2023'!CQ55</f>
        <v>0</v>
      </c>
      <c r="I55" s="24" t="str">
        <f t="shared" si="2"/>
        <v>A</v>
      </c>
      <c r="J55" s="28">
        <f>'[13]Мун-2023'!CS55</f>
        <v>0</v>
      </c>
      <c r="K55" s="24" t="str">
        <f t="shared" si="3"/>
        <v>A</v>
      </c>
      <c r="L55" s="23">
        <f>'[13]Рег-2023'!W55</f>
        <v>0</v>
      </c>
      <c r="M55" s="30" t="str">
        <f t="shared" si="4"/>
        <v>D</v>
      </c>
      <c r="N55" s="33">
        <f>'[13]Рег-2023'!Y55</f>
        <v>2.3715668365221302E-4</v>
      </c>
      <c r="O55" s="34" t="str">
        <f t="shared" si="5"/>
        <v>D</v>
      </c>
      <c r="P55" s="23">
        <f>'[13]Рег-2023'!AA55</f>
        <v>0</v>
      </c>
      <c r="Q55" s="30" t="str">
        <f t="shared" si="6"/>
        <v>D</v>
      </c>
      <c r="R55" s="38">
        <f>'[13]Фед-2023'!AQ55</f>
        <v>0.14285714285714285</v>
      </c>
      <c r="S55" s="34" t="str">
        <f t="shared" si="7"/>
        <v>C</v>
      </c>
      <c r="T55" s="36">
        <f>'[13]Фед-2023'!AS55</f>
        <v>2.2537178730994416</v>
      </c>
      <c r="U55" s="30" t="str">
        <f t="shared" si="9"/>
        <v>A</v>
      </c>
      <c r="V55" s="38">
        <f>'[13]Фед-2023'!AU55</f>
        <v>0.1</v>
      </c>
      <c r="W55" s="336" t="str">
        <f t="shared" si="8"/>
        <v>C</v>
      </c>
      <c r="X55" s="58" t="str">
        <f t="shared" si="10"/>
        <v>C</v>
      </c>
      <c r="Y55" s="277">
        <f t="shared" si="11"/>
        <v>4.2</v>
      </c>
      <c r="Z55" s="278">
        <f t="shared" si="12"/>
        <v>1</v>
      </c>
      <c r="AA55" s="278">
        <f t="shared" si="13"/>
        <v>4.2</v>
      </c>
      <c r="AB55" s="278">
        <f t="shared" si="14"/>
        <v>4.2</v>
      </c>
      <c r="AC55" s="278">
        <f t="shared" si="15"/>
        <v>1</v>
      </c>
      <c r="AD55" s="278">
        <f t="shared" si="16"/>
        <v>1</v>
      </c>
      <c r="AE55" s="278">
        <f t="shared" si="17"/>
        <v>1</v>
      </c>
      <c r="AF55" s="278">
        <f t="shared" si="18"/>
        <v>2</v>
      </c>
      <c r="AG55" s="278">
        <f t="shared" si="19"/>
        <v>4.2</v>
      </c>
      <c r="AH55" s="278">
        <f t="shared" si="20"/>
        <v>2</v>
      </c>
      <c r="AI55" s="59">
        <f t="shared" si="21"/>
        <v>2.48</v>
      </c>
    </row>
    <row r="56" spans="1:35" x14ac:dyDescent="0.25">
      <c r="A56" s="351">
        <v>8</v>
      </c>
      <c r="B56" s="333">
        <v>40031</v>
      </c>
      <c r="C56" s="348" t="s">
        <v>204</v>
      </c>
      <c r="D56" s="335">
        <f>'[13]Мун-2023'!CM56</f>
        <v>5.5555555555555552E-2</v>
      </c>
      <c r="E56" s="336" t="str">
        <f t="shared" si="0"/>
        <v>C</v>
      </c>
      <c r="F56" s="337">
        <f>'[13]Мун-2023'!CO56</f>
        <v>0.16528925619834711</v>
      </c>
      <c r="G56" s="24" t="str">
        <f t="shared" si="1"/>
        <v>D</v>
      </c>
      <c r="H56" s="338">
        <f>'[13]Мун-2023'!CQ56</f>
        <v>0</v>
      </c>
      <c r="I56" s="24" t="str">
        <f t="shared" si="2"/>
        <v>A</v>
      </c>
      <c r="J56" s="28">
        <f>'[13]Мун-2023'!CS56</f>
        <v>0</v>
      </c>
      <c r="K56" s="24" t="str">
        <f t="shared" si="3"/>
        <v>A</v>
      </c>
      <c r="L56" s="23">
        <f>'[13]Рег-2023'!W56</f>
        <v>0.25</v>
      </c>
      <c r="M56" s="30" t="str">
        <f t="shared" si="4"/>
        <v>B</v>
      </c>
      <c r="N56" s="33">
        <f>'[13]Рег-2023'!Y56</f>
        <v>0.23715668365221301</v>
      </c>
      <c r="O56" s="34" t="str">
        <f t="shared" si="5"/>
        <v>D</v>
      </c>
      <c r="P56" s="23">
        <f>'[13]Рег-2023'!AA56</f>
        <v>1</v>
      </c>
      <c r="Q56" s="30" t="str">
        <f t="shared" si="6"/>
        <v>A</v>
      </c>
      <c r="R56" s="38">
        <f>'[13]Фед-2023'!AQ56</f>
        <v>0.14285714285714285</v>
      </c>
      <c r="S56" s="34" t="str">
        <f t="shared" si="7"/>
        <v>C</v>
      </c>
      <c r="T56" s="36">
        <f>'[13]Фед-2023'!AS56</f>
        <v>0.11268589365497207</v>
      </c>
      <c r="U56" s="30" t="str">
        <f t="shared" si="9"/>
        <v>D</v>
      </c>
      <c r="V56" s="38">
        <f>'[13]Фед-2023'!AU56</f>
        <v>0</v>
      </c>
      <c r="W56" s="336" t="str">
        <f t="shared" si="8"/>
        <v>D</v>
      </c>
      <c r="X56" s="58" t="str">
        <f t="shared" si="10"/>
        <v>C</v>
      </c>
      <c r="Y56" s="277">
        <f t="shared" si="11"/>
        <v>2</v>
      </c>
      <c r="Z56" s="278">
        <f t="shared" si="12"/>
        <v>1</v>
      </c>
      <c r="AA56" s="278">
        <f t="shared" si="13"/>
        <v>4.2</v>
      </c>
      <c r="AB56" s="278">
        <f t="shared" si="14"/>
        <v>4.2</v>
      </c>
      <c r="AC56" s="278">
        <f t="shared" si="15"/>
        <v>2.5</v>
      </c>
      <c r="AD56" s="278">
        <f t="shared" si="16"/>
        <v>1</v>
      </c>
      <c r="AE56" s="278">
        <f t="shared" si="17"/>
        <v>4.2</v>
      </c>
      <c r="AF56" s="278">
        <f t="shared" si="18"/>
        <v>2</v>
      </c>
      <c r="AG56" s="278">
        <f t="shared" si="19"/>
        <v>1</v>
      </c>
      <c r="AH56" s="278">
        <f t="shared" si="20"/>
        <v>1</v>
      </c>
      <c r="AI56" s="59">
        <f t="shared" si="21"/>
        <v>2.31</v>
      </c>
    </row>
    <row r="57" spans="1:35" x14ac:dyDescent="0.25">
      <c r="A57" s="351">
        <v>9</v>
      </c>
      <c r="B57" s="333">
        <v>40210</v>
      </c>
      <c r="C57" s="348" t="s">
        <v>22</v>
      </c>
      <c r="D57" s="335">
        <f>'[13]Мун-2023'!CM57</f>
        <v>1.4925373134328358E-2</v>
      </c>
      <c r="E57" s="336" t="str">
        <f t="shared" si="0"/>
        <v>D</v>
      </c>
      <c r="F57" s="337">
        <f>'[13]Мун-2023'!CO57</f>
        <v>0.25968992248062017</v>
      </c>
      <c r="G57" s="24" t="str">
        <f t="shared" si="1"/>
        <v>C</v>
      </c>
      <c r="H57" s="338">
        <f>'[13]Мун-2023'!CQ57</f>
        <v>0</v>
      </c>
      <c r="I57" s="24" t="str">
        <f t="shared" si="2"/>
        <v>A</v>
      </c>
      <c r="J57" s="28">
        <f>'[13]Мун-2023'!CS57</f>
        <v>0</v>
      </c>
      <c r="K57" s="24" t="str">
        <f t="shared" si="3"/>
        <v>A</v>
      </c>
      <c r="L57" s="23">
        <f>'[13]Рег-2023'!W57</f>
        <v>0</v>
      </c>
      <c r="M57" s="30" t="str">
        <f t="shared" si="4"/>
        <v>D</v>
      </c>
      <c r="N57" s="33">
        <f>'[13]Рег-2023'!Y57</f>
        <v>2.3715668365221302E-4</v>
      </c>
      <c r="O57" s="34" t="str">
        <f t="shared" si="5"/>
        <v>D</v>
      </c>
      <c r="P57" s="23">
        <f>'[13]Рег-2023'!AA57</f>
        <v>0</v>
      </c>
      <c r="Q57" s="30" t="str">
        <f t="shared" si="6"/>
        <v>D</v>
      </c>
      <c r="R57" s="38">
        <f>'[13]Фед-2023'!AQ57</f>
        <v>0.14285714285714285</v>
      </c>
      <c r="S57" s="34" t="str">
        <f t="shared" si="7"/>
        <v>C</v>
      </c>
      <c r="T57" s="36">
        <f>'[13]Фед-2023'!AS57</f>
        <v>0.11268589365497207</v>
      </c>
      <c r="U57" s="30" t="str">
        <f t="shared" si="9"/>
        <v>D</v>
      </c>
      <c r="V57" s="38">
        <f>'[13]Фед-2023'!AU57</f>
        <v>0</v>
      </c>
      <c r="W57" s="336" t="str">
        <f t="shared" si="8"/>
        <v>D</v>
      </c>
      <c r="X57" s="58" t="str">
        <f t="shared" si="10"/>
        <v>C</v>
      </c>
      <c r="Y57" s="277">
        <f t="shared" si="11"/>
        <v>1</v>
      </c>
      <c r="Z57" s="278">
        <f t="shared" si="12"/>
        <v>2</v>
      </c>
      <c r="AA57" s="278">
        <f t="shared" si="13"/>
        <v>4.2</v>
      </c>
      <c r="AB57" s="278">
        <f t="shared" si="14"/>
        <v>4.2</v>
      </c>
      <c r="AC57" s="278">
        <f t="shared" si="15"/>
        <v>1</v>
      </c>
      <c r="AD57" s="278">
        <f t="shared" si="16"/>
        <v>1</v>
      </c>
      <c r="AE57" s="278">
        <f t="shared" si="17"/>
        <v>1</v>
      </c>
      <c r="AF57" s="278">
        <f t="shared" si="18"/>
        <v>2</v>
      </c>
      <c r="AG57" s="278">
        <f t="shared" si="19"/>
        <v>1</v>
      </c>
      <c r="AH57" s="278">
        <f t="shared" si="20"/>
        <v>1</v>
      </c>
      <c r="AI57" s="59">
        <f t="shared" si="21"/>
        <v>1.8399999999999999</v>
      </c>
    </row>
    <row r="58" spans="1:35" x14ac:dyDescent="0.25">
      <c r="A58" s="351">
        <v>10</v>
      </c>
      <c r="B58" s="333">
        <v>40300</v>
      </c>
      <c r="C58" s="348" t="s">
        <v>23</v>
      </c>
      <c r="D58" s="335">
        <f>'[13]Мун-2023'!CM58</f>
        <v>0</v>
      </c>
      <c r="E58" s="336" t="str">
        <f t="shared" si="0"/>
        <v>D</v>
      </c>
      <c r="F58" s="337">
        <f>'[13]Мун-2023'!CO58</f>
        <v>6.1728395061728392E-3</v>
      </c>
      <c r="G58" s="24" t="str">
        <f t="shared" si="1"/>
        <v>D</v>
      </c>
      <c r="H58" s="338">
        <f>'[13]Мун-2023'!CQ58</f>
        <v>0</v>
      </c>
      <c r="I58" s="24" t="str">
        <f t="shared" si="2"/>
        <v>A</v>
      </c>
      <c r="J58" s="28">
        <f>'[13]Мун-2023'!CS58</f>
        <v>0</v>
      </c>
      <c r="K58" s="24" t="str">
        <f t="shared" si="3"/>
        <v>A</v>
      </c>
      <c r="L58" s="23">
        <f>'[13]Рег-2023'!W58</f>
        <v>0</v>
      </c>
      <c r="M58" s="30" t="str">
        <f t="shared" si="4"/>
        <v>D</v>
      </c>
      <c r="N58" s="33">
        <f>'[13]Рег-2023'!Y58</f>
        <v>2.3715668365221302E-4</v>
      </c>
      <c r="O58" s="34" t="str">
        <f t="shared" si="5"/>
        <v>D</v>
      </c>
      <c r="P58" s="23">
        <f>'[13]Рег-2023'!AA58</f>
        <v>0</v>
      </c>
      <c r="Q58" s="30" t="str">
        <f t="shared" si="6"/>
        <v>D</v>
      </c>
      <c r="R58" s="38">
        <f>'[13]Фед-2023'!AQ58</f>
        <v>0</v>
      </c>
      <c r="S58" s="34" t="str">
        <f t="shared" si="7"/>
        <v>D</v>
      </c>
      <c r="T58" s="36">
        <f>'[13]Фед-2023'!AS58</f>
        <v>1.1268589365497207E-4</v>
      </c>
      <c r="U58" s="30" t="str">
        <f t="shared" si="9"/>
        <v>D</v>
      </c>
      <c r="V58" s="38">
        <f>'[13]Фед-2023'!AU58</f>
        <v>0</v>
      </c>
      <c r="W58" s="336" t="str">
        <f t="shared" si="8"/>
        <v>D</v>
      </c>
      <c r="X58" s="58" t="str">
        <f t="shared" si="10"/>
        <v>C</v>
      </c>
      <c r="Y58" s="277">
        <f t="shared" si="11"/>
        <v>1</v>
      </c>
      <c r="Z58" s="278">
        <f t="shared" si="12"/>
        <v>1</v>
      </c>
      <c r="AA58" s="278">
        <f t="shared" si="13"/>
        <v>4.2</v>
      </c>
      <c r="AB58" s="278">
        <f t="shared" si="14"/>
        <v>4.2</v>
      </c>
      <c r="AC58" s="278">
        <f t="shared" si="15"/>
        <v>1</v>
      </c>
      <c r="AD58" s="278">
        <f t="shared" si="16"/>
        <v>1</v>
      </c>
      <c r="AE58" s="278">
        <f t="shared" si="17"/>
        <v>1</v>
      </c>
      <c r="AF58" s="278">
        <f t="shared" si="18"/>
        <v>1</v>
      </c>
      <c r="AG58" s="278">
        <f t="shared" si="19"/>
        <v>1</v>
      </c>
      <c r="AH58" s="278">
        <f t="shared" si="20"/>
        <v>1</v>
      </c>
      <c r="AI58" s="59">
        <f t="shared" si="21"/>
        <v>1.64</v>
      </c>
    </row>
    <row r="59" spans="1:35" x14ac:dyDescent="0.25">
      <c r="A59" s="351">
        <v>11</v>
      </c>
      <c r="B59" s="333">
        <v>40360</v>
      </c>
      <c r="C59" s="348" t="s">
        <v>24</v>
      </c>
      <c r="D59" s="335">
        <f>'[13]Мун-2023'!CM59</f>
        <v>0</v>
      </c>
      <c r="E59" s="336" t="str">
        <f t="shared" si="0"/>
        <v>D</v>
      </c>
      <c r="F59" s="337">
        <f>'[13]Мун-2023'!CO59</f>
        <v>0.21146245059288538</v>
      </c>
      <c r="G59" s="24" t="str">
        <f t="shared" si="1"/>
        <v>C</v>
      </c>
      <c r="H59" s="338">
        <f>'[13]Мун-2023'!CQ59</f>
        <v>0</v>
      </c>
      <c r="I59" s="24" t="str">
        <f t="shared" si="2"/>
        <v>A</v>
      </c>
      <c r="J59" s="28">
        <f>'[13]Мун-2023'!CS59</f>
        <v>0</v>
      </c>
      <c r="K59" s="24" t="str">
        <f t="shared" si="3"/>
        <v>A</v>
      </c>
      <c r="L59" s="23">
        <f>'[13]Рег-2023'!W59</f>
        <v>0</v>
      </c>
      <c r="M59" s="30" t="str">
        <f t="shared" si="4"/>
        <v>D</v>
      </c>
      <c r="N59" s="33">
        <f>'[13]Рег-2023'!Y59</f>
        <v>2.3715668365221302E-4</v>
      </c>
      <c r="O59" s="34" t="str">
        <f t="shared" si="5"/>
        <v>D</v>
      </c>
      <c r="P59" s="23">
        <f>'[13]Рег-2023'!AA59</f>
        <v>0</v>
      </c>
      <c r="Q59" s="30" t="str">
        <f t="shared" si="6"/>
        <v>D</v>
      </c>
      <c r="R59" s="38">
        <f>'[13]Фед-2023'!AQ59</f>
        <v>0.14285714285714285</v>
      </c>
      <c r="S59" s="34" t="str">
        <f t="shared" si="7"/>
        <v>C</v>
      </c>
      <c r="T59" s="36">
        <f>'[13]Фед-2023'!AS59</f>
        <v>0.11268589365497207</v>
      </c>
      <c r="U59" s="30" t="str">
        <f t="shared" si="9"/>
        <v>D</v>
      </c>
      <c r="V59" s="38">
        <f>'[13]Фед-2023'!AU59</f>
        <v>0</v>
      </c>
      <c r="W59" s="336" t="str">
        <f t="shared" si="8"/>
        <v>D</v>
      </c>
      <c r="X59" s="58" t="str">
        <f t="shared" si="10"/>
        <v>C</v>
      </c>
      <c r="Y59" s="277">
        <f t="shared" si="11"/>
        <v>1</v>
      </c>
      <c r="Z59" s="278">
        <f t="shared" si="12"/>
        <v>2</v>
      </c>
      <c r="AA59" s="278">
        <f t="shared" si="13"/>
        <v>4.2</v>
      </c>
      <c r="AB59" s="278">
        <f t="shared" si="14"/>
        <v>4.2</v>
      </c>
      <c r="AC59" s="278">
        <f t="shared" si="15"/>
        <v>1</v>
      </c>
      <c r="AD59" s="278">
        <f t="shared" si="16"/>
        <v>1</v>
      </c>
      <c r="AE59" s="278">
        <f t="shared" si="17"/>
        <v>1</v>
      </c>
      <c r="AF59" s="278">
        <f t="shared" si="18"/>
        <v>2</v>
      </c>
      <c r="AG59" s="278">
        <f t="shared" si="19"/>
        <v>1</v>
      </c>
      <c r="AH59" s="278">
        <f t="shared" si="20"/>
        <v>1</v>
      </c>
      <c r="AI59" s="59">
        <f t="shared" si="21"/>
        <v>1.8399999999999999</v>
      </c>
    </row>
    <row r="60" spans="1:35" x14ac:dyDescent="0.25">
      <c r="A60" s="351">
        <v>12</v>
      </c>
      <c r="B60" s="333">
        <v>40390</v>
      </c>
      <c r="C60" s="348" t="s">
        <v>25</v>
      </c>
      <c r="D60" s="335">
        <f>'[13]Мун-2023'!CM60</f>
        <v>1.4084507042253521E-2</v>
      </c>
      <c r="E60" s="336" t="str">
        <f t="shared" si="0"/>
        <v>D</v>
      </c>
      <c r="F60" s="337">
        <f>'[13]Мун-2023'!CO60</f>
        <v>5.7723577235772358E-2</v>
      </c>
      <c r="G60" s="24" t="str">
        <f t="shared" si="1"/>
        <v>D</v>
      </c>
      <c r="H60" s="338">
        <f>'[13]Мун-2023'!CQ60</f>
        <v>0</v>
      </c>
      <c r="I60" s="24" t="str">
        <f t="shared" si="2"/>
        <v>A</v>
      </c>
      <c r="J60" s="28">
        <f>'[13]Мун-2023'!CS60</f>
        <v>0</v>
      </c>
      <c r="K60" s="24" t="str">
        <f t="shared" si="3"/>
        <v>A</v>
      </c>
      <c r="L60" s="23">
        <f>'[13]Рег-2023'!W60</f>
        <v>0</v>
      </c>
      <c r="M60" s="30" t="str">
        <f t="shared" si="4"/>
        <v>D</v>
      </c>
      <c r="N60" s="33">
        <f>'[13]Рег-2023'!Y60</f>
        <v>2.3715668365221302E-4</v>
      </c>
      <c r="O60" s="34" t="str">
        <f t="shared" si="5"/>
        <v>D</v>
      </c>
      <c r="P60" s="23">
        <f>'[13]Рег-2023'!AA60</f>
        <v>0</v>
      </c>
      <c r="Q60" s="30" t="str">
        <f t="shared" si="6"/>
        <v>D</v>
      </c>
      <c r="R60" s="38">
        <f>'[13]Фед-2023'!AQ60</f>
        <v>0.14285714285714285</v>
      </c>
      <c r="S60" s="34" t="str">
        <f t="shared" si="7"/>
        <v>C</v>
      </c>
      <c r="T60" s="36">
        <f>'[13]Фед-2023'!AS60</f>
        <v>0.11268589365497207</v>
      </c>
      <c r="U60" s="30" t="str">
        <f t="shared" si="9"/>
        <v>D</v>
      </c>
      <c r="V60" s="38">
        <f>'[13]Фед-2023'!AU60</f>
        <v>0</v>
      </c>
      <c r="W60" s="336" t="str">
        <f t="shared" si="8"/>
        <v>D</v>
      </c>
      <c r="X60" s="58" t="str">
        <f t="shared" si="10"/>
        <v>C</v>
      </c>
      <c r="Y60" s="277">
        <f t="shared" si="11"/>
        <v>1</v>
      </c>
      <c r="Z60" s="278">
        <f t="shared" si="12"/>
        <v>1</v>
      </c>
      <c r="AA60" s="278">
        <f t="shared" si="13"/>
        <v>4.2</v>
      </c>
      <c r="AB60" s="278">
        <f t="shared" si="14"/>
        <v>4.2</v>
      </c>
      <c r="AC60" s="278">
        <f t="shared" si="15"/>
        <v>1</v>
      </c>
      <c r="AD60" s="278">
        <f t="shared" si="16"/>
        <v>1</v>
      </c>
      <c r="AE60" s="278">
        <f t="shared" si="17"/>
        <v>1</v>
      </c>
      <c r="AF60" s="278">
        <f t="shared" si="18"/>
        <v>2</v>
      </c>
      <c r="AG60" s="278">
        <f t="shared" si="19"/>
        <v>1</v>
      </c>
      <c r="AH60" s="278">
        <f t="shared" si="20"/>
        <v>1</v>
      </c>
      <c r="AI60" s="59">
        <f t="shared" si="21"/>
        <v>1.7399999999999998</v>
      </c>
    </row>
    <row r="61" spans="1:35" x14ac:dyDescent="0.25">
      <c r="A61" s="351">
        <v>13</v>
      </c>
      <c r="B61" s="333">
        <v>40720</v>
      </c>
      <c r="C61" s="348" t="s">
        <v>205</v>
      </c>
      <c r="D61" s="335">
        <f>'[13]Мун-2023'!CM61</f>
        <v>1.7591339648173207E-2</v>
      </c>
      <c r="E61" s="336" t="str">
        <f t="shared" si="0"/>
        <v>D</v>
      </c>
      <c r="F61" s="337">
        <f>'[13]Мун-2023'!CO61</f>
        <v>0.63108454312553375</v>
      </c>
      <c r="G61" s="24" t="str">
        <f t="shared" si="1"/>
        <v>A</v>
      </c>
      <c r="H61" s="338">
        <f>'[13]Мун-2023'!CQ61</f>
        <v>0</v>
      </c>
      <c r="I61" s="24" t="str">
        <f t="shared" si="2"/>
        <v>A</v>
      </c>
      <c r="J61" s="28">
        <f>'[13]Мун-2023'!CS61</f>
        <v>0</v>
      </c>
      <c r="K61" s="24" t="str">
        <f t="shared" si="3"/>
        <v>A</v>
      </c>
      <c r="L61" s="23">
        <f>'[13]Рег-2023'!W61</f>
        <v>0.5</v>
      </c>
      <c r="M61" s="30" t="str">
        <f t="shared" si="4"/>
        <v>A</v>
      </c>
      <c r="N61" s="33">
        <f>'[13]Рег-2023'!Y61</f>
        <v>0.94862673460885205</v>
      </c>
      <c r="O61" s="34" t="str">
        <f t="shared" si="5"/>
        <v>C</v>
      </c>
      <c r="P61" s="23">
        <f>'[13]Рег-2023'!AA61</f>
        <v>0</v>
      </c>
      <c r="Q61" s="30" t="str">
        <f t="shared" si="6"/>
        <v>D</v>
      </c>
      <c r="R61" s="38">
        <f>'[13]Фед-2023'!AQ61</f>
        <v>0.14285714285714285</v>
      </c>
      <c r="S61" s="34" t="str">
        <f t="shared" si="7"/>
        <v>C</v>
      </c>
      <c r="T61" s="36">
        <f>'[13]Фед-2023'!AS61</f>
        <v>0.5634294682748604</v>
      </c>
      <c r="U61" s="30" t="str">
        <f t="shared" si="9"/>
        <v>C</v>
      </c>
      <c r="V61" s="38">
        <f>'[13]Фед-2023'!AU61</f>
        <v>0.4</v>
      </c>
      <c r="W61" s="336" t="str">
        <f t="shared" si="8"/>
        <v>A</v>
      </c>
      <c r="X61" s="58" t="str">
        <f t="shared" si="10"/>
        <v>B</v>
      </c>
      <c r="Y61" s="277">
        <f t="shared" si="11"/>
        <v>1</v>
      </c>
      <c r="Z61" s="278">
        <f t="shared" si="12"/>
        <v>4.2</v>
      </c>
      <c r="AA61" s="278">
        <f t="shared" si="13"/>
        <v>4.2</v>
      </c>
      <c r="AB61" s="278">
        <f t="shared" si="14"/>
        <v>4.2</v>
      </c>
      <c r="AC61" s="278">
        <f t="shared" si="15"/>
        <v>4.2</v>
      </c>
      <c r="AD61" s="278">
        <f t="shared" si="16"/>
        <v>2</v>
      </c>
      <c r="AE61" s="278">
        <f t="shared" si="17"/>
        <v>1</v>
      </c>
      <c r="AF61" s="278">
        <f t="shared" si="18"/>
        <v>2</v>
      </c>
      <c r="AG61" s="278">
        <f t="shared" si="19"/>
        <v>2</v>
      </c>
      <c r="AH61" s="278">
        <f t="shared" si="20"/>
        <v>4.2</v>
      </c>
      <c r="AI61" s="59">
        <f t="shared" si="21"/>
        <v>2.9</v>
      </c>
    </row>
    <row r="62" spans="1:35" x14ac:dyDescent="0.25">
      <c r="A62" s="351">
        <v>14</v>
      </c>
      <c r="B62" s="333">
        <v>40730</v>
      </c>
      <c r="C62" s="348" t="s">
        <v>26</v>
      </c>
      <c r="D62" s="335">
        <f>'[13]Мун-2023'!CM62</f>
        <v>0</v>
      </c>
      <c r="E62" s="336" t="str">
        <f t="shared" si="0"/>
        <v>D</v>
      </c>
      <c r="F62" s="337">
        <f>'[13]Мун-2023'!CO62</f>
        <v>0.17228464419475656</v>
      </c>
      <c r="G62" s="24" t="str">
        <f t="shared" si="1"/>
        <v>D</v>
      </c>
      <c r="H62" s="338">
        <f>'[13]Мун-2023'!CQ62</f>
        <v>0</v>
      </c>
      <c r="I62" s="24" t="str">
        <f t="shared" si="2"/>
        <v>A</v>
      </c>
      <c r="J62" s="28">
        <f>'[13]Мун-2023'!CS62</f>
        <v>0</v>
      </c>
      <c r="K62" s="24" t="str">
        <f t="shared" si="3"/>
        <v>A</v>
      </c>
      <c r="L62" s="23">
        <f>'[13]Рег-2023'!W62</f>
        <v>0</v>
      </c>
      <c r="M62" s="30" t="str">
        <f t="shared" si="4"/>
        <v>D</v>
      </c>
      <c r="N62" s="33">
        <f>'[13]Рег-2023'!Y62</f>
        <v>2.3715668365221302E-4</v>
      </c>
      <c r="O62" s="34" t="str">
        <f t="shared" si="5"/>
        <v>D</v>
      </c>
      <c r="P62" s="23">
        <f>'[13]Рег-2023'!AA62</f>
        <v>0</v>
      </c>
      <c r="Q62" s="30" t="str">
        <f t="shared" si="6"/>
        <v>D</v>
      </c>
      <c r="R62" s="38">
        <f>'[13]Фед-2023'!AQ62</f>
        <v>0</v>
      </c>
      <c r="S62" s="34" t="str">
        <f t="shared" si="7"/>
        <v>D</v>
      </c>
      <c r="T62" s="36">
        <f>'[13]Фед-2023'!AS62</f>
        <v>1.1268589365497207E-4</v>
      </c>
      <c r="U62" s="30" t="str">
        <f t="shared" si="9"/>
        <v>D</v>
      </c>
      <c r="V62" s="38">
        <f>'[13]Фед-2023'!AU62</f>
        <v>0</v>
      </c>
      <c r="W62" s="336" t="str">
        <f t="shared" si="8"/>
        <v>D</v>
      </c>
      <c r="X62" s="58" t="str">
        <f t="shared" si="10"/>
        <v>C</v>
      </c>
      <c r="Y62" s="277">
        <f t="shared" si="11"/>
        <v>1</v>
      </c>
      <c r="Z62" s="278">
        <f t="shared" si="12"/>
        <v>1</v>
      </c>
      <c r="AA62" s="278">
        <f t="shared" si="13"/>
        <v>4.2</v>
      </c>
      <c r="AB62" s="278">
        <f t="shared" si="14"/>
        <v>4.2</v>
      </c>
      <c r="AC62" s="278">
        <f t="shared" si="15"/>
        <v>1</v>
      </c>
      <c r="AD62" s="278">
        <f t="shared" si="16"/>
        <v>1</v>
      </c>
      <c r="AE62" s="278">
        <f t="shared" si="17"/>
        <v>1</v>
      </c>
      <c r="AF62" s="278">
        <f t="shared" si="18"/>
        <v>1</v>
      </c>
      <c r="AG62" s="278">
        <f t="shared" si="19"/>
        <v>1</v>
      </c>
      <c r="AH62" s="278">
        <f t="shared" si="20"/>
        <v>1</v>
      </c>
      <c r="AI62" s="59">
        <f t="shared" si="21"/>
        <v>1.64</v>
      </c>
    </row>
    <row r="63" spans="1:35" x14ac:dyDescent="0.25">
      <c r="A63" s="351">
        <v>15</v>
      </c>
      <c r="B63" s="333">
        <v>40820</v>
      </c>
      <c r="C63" s="348" t="s">
        <v>175</v>
      </c>
      <c r="D63" s="335">
        <f>'[13]Мун-2023'!CM63</f>
        <v>3.708281829419036E-3</v>
      </c>
      <c r="E63" s="336" t="str">
        <f t="shared" si="0"/>
        <v>D</v>
      </c>
      <c r="F63" s="337">
        <f>'[13]Мун-2023'!CO63</f>
        <v>0.88706140350877194</v>
      </c>
      <c r="G63" s="24" t="str">
        <f t="shared" si="1"/>
        <v>A</v>
      </c>
      <c r="H63" s="338">
        <f>'[13]Мун-2023'!CQ63</f>
        <v>0</v>
      </c>
      <c r="I63" s="24" t="str">
        <f t="shared" si="2"/>
        <v>A</v>
      </c>
      <c r="J63" s="28">
        <f>'[13]Мун-2023'!CS63</f>
        <v>0</v>
      </c>
      <c r="K63" s="24" t="str">
        <f t="shared" si="3"/>
        <v>A</v>
      </c>
      <c r="L63" s="23">
        <f>'[13]Рег-2023'!W63</f>
        <v>0</v>
      </c>
      <c r="M63" s="30" t="str">
        <f t="shared" si="4"/>
        <v>D</v>
      </c>
      <c r="N63" s="33">
        <f>'[13]Рег-2023'!Y63</f>
        <v>2.3715668365221302E-4</v>
      </c>
      <c r="O63" s="34" t="str">
        <f t="shared" si="5"/>
        <v>D</v>
      </c>
      <c r="P63" s="23">
        <f>'[13]Рег-2023'!AA63</f>
        <v>0</v>
      </c>
      <c r="Q63" s="30" t="str">
        <f t="shared" si="6"/>
        <v>D</v>
      </c>
      <c r="R63" s="38">
        <f>'[13]Фед-2023'!AQ63</f>
        <v>0.2857142857142857</v>
      </c>
      <c r="S63" s="34" t="str">
        <f t="shared" si="7"/>
        <v>A</v>
      </c>
      <c r="T63" s="36">
        <f>'[13]Фед-2023'!AS63</f>
        <v>0.22537178730994414</v>
      </c>
      <c r="U63" s="30" t="str">
        <f t="shared" si="9"/>
        <v>D</v>
      </c>
      <c r="V63" s="38">
        <f>'[13]Фед-2023'!AU63</f>
        <v>0.5</v>
      </c>
      <c r="W63" s="336" t="str">
        <f t="shared" si="8"/>
        <v>A</v>
      </c>
      <c r="X63" s="58" t="str">
        <f t="shared" si="10"/>
        <v>B</v>
      </c>
      <c r="Y63" s="277">
        <f t="shared" si="11"/>
        <v>1</v>
      </c>
      <c r="Z63" s="278">
        <f t="shared" si="12"/>
        <v>4.2</v>
      </c>
      <c r="AA63" s="278">
        <f t="shared" si="13"/>
        <v>4.2</v>
      </c>
      <c r="AB63" s="278">
        <f t="shared" si="14"/>
        <v>4.2</v>
      </c>
      <c r="AC63" s="278">
        <f t="shared" si="15"/>
        <v>1</v>
      </c>
      <c r="AD63" s="278">
        <f t="shared" si="16"/>
        <v>1</v>
      </c>
      <c r="AE63" s="278">
        <f t="shared" si="17"/>
        <v>1</v>
      </c>
      <c r="AF63" s="278">
        <f t="shared" si="18"/>
        <v>4.2</v>
      </c>
      <c r="AG63" s="278">
        <f t="shared" si="19"/>
        <v>1</v>
      </c>
      <c r="AH63" s="278">
        <f t="shared" si="20"/>
        <v>4.2</v>
      </c>
      <c r="AI63" s="59">
        <f t="shared" si="21"/>
        <v>2.6</v>
      </c>
    </row>
    <row r="64" spans="1:35" x14ac:dyDescent="0.25">
      <c r="A64" s="351">
        <v>16</v>
      </c>
      <c r="B64" s="333">
        <v>40840</v>
      </c>
      <c r="C64" s="348" t="s">
        <v>27</v>
      </c>
      <c r="D64" s="335">
        <f>'[13]Мун-2023'!CM64</f>
        <v>0</v>
      </c>
      <c r="E64" s="336" t="str">
        <f t="shared" si="0"/>
        <v>D</v>
      </c>
      <c r="F64" s="337">
        <f>'[13]Мун-2023'!CO64</f>
        <v>0.79375696767001114</v>
      </c>
      <c r="G64" s="24" t="str">
        <f t="shared" si="1"/>
        <v>A</v>
      </c>
      <c r="H64" s="338">
        <f>'[13]Мун-2023'!CQ64</f>
        <v>0</v>
      </c>
      <c r="I64" s="24" t="str">
        <f t="shared" si="2"/>
        <v>A</v>
      </c>
      <c r="J64" s="28">
        <f>'[13]Мун-2023'!CS64</f>
        <v>0</v>
      </c>
      <c r="K64" s="24" t="str">
        <f t="shared" si="3"/>
        <v>A</v>
      </c>
      <c r="L64" s="23">
        <f>'[13]Рег-2023'!W64</f>
        <v>0</v>
      </c>
      <c r="M64" s="30" t="str">
        <f t="shared" si="4"/>
        <v>D</v>
      </c>
      <c r="N64" s="33">
        <f>'[13]Рег-2023'!Y64</f>
        <v>2.3715668365221302E-4</v>
      </c>
      <c r="O64" s="34" t="str">
        <f t="shared" si="5"/>
        <v>D</v>
      </c>
      <c r="P64" s="23">
        <f>'[13]Рег-2023'!AA64</f>
        <v>0</v>
      </c>
      <c r="Q64" s="30" t="str">
        <f t="shared" si="6"/>
        <v>D</v>
      </c>
      <c r="R64" s="38">
        <f>'[13]Фед-2023'!AQ64</f>
        <v>0</v>
      </c>
      <c r="S64" s="34" t="str">
        <f t="shared" si="7"/>
        <v>D</v>
      </c>
      <c r="T64" s="36">
        <f>'[13]Фед-2023'!AS64</f>
        <v>1.1268589365497207E-4</v>
      </c>
      <c r="U64" s="30" t="str">
        <f t="shared" si="9"/>
        <v>D</v>
      </c>
      <c r="V64" s="38">
        <f>'[13]Фед-2023'!AU64</f>
        <v>0</v>
      </c>
      <c r="W64" s="336" t="str">
        <f t="shared" si="8"/>
        <v>D</v>
      </c>
      <c r="X64" s="58" t="str">
        <f t="shared" si="10"/>
        <v>C</v>
      </c>
      <c r="Y64" s="277">
        <f t="shared" si="11"/>
        <v>1</v>
      </c>
      <c r="Z64" s="278">
        <f t="shared" si="12"/>
        <v>4.2</v>
      </c>
      <c r="AA64" s="278">
        <f t="shared" si="13"/>
        <v>4.2</v>
      </c>
      <c r="AB64" s="278">
        <f t="shared" si="14"/>
        <v>4.2</v>
      </c>
      <c r="AC64" s="278">
        <f t="shared" si="15"/>
        <v>1</v>
      </c>
      <c r="AD64" s="278">
        <f t="shared" si="16"/>
        <v>1</v>
      </c>
      <c r="AE64" s="278">
        <f t="shared" si="17"/>
        <v>1</v>
      </c>
      <c r="AF64" s="278">
        <f t="shared" si="18"/>
        <v>1</v>
      </c>
      <c r="AG64" s="278">
        <f t="shared" si="19"/>
        <v>1</v>
      </c>
      <c r="AH64" s="278">
        <f t="shared" si="20"/>
        <v>1</v>
      </c>
      <c r="AI64" s="59">
        <f t="shared" si="21"/>
        <v>1.9600000000000002</v>
      </c>
    </row>
    <row r="65" spans="1:35" x14ac:dyDescent="0.25">
      <c r="A65" s="351">
        <v>17</v>
      </c>
      <c r="B65" s="333">
        <v>40950</v>
      </c>
      <c r="C65" s="348" t="s">
        <v>7</v>
      </c>
      <c r="D65" s="335">
        <f>'[13]Мун-2023'!CM65</f>
        <v>7.1428571428571425E-2</v>
      </c>
      <c r="E65" s="336" t="str">
        <f t="shared" si="0"/>
        <v>B</v>
      </c>
      <c r="F65" s="337">
        <f>'[13]Мун-2023'!CO65</f>
        <v>1.3047530288909599E-2</v>
      </c>
      <c r="G65" s="24" t="str">
        <f t="shared" si="1"/>
        <v>D</v>
      </c>
      <c r="H65" s="338">
        <f>'[13]Мун-2023'!CQ65</f>
        <v>0</v>
      </c>
      <c r="I65" s="24" t="str">
        <f t="shared" si="2"/>
        <v>A</v>
      </c>
      <c r="J65" s="28">
        <f>'[13]Мун-2023'!CS65</f>
        <v>0</v>
      </c>
      <c r="K65" s="24" t="str">
        <f t="shared" si="3"/>
        <v>A</v>
      </c>
      <c r="L65" s="23">
        <f>'[13]Рег-2023'!W65</f>
        <v>0.25</v>
      </c>
      <c r="M65" s="30" t="str">
        <f t="shared" si="4"/>
        <v>B</v>
      </c>
      <c r="N65" s="33">
        <f>'[13]Рег-2023'!Y65</f>
        <v>0.23715668365221301</v>
      </c>
      <c r="O65" s="34" t="str">
        <f t="shared" si="5"/>
        <v>D</v>
      </c>
      <c r="P65" s="23">
        <f>'[13]Рег-2023'!AA65</f>
        <v>0</v>
      </c>
      <c r="Q65" s="30" t="str">
        <f t="shared" si="6"/>
        <v>D</v>
      </c>
      <c r="R65" s="38">
        <f>'[13]Фед-2023'!AQ65</f>
        <v>0.14285714285714285</v>
      </c>
      <c r="S65" s="34" t="str">
        <f t="shared" si="7"/>
        <v>C</v>
      </c>
      <c r="T65" s="36">
        <f>'[13]Фед-2023'!AS65</f>
        <v>0.11268589365497207</v>
      </c>
      <c r="U65" s="30" t="str">
        <f t="shared" si="9"/>
        <v>D</v>
      </c>
      <c r="V65" s="38">
        <f>'[13]Фед-2023'!AU65</f>
        <v>0</v>
      </c>
      <c r="W65" s="336" t="str">
        <f t="shared" si="8"/>
        <v>D</v>
      </c>
      <c r="X65" s="58" t="str">
        <f t="shared" si="10"/>
        <v>C</v>
      </c>
      <c r="Y65" s="277">
        <f t="shared" si="11"/>
        <v>2.5</v>
      </c>
      <c r="Z65" s="278">
        <f t="shared" si="12"/>
        <v>1</v>
      </c>
      <c r="AA65" s="278">
        <f t="shared" si="13"/>
        <v>4.2</v>
      </c>
      <c r="AB65" s="278">
        <f t="shared" si="14"/>
        <v>4.2</v>
      </c>
      <c r="AC65" s="278">
        <f t="shared" si="15"/>
        <v>2.5</v>
      </c>
      <c r="AD65" s="278">
        <f t="shared" si="16"/>
        <v>1</v>
      </c>
      <c r="AE65" s="278">
        <f t="shared" si="17"/>
        <v>1</v>
      </c>
      <c r="AF65" s="278">
        <f t="shared" si="18"/>
        <v>2</v>
      </c>
      <c r="AG65" s="278">
        <f t="shared" si="19"/>
        <v>1</v>
      </c>
      <c r="AH65" s="278">
        <f t="shared" si="20"/>
        <v>1</v>
      </c>
      <c r="AI65" s="59">
        <f t="shared" si="21"/>
        <v>2.04</v>
      </c>
    </row>
    <row r="66" spans="1:35" x14ac:dyDescent="0.25">
      <c r="A66" s="351">
        <v>18</v>
      </c>
      <c r="B66" s="333">
        <v>40990</v>
      </c>
      <c r="C66" s="348" t="s">
        <v>28</v>
      </c>
      <c r="D66" s="335">
        <f>'[13]Мун-2023'!CM66</f>
        <v>6.2015503875968991E-2</v>
      </c>
      <c r="E66" s="336" t="str">
        <f t="shared" si="0"/>
        <v>B</v>
      </c>
      <c r="F66" s="337">
        <f>'[13]Мун-2023'!CO66</f>
        <v>0.1018957345971564</v>
      </c>
      <c r="G66" s="24" t="str">
        <f t="shared" si="1"/>
        <v>D</v>
      </c>
      <c r="H66" s="338">
        <f>'[13]Мун-2023'!CQ66</f>
        <v>0</v>
      </c>
      <c r="I66" s="24" t="str">
        <f t="shared" si="2"/>
        <v>A</v>
      </c>
      <c r="J66" s="28">
        <f>'[13]Мун-2023'!CS66</f>
        <v>0</v>
      </c>
      <c r="K66" s="24" t="str">
        <f t="shared" si="3"/>
        <v>A</v>
      </c>
      <c r="L66" s="23">
        <f>'[13]Рег-2023'!W66</f>
        <v>0.5</v>
      </c>
      <c r="M66" s="30" t="str">
        <f t="shared" si="4"/>
        <v>A</v>
      </c>
      <c r="N66" s="33">
        <f>'[13]Рег-2023'!Y66</f>
        <v>0.71147005095663907</v>
      </c>
      <c r="O66" s="34" t="str">
        <f t="shared" si="5"/>
        <v>C</v>
      </c>
      <c r="P66" s="23">
        <f>'[13]Рег-2023'!AA66</f>
        <v>0</v>
      </c>
      <c r="Q66" s="30" t="str">
        <f t="shared" si="6"/>
        <v>D</v>
      </c>
      <c r="R66" s="38">
        <f>'[13]Фед-2023'!AQ66</f>
        <v>0.2857142857142857</v>
      </c>
      <c r="S66" s="34" t="str">
        <f t="shared" si="7"/>
        <v>A</v>
      </c>
      <c r="T66" s="36">
        <f>'[13]Фед-2023'!AS66</f>
        <v>0.22537178730994414</v>
      </c>
      <c r="U66" s="30" t="str">
        <f t="shared" si="9"/>
        <v>D</v>
      </c>
      <c r="V66" s="38">
        <f>'[13]Фед-2023'!AU66</f>
        <v>0.5</v>
      </c>
      <c r="W66" s="336" t="str">
        <f t="shared" si="8"/>
        <v>A</v>
      </c>
      <c r="X66" s="58" t="str">
        <f t="shared" si="10"/>
        <v>B</v>
      </c>
      <c r="Y66" s="277">
        <f t="shared" si="11"/>
        <v>2.5</v>
      </c>
      <c r="Z66" s="278">
        <f t="shared" si="12"/>
        <v>1</v>
      </c>
      <c r="AA66" s="278">
        <f t="shared" si="13"/>
        <v>4.2</v>
      </c>
      <c r="AB66" s="278">
        <f t="shared" si="14"/>
        <v>4.2</v>
      </c>
      <c r="AC66" s="278">
        <f t="shared" si="15"/>
        <v>4.2</v>
      </c>
      <c r="AD66" s="278">
        <f t="shared" si="16"/>
        <v>2</v>
      </c>
      <c r="AE66" s="278">
        <f t="shared" si="17"/>
        <v>1</v>
      </c>
      <c r="AF66" s="278">
        <f t="shared" si="18"/>
        <v>4.2</v>
      </c>
      <c r="AG66" s="278">
        <f t="shared" si="19"/>
        <v>1</v>
      </c>
      <c r="AH66" s="278">
        <f t="shared" si="20"/>
        <v>4.2</v>
      </c>
      <c r="AI66" s="59">
        <f t="shared" si="21"/>
        <v>2.85</v>
      </c>
    </row>
    <row r="67" spans="1:35" x14ac:dyDescent="0.25">
      <c r="A67" s="352">
        <v>19</v>
      </c>
      <c r="B67" s="342">
        <v>40133</v>
      </c>
      <c r="C67" s="343" t="s">
        <v>206</v>
      </c>
      <c r="D67" s="344">
        <f>'[13]Мун-2023'!CM67</f>
        <v>1.221001221001221E-3</v>
      </c>
      <c r="E67" s="345" t="str">
        <f t="shared" si="0"/>
        <v>D</v>
      </c>
      <c r="F67" s="346">
        <f>'[13]Мун-2023'!CO67</f>
        <v>0.64691943127962082</v>
      </c>
      <c r="G67" s="24" t="str">
        <f t="shared" si="1"/>
        <v>A</v>
      </c>
      <c r="H67" s="347">
        <f>'[13]Мун-2023'!CQ67</f>
        <v>0</v>
      </c>
      <c r="I67" s="24" t="str">
        <f t="shared" si="2"/>
        <v>A</v>
      </c>
      <c r="J67" s="28">
        <f>'[13]Мун-2023'!CS67</f>
        <v>0</v>
      </c>
      <c r="K67" s="24" t="str">
        <f t="shared" si="3"/>
        <v>A</v>
      </c>
      <c r="L67" s="25">
        <f>'[13]Рег-2023'!W66</f>
        <v>0.5</v>
      </c>
      <c r="M67" s="35" t="str">
        <f t="shared" si="4"/>
        <v>A</v>
      </c>
      <c r="N67" s="28">
        <f>'[13]Рег-2023'!Y66</f>
        <v>0.71147005095663907</v>
      </c>
      <c r="O67" s="40" t="str">
        <f t="shared" si="5"/>
        <v>C</v>
      </c>
      <c r="P67" s="25">
        <f>'[13]Рег-2023'!AA66</f>
        <v>0</v>
      </c>
      <c r="Q67" s="30" t="str">
        <f t="shared" si="6"/>
        <v>D</v>
      </c>
      <c r="R67" s="33">
        <f>'[13]Фед-2023'!AQ66</f>
        <v>0.2857142857142857</v>
      </c>
      <c r="S67" s="34" t="str">
        <f t="shared" si="7"/>
        <v>A</v>
      </c>
      <c r="T67" s="23">
        <f>'[13]Фед-2023'!AS66</f>
        <v>0.22537178730994414</v>
      </c>
      <c r="U67" s="30" t="str">
        <f t="shared" si="9"/>
        <v>D</v>
      </c>
      <c r="V67" s="33">
        <f>'[13]Фед-2023'!AU66</f>
        <v>0.5</v>
      </c>
      <c r="W67" s="336" t="str">
        <f t="shared" si="8"/>
        <v>A</v>
      </c>
      <c r="X67" s="58" t="str">
        <f t="shared" si="10"/>
        <v>B</v>
      </c>
      <c r="Y67" s="277">
        <f t="shared" si="11"/>
        <v>1</v>
      </c>
      <c r="Z67" s="278">
        <f t="shared" si="12"/>
        <v>4.2</v>
      </c>
      <c r="AA67" s="278">
        <f t="shared" si="13"/>
        <v>4.2</v>
      </c>
      <c r="AB67" s="278">
        <f t="shared" si="14"/>
        <v>4.2</v>
      </c>
      <c r="AC67" s="278">
        <f t="shared" si="15"/>
        <v>4.2</v>
      </c>
      <c r="AD67" s="278">
        <f t="shared" si="16"/>
        <v>2</v>
      </c>
      <c r="AE67" s="278">
        <f t="shared" si="17"/>
        <v>1</v>
      </c>
      <c r="AF67" s="278">
        <f t="shared" si="18"/>
        <v>4.2</v>
      </c>
      <c r="AG67" s="278">
        <f t="shared" si="19"/>
        <v>1</v>
      </c>
      <c r="AH67" s="278">
        <f t="shared" si="20"/>
        <v>4.2</v>
      </c>
      <c r="AI67" s="59">
        <f t="shared" si="21"/>
        <v>3.02</v>
      </c>
    </row>
    <row r="68" spans="1:35" ht="15.75" thickBot="1" x14ac:dyDescent="0.3">
      <c r="A68" s="352">
        <v>20</v>
      </c>
      <c r="B68" s="342">
        <v>40159</v>
      </c>
      <c r="C68" s="343" t="s">
        <v>207</v>
      </c>
      <c r="D68" s="344">
        <f>'[13]Мун-2023'!CM68</f>
        <v>3.2894736842105261E-3</v>
      </c>
      <c r="E68" s="345" t="str">
        <f t="shared" si="0"/>
        <v>D</v>
      </c>
      <c r="F68" s="346">
        <f>'[13]Мун-2023'!CO68</f>
        <v>0.27992633517495397</v>
      </c>
      <c r="G68" s="24" t="str">
        <f t="shared" si="1"/>
        <v>C</v>
      </c>
      <c r="H68" s="347">
        <f>'[13]Мун-2023'!CQ68</f>
        <v>0</v>
      </c>
      <c r="I68" s="24" t="str">
        <f t="shared" si="2"/>
        <v>A</v>
      </c>
      <c r="J68" s="28">
        <f>'[13]Мун-2023'!CS68</f>
        <v>0</v>
      </c>
      <c r="K68" s="24" t="str">
        <f t="shared" si="3"/>
        <v>A</v>
      </c>
      <c r="L68" s="25">
        <f>'[13]Рег-2023'!W68</f>
        <v>0</v>
      </c>
      <c r="M68" s="35" t="str">
        <f t="shared" si="4"/>
        <v>D</v>
      </c>
      <c r="N68" s="28">
        <f>'[13]Рег-2023'!Y68</f>
        <v>2.3715668365221302E-4</v>
      </c>
      <c r="O68" s="40" t="str">
        <f t="shared" si="5"/>
        <v>D</v>
      </c>
      <c r="P68" s="25">
        <f>'[13]Рег-2023'!AA68</f>
        <v>0</v>
      </c>
      <c r="Q68" s="44" t="str">
        <f t="shared" si="6"/>
        <v>D</v>
      </c>
      <c r="R68" s="26">
        <f>'[13]Фед-2023'!AQ68</f>
        <v>0.2857142857142857</v>
      </c>
      <c r="S68" s="45" t="str">
        <f t="shared" si="7"/>
        <v>A</v>
      </c>
      <c r="T68" s="43">
        <f>'[13]Фед-2023'!AS68</f>
        <v>1.0141730428947486</v>
      </c>
      <c r="U68" s="44" t="str">
        <f t="shared" si="9"/>
        <v>B</v>
      </c>
      <c r="V68" s="26">
        <f>'[13]Фед-2023'!AU68</f>
        <v>0</v>
      </c>
      <c r="W68" s="355" t="str">
        <f t="shared" si="8"/>
        <v>D</v>
      </c>
      <c r="X68" s="69" t="str">
        <f t="shared" si="10"/>
        <v>C</v>
      </c>
      <c r="Y68" s="268">
        <f t="shared" si="11"/>
        <v>1</v>
      </c>
      <c r="Z68" s="269">
        <f t="shared" si="12"/>
        <v>2</v>
      </c>
      <c r="AA68" s="269">
        <f t="shared" si="13"/>
        <v>4.2</v>
      </c>
      <c r="AB68" s="269">
        <f t="shared" si="14"/>
        <v>4.2</v>
      </c>
      <c r="AC68" s="269">
        <f t="shared" si="15"/>
        <v>1</v>
      </c>
      <c r="AD68" s="269">
        <f t="shared" si="16"/>
        <v>1</v>
      </c>
      <c r="AE68" s="269">
        <f t="shared" si="17"/>
        <v>1</v>
      </c>
      <c r="AF68" s="278">
        <f t="shared" si="18"/>
        <v>4.2</v>
      </c>
      <c r="AG68" s="278">
        <f t="shared" si="19"/>
        <v>2.5</v>
      </c>
      <c r="AH68" s="278">
        <f t="shared" si="20"/>
        <v>1</v>
      </c>
      <c r="AI68" s="59">
        <f t="shared" si="21"/>
        <v>2.21</v>
      </c>
    </row>
    <row r="69" spans="1:35" ht="15.75" thickBot="1" x14ac:dyDescent="0.3">
      <c r="A69" s="349"/>
      <c r="B69" s="325"/>
      <c r="C69" s="29" t="str">
        <f>'[13]Мун-2023'!C69</f>
        <v>СВЕРДЛОВСКИЙ РАЙОН</v>
      </c>
      <c r="D69" s="70">
        <f>'[13]Мун-2023'!CM69</f>
        <v>3.4471218206157964E-2</v>
      </c>
      <c r="E69" s="71" t="str">
        <f t="shared" si="0"/>
        <v>C</v>
      </c>
      <c r="F69" s="72">
        <f>'[13]Мун-2023'!CO69</f>
        <v>0.1672169679332923</v>
      </c>
      <c r="G69" s="73" t="str">
        <f t="shared" si="1"/>
        <v>D</v>
      </c>
      <c r="H69" s="74">
        <f>'[13]Мун-2023'!CQ69</f>
        <v>0</v>
      </c>
      <c r="I69" s="73" t="str">
        <f t="shared" si="2"/>
        <v>A</v>
      </c>
      <c r="J69" s="75">
        <f>'[13]Мун-2023'!CS69</f>
        <v>0</v>
      </c>
      <c r="K69" s="73" t="str">
        <f t="shared" si="3"/>
        <v>A</v>
      </c>
      <c r="L69" s="76">
        <f>'[13]Рег-2023'!W69</f>
        <v>0.19642857142857142</v>
      </c>
      <c r="M69" s="77" t="str">
        <f t="shared" si="4"/>
        <v>C</v>
      </c>
      <c r="N69" s="75">
        <f>'[13]Рег-2023'!Y69</f>
        <v>0.30491573612427386</v>
      </c>
      <c r="O69" s="78" t="str">
        <f t="shared" si="5"/>
        <v>D</v>
      </c>
      <c r="P69" s="76">
        <f>'[13]Рег-2023'!AA69</f>
        <v>0.3888888888888889</v>
      </c>
      <c r="Q69" s="77" t="str">
        <f t="shared" si="6"/>
        <v>A</v>
      </c>
      <c r="R69" s="75">
        <f>'[13]Фед-2023'!AQ69</f>
        <v>0.11224489795918367</v>
      </c>
      <c r="S69" s="78" t="str">
        <f t="shared" si="7"/>
        <v>C</v>
      </c>
      <c r="T69" s="76">
        <f>'[13]Фед-2023'!AS69</f>
        <v>0.28976372654135674</v>
      </c>
      <c r="U69" s="77" t="str">
        <f t="shared" si="9"/>
        <v>D</v>
      </c>
      <c r="V69" s="75">
        <f>'[13]Фед-2023'!AU69</f>
        <v>0.27777777777777779</v>
      </c>
      <c r="W69" s="71" t="str">
        <f t="shared" si="8"/>
        <v>A</v>
      </c>
      <c r="X69" s="79" t="str">
        <f t="shared" si="10"/>
        <v>B</v>
      </c>
      <c r="Y69" s="277">
        <f t="shared" si="11"/>
        <v>2</v>
      </c>
      <c r="Z69" s="278">
        <f t="shared" si="12"/>
        <v>1</v>
      </c>
      <c r="AA69" s="278">
        <f t="shared" si="13"/>
        <v>4.2</v>
      </c>
      <c r="AB69" s="278">
        <f t="shared" si="14"/>
        <v>4.2</v>
      </c>
      <c r="AC69" s="278">
        <f t="shared" si="15"/>
        <v>2</v>
      </c>
      <c r="AD69" s="278">
        <f t="shared" si="16"/>
        <v>1</v>
      </c>
      <c r="AE69" s="278">
        <f t="shared" si="17"/>
        <v>4.2</v>
      </c>
      <c r="AF69" s="278">
        <f t="shared" si="18"/>
        <v>2</v>
      </c>
      <c r="AG69" s="278">
        <f t="shared" si="19"/>
        <v>1</v>
      </c>
      <c r="AH69" s="278">
        <f t="shared" si="20"/>
        <v>4.2</v>
      </c>
      <c r="AI69" s="59">
        <f t="shared" si="21"/>
        <v>2.58</v>
      </c>
    </row>
    <row r="70" spans="1:35" x14ac:dyDescent="0.25">
      <c r="A70" s="350">
        <v>1</v>
      </c>
      <c r="B70" s="327">
        <v>50040</v>
      </c>
      <c r="C70" s="340" t="s">
        <v>73</v>
      </c>
      <c r="D70" s="329">
        <f>'[13]Мун-2023'!CM70</f>
        <v>3.6363636363636362E-2</v>
      </c>
      <c r="E70" s="330" t="str">
        <f>IF(D70&gt;=$D$126,"A",IF(D70&gt;=$D$127,"B",IF(D70&gt;=$D$128,"C","D")))</f>
        <v>C</v>
      </c>
      <c r="F70" s="331">
        <f>'[13]Мун-2023'!CO70</f>
        <v>0.37383177570093457</v>
      </c>
      <c r="G70" s="27" t="str">
        <f>IF(F70&gt;=$F$126,"A",IF(F70&gt;=$F$127,"B",IF(F70&gt;=$F$128,"C","D")))</f>
        <v>B</v>
      </c>
      <c r="H70" s="332">
        <f>'[13]Мун-2023'!CQ70</f>
        <v>0</v>
      </c>
      <c r="I70" s="27" t="str">
        <f>IF(H70&gt;=$H$126,"A",IF(H70&gt;=$H$127,"B",IF(H70&gt;=$H$128,"C","D")))</f>
        <v>A</v>
      </c>
      <c r="J70" s="26">
        <f>'[13]Мун-2023'!CS70</f>
        <v>0</v>
      </c>
      <c r="K70" s="27" t="str">
        <f>IF(J70&gt;=$J$126,"A",IF(J70&gt;=$J$127,"B",IF(J70&gt;=$J$128,"C","D")))</f>
        <v>A</v>
      </c>
      <c r="L70" s="36">
        <f>'[13]Рег-2023'!W70</f>
        <v>0.25</v>
      </c>
      <c r="M70" s="37" t="str">
        <f>IF(L70&gt;=$L$126,"A",IF(L70&gt;=$L$127,"B",IF(L70&gt;=$L$128,"C","D")))</f>
        <v>B</v>
      </c>
      <c r="N70" s="38">
        <f>'[13]Рег-2023'!Y70</f>
        <v>0.23715668365221301</v>
      </c>
      <c r="O70" s="39" t="str">
        <f>IF(N70&gt;=$N$126,"A",IF(N70&gt;=$N$127,"B",IF(N70&gt;=$N$128,"C","D")))</f>
        <v>D</v>
      </c>
      <c r="P70" s="36">
        <f>'[13]Рег-2023'!AA70</f>
        <v>0</v>
      </c>
      <c r="Q70" s="37" t="str">
        <f>IF(P70&gt;=$P$126,"A",IF(P70&gt;=$P$127,"B",IF(P70&gt;=$P$128,"C","D")))</f>
        <v>D</v>
      </c>
      <c r="R70" s="38">
        <f>'[13]Фед-2023'!AQ70</f>
        <v>0.14285714285714285</v>
      </c>
      <c r="S70" s="39" t="str">
        <f>IF(R70&gt;=$R$126,"A",IF(R70&gt;=$R$127,"B",IF(R70&gt;=$R$128,"C","D")))</f>
        <v>C</v>
      </c>
      <c r="T70" s="36">
        <f>'[13]Фед-2023'!AS70</f>
        <v>0.22537178730994414</v>
      </c>
      <c r="U70" s="37" t="str">
        <f>IF(T70&gt;=$T$126,"A",IF(T70&gt;=$T$127,"B",IF(T70&gt;=$T$128,"C","D")))</f>
        <v>D</v>
      </c>
      <c r="V70" s="38">
        <f>'[13]Фед-2023'!AU70</f>
        <v>0</v>
      </c>
      <c r="W70" s="330" t="str">
        <f>IF(V70&gt;=$V$126,"A",IF(V70&gt;=$V$127,"B",IF(V70&gt;=$V$128,"C","D")))</f>
        <v>D</v>
      </c>
      <c r="X70" s="56" t="str">
        <f t="shared" si="10"/>
        <v>C</v>
      </c>
      <c r="Y70" s="277">
        <f t="shared" si="11"/>
        <v>2</v>
      </c>
      <c r="Z70" s="278">
        <f t="shared" si="12"/>
        <v>2.5</v>
      </c>
      <c r="AA70" s="278">
        <f t="shared" si="13"/>
        <v>4.2</v>
      </c>
      <c r="AB70" s="278">
        <f t="shared" si="14"/>
        <v>4.2</v>
      </c>
      <c r="AC70" s="278">
        <f t="shared" si="15"/>
        <v>2.5</v>
      </c>
      <c r="AD70" s="278">
        <f t="shared" si="16"/>
        <v>1</v>
      </c>
      <c r="AE70" s="278">
        <f t="shared" si="17"/>
        <v>1</v>
      </c>
      <c r="AF70" s="278">
        <f t="shared" si="18"/>
        <v>2</v>
      </c>
      <c r="AG70" s="278">
        <f t="shared" si="19"/>
        <v>1</v>
      </c>
      <c r="AH70" s="278">
        <f t="shared" si="20"/>
        <v>1</v>
      </c>
      <c r="AI70" s="59">
        <f t="shared" si="21"/>
        <v>2.1399999999999997</v>
      </c>
    </row>
    <row r="71" spans="1:35" x14ac:dyDescent="0.25">
      <c r="A71" s="351">
        <v>2</v>
      </c>
      <c r="B71" s="333">
        <v>50003</v>
      </c>
      <c r="C71" s="334" t="s">
        <v>72</v>
      </c>
      <c r="D71" s="335">
        <f>'[13]Мун-2023'!CM71</f>
        <v>9.3023255813953487E-2</v>
      </c>
      <c r="E71" s="336" t="str">
        <f t="shared" ref="E71:E124" si="22">IF(D71&gt;=$D$126,"A",IF(D71&gt;=$D$127,"B",IF(D71&gt;=$D$128,"C","D")))</f>
        <v>A</v>
      </c>
      <c r="F71" s="337">
        <f>'[13]Мун-2023'!CO71</f>
        <v>7.3819742489270382E-2</v>
      </c>
      <c r="G71" s="24" t="str">
        <f t="shared" ref="G71:G124" si="23">IF(F71&gt;=$F$126,"A",IF(F71&gt;=$F$127,"B",IF(F71&gt;=$F$128,"C","D")))</f>
        <v>D</v>
      </c>
      <c r="H71" s="338">
        <f>'[13]Мун-2023'!CQ71</f>
        <v>0</v>
      </c>
      <c r="I71" s="24" t="str">
        <f t="shared" ref="I71:I124" si="24">IF(H71&gt;=$H$126,"A",IF(H71&gt;=$H$127,"B",IF(H71&gt;=$H$128,"C","D")))</f>
        <v>A</v>
      </c>
      <c r="J71" s="28">
        <f>'[13]Мун-2023'!CS71</f>
        <v>0</v>
      </c>
      <c r="K71" s="24" t="str">
        <f t="shared" ref="K71:K124" si="25">IF(J71&gt;=$J$126,"A",IF(J71&gt;=$J$127,"B",IF(J71&gt;=$J$128,"C","D")))</f>
        <v>A</v>
      </c>
      <c r="L71" s="23">
        <f>'[13]Рег-2023'!W71</f>
        <v>0.5</v>
      </c>
      <c r="M71" s="30" t="str">
        <f t="shared" ref="M71:M124" si="26">IF(L71&gt;=$L$126,"A",IF(L71&gt;=$L$127,"B",IF(L71&gt;=$L$128,"C","D")))</f>
        <v>A</v>
      </c>
      <c r="N71" s="33">
        <f>'[13]Рег-2023'!Y71</f>
        <v>0.94862673460885205</v>
      </c>
      <c r="O71" s="34" t="str">
        <f t="shared" ref="O71:O124" si="27">IF(N71&gt;=$N$126,"A",IF(N71&gt;=$N$127,"B",IF(N71&gt;=$N$128,"C","D")))</f>
        <v>C</v>
      </c>
      <c r="P71" s="23">
        <f>'[13]Рег-2023'!AA71</f>
        <v>0</v>
      </c>
      <c r="Q71" s="30" t="str">
        <f t="shared" ref="Q71:Q124" si="28">IF(P71&gt;=$P$126,"A",IF(P71&gt;=$P$127,"B",IF(P71&gt;=$P$128,"C","D")))</f>
        <v>D</v>
      </c>
      <c r="R71" s="38">
        <f>'[13]Фед-2023'!AQ71</f>
        <v>0.2857142857142857</v>
      </c>
      <c r="S71" s="34" t="str">
        <f t="shared" ref="S71:S124" si="29">IF(R71&gt;=$R$126,"A",IF(R71&gt;=$R$127,"B",IF(R71&gt;=$R$128,"C","D")))</f>
        <v>A</v>
      </c>
      <c r="T71" s="36">
        <f>'[13]Фед-2023'!AS71</f>
        <v>1.3522307238596649</v>
      </c>
      <c r="U71" s="30" t="str">
        <f t="shared" ref="U71:U124" si="30">IF(T71&gt;=$T$126,"A",IF(T71&gt;=$T$127,"B",IF(T71&gt;=$T$128,"C","D")))</f>
        <v>B</v>
      </c>
      <c r="V71" s="38">
        <f>'[13]Фед-2023'!AU71</f>
        <v>0.33333333333333331</v>
      </c>
      <c r="W71" s="336" t="str">
        <f t="shared" ref="W71:W124" si="31">IF(V71&gt;=$V$126,"A",IF(V71&gt;=$V$127,"B",IF(V71&gt;=$V$128,"C","D")))</f>
        <v>A</v>
      </c>
      <c r="X71" s="58" t="str">
        <f t="shared" ref="X71:X122" si="32">IF(AI71&gt;=3.5,"A",IF(AI71&gt;=2.5,"B",IF(AI71&gt;=1.5,"C","D")))</f>
        <v>B</v>
      </c>
      <c r="Y71" s="277">
        <f t="shared" ref="Y71:Y122" si="33">IF(E71="A",4.2,IF(E71="B",2.5,IF(E71="C",2,1)))</f>
        <v>4.2</v>
      </c>
      <c r="Z71" s="278">
        <f t="shared" ref="Z71:Z122" si="34">IF(G71="A",4.2,IF(G71="B",2.5,IF(G71="C",2,1)))</f>
        <v>1</v>
      </c>
      <c r="AA71" s="278">
        <f t="shared" ref="AA71:AA122" si="35">IF(I71="A",4.2,IF(I71="B",2.5,IF(I71="C",2,1)))</f>
        <v>4.2</v>
      </c>
      <c r="AB71" s="278">
        <f t="shared" ref="AB71:AB122" si="36">IF(K71="A",4.2,IF(K71="B",2.5,IF(K71="C",2,1)))</f>
        <v>4.2</v>
      </c>
      <c r="AC71" s="278">
        <f t="shared" ref="AC71:AC122" si="37">IF(M71="A",4.2,IF(M71="B",2.5,IF(M71="C",2,1)))</f>
        <v>4.2</v>
      </c>
      <c r="AD71" s="278">
        <f t="shared" ref="AD71:AD122" si="38">IF(O71="A",4.2,IF(O71="B",2.5,IF(O71="C",2,1)))</f>
        <v>2</v>
      </c>
      <c r="AE71" s="278">
        <f t="shared" ref="AE71:AE122" si="39">IF(Q71="A",4.2,IF(Q71="B",2.5,IF(Q71="C",2,1)))</f>
        <v>1</v>
      </c>
      <c r="AF71" s="278">
        <f t="shared" ref="AF71:AF122" si="40">IF(S71="A",4.2,IF(S71="B",2.5,IF(S71="C",2,1)))</f>
        <v>4.2</v>
      </c>
      <c r="AG71" s="278">
        <f t="shared" ref="AG71:AG122" si="41">IF(U71="A",4.2,IF(U71="B",2.5,IF(U71="C",2,1)))</f>
        <v>2.5</v>
      </c>
      <c r="AH71" s="278">
        <f t="shared" ref="AH71:AH122" si="42">IF(W71="A",4.2,IF(W71="B",2.5,IF(W71="C",2,1)))</f>
        <v>4.2</v>
      </c>
      <c r="AI71" s="59">
        <f t="shared" ref="AI71:AI122" si="43">AVERAGE(Y71:AH71)</f>
        <v>3.17</v>
      </c>
    </row>
    <row r="72" spans="1:35" x14ac:dyDescent="0.25">
      <c r="A72" s="351">
        <v>3</v>
      </c>
      <c r="B72" s="333">
        <v>50060</v>
      </c>
      <c r="C72" s="334" t="s">
        <v>208</v>
      </c>
      <c r="D72" s="335">
        <f>'[13]Мун-2023'!CM72</f>
        <v>0.10294117647058823</v>
      </c>
      <c r="E72" s="336" t="str">
        <f t="shared" si="22"/>
        <v>A</v>
      </c>
      <c r="F72" s="337">
        <f>'[13]Мун-2023'!CO72</f>
        <v>4.2027194066749075E-2</v>
      </c>
      <c r="G72" s="24" t="str">
        <f t="shared" si="23"/>
        <v>D</v>
      </c>
      <c r="H72" s="338">
        <f>'[13]Мун-2023'!CQ72</f>
        <v>0</v>
      </c>
      <c r="I72" s="24" t="str">
        <f t="shared" si="24"/>
        <v>A</v>
      </c>
      <c r="J72" s="28">
        <f>'[13]Мун-2023'!CS72</f>
        <v>0</v>
      </c>
      <c r="K72" s="24" t="str">
        <f t="shared" si="25"/>
        <v>A</v>
      </c>
      <c r="L72" s="23">
        <f>'[13]Рег-2023'!W72</f>
        <v>0.25</v>
      </c>
      <c r="M72" s="30" t="str">
        <f t="shared" si="26"/>
        <v>B</v>
      </c>
      <c r="N72" s="33">
        <f>'[13]Рег-2023'!Y72</f>
        <v>0.47431336730442603</v>
      </c>
      <c r="O72" s="34" t="str">
        <f t="shared" si="27"/>
        <v>D</v>
      </c>
      <c r="P72" s="23">
        <f>'[13]Рег-2023'!AA72</f>
        <v>1</v>
      </c>
      <c r="Q72" s="30" t="str">
        <f t="shared" si="28"/>
        <v>A</v>
      </c>
      <c r="R72" s="38">
        <f>'[13]Фед-2023'!AQ72</f>
        <v>0.14285714285714285</v>
      </c>
      <c r="S72" s="34" t="str">
        <f t="shared" si="29"/>
        <v>C</v>
      </c>
      <c r="T72" s="36">
        <f>'[13]Фед-2023'!AS72</f>
        <v>0.22537178730994414</v>
      </c>
      <c r="U72" s="30" t="str">
        <f t="shared" si="30"/>
        <v>D</v>
      </c>
      <c r="V72" s="38">
        <f>'[13]Фед-2023'!AU72</f>
        <v>0</v>
      </c>
      <c r="W72" s="336" t="str">
        <f t="shared" si="31"/>
        <v>D</v>
      </c>
      <c r="X72" s="58" t="str">
        <f t="shared" si="32"/>
        <v>B</v>
      </c>
      <c r="Y72" s="277">
        <f t="shared" si="33"/>
        <v>4.2</v>
      </c>
      <c r="Z72" s="278">
        <f t="shared" si="34"/>
        <v>1</v>
      </c>
      <c r="AA72" s="278">
        <f t="shared" si="35"/>
        <v>4.2</v>
      </c>
      <c r="AB72" s="278">
        <f t="shared" si="36"/>
        <v>4.2</v>
      </c>
      <c r="AC72" s="278">
        <f t="shared" si="37"/>
        <v>2.5</v>
      </c>
      <c r="AD72" s="278">
        <f t="shared" si="38"/>
        <v>1</v>
      </c>
      <c r="AE72" s="278">
        <f t="shared" si="39"/>
        <v>4.2</v>
      </c>
      <c r="AF72" s="278">
        <f t="shared" si="40"/>
        <v>2</v>
      </c>
      <c r="AG72" s="278">
        <f t="shared" si="41"/>
        <v>1</v>
      </c>
      <c r="AH72" s="278">
        <f t="shared" si="42"/>
        <v>1</v>
      </c>
      <c r="AI72" s="59">
        <f t="shared" si="43"/>
        <v>2.5300000000000002</v>
      </c>
    </row>
    <row r="73" spans="1:35" x14ac:dyDescent="0.25">
      <c r="A73" s="351">
        <v>4</v>
      </c>
      <c r="B73" s="333">
        <v>50170</v>
      </c>
      <c r="C73" s="334" t="s">
        <v>209</v>
      </c>
      <c r="D73" s="335">
        <f>'[13]Мун-2023'!CM73</f>
        <v>0.3</v>
      </c>
      <c r="E73" s="336" t="str">
        <f t="shared" si="22"/>
        <v>A</v>
      </c>
      <c r="F73" s="337">
        <f>'[13]Мун-2023'!CO73</f>
        <v>2.4330900243309004E-2</v>
      </c>
      <c r="G73" s="24" t="str">
        <f t="shared" si="23"/>
        <v>D</v>
      </c>
      <c r="H73" s="338">
        <f>'[13]Мун-2023'!CQ73</f>
        <v>0</v>
      </c>
      <c r="I73" s="24" t="str">
        <f t="shared" si="24"/>
        <v>A</v>
      </c>
      <c r="J73" s="28">
        <f>'[13]Мун-2023'!CS73</f>
        <v>0</v>
      </c>
      <c r="K73" s="24" t="str">
        <f t="shared" si="25"/>
        <v>A</v>
      </c>
      <c r="L73" s="23">
        <f>'[13]Рег-2023'!W73</f>
        <v>0</v>
      </c>
      <c r="M73" s="30" t="str">
        <f t="shared" si="26"/>
        <v>D</v>
      </c>
      <c r="N73" s="33">
        <f>'[13]Рег-2023'!Y73</f>
        <v>2.3715668365221302E-4</v>
      </c>
      <c r="O73" s="34" t="str">
        <f t="shared" si="27"/>
        <v>D</v>
      </c>
      <c r="P73" s="23">
        <f>'[13]Рег-2023'!AA73</f>
        <v>0</v>
      </c>
      <c r="Q73" s="30" t="str">
        <f t="shared" si="28"/>
        <v>D</v>
      </c>
      <c r="R73" s="38">
        <f>'[13]Фед-2023'!AQ73</f>
        <v>0</v>
      </c>
      <c r="S73" s="34" t="str">
        <f t="shared" si="29"/>
        <v>D</v>
      </c>
      <c r="T73" s="36">
        <f>'[13]Фед-2023'!AS73</f>
        <v>1.1268589365497207E-4</v>
      </c>
      <c r="U73" s="30" t="str">
        <f t="shared" si="30"/>
        <v>D</v>
      </c>
      <c r="V73" s="38">
        <f>'[13]Фед-2023'!AU73</f>
        <v>0</v>
      </c>
      <c r="W73" s="336" t="str">
        <f t="shared" si="31"/>
        <v>D</v>
      </c>
      <c r="X73" s="58" t="str">
        <f t="shared" si="32"/>
        <v>C</v>
      </c>
      <c r="Y73" s="277">
        <f t="shared" si="33"/>
        <v>4.2</v>
      </c>
      <c r="Z73" s="278">
        <f t="shared" si="34"/>
        <v>1</v>
      </c>
      <c r="AA73" s="278">
        <f t="shared" si="35"/>
        <v>4.2</v>
      </c>
      <c r="AB73" s="278">
        <f t="shared" si="36"/>
        <v>4.2</v>
      </c>
      <c r="AC73" s="278">
        <f t="shared" si="37"/>
        <v>1</v>
      </c>
      <c r="AD73" s="278">
        <f t="shared" si="38"/>
        <v>1</v>
      </c>
      <c r="AE73" s="278">
        <f t="shared" si="39"/>
        <v>1</v>
      </c>
      <c r="AF73" s="278">
        <f t="shared" si="40"/>
        <v>1</v>
      </c>
      <c r="AG73" s="278">
        <f t="shared" si="41"/>
        <v>1</v>
      </c>
      <c r="AH73" s="278">
        <f t="shared" si="42"/>
        <v>1</v>
      </c>
      <c r="AI73" s="59">
        <f t="shared" si="43"/>
        <v>1.9600000000000002</v>
      </c>
    </row>
    <row r="74" spans="1:35" x14ac:dyDescent="0.25">
      <c r="A74" s="351">
        <v>5</v>
      </c>
      <c r="B74" s="333">
        <v>50230</v>
      </c>
      <c r="C74" s="334" t="s">
        <v>70</v>
      </c>
      <c r="D74" s="335">
        <f>'[13]Мун-2023'!CM74</f>
        <v>5.0632911392405063E-2</v>
      </c>
      <c r="E74" s="336" t="str">
        <f t="shared" si="22"/>
        <v>C</v>
      </c>
      <c r="F74" s="337">
        <f>'[13]Мун-2023'!CO74</f>
        <v>0.24060913705583756</v>
      </c>
      <c r="G74" s="24" t="str">
        <f t="shared" si="23"/>
        <v>C</v>
      </c>
      <c r="H74" s="338">
        <f>'[13]Мун-2023'!CQ74</f>
        <v>0</v>
      </c>
      <c r="I74" s="24" t="str">
        <f t="shared" si="24"/>
        <v>A</v>
      </c>
      <c r="J74" s="28">
        <f>'[13]Мун-2023'!CS74</f>
        <v>0</v>
      </c>
      <c r="K74" s="24" t="str">
        <f t="shared" si="25"/>
        <v>A</v>
      </c>
      <c r="L74" s="23">
        <f>'[13]Рег-2023'!W74</f>
        <v>0.5</v>
      </c>
      <c r="M74" s="30" t="str">
        <f t="shared" si="26"/>
        <v>A</v>
      </c>
      <c r="N74" s="33">
        <f>'[13]Рег-2023'!Y74</f>
        <v>1.4229401019132781</v>
      </c>
      <c r="O74" s="34" t="str">
        <f t="shared" si="27"/>
        <v>B</v>
      </c>
      <c r="P74" s="23">
        <f>'[13]Рег-2023'!AA74</f>
        <v>0.66666666666666663</v>
      </c>
      <c r="Q74" s="30" t="str">
        <f t="shared" si="28"/>
        <v>A</v>
      </c>
      <c r="R74" s="38">
        <f>'[13]Фед-2023'!AQ74</f>
        <v>0.14285714285714285</v>
      </c>
      <c r="S74" s="34" t="str">
        <f t="shared" si="29"/>
        <v>C</v>
      </c>
      <c r="T74" s="36">
        <f>'[13]Фед-2023'!AS74</f>
        <v>0.11268589365497207</v>
      </c>
      <c r="U74" s="30" t="str">
        <f t="shared" si="30"/>
        <v>D</v>
      </c>
      <c r="V74" s="38">
        <f>'[13]Фед-2023'!AU74</f>
        <v>1</v>
      </c>
      <c r="W74" s="336" t="str">
        <f t="shared" si="31"/>
        <v>A</v>
      </c>
      <c r="X74" s="58" t="str">
        <f t="shared" si="32"/>
        <v>B</v>
      </c>
      <c r="Y74" s="277">
        <f t="shared" si="33"/>
        <v>2</v>
      </c>
      <c r="Z74" s="278">
        <f t="shared" si="34"/>
        <v>2</v>
      </c>
      <c r="AA74" s="278">
        <f t="shared" si="35"/>
        <v>4.2</v>
      </c>
      <c r="AB74" s="278">
        <f t="shared" si="36"/>
        <v>4.2</v>
      </c>
      <c r="AC74" s="278">
        <f t="shared" si="37"/>
        <v>4.2</v>
      </c>
      <c r="AD74" s="278">
        <f t="shared" si="38"/>
        <v>2.5</v>
      </c>
      <c r="AE74" s="278">
        <f t="shared" si="39"/>
        <v>4.2</v>
      </c>
      <c r="AF74" s="278">
        <f t="shared" si="40"/>
        <v>2</v>
      </c>
      <c r="AG74" s="278">
        <f t="shared" si="41"/>
        <v>1</v>
      </c>
      <c r="AH74" s="278">
        <f t="shared" si="42"/>
        <v>4.2</v>
      </c>
      <c r="AI74" s="59">
        <f t="shared" si="43"/>
        <v>3.05</v>
      </c>
    </row>
    <row r="75" spans="1:35" x14ac:dyDescent="0.25">
      <c r="A75" s="351">
        <v>6</v>
      </c>
      <c r="B75" s="333">
        <v>50340</v>
      </c>
      <c r="C75" s="334" t="s">
        <v>210</v>
      </c>
      <c r="D75" s="335">
        <f>'[13]Мун-2023'!CM75</f>
        <v>0</v>
      </c>
      <c r="E75" s="336" t="str">
        <f t="shared" si="22"/>
        <v>D</v>
      </c>
      <c r="F75" s="337">
        <f>'[13]Мун-2023'!CO75</f>
        <v>1.9723865877712032E-2</v>
      </c>
      <c r="G75" s="24" t="str">
        <f t="shared" si="23"/>
        <v>D</v>
      </c>
      <c r="H75" s="338">
        <f>'[13]Мун-2023'!CQ75</f>
        <v>0</v>
      </c>
      <c r="I75" s="24" t="str">
        <f t="shared" si="24"/>
        <v>A</v>
      </c>
      <c r="J75" s="28">
        <f>'[13]Мун-2023'!CS75</f>
        <v>0</v>
      </c>
      <c r="K75" s="24" t="str">
        <f t="shared" si="25"/>
        <v>A</v>
      </c>
      <c r="L75" s="23">
        <f>'[13]Рег-2023'!W75</f>
        <v>0</v>
      </c>
      <c r="M75" s="30" t="str">
        <f t="shared" si="26"/>
        <v>D</v>
      </c>
      <c r="N75" s="33">
        <f>'[13]Рег-2023'!Y75</f>
        <v>2.3715668365221302E-4</v>
      </c>
      <c r="O75" s="34" t="str">
        <f t="shared" si="27"/>
        <v>D</v>
      </c>
      <c r="P75" s="23">
        <f>'[13]Рег-2023'!AA75</f>
        <v>0</v>
      </c>
      <c r="Q75" s="30" t="str">
        <f t="shared" si="28"/>
        <v>D</v>
      </c>
      <c r="R75" s="38">
        <f>'[13]Фед-2023'!AQ75</f>
        <v>0.14285714285714285</v>
      </c>
      <c r="S75" s="34" t="str">
        <f t="shared" si="29"/>
        <v>C</v>
      </c>
      <c r="T75" s="36">
        <f>'[13]Фед-2023'!AS75</f>
        <v>0.22537178730994414</v>
      </c>
      <c r="U75" s="30" t="str">
        <f t="shared" si="30"/>
        <v>D</v>
      </c>
      <c r="V75" s="38">
        <f>'[13]Фед-2023'!AU75</f>
        <v>0</v>
      </c>
      <c r="W75" s="336" t="str">
        <f t="shared" si="31"/>
        <v>D</v>
      </c>
      <c r="X75" s="58" t="str">
        <f t="shared" si="32"/>
        <v>C</v>
      </c>
      <c r="Y75" s="277">
        <f t="shared" si="33"/>
        <v>1</v>
      </c>
      <c r="Z75" s="278">
        <f t="shared" si="34"/>
        <v>1</v>
      </c>
      <c r="AA75" s="278">
        <f t="shared" si="35"/>
        <v>4.2</v>
      </c>
      <c r="AB75" s="278">
        <f t="shared" si="36"/>
        <v>4.2</v>
      </c>
      <c r="AC75" s="278">
        <f t="shared" si="37"/>
        <v>1</v>
      </c>
      <c r="AD75" s="278">
        <f t="shared" si="38"/>
        <v>1</v>
      </c>
      <c r="AE75" s="278">
        <f t="shared" si="39"/>
        <v>1</v>
      </c>
      <c r="AF75" s="278">
        <f t="shared" si="40"/>
        <v>2</v>
      </c>
      <c r="AG75" s="278">
        <f t="shared" si="41"/>
        <v>1</v>
      </c>
      <c r="AH75" s="278">
        <f t="shared" si="42"/>
        <v>1</v>
      </c>
      <c r="AI75" s="59">
        <f t="shared" si="43"/>
        <v>1.7399999999999998</v>
      </c>
    </row>
    <row r="76" spans="1:35" x14ac:dyDescent="0.25">
      <c r="A76" s="351">
        <v>7</v>
      </c>
      <c r="B76" s="333">
        <v>50420</v>
      </c>
      <c r="C76" s="334" t="s">
        <v>211</v>
      </c>
      <c r="D76" s="335">
        <f>'[13]Мун-2023'!CM76</f>
        <v>2.3166023166023165E-2</v>
      </c>
      <c r="E76" s="336" t="str">
        <f t="shared" si="22"/>
        <v>D</v>
      </c>
      <c r="F76" s="337">
        <f>'[13]Мун-2023'!CO76</f>
        <v>0.26294416243654822</v>
      </c>
      <c r="G76" s="24" t="str">
        <f t="shared" si="23"/>
        <v>C</v>
      </c>
      <c r="H76" s="338">
        <f>'[13]Мун-2023'!CQ76</f>
        <v>0</v>
      </c>
      <c r="I76" s="24" t="str">
        <f t="shared" si="24"/>
        <v>A</v>
      </c>
      <c r="J76" s="28">
        <f>'[13]Мун-2023'!CS76</f>
        <v>0</v>
      </c>
      <c r="K76" s="24" t="str">
        <f t="shared" si="25"/>
        <v>A</v>
      </c>
      <c r="L76" s="23">
        <f>'[13]Рег-2023'!W76</f>
        <v>0.25</v>
      </c>
      <c r="M76" s="30" t="str">
        <f t="shared" si="26"/>
        <v>B</v>
      </c>
      <c r="N76" s="33">
        <f>'[13]Рег-2023'!Y76</f>
        <v>0.23715668365221301</v>
      </c>
      <c r="O76" s="34" t="str">
        <f t="shared" si="27"/>
        <v>D</v>
      </c>
      <c r="P76" s="23">
        <f>'[13]Рег-2023'!AA76</f>
        <v>1</v>
      </c>
      <c r="Q76" s="30" t="str">
        <f t="shared" si="28"/>
        <v>A</v>
      </c>
      <c r="R76" s="38">
        <f>'[13]Фед-2023'!AQ76</f>
        <v>0</v>
      </c>
      <c r="S76" s="34" t="str">
        <f t="shared" si="29"/>
        <v>D</v>
      </c>
      <c r="T76" s="36">
        <f>'[13]Фед-2023'!AS76</f>
        <v>1.1268589365497207E-4</v>
      </c>
      <c r="U76" s="30" t="str">
        <f t="shared" si="30"/>
        <v>D</v>
      </c>
      <c r="V76" s="38">
        <f>'[13]Фед-2023'!AU76</f>
        <v>0</v>
      </c>
      <c r="W76" s="336" t="str">
        <f t="shared" si="31"/>
        <v>D</v>
      </c>
      <c r="X76" s="58" t="str">
        <f t="shared" si="32"/>
        <v>C</v>
      </c>
      <c r="Y76" s="277">
        <f t="shared" si="33"/>
        <v>1</v>
      </c>
      <c r="Z76" s="278">
        <f t="shared" si="34"/>
        <v>2</v>
      </c>
      <c r="AA76" s="278">
        <f t="shared" si="35"/>
        <v>4.2</v>
      </c>
      <c r="AB76" s="278">
        <f t="shared" si="36"/>
        <v>4.2</v>
      </c>
      <c r="AC76" s="278">
        <f t="shared" si="37"/>
        <v>2.5</v>
      </c>
      <c r="AD76" s="278">
        <f t="shared" si="38"/>
        <v>1</v>
      </c>
      <c r="AE76" s="278">
        <f t="shared" si="39"/>
        <v>4.2</v>
      </c>
      <c r="AF76" s="278">
        <f t="shared" si="40"/>
        <v>1</v>
      </c>
      <c r="AG76" s="278">
        <f t="shared" si="41"/>
        <v>1</v>
      </c>
      <c r="AH76" s="278">
        <f t="shared" si="42"/>
        <v>1</v>
      </c>
      <c r="AI76" s="59">
        <f t="shared" si="43"/>
        <v>2.21</v>
      </c>
    </row>
    <row r="77" spans="1:35" x14ac:dyDescent="0.25">
      <c r="A77" s="351">
        <v>8</v>
      </c>
      <c r="B77" s="333">
        <v>50450</v>
      </c>
      <c r="C77" s="334" t="s">
        <v>212</v>
      </c>
      <c r="D77" s="335">
        <f>'[13]Мун-2023'!CM77</f>
        <v>0.19354838709677419</v>
      </c>
      <c r="E77" s="336" t="str">
        <f t="shared" si="22"/>
        <v>A</v>
      </c>
      <c r="F77" s="337">
        <f>'[13]Мун-2023'!CO77</f>
        <v>1.9362898188632106E-2</v>
      </c>
      <c r="G77" s="24" t="str">
        <f t="shared" si="23"/>
        <v>D</v>
      </c>
      <c r="H77" s="338">
        <f>'[13]Мун-2023'!CQ77</f>
        <v>0</v>
      </c>
      <c r="I77" s="24" t="str">
        <f t="shared" si="24"/>
        <v>A</v>
      </c>
      <c r="J77" s="28">
        <f>'[13]Мун-2023'!CS77</f>
        <v>0</v>
      </c>
      <c r="K77" s="24" t="str">
        <f t="shared" si="25"/>
        <v>A</v>
      </c>
      <c r="L77" s="23">
        <f>'[13]Рег-2023'!W77</f>
        <v>0.5</v>
      </c>
      <c r="M77" s="30" t="str">
        <f t="shared" si="26"/>
        <v>A</v>
      </c>
      <c r="N77" s="33">
        <f>'[13]Рег-2023'!Y77</f>
        <v>0.47431336730442603</v>
      </c>
      <c r="O77" s="34" t="str">
        <f t="shared" si="27"/>
        <v>D</v>
      </c>
      <c r="P77" s="23">
        <f>'[13]Рег-2023'!AA77</f>
        <v>0</v>
      </c>
      <c r="Q77" s="30" t="str">
        <f t="shared" si="28"/>
        <v>D</v>
      </c>
      <c r="R77" s="38">
        <f>'[13]Фед-2023'!AQ77</f>
        <v>0.14285714285714285</v>
      </c>
      <c r="S77" s="34" t="str">
        <f t="shared" si="29"/>
        <v>C</v>
      </c>
      <c r="T77" s="36">
        <f>'[13]Фед-2023'!AS77</f>
        <v>0.22537178730994414</v>
      </c>
      <c r="U77" s="30" t="str">
        <f t="shared" si="30"/>
        <v>D</v>
      </c>
      <c r="V77" s="38">
        <f>'[13]Фед-2023'!AU77</f>
        <v>0</v>
      </c>
      <c r="W77" s="336" t="str">
        <f t="shared" si="31"/>
        <v>D</v>
      </c>
      <c r="X77" s="58" t="str">
        <f t="shared" si="32"/>
        <v>C</v>
      </c>
      <c r="Y77" s="277">
        <f t="shared" si="33"/>
        <v>4.2</v>
      </c>
      <c r="Z77" s="278">
        <f t="shared" si="34"/>
        <v>1</v>
      </c>
      <c r="AA77" s="278">
        <f t="shared" si="35"/>
        <v>4.2</v>
      </c>
      <c r="AB77" s="278">
        <f t="shared" si="36"/>
        <v>4.2</v>
      </c>
      <c r="AC77" s="278">
        <f t="shared" si="37"/>
        <v>4.2</v>
      </c>
      <c r="AD77" s="278">
        <f t="shared" si="38"/>
        <v>1</v>
      </c>
      <c r="AE77" s="278">
        <f t="shared" si="39"/>
        <v>1</v>
      </c>
      <c r="AF77" s="278">
        <f t="shared" si="40"/>
        <v>2</v>
      </c>
      <c r="AG77" s="278">
        <f t="shared" si="41"/>
        <v>1</v>
      </c>
      <c r="AH77" s="278">
        <f t="shared" si="42"/>
        <v>1</v>
      </c>
      <c r="AI77" s="59">
        <f t="shared" si="43"/>
        <v>2.38</v>
      </c>
    </row>
    <row r="78" spans="1:35" x14ac:dyDescent="0.25">
      <c r="A78" s="351">
        <v>9</v>
      </c>
      <c r="B78" s="333">
        <v>50620</v>
      </c>
      <c r="C78" s="334" t="s">
        <v>17</v>
      </c>
      <c r="D78" s="335">
        <f>'[13]Мун-2023'!CM78</f>
        <v>2.4390243902439025E-2</v>
      </c>
      <c r="E78" s="336" t="str">
        <f t="shared" si="22"/>
        <v>D</v>
      </c>
      <c r="F78" s="337">
        <f>'[13]Мун-2023'!CO78</f>
        <v>5.6087551299589603E-2</v>
      </c>
      <c r="G78" s="24" t="str">
        <f t="shared" si="23"/>
        <v>D</v>
      </c>
      <c r="H78" s="338">
        <f>'[13]Мун-2023'!CQ78</f>
        <v>0</v>
      </c>
      <c r="I78" s="24" t="str">
        <f t="shared" si="24"/>
        <v>A</v>
      </c>
      <c r="J78" s="28">
        <f>'[13]Мун-2023'!CS78</f>
        <v>0</v>
      </c>
      <c r="K78" s="24" t="str">
        <f t="shared" si="25"/>
        <v>A</v>
      </c>
      <c r="L78" s="23">
        <f>'[13]Рег-2023'!W78</f>
        <v>0.25</v>
      </c>
      <c r="M78" s="30" t="str">
        <f t="shared" si="26"/>
        <v>B</v>
      </c>
      <c r="N78" s="33">
        <f>'[13]Рег-2023'!Y78</f>
        <v>0.23715668365221301</v>
      </c>
      <c r="O78" s="34" t="str">
        <f t="shared" si="27"/>
        <v>D</v>
      </c>
      <c r="P78" s="23">
        <f>'[13]Рег-2023'!AA78</f>
        <v>0</v>
      </c>
      <c r="Q78" s="30" t="str">
        <f t="shared" si="28"/>
        <v>D</v>
      </c>
      <c r="R78" s="38">
        <f>'[13]Фед-2023'!AQ78</f>
        <v>0</v>
      </c>
      <c r="S78" s="34" t="str">
        <f t="shared" si="29"/>
        <v>D</v>
      </c>
      <c r="T78" s="36">
        <f>'[13]Фед-2023'!AS78</f>
        <v>1.1268589365497207E-4</v>
      </c>
      <c r="U78" s="30" t="str">
        <f t="shared" si="30"/>
        <v>D</v>
      </c>
      <c r="V78" s="38">
        <f>'[13]Фед-2023'!AU78</f>
        <v>0</v>
      </c>
      <c r="W78" s="336" t="str">
        <f t="shared" si="31"/>
        <v>D</v>
      </c>
      <c r="X78" s="58" t="str">
        <f t="shared" si="32"/>
        <v>C</v>
      </c>
      <c r="Y78" s="277">
        <f t="shared" si="33"/>
        <v>1</v>
      </c>
      <c r="Z78" s="278">
        <f t="shared" si="34"/>
        <v>1</v>
      </c>
      <c r="AA78" s="278">
        <f t="shared" si="35"/>
        <v>4.2</v>
      </c>
      <c r="AB78" s="278">
        <f t="shared" si="36"/>
        <v>4.2</v>
      </c>
      <c r="AC78" s="278">
        <f t="shared" si="37"/>
        <v>2.5</v>
      </c>
      <c r="AD78" s="278">
        <f t="shared" si="38"/>
        <v>1</v>
      </c>
      <c r="AE78" s="278">
        <f t="shared" si="39"/>
        <v>1</v>
      </c>
      <c r="AF78" s="278">
        <f t="shared" si="40"/>
        <v>1</v>
      </c>
      <c r="AG78" s="278">
        <f t="shared" si="41"/>
        <v>1</v>
      </c>
      <c r="AH78" s="278">
        <f t="shared" si="42"/>
        <v>1</v>
      </c>
      <c r="AI78" s="59">
        <f t="shared" si="43"/>
        <v>1.7899999999999998</v>
      </c>
    </row>
    <row r="79" spans="1:35" x14ac:dyDescent="0.25">
      <c r="A79" s="351">
        <v>10</v>
      </c>
      <c r="B79" s="333">
        <v>50760</v>
      </c>
      <c r="C79" s="334" t="s">
        <v>213</v>
      </c>
      <c r="D79" s="335">
        <f>'[13]Мун-2023'!CM79</f>
        <v>4.065040650406504E-2</v>
      </c>
      <c r="E79" s="336" t="str">
        <f t="shared" si="22"/>
        <v>C</v>
      </c>
      <c r="F79" s="337">
        <f>'[13]Мун-2023'!CO79</f>
        <v>0.17170777105630525</v>
      </c>
      <c r="G79" s="24" t="str">
        <f t="shared" si="23"/>
        <v>D</v>
      </c>
      <c r="H79" s="338">
        <f>'[13]Мун-2023'!CQ79</f>
        <v>0</v>
      </c>
      <c r="I79" s="24" t="str">
        <f t="shared" si="24"/>
        <v>A</v>
      </c>
      <c r="J79" s="28">
        <f>'[13]Мун-2023'!CS79</f>
        <v>0</v>
      </c>
      <c r="K79" s="24" t="str">
        <f t="shared" si="25"/>
        <v>A</v>
      </c>
      <c r="L79" s="23">
        <f>'[13]Рег-2023'!W79</f>
        <v>0</v>
      </c>
      <c r="M79" s="30" t="str">
        <f t="shared" si="26"/>
        <v>D</v>
      </c>
      <c r="N79" s="33">
        <f>'[13]Рег-2023'!Y79</f>
        <v>2.3715668365221302E-4</v>
      </c>
      <c r="O79" s="34" t="str">
        <f t="shared" si="27"/>
        <v>D</v>
      </c>
      <c r="P79" s="23">
        <f>'[13]Рег-2023'!AA79</f>
        <v>0</v>
      </c>
      <c r="Q79" s="30" t="str">
        <f t="shared" si="28"/>
        <v>D</v>
      </c>
      <c r="R79" s="38">
        <f>'[13]Фед-2023'!AQ79</f>
        <v>0.2857142857142857</v>
      </c>
      <c r="S79" s="34" t="str">
        <f t="shared" si="29"/>
        <v>A</v>
      </c>
      <c r="T79" s="36">
        <f>'[13]Фед-2023'!AS79</f>
        <v>1.4649166175146369</v>
      </c>
      <c r="U79" s="30" t="str">
        <f t="shared" si="30"/>
        <v>B</v>
      </c>
      <c r="V79" s="38">
        <f>'[13]Фед-2023'!AU79</f>
        <v>0.38461538461538464</v>
      </c>
      <c r="W79" s="336" t="str">
        <f t="shared" si="31"/>
        <v>A</v>
      </c>
      <c r="X79" s="58" t="str">
        <f t="shared" si="32"/>
        <v>B</v>
      </c>
      <c r="Y79" s="277">
        <f t="shared" si="33"/>
        <v>2</v>
      </c>
      <c r="Z79" s="278">
        <f t="shared" si="34"/>
        <v>1</v>
      </c>
      <c r="AA79" s="278">
        <f t="shared" si="35"/>
        <v>4.2</v>
      </c>
      <c r="AB79" s="278">
        <f t="shared" si="36"/>
        <v>4.2</v>
      </c>
      <c r="AC79" s="278">
        <f t="shared" si="37"/>
        <v>1</v>
      </c>
      <c r="AD79" s="278">
        <f t="shared" si="38"/>
        <v>1</v>
      </c>
      <c r="AE79" s="278">
        <f t="shared" si="39"/>
        <v>1</v>
      </c>
      <c r="AF79" s="278">
        <f t="shared" si="40"/>
        <v>4.2</v>
      </c>
      <c r="AG79" s="278">
        <f t="shared" si="41"/>
        <v>2.5</v>
      </c>
      <c r="AH79" s="278">
        <f t="shared" si="42"/>
        <v>4.2</v>
      </c>
      <c r="AI79" s="59">
        <f t="shared" si="43"/>
        <v>2.5300000000000002</v>
      </c>
    </row>
    <row r="80" spans="1:35" x14ac:dyDescent="0.25">
      <c r="A80" s="351">
        <v>11</v>
      </c>
      <c r="B80" s="333">
        <v>50780</v>
      </c>
      <c r="C80" s="348" t="s">
        <v>214</v>
      </c>
      <c r="D80" s="335">
        <f>'[13]Мун-2023'!CM80</f>
        <v>2.7027027027027029E-2</v>
      </c>
      <c r="E80" s="336" t="str">
        <f t="shared" si="22"/>
        <v>D</v>
      </c>
      <c r="F80" s="337">
        <f>'[13]Мун-2023'!CO80</f>
        <v>7.3218997361477578E-2</v>
      </c>
      <c r="G80" s="24" t="str">
        <f t="shared" si="23"/>
        <v>D</v>
      </c>
      <c r="H80" s="338">
        <f>'[13]Мун-2023'!CQ80</f>
        <v>0</v>
      </c>
      <c r="I80" s="24" t="str">
        <f t="shared" si="24"/>
        <v>A</v>
      </c>
      <c r="J80" s="28">
        <f>'[13]Мун-2023'!CS80</f>
        <v>0</v>
      </c>
      <c r="K80" s="24" t="str">
        <f t="shared" si="25"/>
        <v>A</v>
      </c>
      <c r="L80" s="23">
        <f>'[13]Рег-2023'!W80</f>
        <v>0</v>
      </c>
      <c r="M80" s="30" t="str">
        <f t="shared" si="26"/>
        <v>D</v>
      </c>
      <c r="N80" s="33">
        <f>'[13]Рег-2023'!Y80</f>
        <v>2.3715668365221302E-4</v>
      </c>
      <c r="O80" s="34" t="str">
        <f t="shared" si="27"/>
        <v>D</v>
      </c>
      <c r="P80" s="23">
        <f>'[13]Рег-2023'!AA80</f>
        <v>0</v>
      </c>
      <c r="Q80" s="30" t="str">
        <f t="shared" si="28"/>
        <v>D</v>
      </c>
      <c r="R80" s="38">
        <f>'[13]Фед-2023'!AQ80</f>
        <v>0</v>
      </c>
      <c r="S80" s="34" t="str">
        <f t="shared" si="29"/>
        <v>D</v>
      </c>
      <c r="T80" s="36">
        <f>'[13]Фед-2023'!AS80</f>
        <v>1.1268589365497207E-4</v>
      </c>
      <c r="U80" s="30" t="str">
        <f t="shared" si="30"/>
        <v>D</v>
      </c>
      <c r="V80" s="38">
        <f>'[13]Фед-2023'!AU80</f>
        <v>0</v>
      </c>
      <c r="W80" s="336" t="str">
        <f t="shared" si="31"/>
        <v>D</v>
      </c>
      <c r="X80" s="58" t="str">
        <f t="shared" si="32"/>
        <v>C</v>
      </c>
      <c r="Y80" s="277">
        <f t="shared" si="33"/>
        <v>1</v>
      </c>
      <c r="Z80" s="278">
        <f t="shared" si="34"/>
        <v>1</v>
      </c>
      <c r="AA80" s="278">
        <f t="shared" si="35"/>
        <v>4.2</v>
      </c>
      <c r="AB80" s="278">
        <f t="shared" si="36"/>
        <v>4.2</v>
      </c>
      <c r="AC80" s="278">
        <f t="shared" si="37"/>
        <v>1</v>
      </c>
      <c r="AD80" s="278">
        <f t="shared" si="38"/>
        <v>1</v>
      </c>
      <c r="AE80" s="278">
        <f t="shared" si="39"/>
        <v>1</v>
      </c>
      <c r="AF80" s="278">
        <f t="shared" si="40"/>
        <v>1</v>
      </c>
      <c r="AG80" s="278">
        <f t="shared" si="41"/>
        <v>1</v>
      </c>
      <c r="AH80" s="278">
        <f t="shared" si="42"/>
        <v>1</v>
      </c>
      <c r="AI80" s="59">
        <f t="shared" si="43"/>
        <v>1.64</v>
      </c>
    </row>
    <row r="81" spans="1:35" x14ac:dyDescent="0.25">
      <c r="A81" s="351">
        <v>12</v>
      </c>
      <c r="B81" s="333">
        <v>50930</v>
      </c>
      <c r="C81" s="348" t="s">
        <v>176</v>
      </c>
      <c r="D81" s="335">
        <f>'[13]Мун-2023'!CM81</f>
        <v>6.0606060606060608E-2</v>
      </c>
      <c r="E81" s="336" t="str">
        <f t="shared" si="22"/>
        <v>C</v>
      </c>
      <c r="F81" s="337">
        <f>'[13]Мун-2023'!CO81</f>
        <v>3.9239001189060645E-2</v>
      </c>
      <c r="G81" s="24" t="str">
        <f t="shared" si="23"/>
        <v>D</v>
      </c>
      <c r="H81" s="338">
        <f>'[13]Мун-2023'!CQ81</f>
        <v>0</v>
      </c>
      <c r="I81" s="24" t="str">
        <f t="shared" si="24"/>
        <v>A</v>
      </c>
      <c r="J81" s="28">
        <f>'[13]Мун-2023'!CS81</f>
        <v>0</v>
      </c>
      <c r="K81" s="24" t="str">
        <f t="shared" si="25"/>
        <v>A</v>
      </c>
      <c r="L81" s="23">
        <f>'[13]Рег-2023'!W81</f>
        <v>0</v>
      </c>
      <c r="M81" s="30" t="str">
        <f t="shared" si="26"/>
        <v>D</v>
      </c>
      <c r="N81" s="33">
        <f>'[13]Рег-2023'!Y81</f>
        <v>2.3715668365221302E-4</v>
      </c>
      <c r="O81" s="34" t="str">
        <f t="shared" si="27"/>
        <v>D</v>
      </c>
      <c r="P81" s="23">
        <f>'[13]Рег-2023'!AA81</f>
        <v>0</v>
      </c>
      <c r="Q81" s="30" t="str">
        <f t="shared" si="28"/>
        <v>D</v>
      </c>
      <c r="R81" s="38">
        <f>'[13]Фед-2023'!AQ81</f>
        <v>0</v>
      </c>
      <c r="S81" s="34" t="str">
        <f t="shared" si="29"/>
        <v>D</v>
      </c>
      <c r="T81" s="36">
        <f>'[13]Фед-2023'!AS81</f>
        <v>1.1268589365497207E-4</v>
      </c>
      <c r="U81" s="30" t="str">
        <f t="shared" si="30"/>
        <v>D</v>
      </c>
      <c r="V81" s="38">
        <f>'[13]Фед-2023'!AU81</f>
        <v>0</v>
      </c>
      <c r="W81" s="336" t="str">
        <f t="shared" si="31"/>
        <v>D</v>
      </c>
      <c r="X81" s="58" t="str">
        <f>IF(AI81&gt;=3.5,"A",IF(AI81&gt;=2.5,"B",IF(AI81&gt;=1.5,"C","D")))</f>
        <v>C</v>
      </c>
      <c r="Y81" s="277">
        <f>IF(E81="A",4.2,IF(E81="B",2.5,IF(E81="C",2,1)))</f>
        <v>2</v>
      </c>
      <c r="Z81" s="278">
        <f>IF(G81="A",4.2,IF(G81="B",2.5,IF(G81="C",2,1)))</f>
        <v>1</v>
      </c>
      <c r="AA81" s="278">
        <f>IF(I81="A",4.2,IF(I81="B",2.5,IF(I81="C",2,1)))</f>
        <v>4.2</v>
      </c>
      <c r="AB81" s="278">
        <f>IF(K81="A",4.2,IF(K81="B",2.5,IF(K81="C",2,1)))</f>
        <v>4.2</v>
      </c>
      <c r="AC81" s="278">
        <f>IF(M81="A",4.2,IF(M81="B",2.5,IF(M81="C",2,1)))</f>
        <v>1</v>
      </c>
      <c r="AD81" s="278">
        <f>IF(O81="A",4.2,IF(O81="B",2.5,IF(O81="C",2,1)))</f>
        <v>1</v>
      </c>
      <c r="AE81" s="278">
        <f>IF(Q81="A",4.2,IF(Q81="B",2.5,IF(Q81="C",2,1)))</f>
        <v>1</v>
      </c>
      <c r="AF81" s="278">
        <f>IF(S81="A",4.2,IF(S81="B",2.5,IF(S81="C",2,1)))</f>
        <v>1</v>
      </c>
      <c r="AG81" s="278">
        <f>IF(U81="A",4.2,IF(U81="B",2.5,IF(U81="C",2,1)))</f>
        <v>1</v>
      </c>
      <c r="AH81" s="278">
        <f>IF(W81="A",4.2,IF(W81="B",2.5,IF(W81="C",2,1)))</f>
        <v>1</v>
      </c>
      <c r="AI81" s="59">
        <f>AVERAGE(Y81:AH81)</f>
        <v>1.7399999999999998</v>
      </c>
    </row>
    <row r="82" spans="1:35" x14ac:dyDescent="0.25">
      <c r="A82" s="351">
        <v>13</v>
      </c>
      <c r="B82" s="333">
        <v>51370</v>
      </c>
      <c r="C82" s="334" t="s">
        <v>71</v>
      </c>
      <c r="D82" s="335">
        <f>'[13]Мун-2023'!CM82</f>
        <v>1.6634050880626222E-2</v>
      </c>
      <c r="E82" s="336" t="str">
        <f t="shared" si="22"/>
        <v>D</v>
      </c>
      <c r="F82" s="337">
        <f>'[13]Мун-2023'!CO82</f>
        <v>1.0860786397449522</v>
      </c>
      <c r="G82" s="24" t="str">
        <f t="shared" si="23"/>
        <v>A</v>
      </c>
      <c r="H82" s="338">
        <f>'[13]Мун-2023'!CQ82</f>
        <v>0</v>
      </c>
      <c r="I82" s="24" t="str">
        <f t="shared" si="24"/>
        <v>A</v>
      </c>
      <c r="J82" s="28">
        <f>'[13]Мун-2023'!CS82</f>
        <v>0</v>
      </c>
      <c r="K82" s="24" t="str">
        <f t="shared" si="25"/>
        <v>A</v>
      </c>
      <c r="L82" s="23">
        <f>'[13]Рег-2023'!W82</f>
        <v>0</v>
      </c>
      <c r="M82" s="30" t="str">
        <f t="shared" si="26"/>
        <v>D</v>
      </c>
      <c r="N82" s="33">
        <f>'[13]Рег-2023'!Y82</f>
        <v>2.3715668365221302E-4</v>
      </c>
      <c r="O82" s="34" t="str">
        <f t="shared" si="27"/>
        <v>D</v>
      </c>
      <c r="P82" s="23">
        <f>'[13]Рег-2023'!AA82</f>
        <v>0</v>
      </c>
      <c r="Q82" s="30" t="str">
        <f t="shared" si="28"/>
        <v>D</v>
      </c>
      <c r="R82" s="38">
        <f>'[13]Фед-2023'!AQ82</f>
        <v>0.14285714285714285</v>
      </c>
      <c r="S82" s="34" t="str">
        <f t="shared" si="29"/>
        <v>C</v>
      </c>
      <c r="T82" s="36">
        <f>'[13]Фед-2023'!AS82</f>
        <v>0.11268589365497207</v>
      </c>
      <c r="U82" s="30" t="str">
        <f t="shared" si="30"/>
        <v>D</v>
      </c>
      <c r="V82" s="38">
        <f>'[13]Фед-2023'!AU82</f>
        <v>0</v>
      </c>
      <c r="W82" s="336" t="str">
        <f t="shared" si="31"/>
        <v>D</v>
      </c>
      <c r="X82" s="58" t="str">
        <f>IF(AI82&gt;=3.5,"A",IF(AI82&gt;=2.5,"B",IF(AI82&gt;=1.5,"C","D")))</f>
        <v>C</v>
      </c>
      <c r="Y82" s="277">
        <f>IF(E82="A",4.2,IF(E82="B",2.5,IF(E82="C",2,1)))</f>
        <v>1</v>
      </c>
      <c r="Z82" s="278">
        <f>IF(G82="A",4.2,IF(G82="B",2.5,IF(G82="C",2,1)))</f>
        <v>4.2</v>
      </c>
      <c r="AA82" s="278">
        <f>IF(I82="A",4.2,IF(I82="B",2.5,IF(I82="C",2,1)))</f>
        <v>4.2</v>
      </c>
      <c r="AB82" s="278">
        <f>IF(K82="A",4.2,IF(K82="B",2.5,IF(K82="C",2,1)))</f>
        <v>4.2</v>
      </c>
      <c r="AC82" s="278">
        <f>IF(M82="A",4.2,IF(M82="B",2.5,IF(M82="C",2,1)))</f>
        <v>1</v>
      </c>
      <c r="AD82" s="278">
        <f>IF(O82="A",4.2,IF(O82="B",2.5,IF(O82="C",2,1)))</f>
        <v>1</v>
      </c>
      <c r="AE82" s="278">
        <f>IF(Q82="A",4.2,IF(Q82="B",2.5,IF(Q82="C",2,1)))</f>
        <v>1</v>
      </c>
      <c r="AF82" s="278">
        <f>IF(S82="A",4.2,IF(S82="B",2.5,IF(S82="C",2,1)))</f>
        <v>2</v>
      </c>
      <c r="AG82" s="278">
        <f>IF(U82="A",4.2,IF(U82="B",2.5,IF(U82="C",2,1)))</f>
        <v>1</v>
      </c>
      <c r="AH82" s="278">
        <f>IF(W82="A",4.2,IF(W82="B",2.5,IF(W82="C",2,1)))</f>
        <v>1</v>
      </c>
      <c r="AI82" s="59">
        <f>AVERAGE(Y82:AH82)</f>
        <v>2.06</v>
      </c>
    </row>
    <row r="83" spans="1:35" ht="15.75" thickBot="1" x14ac:dyDescent="0.3">
      <c r="A83" s="351">
        <v>14</v>
      </c>
      <c r="B83" s="333">
        <v>51580</v>
      </c>
      <c r="C83" s="374" t="s">
        <v>223</v>
      </c>
      <c r="D83" s="335">
        <f>'[13]Мун-2023'!CM83</f>
        <v>1.5936254980079681E-2</v>
      </c>
      <c r="E83" s="336" t="str">
        <f t="shared" si="22"/>
        <v>D</v>
      </c>
      <c r="F83" s="337">
        <f>'[13]Мун-2023'!CO83</f>
        <v>0.10800344234079173</v>
      </c>
      <c r="G83" s="24" t="str">
        <f t="shared" si="23"/>
        <v>D</v>
      </c>
      <c r="H83" s="338">
        <f>'[13]Мун-2023'!CQ83</f>
        <v>0</v>
      </c>
      <c r="I83" s="24" t="str">
        <f t="shared" si="24"/>
        <v>A</v>
      </c>
      <c r="J83" s="28">
        <f>'[13]Мун-2023'!CS83</f>
        <v>0</v>
      </c>
      <c r="K83" s="24" t="str">
        <f t="shared" si="25"/>
        <v>A</v>
      </c>
      <c r="L83" s="23">
        <f>'[13]Рег-2023'!W84</f>
        <v>0.23333333333333334</v>
      </c>
      <c r="M83" s="30" t="str">
        <f t="shared" si="26"/>
        <v>B</v>
      </c>
      <c r="N83" s="33">
        <f>'[13]Рег-2023'!Y84</f>
        <v>1.1383520815306225</v>
      </c>
      <c r="O83" s="34" t="str">
        <f t="shared" si="27"/>
        <v>B</v>
      </c>
      <c r="P83" s="23">
        <f>'[13]Рег-2023'!AA84</f>
        <v>0.41666666666666669</v>
      </c>
      <c r="Q83" s="30" t="str">
        <f t="shared" si="28"/>
        <v>A</v>
      </c>
      <c r="R83" s="38">
        <f>'[13]Фед-2023'!AQ83</f>
        <v>0.14285714285714285</v>
      </c>
      <c r="S83" s="34" t="str">
        <f t="shared" si="29"/>
        <v>C</v>
      </c>
      <c r="T83" s="36">
        <f>'[13]Фед-2023'!AS83</f>
        <v>0.11268589365497207</v>
      </c>
      <c r="U83" s="30" t="str">
        <f t="shared" si="30"/>
        <v>D</v>
      </c>
      <c r="V83" s="38">
        <f>'[13]Фед-2023'!AU83</f>
        <v>0</v>
      </c>
      <c r="W83" s="336" t="str">
        <f t="shared" si="31"/>
        <v>D</v>
      </c>
      <c r="X83" s="58" t="str">
        <f>IF(AI83&gt;=3.5,"A",IF(AI83&gt;=2.5,"B",IF(AI83&gt;=1.5,"C","D")))</f>
        <v>C</v>
      </c>
      <c r="Y83" s="277">
        <f>IF(E83="A",4.2,IF(E83="B",2.5,IF(E83="C",2,1)))</f>
        <v>1</v>
      </c>
      <c r="Z83" s="278">
        <f>IF(G83="A",4.2,IF(G83="B",2.5,IF(G83="C",2,1)))</f>
        <v>1</v>
      </c>
      <c r="AA83" s="278">
        <f>IF(I83="A",4.2,IF(I83="B",2.5,IF(I83="C",2,1)))</f>
        <v>4.2</v>
      </c>
      <c r="AB83" s="278">
        <f>IF(K83="A",4.2,IF(K83="B",2.5,IF(K83="C",2,1)))</f>
        <v>4.2</v>
      </c>
      <c r="AC83" s="278">
        <f>IF(M83="A",4.2,IF(M83="B",2.5,IF(M83="C",2,1)))</f>
        <v>2.5</v>
      </c>
      <c r="AD83" s="278">
        <f>IF(O83="A",4.2,IF(O83="B",2.5,IF(O83="C",2,1)))</f>
        <v>2.5</v>
      </c>
      <c r="AE83" s="278">
        <f>IF(Q83="A",4.2,IF(Q83="B",2.5,IF(Q83="C",2,1)))</f>
        <v>4.2</v>
      </c>
      <c r="AF83" s="278">
        <f>IF(S83="A",4.2,IF(S83="B",2.5,IF(S83="C",2,1)))</f>
        <v>2</v>
      </c>
      <c r="AG83" s="278">
        <f>IF(U83="A",4.2,IF(U83="B",2.5,IF(U83="C",2,1)))</f>
        <v>1</v>
      </c>
      <c r="AH83" s="278">
        <f>IF(W83="A",4.2,IF(W83="B",2.5,IF(W83="C",2,1)))</f>
        <v>1</v>
      </c>
      <c r="AI83" s="59">
        <f>AVERAGE(Y83:AH83)</f>
        <v>2.3600000000000003</v>
      </c>
    </row>
    <row r="84" spans="1:35" ht="15.75" thickBot="1" x14ac:dyDescent="0.3">
      <c r="A84" s="349"/>
      <c r="B84" s="325"/>
      <c r="C84" s="29" t="str">
        <f>'[13]Мун-2023'!C84</f>
        <v>СОВЕТСКИЙ РАЙОН</v>
      </c>
      <c r="D84" s="70">
        <f>'[13]Мун-2023'!CM84</f>
        <v>3.3314234263730869E-2</v>
      </c>
      <c r="E84" s="71" t="str">
        <f t="shared" si="22"/>
        <v>C</v>
      </c>
      <c r="F84" s="72">
        <f>'[13]Мун-2023'!CO84</f>
        <v>0.2664267800676044</v>
      </c>
      <c r="G84" s="73" t="str">
        <f t="shared" si="23"/>
        <v>C</v>
      </c>
      <c r="H84" s="74">
        <f>'[13]Мун-2023'!CQ84</f>
        <v>0</v>
      </c>
      <c r="I84" s="73" t="str">
        <f t="shared" si="24"/>
        <v>A</v>
      </c>
      <c r="J84" s="75">
        <f>'[13]Мун-2023'!CS84</f>
        <v>0</v>
      </c>
      <c r="K84" s="73" t="str">
        <f t="shared" si="25"/>
        <v>A</v>
      </c>
      <c r="L84" s="76">
        <f>'[13]Рег-2023'!W84</f>
        <v>0.23333333333333334</v>
      </c>
      <c r="M84" s="77" t="str">
        <f t="shared" si="26"/>
        <v>B</v>
      </c>
      <c r="N84" s="75">
        <f>'[13]Рег-2023'!Y84</f>
        <v>1.1383520815306225</v>
      </c>
      <c r="O84" s="78" t="str">
        <f t="shared" si="27"/>
        <v>B</v>
      </c>
      <c r="P84" s="76">
        <f>'[13]Рег-2023'!AA84</f>
        <v>0.41666666666666669</v>
      </c>
      <c r="Q84" s="77" t="str">
        <f t="shared" si="28"/>
        <v>A</v>
      </c>
      <c r="R84" s="75">
        <f>'[13]Фед-2023'!AQ84</f>
        <v>0.17619047619047618</v>
      </c>
      <c r="S84" s="78" t="str">
        <f t="shared" si="29"/>
        <v>B</v>
      </c>
      <c r="T84" s="76">
        <f>'[13]Фед-2023'!AS84</f>
        <v>2.0133212999688346</v>
      </c>
      <c r="U84" s="77" t="str">
        <f t="shared" si="30"/>
        <v>A</v>
      </c>
      <c r="V84" s="75">
        <f>'[13]Фед-2023'!AU84</f>
        <v>0.22201492537313433</v>
      </c>
      <c r="W84" s="71" t="str">
        <f t="shared" si="31"/>
        <v>A</v>
      </c>
      <c r="X84" s="79" t="str">
        <f t="shared" si="32"/>
        <v>B</v>
      </c>
      <c r="Y84" s="277">
        <f t="shared" si="33"/>
        <v>2</v>
      </c>
      <c r="Z84" s="278">
        <f t="shared" si="34"/>
        <v>2</v>
      </c>
      <c r="AA84" s="278">
        <f t="shared" si="35"/>
        <v>4.2</v>
      </c>
      <c r="AB84" s="278">
        <f t="shared" si="36"/>
        <v>4.2</v>
      </c>
      <c r="AC84" s="278">
        <f t="shared" si="37"/>
        <v>2.5</v>
      </c>
      <c r="AD84" s="278">
        <f t="shared" si="38"/>
        <v>2.5</v>
      </c>
      <c r="AE84" s="278">
        <f t="shared" si="39"/>
        <v>4.2</v>
      </c>
      <c r="AF84" s="278">
        <f t="shared" si="40"/>
        <v>2.5</v>
      </c>
      <c r="AG84" s="278">
        <f t="shared" si="41"/>
        <v>4.2</v>
      </c>
      <c r="AH84" s="278">
        <f t="shared" si="42"/>
        <v>4.2</v>
      </c>
      <c r="AI84" s="59">
        <f t="shared" si="43"/>
        <v>3.25</v>
      </c>
    </row>
    <row r="85" spans="1:35" x14ac:dyDescent="0.25">
      <c r="A85" s="350">
        <v>1</v>
      </c>
      <c r="B85" s="327">
        <v>60010</v>
      </c>
      <c r="C85" s="340" t="s">
        <v>177</v>
      </c>
      <c r="D85" s="329">
        <f>'[13]Мун-2023'!CM85</f>
        <v>2.6560424966799467E-3</v>
      </c>
      <c r="E85" s="330" t="str">
        <f t="shared" si="22"/>
        <v>D</v>
      </c>
      <c r="F85" s="331">
        <f>'[13]Мун-2023'!CO85</f>
        <v>0.76993865030674846</v>
      </c>
      <c r="G85" s="27" t="str">
        <f t="shared" si="23"/>
        <v>A</v>
      </c>
      <c r="H85" s="332">
        <f>'[13]Мун-2023'!CQ85</f>
        <v>0</v>
      </c>
      <c r="I85" s="27" t="str">
        <f t="shared" si="24"/>
        <v>A</v>
      </c>
      <c r="J85" s="26">
        <f>'[13]Мун-2023'!CS85</f>
        <v>0</v>
      </c>
      <c r="K85" s="27" t="str">
        <f t="shared" si="25"/>
        <v>A</v>
      </c>
      <c r="L85" s="36">
        <f>'[13]Рег-2023'!W85</f>
        <v>0.25</v>
      </c>
      <c r="M85" s="37" t="str">
        <f t="shared" si="26"/>
        <v>B</v>
      </c>
      <c r="N85" s="38">
        <f>'[13]Рег-2023'!Y85</f>
        <v>0.23715668365221301</v>
      </c>
      <c r="O85" s="39" t="str">
        <f t="shared" si="27"/>
        <v>D</v>
      </c>
      <c r="P85" s="36">
        <f>'[13]Рег-2023'!AA85</f>
        <v>0</v>
      </c>
      <c r="Q85" s="37" t="str">
        <f t="shared" si="28"/>
        <v>D</v>
      </c>
      <c r="R85" s="38">
        <f>'[13]Фед-2023'!AQ85</f>
        <v>0.14285714285714285</v>
      </c>
      <c r="S85" s="39" t="str">
        <f t="shared" si="29"/>
        <v>C</v>
      </c>
      <c r="T85" s="36">
        <f>'[13]Фед-2023'!AS85</f>
        <v>0.22537178730994414</v>
      </c>
      <c r="U85" s="37" t="str">
        <f t="shared" si="30"/>
        <v>D</v>
      </c>
      <c r="V85" s="38">
        <f>'[13]Фед-2023'!AU85</f>
        <v>0</v>
      </c>
      <c r="W85" s="330" t="str">
        <f t="shared" si="31"/>
        <v>D</v>
      </c>
      <c r="X85" s="56" t="str">
        <f t="shared" si="32"/>
        <v>C</v>
      </c>
      <c r="Y85" s="277">
        <f t="shared" si="33"/>
        <v>1</v>
      </c>
      <c r="Z85" s="278">
        <f t="shared" si="34"/>
        <v>4.2</v>
      </c>
      <c r="AA85" s="278">
        <f t="shared" si="35"/>
        <v>4.2</v>
      </c>
      <c r="AB85" s="278">
        <f t="shared" si="36"/>
        <v>4.2</v>
      </c>
      <c r="AC85" s="278">
        <f t="shared" si="37"/>
        <v>2.5</v>
      </c>
      <c r="AD85" s="278">
        <f t="shared" si="38"/>
        <v>1</v>
      </c>
      <c r="AE85" s="278">
        <f t="shared" si="39"/>
        <v>1</v>
      </c>
      <c r="AF85" s="278">
        <f t="shared" si="40"/>
        <v>2</v>
      </c>
      <c r="AG85" s="278">
        <f t="shared" si="41"/>
        <v>1</v>
      </c>
      <c r="AH85" s="278">
        <f t="shared" si="42"/>
        <v>1</v>
      </c>
      <c r="AI85" s="59">
        <f t="shared" si="43"/>
        <v>2.21</v>
      </c>
    </row>
    <row r="86" spans="1:35" x14ac:dyDescent="0.25">
      <c r="A86" s="351">
        <v>2</v>
      </c>
      <c r="B86" s="333">
        <v>60020</v>
      </c>
      <c r="C86" s="334" t="s">
        <v>36</v>
      </c>
      <c r="D86" s="335">
        <f>'[13]Мун-2023'!CM86</f>
        <v>1.6949152542372881E-2</v>
      </c>
      <c r="E86" s="336" t="str">
        <f t="shared" si="22"/>
        <v>D</v>
      </c>
      <c r="F86" s="337">
        <f>'[13]Мун-2023'!CO86</f>
        <v>7.7124183006535951E-2</v>
      </c>
      <c r="G86" s="24" t="str">
        <f t="shared" si="23"/>
        <v>D</v>
      </c>
      <c r="H86" s="338">
        <f>'[13]Мун-2023'!CQ86</f>
        <v>0</v>
      </c>
      <c r="I86" s="24" t="str">
        <f t="shared" si="24"/>
        <v>A</v>
      </c>
      <c r="J86" s="28">
        <f>'[13]Мун-2023'!CS86</f>
        <v>0</v>
      </c>
      <c r="K86" s="24" t="str">
        <f t="shared" si="25"/>
        <v>A</v>
      </c>
      <c r="L86" s="23">
        <f>'[13]Рег-2023'!W86</f>
        <v>0.25</v>
      </c>
      <c r="M86" s="30" t="str">
        <f t="shared" si="26"/>
        <v>B</v>
      </c>
      <c r="N86" s="33">
        <f>'[13]Рег-2023'!Y86</f>
        <v>0.23715668365221301</v>
      </c>
      <c r="O86" s="34" t="str">
        <f t="shared" si="27"/>
        <v>D</v>
      </c>
      <c r="P86" s="23">
        <f>'[13]Рег-2023'!AA86</f>
        <v>1</v>
      </c>
      <c r="Q86" s="30" t="str">
        <f t="shared" si="28"/>
        <v>A</v>
      </c>
      <c r="R86" s="38">
        <f>'[13]Фед-2023'!AQ86</f>
        <v>0.14285714285714285</v>
      </c>
      <c r="S86" s="34" t="str">
        <f t="shared" si="29"/>
        <v>C</v>
      </c>
      <c r="T86" s="36">
        <f>'[13]Фед-2023'!AS86</f>
        <v>0.11268589365497207</v>
      </c>
      <c r="U86" s="30" t="str">
        <f t="shared" si="30"/>
        <v>D</v>
      </c>
      <c r="V86" s="38">
        <f>'[13]Фед-2023'!AU86</f>
        <v>1</v>
      </c>
      <c r="W86" s="336" t="str">
        <f t="shared" si="31"/>
        <v>A</v>
      </c>
      <c r="X86" s="58" t="str">
        <f t="shared" si="32"/>
        <v>B</v>
      </c>
      <c r="Y86" s="277">
        <f t="shared" si="33"/>
        <v>1</v>
      </c>
      <c r="Z86" s="278">
        <f t="shared" si="34"/>
        <v>1</v>
      </c>
      <c r="AA86" s="278">
        <f t="shared" si="35"/>
        <v>4.2</v>
      </c>
      <c r="AB86" s="278">
        <f t="shared" si="36"/>
        <v>4.2</v>
      </c>
      <c r="AC86" s="278">
        <f t="shared" si="37"/>
        <v>2.5</v>
      </c>
      <c r="AD86" s="278">
        <f t="shared" si="38"/>
        <v>1</v>
      </c>
      <c r="AE86" s="278">
        <f t="shared" si="39"/>
        <v>4.2</v>
      </c>
      <c r="AF86" s="278">
        <f t="shared" si="40"/>
        <v>2</v>
      </c>
      <c r="AG86" s="278">
        <f t="shared" si="41"/>
        <v>1</v>
      </c>
      <c r="AH86" s="278">
        <f t="shared" si="42"/>
        <v>4.2</v>
      </c>
      <c r="AI86" s="59">
        <f t="shared" si="43"/>
        <v>2.5300000000000002</v>
      </c>
    </row>
    <row r="87" spans="1:35" x14ac:dyDescent="0.25">
      <c r="A87" s="351">
        <v>3</v>
      </c>
      <c r="B87" s="333">
        <v>60050</v>
      </c>
      <c r="C87" s="334" t="s">
        <v>215</v>
      </c>
      <c r="D87" s="335">
        <f>'[13]Мун-2023'!CM87</f>
        <v>3.614457831325301E-2</v>
      </c>
      <c r="E87" s="336" t="str">
        <f t="shared" si="22"/>
        <v>C</v>
      </c>
      <c r="F87" s="337">
        <f>'[13]Мун-2023'!CO87</f>
        <v>0.15285451197053407</v>
      </c>
      <c r="G87" s="24" t="str">
        <f t="shared" si="23"/>
        <v>D</v>
      </c>
      <c r="H87" s="338">
        <f>'[13]Мун-2023'!CQ87</f>
        <v>0</v>
      </c>
      <c r="I87" s="24" t="str">
        <f t="shared" si="24"/>
        <v>A</v>
      </c>
      <c r="J87" s="28">
        <f>'[13]Мун-2023'!CS87</f>
        <v>0</v>
      </c>
      <c r="K87" s="24" t="str">
        <f t="shared" si="25"/>
        <v>A</v>
      </c>
      <c r="L87" s="23">
        <f>'[13]Рег-2023'!W87</f>
        <v>0</v>
      </c>
      <c r="M87" s="30" t="str">
        <f t="shared" si="26"/>
        <v>D</v>
      </c>
      <c r="N87" s="33">
        <f>'[13]Рег-2023'!Y87</f>
        <v>2.3715668365221302E-4</v>
      </c>
      <c r="O87" s="34" t="str">
        <f t="shared" si="27"/>
        <v>D</v>
      </c>
      <c r="P87" s="23">
        <f>'[13]Рег-2023'!AA87</f>
        <v>0</v>
      </c>
      <c r="Q87" s="30" t="str">
        <f t="shared" si="28"/>
        <v>D</v>
      </c>
      <c r="R87" s="38">
        <f>'[13]Фед-2023'!AQ87</f>
        <v>0.14285714285714285</v>
      </c>
      <c r="S87" s="34" t="str">
        <f t="shared" si="29"/>
        <v>C</v>
      </c>
      <c r="T87" s="36">
        <f>'[13]Фед-2023'!AS87</f>
        <v>0.45074357461988829</v>
      </c>
      <c r="U87" s="30" t="str">
        <f t="shared" si="30"/>
        <v>D</v>
      </c>
      <c r="V87" s="38">
        <f>'[13]Фед-2023'!AU87</f>
        <v>0</v>
      </c>
      <c r="W87" s="336" t="str">
        <f t="shared" si="31"/>
        <v>D</v>
      </c>
      <c r="X87" s="58" t="str">
        <f t="shared" si="32"/>
        <v>C</v>
      </c>
      <c r="Y87" s="277">
        <f t="shared" si="33"/>
        <v>2</v>
      </c>
      <c r="Z87" s="278">
        <f t="shared" si="34"/>
        <v>1</v>
      </c>
      <c r="AA87" s="278">
        <f t="shared" si="35"/>
        <v>4.2</v>
      </c>
      <c r="AB87" s="278">
        <f t="shared" si="36"/>
        <v>4.2</v>
      </c>
      <c r="AC87" s="278">
        <f t="shared" si="37"/>
        <v>1</v>
      </c>
      <c r="AD87" s="278">
        <f t="shared" si="38"/>
        <v>1</v>
      </c>
      <c r="AE87" s="278">
        <f t="shared" si="39"/>
        <v>1</v>
      </c>
      <c r="AF87" s="278">
        <f t="shared" si="40"/>
        <v>2</v>
      </c>
      <c r="AG87" s="278">
        <f t="shared" si="41"/>
        <v>1</v>
      </c>
      <c r="AH87" s="278">
        <f t="shared" si="42"/>
        <v>1</v>
      </c>
      <c r="AI87" s="59">
        <f t="shared" si="43"/>
        <v>1.8399999999999999</v>
      </c>
    </row>
    <row r="88" spans="1:35" x14ac:dyDescent="0.25">
      <c r="A88" s="351">
        <v>4</v>
      </c>
      <c r="B88" s="333">
        <v>60070</v>
      </c>
      <c r="C88" s="334" t="s">
        <v>178</v>
      </c>
      <c r="D88" s="335">
        <f>'[13]Мун-2023'!CM88</f>
        <v>3.9787798408488062E-2</v>
      </c>
      <c r="E88" s="336" t="str">
        <f t="shared" si="22"/>
        <v>C</v>
      </c>
      <c r="F88" s="337">
        <f>'[13]Мун-2023'!CO88</f>
        <v>0.61551020408163271</v>
      </c>
      <c r="G88" s="24" t="str">
        <f t="shared" si="23"/>
        <v>A</v>
      </c>
      <c r="H88" s="338">
        <f>'[13]Мун-2023'!CQ88</f>
        <v>0</v>
      </c>
      <c r="I88" s="24" t="str">
        <f t="shared" si="24"/>
        <v>A</v>
      </c>
      <c r="J88" s="28">
        <f>'[13]Мун-2023'!CS88</f>
        <v>0</v>
      </c>
      <c r="K88" s="24" t="str">
        <f t="shared" si="25"/>
        <v>A</v>
      </c>
      <c r="L88" s="23">
        <f>'[13]Рег-2023'!W88</f>
        <v>0.5</v>
      </c>
      <c r="M88" s="30" t="str">
        <f t="shared" si="26"/>
        <v>A</v>
      </c>
      <c r="N88" s="33">
        <f>'[13]Рег-2023'!Y88</f>
        <v>1.6600967855654911</v>
      </c>
      <c r="O88" s="34" t="str">
        <f t="shared" si="27"/>
        <v>A</v>
      </c>
      <c r="P88" s="23">
        <f>'[13]Рег-2023'!AA88</f>
        <v>0.7142857142857143</v>
      </c>
      <c r="Q88" s="30" t="str">
        <f t="shared" si="28"/>
        <v>A</v>
      </c>
      <c r="R88" s="38">
        <f>'[13]Фед-2023'!AQ88</f>
        <v>0.2857142857142857</v>
      </c>
      <c r="S88" s="34" t="str">
        <f t="shared" si="29"/>
        <v>A</v>
      </c>
      <c r="T88" s="36">
        <f>'[13]Фед-2023'!AS88</f>
        <v>4.394749852543911</v>
      </c>
      <c r="U88" s="30" t="str">
        <f t="shared" si="30"/>
        <v>A</v>
      </c>
      <c r="V88" s="38">
        <f>'[13]Фед-2023'!AU88</f>
        <v>0.17948717948717949</v>
      </c>
      <c r="W88" s="336" t="str">
        <f t="shared" si="31"/>
        <v>B</v>
      </c>
      <c r="X88" s="58" t="str">
        <f t="shared" si="32"/>
        <v>A</v>
      </c>
      <c r="Y88" s="277">
        <f t="shared" si="33"/>
        <v>2</v>
      </c>
      <c r="Z88" s="278">
        <f t="shared" si="34"/>
        <v>4.2</v>
      </c>
      <c r="AA88" s="278">
        <f t="shared" si="35"/>
        <v>4.2</v>
      </c>
      <c r="AB88" s="278">
        <f t="shared" si="36"/>
        <v>4.2</v>
      </c>
      <c r="AC88" s="278">
        <f t="shared" si="37"/>
        <v>4.2</v>
      </c>
      <c r="AD88" s="278">
        <f t="shared" si="38"/>
        <v>4.2</v>
      </c>
      <c r="AE88" s="278">
        <f t="shared" si="39"/>
        <v>4.2</v>
      </c>
      <c r="AF88" s="278">
        <f t="shared" si="40"/>
        <v>4.2</v>
      </c>
      <c r="AG88" s="278">
        <f t="shared" si="41"/>
        <v>4.2</v>
      </c>
      <c r="AH88" s="278">
        <f t="shared" si="42"/>
        <v>2.5</v>
      </c>
      <c r="AI88" s="59">
        <f t="shared" si="43"/>
        <v>3.81</v>
      </c>
    </row>
    <row r="89" spans="1:35" x14ac:dyDescent="0.25">
      <c r="A89" s="351">
        <v>5</v>
      </c>
      <c r="B89" s="333">
        <v>60180</v>
      </c>
      <c r="C89" s="334" t="s">
        <v>216</v>
      </c>
      <c r="D89" s="335">
        <f>'[13]Мун-2023'!CM89</f>
        <v>0.04</v>
      </c>
      <c r="E89" s="336" t="str">
        <f t="shared" si="22"/>
        <v>C</v>
      </c>
      <c r="F89" s="337">
        <f>'[13]Мун-2023'!CO89</f>
        <v>9.5359186268277177E-2</v>
      </c>
      <c r="G89" s="24" t="str">
        <f t="shared" si="23"/>
        <v>D</v>
      </c>
      <c r="H89" s="338">
        <f>'[13]Мун-2023'!CQ89</f>
        <v>0</v>
      </c>
      <c r="I89" s="24" t="str">
        <f t="shared" si="24"/>
        <v>A</v>
      </c>
      <c r="J89" s="28">
        <f>'[13]Мун-2023'!CS89</f>
        <v>0</v>
      </c>
      <c r="K89" s="24" t="str">
        <f t="shared" si="25"/>
        <v>A</v>
      </c>
      <c r="L89" s="23">
        <f>'[13]Рег-2023'!W89</f>
        <v>0.25</v>
      </c>
      <c r="M89" s="30" t="str">
        <f t="shared" si="26"/>
        <v>B</v>
      </c>
      <c r="N89" s="33">
        <f>'[13]Рег-2023'!Y89</f>
        <v>0.47431336730442603</v>
      </c>
      <c r="O89" s="34" t="str">
        <f t="shared" si="27"/>
        <v>D</v>
      </c>
      <c r="P89" s="23">
        <f>'[13]Рег-2023'!AA89</f>
        <v>0</v>
      </c>
      <c r="Q89" s="30" t="str">
        <f t="shared" si="28"/>
        <v>D</v>
      </c>
      <c r="R89" s="38">
        <f>'[13]Фед-2023'!AQ89</f>
        <v>0.14285714285714285</v>
      </c>
      <c r="S89" s="34" t="str">
        <f t="shared" si="29"/>
        <v>C</v>
      </c>
      <c r="T89" s="36">
        <f>'[13]Фед-2023'!AS89</f>
        <v>1.2395448302046927</v>
      </c>
      <c r="U89" s="30" t="str">
        <f t="shared" si="30"/>
        <v>B</v>
      </c>
      <c r="V89" s="38">
        <f>'[13]Фед-2023'!AU89</f>
        <v>9.0909090909090912E-2</v>
      </c>
      <c r="W89" s="336" t="str">
        <f t="shared" si="31"/>
        <v>C</v>
      </c>
      <c r="X89" s="58" t="str">
        <f t="shared" si="32"/>
        <v>C</v>
      </c>
      <c r="Y89" s="277">
        <f t="shared" si="33"/>
        <v>2</v>
      </c>
      <c r="Z89" s="278">
        <f t="shared" si="34"/>
        <v>1</v>
      </c>
      <c r="AA89" s="278">
        <f t="shared" si="35"/>
        <v>4.2</v>
      </c>
      <c r="AB89" s="278">
        <f t="shared" si="36"/>
        <v>4.2</v>
      </c>
      <c r="AC89" s="278">
        <f t="shared" si="37"/>
        <v>2.5</v>
      </c>
      <c r="AD89" s="278">
        <f t="shared" si="38"/>
        <v>1</v>
      </c>
      <c r="AE89" s="278">
        <f t="shared" si="39"/>
        <v>1</v>
      </c>
      <c r="AF89" s="278">
        <f t="shared" si="40"/>
        <v>2</v>
      </c>
      <c r="AG89" s="278">
        <f t="shared" si="41"/>
        <v>2.5</v>
      </c>
      <c r="AH89" s="278">
        <f t="shared" si="42"/>
        <v>2</v>
      </c>
      <c r="AI89" s="59">
        <f t="shared" si="43"/>
        <v>2.2399999999999998</v>
      </c>
    </row>
    <row r="90" spans="1:35" x14ac:dyDescent="0.25">
      <c r="A90" s="351">
        <v>6</v>
      </c>
      <c r="B90" s="333">
        <v>60240</v>
      </c>
      <c r="C90" s="334" t="s">
        <v>179</v>
      </c>
      <c r="D90" s="335">
        <f>'[13]Мун-2023'!CM90</f>
        <v>4.5698924731182797E-2</v>
      </c>
      <c r="E90" s="336" t="str">
        <f t="shared" si="22"/>
        <v>C</v>
      </c>
      <c r="F90" s="337">
        <f>'[13]Мун-2023'!CO90</f>
        <v>0.18031992244304412</v>
      </c>
      <c r="G90" s="24" t="str">
        <f t="shared" si="23"/>
        <v>C</v>
      </c>
      <c r="H90" s="338">
        <f>'[13]Мун-2023'!CQ90</f>
        <v>0</v>
      </c>
      <c r="I90" s="24" t="str">
        <f t="shared" si="24"/>
        <v>A</v>
      </c>
      <c r="J90" s="28">
        <f>'[13]Мун-2023'!CS90</f>
        <v>0</v>
      </c>
      <c r="K90" s="24" t="str">
        <f t="shared" si="25"/>
        <v>A</v>
      </c>
      <c r="L90" s="23">
        <f>'[13]Рег-2023'!W90</f>
        <v>0.25</v>
      </c>
      <c r="M90" s="30" t="str">
        <f t="shared" si="26"/>
        <v>B</v>
      </c>
      <c r="N90" s="33">
        <f>'[13]Рег-2023'!Y90</f>
        <v>2.3715668365221303</v>
      </c>
      <c r="O90" s="34" t="str">
        <f t="shared" si="27"/>
        <v>A</v>
      </c>
      <c r="P90" s="23">
        <f>'[13]Рег-2023'!AA90</f>
        <v>0.5</v>
      </c>
      <c r="Q90" s="30" t="str">
        <f t="shared" si="28"/>
        <v>A</v>
      </c>
      <c r="R90" s="38">
        <f>'[13]Фед-2023'!AQ90</f>
        <v>0.2857142857142857</v>
      </c>
      <c r="S90" s="34" t="str">
        <f t="shared" si="29"/>
        <v>A</v>
      </c>
      <c r="T90" s="36">
        <f>'[13]Фед-2023'!AS90</f>
        <v>0.67611536192983246</v>
      </c>
      <c r="U90" s="30" t="str">
        <f t="shared" si="30"/>
        <v>C</v>
      </c>
      <c r="V90" s="38">
        <f>'[13]Фед-2023'!AU90</f>
        <v>0.5</v>
      </c>
      <c r="W90" s="336" t="str">
        <f t="shared" si="31"/>
        <v>A</v>
      </c>
      <c r="X90" s="58" t="str">
        <f>IF(AI90&gt;=3.5,"A",IF(AI90&gt;=2.5,"B",IF(AI90&gt;=1.5,"C","D")))</f>
        <v>B</v>
      </c>
      <c r="Y90" s="277">
        <f>IF(E90="A",4.2,IF(E90="B",2.5,IF(E90="C",2,1)))</f>
        <v>2</v>
      </c>
      <c r="Z90" s="278">
        <f>IF(G90="A",4.2,IF(G90="B",2.5,IF(G90="C",2,1)))</f>
        <v>2</v>
      </c>
      <c r="AA90" s="278">
        <f>IF(I90="A",4.2,IF(I90="B",2.5,IF(I90="C",2,1)))</f>
        <v>4.2</v>
      </c>
      <c r="AB90" s="278">
        <f>IF(K90="A",4.2,IF(K90="B",2.5,IF(K90="C",2,1)))</f>
        <v>4.2</v>
      </c>
      <c r="AC90" s="278">
        <f>IF(M90="A",4.2,IF(M90="B",2.5,IF(M90="C",2,1)))</f>
        <v>2.5</v>
      </c>
      <c r="AD90" s="278">
        <f>IF(O90="A",4.2,IF(O90="B",2.5,IF(O90="C",2,1)))</f>
        <v>4.2</v>
      </c>
      <c r="AE90" s="278">
        <f>IF(Q90="A",4.2,IF(Q90="B",2.5,IF(Q90="C",2,1)))</f>
        <v>4.2</v>
      </c>
      <c r="AF90" s="278">
        <f>IF(S90="A",4.2,IF(S90="B",2.5,IF(S90="C",2,1)))</f>
        <v>4.2</v>
      </c>
      <c r="AG90" s="278">
        <f>IF(U90="A",4.2,IF(U90="B",2.5,IF(U90="C",2,1)))</f>
        <v>2</v>
      </c>
      <c r="AH90" s="278">
        <f>IF(W90="A",4.2,IF(W90="B",2.5,IF(W90="C",2,1)))</f>
        <v>4.2</v>
      </c>
      <c r="AI90" s="59">
        <f>AVERAGE(Y90:AH90)</f>
        <v>3.3699999999999997</v>
      </c>
    </row>
    <row r="91" spans="1:35" x14ac:dyDescent="0.25">
      <c r="A91" s="351">
        <v>7</v>
      </c>
      <c r="B91" s="333">
        <v>60560</v>
      </c>
      <c r="C91" s="348" t="s">
        <v>16</v>
      </c>
      <c r="D91" s="335">
        <f>'[13]Мун-2023'!CM91</f>
        <v>1.0101010101010102E-2</v>
      </c>
      <c r="E91" s="336" t="str">
        <f t="shared" si="22"/>
        <v>D</v>
      </c>
      <c r="F91" s="337">
        <f>'[13]Мун-2023'!CO91</f>
        <v>0.19373776908023482</v>
      </c>
      <c r="G91" s="24" t="str">
        <f t="shared" si="23"/>
        <v>C</v>
      </c>
      <c r="H91" s="338">
        <f>'[13]Мун-2023'!CQ91</f>
        <v>0</v>
      </c>
      <c r="I91" s="24" t="str">
        <f t="shared" si="24"/>
        <v>A</v>
      </c>
      <c r="J91" s="28">
        <f>'[13]Мун-2023'!CS91</f>
        <v>0</v>
      </c>
      <c r="K91" s="24" t="str">
        <f t="shared" si="25"/>
        <v>A</v>
      </c>
      <c r="L91" s="23">
        <f>'[13]Рег-2023'!W91</f>
        <v>0</v>
      </c>
      <c r="M91" s="30" t="str">
        <f t="shared" si="26"/>
        <v>D</v>
      </c>
      <c r="N91" s="33">
        <f>'[13]Рег-2023'!Y91</f>
        <v>2.3715668365221302E-4</v>
      </c>
      <c r="O91" s="34" t="str">
        <f t="shared" si="27"/>
        <v>D</v>
      </c>
      <c r="P91" s="23">
        <f>'[13]Рег-2023'!AA91</f>
        <v>0</v>
      </c>
      <c r="Q91" s="30" t="str">
        <f t="shared" si="28"/>
        <v>D</v>
      </c>
      <c r="R91" s="38">
        <f>'[13]Фед-2023'!AQ91</f>
        <v>0</v>
      </c>
      <c r="S91" s="34" t="str">
        <f t="shared" si="29"/>
        <v>D</v>
      </c>
      <c r="T91" s="36">
        <f>'[13]Фед-2023'!AS91</f>
        <v>1.1268589365497207E-4</v>
      </c>
      <c r="U91" s="30" t="str">
        <f t="shared" si="30"/>
        <v>D</v>
      </c>
      <c r="V91" s="38">
        <f>'[13]Фед-2023'!AU91</f>
        <v>0</v>
      </c>
      <c r="W91" s="336" t="str">
        <f t="shared" si="31"/>
        <v>D</v>
      </c>
      <c r="X91" s="58" t="str">
        <f t="shared" si="32"/>
        <v>C</v>
      </c>
      <c r="Y91" s="277">
        <f t="shared" si="33"/>
        <v>1</v>
      </c>
      <c r="Z91" s="278">
        <f t="shared" si="34"/>
        <v>2</v>
      </c>
      <c r="AA91" s="278">
        <f t="shared" si="35"/>
        <v>4.2</v>
      </c>
      <c r="AB91" s="278">
        <f t="shared" si="36"/>
        <v>4.2</v>
      </c>
      <c r="AC91" s="278">
        <f t="shared" si="37"/>
        <v>1</v>
      </c>
      <c r="AD91" s="278">
        <f t="shared" si="38"/>
        <v>1</v>
      </c>
      <c r="AE91" s="278">
        <f t="shared" si="39"/>
        <v>1</v>
      </c>
      <c r="AF91" s="278">
        <f t="shared" si="40"/>
        <v>1</v>
      </c>
      <c r="AG91" s="278">
        <f t="shared" si="41"/>
        <v>1</v>
      </c>
      <c r="AH91" s="278">
        <f t="shared" si="42"/>
        <v>1</v>
      </c>
      <c r="AI91" s="59">
        <f t="shared" si="43"/>
        <v>1.7399999999999998</v>
      </c>
    </row>
    <row r="92" spans="1:35" x14ac:dyDescent="0.25">
      <c r="A92" s="351">
        <v>8</v>
      </c>
      <c r="B92" s="333">
        <v>60660</v>
      </c>
      <c r="C92" s="348" t="s">
        <v>217</v>
      </c>
      <c r="D92" s="335">
        <f>'[13]Мун-2023'!CM92</f>
        <v>3.4364261168384879E-3</v>
      </c>
      <c r="E92" s="336" t="str">
        <f t="shared" si="22"/>
        <v>D</v>
      </c>
      <c r="F92" s="337">
        <f>'[13]Мун-2023'!CO92</f>
        <v>1.0174825174825175</v>
      </c>
      <c r="G92" s="24" t="str">
        <f t="shared" si="23"/>
        <v>A</v>
      </c>
      <c r="H92" s="338">
        <f>'[13]Мун-2023'!CQ92</f>
        <v>0</v>
      </c>
      <c r="I92" s="24" t="str">
        <f t="shared" si="24"/>
        <v>A</v>
      </c>
      <c r="J92" s="28">
        <f>'[13]Мун-2023'!CS92</f>
        <v>0</v>
      </c>
      <c r="K92" s="24" t="str">
        <f t="shared" si="25"/>
        <v>A</v>
      </c>
      <c r="L92" s="23">
        <f>'[13]Рег-2023'!W92</f>
        <v>0</v>
      </c>
      <c r="M92" s="30" t="str">
        <f t="shared" si="26"/>
        <v>D</v>
      </c>
      <c r="N92" s="33">
        <f>'[13]Рег-2023'!Y92</f>
        <v>2.3715668365221302E-4</v>
      </c>
      <c r="O92" s="34" t="str">
        <f t="shared" si="27"/>
        <v>D</v>
      </c>
      <c r="P92" s="23">
        <f>'[13]Рег-2023'!AA92</f>
        <v>0</v>
      </c>
      <c r="Q92" s="30" t="str">
        <f t="shared" si="28"/>
        <v>D</v>
      </c>
      <c r="R92" s="38">
        <f>'[13]Фед-2023'!AQ92</f>
        <v>0.14285714285714285</v>
      </c>
      <c r="S92" s="34" t="str">
        <f t="shared" si="29"/>
        <v>C</v>
      </c>
      <c r="T92" s="36">
        <f>'[13]Фед-2023'!AS92</f>
        <v>0.11268589365497207</v>
      </c>
      <c r="U92" s="30" t="str">
        <f t="shared" si="30"/>
        <v>D</v>
      </c>
      <c r="V92" s="38">
        <f>'[13]Фед-2023'!AU92</f>
        <v>0</v>
      </c>
      <c r="W92" s="336" t="str">
        <f t="shared" si="31"/>
        <v>D</v>
      </c>
      <c r="X92" s="58" t="str">
        <f t="shared" si="32"/>
        <v>C</v>
      </c>
      <c r="Y92" s="277">
        <f t="shared" si="33"/>
        <v>1</v>
      </c>
      <c r="Z92" s="278">
        <f t="shared" si="34"/>
        <v>4.2</v>
      </c>
      <c r="AA92" s="278">
        <f t="shared" si="35"/>
        <v>4.2</v>
      </c>
      <c r="AB92" s="278">
        <f t="shared" si="36"/>
        <v>4.2</v>
      </c>
      <c r="AC92" s="278">
        <f t="shared" si="37"/>
        <v>1</v>
      </c>
      <c r="AD92" s="278">
        <f t="shared" si="38"/>
        <v>1</v>
      </c>
      <c r="AE92" s="278">
        <f t="shared" si="39"/>
        <v>1</v>
      </c>
      <c r="AF92" s="278">
        <f t="shared" si="40"/>
        <v>2</v>
      </c>
      <c r="AG92" s="278">
        <f t="shared" si="41"/>
        <v>1</v>
      </c>
      <c r="AH92" s="278">
        <f t="shared" si="42"/>
        <v>1</v>
      </c>
      <c r="AI92" s="59">
        <f t="shared" si="43"/>
        <v>2.06</v>
      </c>
    </row>
    <row r="93" spans="1:35" x14ac:dyDescent="0.25">
      <c r="A93" s="351">
        <v>9</v>
      </c>
      <c r="B93" s="333">
        <v>60001</v>
      </c>
      <c r="C93" s="334" t="s">
        <v>218</v>
      </c>
      <c r="D93" s="335">
        <f>'[13]Мун-2023'!CM93</f>
        <v>3.687315634218289E-3</v>
      </c>
      <c r="E93" s="336" t="str">
        <f t="shared" si="22"/>
        <v>D</v>
      </c>
      <c r="F93" s="337">
        <f>'[13]Мун-2023'!CO93</f>
        <v>1.3519441674975075</v>
      </c>
      <c r="G93" s="24" t="str">
        <f t="shared" si="23"/>
        <v>A</v>
      </c>
      <c r="H93" s="338">
        <f>'[13]Мун-2023'!CQ93</f>
        <v>0</v>
      </c>
      <c r="I93" s="24" t="str">
        <f t="shared" si="24"/>
        <v>A</v>
      </c>
      <c r="J93" s="28">
        <f>'[13]Мун-2023'!CS93</f>
        <v>0</v>
      </c>
      <c r="K93" s="24" t="str">
        <f t="shared" si="25"/>
        <v>A</v>
      </c>
      <c r="L93" s="23">
        <f>'[13]Рег-2023'!W93</f>
        <v>0</v>
      </c>
      <c r="M93" s="30" t="str">
        <f t="shared" si="26"/>
        <v>D</v>
      </c>
      <c r="N93" s="33">
        <f>'[13]Рег-2023'!Y93</f>
        <v>2.3715668365221302E-4</v>
      </c>
      <c r="O93" s="34" t="str">
        <f t="shared" si="27"/>
        <v>D</v>
      </c>
      <c r="P93" s="23">
        <f>'[13]Рег-2023'!AA93</f>
        <v>0</v>
      </c>
      <c r="Q93" s="30" t="str">
        <f t="shared" si="28"/>
        <v>D</v>
      </c>
      <c r="R93" s="38">
        <f>'[13]Фед-2023'!AQ93</f>
        <v>0</v>
      </c>
      <c r="S93" s="34" t="str">
        <f t="shared" si="29"/>
        <v>D</v>
      </c>
      <c r="T93" s="36">
        <f>'[13]Фед-2023'!AS93</f>
        <v>1.1268589365497207E-4</v>
      </c>
      <c r="U93" s="30" t="str">
        <f t="shared" si="30"/>
        <v>D</v>
      </c>
      <c r="V93" s="38">
        <f>'[13]Фед-2023'!AU93</f>
        <v>0</v>
      </c>
      <c r="W93" s="336" t="str">
        <f t="shared" si="31"/>
        <v>D</v>
      </c>
      <c r="X93" s="58" t="str">
        <f t="shared" si="32"/>
        <v>C</v>
      </c>
      <c r="Y93" s="277">
        <f t="shared" si="33"/>
        <v>1</v>
      </c>
      <c r="Z93" s="278">
        <f t="shared" si="34"/>
        <v>4.2</v>
      </c>
      <c r="AA93" s="278">
        <f t="shared" si="35"/>
        <v>4.2</v>
      </c>
      <c r="AB93" s="278">
        <f t="shared" si="36"/>
        <v>4.2</v>
      </c>
      <c r="AC93" s="278">
        <f t="shared" si="37"/>
        <v>1</v>
      </c>
      <c r="AD93" s="278">
        <f t="shared" si="38"/>
        <v>1</v>
      </c>
      <c r="AE93" s="278">
        <f t="shared" si="39"/>
        <v>1</v>
      </c>
      <c r="AF93" s="278">
        <f t="shared" si="40"/>
        <v>1</v>
      </c>
      <c r="AG93" s="278">
        <f t="shared" si="41"/>
        <v>1</v>
      </c>
      <c r="AH93" s="278">
        <f t="shared" si="42"/>
        <v>1</v>
      </c>
      <c r="AI93" s="59">
        <f t="shared" si="43"/>
        <v>1.9600000000000002</v>
      </c>
    </row>
    <row r="94" spans="1:35" x14ac:dyDescent="0.25">
      <c r="A94" s="351">
        <v>10</v>
      </c>
      <c r="B94" s="333">
        <v>60850</v>
      </c>
      <c r="C94" s="334" t="s">
        <v>180</v>
      </c>
      <c r="D94" s="335">
        <f>'[13]Мун-2023'!CM94</f>
        <v>0.10526315789473684</v>
      </c>
      <c r="E94" s="336" t="str">
        <f t="shared" si="22"/>
        <v>A</v>
      </c>
      <c r="F94" s="337">
        <f>'[13]Мун-2023'!CO94</f>
        <v>1.5715467328370553E-2</v>
      </c>
      <c r="G94" s="24" t="str">
        <f t="shared" si="23"/>
        <v>D</v>
      </c>
      <c r="H94" s="338">
        <f>'[13]Мун-2023'!CQ94</f>
        <v>0</v>
      </c>
      <c r="I94" s="24" t="str">
        <f t="shared" si="24"/>
        <v>A</v>
      </c>
      <c r="J94" s="28">
        <f>'[13]Мун-2023'!CS94</f>
        <v>0</v>
      </c>
      <c r="K94" s="24" t="str">
        <f t="shared" si="25"/>
        <v>A</v>
      </c>
      <c r="L94" s="23">
        <f>'[13]Рег-2023'!W94</f>
        <v>0</v>
      </c>
      <c r="M94" s="30" t="str">
        <f t="shared" si="26"/>
        <v>D</v>
      </c>
      <c r="N94" s="33">
        <f>'[13]Рег-2023'!Y94</f>
        <v>2.3715668365221302E-4</v>
      </c>
      <c r="O94" s="34" t="str">
        <f t="shared" si="27"/>
        <v>D</v>
      </c>
      <c r="P94" s="23">
        <f>'[13]Рег-2023'!AA94</f>
        <v>0</v>
      </c>
      <c r="Q94" s="30" t="str">
        <f t="shared" si="28"/>
        <v>D</v>
      </c>
      <c r="R94" s="38">
        <f>'[13]Фед-2023'!AQ94</f>
        <v>0</v>
      </c>
      <c r="S94" s="34" t="str">
        <f t="shared" si="29"/>
        <v>D</v>
      </c>
      <c r="T94" s="36">
        <f>'[13]Фед-2023'!AS94</f>
        <v>1.1268589365497207E-4</v>
      </c>
      <c r="U94" s="30" t="str">
        <f t="shared" si="30"/>
        <v>D</v>
      </c>
      <c r="V94" s="38">
        <f>'[13]Фед-2023'!AU94</f>
        <v>0</v>
      </c>
      <c r="W94" s="336" t="str">
        <f t="shared" si="31"/>
        <v>D</v>
      </c>
      <c r="X94" s="58" t="str">
        <f t="shared" si="32"/>
        <v>C</v>
      </c>
      <c r="Y94" s="277">
        <f t="shared" si="33"/>
        <v>4.2</v>
      </c>
      <c r="Z94" s="278">
        <f t="shared" si="34"/>
        <v>1</v>
      </c>
      <c r="AA94" s="278">
        <f t="shared" si="35"/>
        <v>4.2</v>
      </c>
      <c r="AB94" s="278">
        <f t="shared" si="36"/>
        <v>4.2</v>
      </c>
      <c r="AC94" s="278">
        <f t="shared" si="37"/>
        <v>1</v>
      </c>
      <c r="AD94" s="278">
        <f t="shared" si="38"/>
        <v>1</v>
      </c>
      <c r="AE94" s="278">
        <f t="shared" si="39"/>
        <v>1</v>
      </c>
      <c r="AF94" s="278">
        <f t="shared" si="40"/>
        <v>1</v>
      </c>
      <c r="AG94" s="278">
        <f t="shared" si="41"/>
        <v>1</v>
      </c>
      <c r="AH94" s="278">
        <f t="shared" si="42"/>
        <v>1</v>
      </c>
      <c r="AI94" s="59">
        <f t="shared" si="43"/>
        <v>1.9600000000000002</v>
      </c>
    </row>
    <row r="95" spans="1:35" x14ac:dyDescent="0.25">
      <c r="A95" s="351">
        <v>11</v>
      </c>
      <c r="B95" s="333">
        <v>60910</v>
      </c>
      <c r="C95" s="334" t="s">
        <v>5</v>
      </c>
      <c r="D95" s="335">
        <f>'[13]Мун-2023'!CM95</f>
        <v>4.2857142857142858E-2</v>
      </c>
      <c r="E95" s="336" t="str">
        <f t="shared" si="22"/>
        <v>C</v>
      </c>
      <c r="F95" s="337">
        <f>'[13]Мун-2023'!CO95</f>
        <v>7.314524555903866E-2</v>
      </c>
      <c r="G95" s="24" t="str">
        <f t="shared" si="23"/>
        <v>D</v>
      </c>
      <c r="H95" s="338">
        <f>'[13]Мун-2023'!CQ95</f>
        <v>0</v>
      </c>
      <c r="I95" s="24" t="str">
        <f t="shared" si="24"/>
        <v>A</v>
      </c>
      <c r="J95" s="28">
        <f>'[13]Мун-2023'!CS95</f>
        <v>0</v>
      </c>
      <c r="K95" s="24" t="str">
        <f t="shared" si="25"/>
        <v>A</v>
      </c>
      <c r="L95" s="23">
        <f>'[13]Рег-2023'!W95</f>
        <v>0.25</v>
      </c>
      <c r="M95" s="30" t="str">
        <f t="shared" si="26"/>
        <v>B</v>
      </c>
      <c r="N95" s="33">
        <f>'[13]Рег-2023'!Y95</f>
        <v>0.23715668365221301</v>
      </c>
      <c r="O95" s="34" t="str">
        <f t="shared" si="27"/>
        <v>D</v>
      </c>
      <c r="P95" s="23">
        <f>'[13]Рег-2023'!AA95</f>
        <v>0</v>
      </c>
      <c r="Q95" s="30" t="str">
        <f t="shared" si="28"/>
        <v>D</v>
      </c>
      <c r="R95" s="38">
        <f>'[13]Фед-2023'!AQ95</f>
        <v>0</v>
      </c>
      <c r="S95" s="34" t="str">
        <f t="shared" si="29"/>
        <v>D</v>
      </c>
      <c r="T95" s="36">
        <f>'[13]Фед-2023'!AS95</f>
        <v>1.1268589365497207E-4</v>
      </c>
      <c r="U95" s="30" t="str">
        <f t="shared" si="30"/>
        <v>D</v>
      </c>
      <c r="V95" s="38">
        <f>'[13]Фед-2023'!AU95</f>
        <v>0</v>
      </c>
      <c r="W95" s="336" t="str">
        <f t="shared" si="31"/>
        <v>D</v>
      </c>
      <c r="X95" s="58" t="str">
        <f t="shared" si="32"/>
        <v>C</v>
      </c>
      <c r="Y95" s="277">
        <f t="shared" si="33"/>
        <v>2</v>
      </c>
      <c r="Z95" s="278">
        <f t="shared" si="34"/>
        <v>1</v>
      </c>
      <c r="AA95" s="278">
        <f t="shared" si="35"/>
        <v>4.2</v>
      </c>
      <c r="AB95" s="278">
        <f t="shared" si="36"/>
        <v>4.2</v>
      </c>
      <c r="AC95" s="278">
        <f t="shared" si="37"/>
        <v>2.5</v>
      </c>
      <c r="AD95" s="278">
        <f t="shared" si="38"/>
        <v>1</v>
      </c>
      <c r="AE95" s="278">
        <f t="shared" si="39"/>
        <v>1</v>
      </c>
      <c r="AF95" s="278">
        <f t="shared" si="40"/>
        <v>1</v>
      </c>
      <c r="AG95" s="278">
        <f t="shared" si="41"/>
        <v>1</v>
      </c>
      <c r="AH95" s="278">
        <f t="shared" si="42"/>
        <v>1</v>
      </c>
      <c r="AI95" s="59">
        <f t="shared" si="43"/>
        <v>1.89</v>
      </c>
    </row>
    <row r="96" spans="1:35" x14ac:dyDescent="0.25">
      <c r="A96" s="351">
        <v>12</v>
      </c>
      <c r="B96" s="333">
        <v>60980</v>
      </c>
      <c r="C96" s="334" t="s">
        <v>43</v>
      </c>
      <c r="D96" s="335">
        <f>'[13]Мун-2023'!CM96</f>
        <v>6.1664953751284684E-3</v>
      </c>
      <c r="E96" s="336" t="str">
        <f t="shared" si="22"/>
        <v>D</v>
      </c>
      <c r="F96" s="337">
        <f>'[13]Мун-2023'!CO96</f>
        <v>1.1261574074074074</v>
      </c>
      <c r="G96" s="24" t="str">
        <f t="shared" si="23"/>
        <v>A</v>
      </c>
      <c r="H96" s="338">
        <f>'[13]Мун-2023'!CQ96</f>
        <v>0</v>
      </c>
      <c r="I96" s="24" t="str">
        <f t="shared" si="24"/>
        <v>A</v>
      </c>
      <c r="J96" s="28">
        <f>'[13]Мун-2023'!CS96</f>
        <v>0</v>
      </c>
      <c r="K96" s="24" t="str">
        <f t="shared" si="25"/>
        <v>A</v>
      </c>
      <c r="L96" s="23">
        <f>'[13]Рег-2023'!W96</f>
        <v>0.25</v>
      </c>
      <c r="M96" s="30" t="str">
        <f t="shared" si="26"/>
        <v>B</v>
      </c>
      <c r="N96" s="33">
        <f>'[13]Рег-2023'!Y96</f>
        <v>0.23715668365221301</v>
      </c>
      <c r="O96" s="34" t="str">
        <f t="shared" si="27"/>
        <v>D</v>
      </c>
      <c r="P96" s="23">
        <f>'[13]Рег-2023'!AA96</f>
        <v>0</v>
      </c>
      <c r="Q96" s="30" t="str">
        <f t="shared" si="28"/>
        <v>D</v>
      </c>
      <c r="R96" s="38">
        <f>'[13]Фед-2023'!AQ96</f>
        <v>0.14285714285714285</v>
      </c>
      <c r="S96" s="34" t="str">
        <f t="shared" si="29"/>
        <v>C</v>
      </c>
      <c r="T96" s="36">
        <f>'[13]Фед-2023'!AS96</f>
        <v>0.67611536192983246</v>
      </c>
      <c r="U96" s="30" t="str">
        <f t="shared" si="30"/>
        <v>C</v>
      </c>
      <c r="V96" s="38">
        <f>'[13]Фед-2023'!AU96</f>
        <v>0</v>
      </c>
      <c r="W96" s="336" t="str">
        <f t="shared" si="31"/>
        <v>D</v>
      </c>
      <c r="X96" s="58" t="str">
        <f t="shared" si="32"/>
        <v>C</v>
      </c>
      <c r="Y96" s="277">
        <f t="shared" si="33"/>
        <v>1</v>
      </c>
      <c r="Z96" s="278">
        <f t="shared" si="34"/>
        <v>4.2</v>
      </c>
      <c r="AA96" s="278">
        <f t="shared" si="35"/>
        <v>4.2</v>
      </c>
      <c r="AB96" s="278">
        <f t="shared" si="36"/>
        <v>4.2</v>
      </c>
      <c r="AC96" s="278">
        <f t="shared" si="37"/>
        <v>2.5</v>
      </c>
      <c r="AD96" s="278">
        <f t="shared" si="38"/>
        <v>1</v>
      </c>
      <c r="AE96" s="278">
        <f t="shared" si="39"/>
        <v>1</v>
      </c>
      <c r="AF96" s="278">
        <f t="shared" si="40"/>
        <v>2</v>
      </c>
      <c r="AG96" s="278">
        <f t="shared" si="41"/>
        <v>2</v>
      </c>
      <c r="AH96" s="278">
        <f t="shared" si="42"/>
        <v>1</v>
      </c>
      <c r="AI96" s="59">
        <f t="shared" si="43"/>
        <v>2.31</v>
      </c>
    </row>
    <row r="97" spans="1:35" x14ac:dyDescent="0.25">
      <c r="A97" s="351">
        <v>13</v>
      </c>
      <c r="B97" s="333">
        <v>61080</v>
      </c>
      <c r="C97" s="334" t="s">
        <v>181</v>
      </c>
      <c r="D97" s="335">
        <f>'[13]Мун-2023'!CM97</f>
        <v>0.13953488372093023</v>
      </c>
      <c r="E97" s="336" t="str">
        <f t="shared" si="22"/>
        <v>A</v>
      </c>
      <c r="F97" s="337">
        <f>'[13]Мун-2023'!CO97</f>
        <v>5.4430379746835442E-2</v>
      </c>
      <c r="G97" s="24" t="str">
        <f t="shared" si="23"/>
        <v>D</v>
      </c>
      <c r="H97" s="338">
        <f>'[13]Мун-2023'!CQ97</f>
        <v>0</v>
      </c>
      <c r="I97" s="24" t="str">
        <f t="shared" si="24"/>
        <v>A</v>
      </c>
      <c r="J97" s="28">
        <f>'[13]Мун-2023'!CS97</f>
        <v>0</v>
      </c>
      <c r="K97" s="24" t="str">
        <f t="shared" si="25"/>
        <v>A</v>
      </c>
      <c r="L97" s="23">
        <f>'[13]Рег-2023'!W97</f>
        <v>0.25</v>
      </c>
      <c r="M97" s="30" t="str">
        <f t="shared" si="26"/>
        <v>B</v>
      </c>
      <c r="N97" s="33">
        <f>'[13]Рег-2023'!Y97</f>
        <v>0.23715668365221301</v>
      </c>
      <c r="O97" s="34" t="str">
        <f t="shared" si="27"/>
        <v>D</v>
      </c>
      <c r="P97" s="23">
        <f>'[13]Рег-2023'!AA97</f>
        <v>0</v>
      </c>
      <c r="Q97" s="30" t="str">
        <f t="shared" si="28"/>
        <v>D</v>
      </c>
      <c r="R97" s="38">
        <f>'[13]Фед-2023'!AQ97</f>
        <v>0.14285714285714285</v>
      </c>
      <c r="S97" s="34" t="str">
        <f t="shared" si="29"/>
        <v>C</v>
      </c>
      <c r="T97" s="36">
        <f>'[13]Фед-2023'!AS97</f>
        <v>0.90148714923977658</v>
      </c>
      <c r="U97" s="30" t="str">
        <f t="shared" si="30"/>
        <v>C</v>
      </c>
      <c r="V97" s="38">
        <f>'[13]Фед-2023'!AU97</f>
        <v>0.125</v>
      </c>
      <c r="W97" s="336" t="str">
        <f t="shared" si="31"/>
        <v>C</v>
      </c>
      <c r="X97" s="58" t="str">
        <f t="shared" si="32"/>
        <v>C</v>
      </c>
      <c r="Y97" s="277">
        <f t="shared" si="33"/>
        <v>4.2</v>
      </c>
      <c r="Z97" s="278">
        <f t="shared" si="34"/>
        <v>1</v>
      </c>
      <c r="AA97" s="278">
        <f t="shared" si="35"/>
        <v>4.2</v>
      </c>
      <c r="AB97" s="278">
        <f t="shared" si="36"/>
        <v>4.2</v>
      </c>
      <c r="AC97" s="278">
        <f t="shared" si="37"/>
        <v>2.5</v>
      </c>
      <c r="AD97" s="278">
        <f t="shared" si="38"/>
        <v>1</v>
      </c>
      <c r="AE97" s="278">
        <f t="shared" si="39"/>
        <v>1</v>
      </c>
      <c r="AF97" s="278">
        <f t="shared" si="40"/>
        <v>2</v>
      </c>
      <c r="AG97" s="278">
        <f t="shared" si="41"/>
        <v>2</v>
      </c>
      <c r="AH97" s="278">
        <f t="shared" si="42"/>
        <v>2</v>
      </c>
      <c r="AI97" s="59">
        <f t="shared" si="43"/>
        <v>2.41</v>
      </c>
    </row>
    <row r="98" spans="1:35" x14ac:dyDescent="0.25">
      <c r="A98" s="351">
        <v>14</v>
      </c>
      <c r="B98" s="333">
        <v>61150</v>
      </c>
      <c r="C98" s="334" t="s">
        <v>182</v>
      </c>
      <c r="D98" s="335">
        <f>'[13]Мун-2023'!CM98</f>
        <v>0.18181818181818182</v>
      </c>
      <c r="E98" s="336" t="str">
        <f t="shared" si="22"/>
        <v>A</v>
      </c>
      <c r="F98" s="337">
        <f>'[13]Мун-2023'!CO98</f>
        <v>1.0396975425330813E-2</v>
      </c>
      <c r="G98" s="24" t="str">
        <f t="shared" si="23"/>
        <v>D</v>
      </c>
      <c r="H98" s="338">
        <f>'[13]Мун-2023'!CQ98</f>
        <v>0</v>
      </c>
      <c r="I98" s="24" t="str">
        <f t="shared" si="24"/>
        <v>A</v>
      </c>
      <c r="J98" s="28">
        <f>'[13]Мун-2023'!CS98</f>
        <v>0</v>
      </c>
      <c r="K98" s="24" t="str">
        <f t="shared" si="25"/>
        <v>A</v>
      </c>
      <c r="L98" s="23">
        <f>'[13]Рег-2023'!W98</f>
        <v>0</v>
      </c>
      <c r="M98" s="30" t="str">
        <f t="shared" si="26"/>
        <v>D</v>
      </c>
      <c r="N98" s="33">
        <f>'[13]Рег-2023'!Y98</f>
        <v>2.3715668365221302E-4</v>
      </c>
      <c r="O98" s="34" t="str">
        <f t="shared" si="27"/>
        <v>D</v>
      </c>
      <c r="P98" s="23">
        <f>'[13]Рег-2023'!AA98</f>
        <v>0</v>
      </c>
      <c r="Q98" s="30" t="str">
        <f t="shared" si="28"/>
        <v>D</v>
      </c>
      <c r="R98" s="38">
        <f>'[13]Фед-2023'!AQ98</f>
        <v>0</v>
      </c>
      <c r="S98" s="34" t="str">
        <f t="shared" si="29"/>
        <v>D</v>
      </c>
      <c r="T98" s="36">
        <f>'[13]Фед-2023'!AS98</f>
        <v>1.1268589365497207E-4</v>
      </c>
      <c r="U98" s="30" t="str">
        <f t="shared" si="30"/>
        <v>D</v>
      </c>
      <c r="V98" s="38">
        <f>'[13]Фед-2023'!AU98</f>
        <v>0</v>
      </c>
      <c r="W98" s="336" t="str">
        <f t="shared" si="31"/>
        <v>D</v>
      </c>
      <c r="X98" s="58" t="str">
        <f t="shared" si="32"/>
        <v>C</v>
      </c>
      <c r="Y98" s="277">
        <f t="shared" si="33"/>
        <v>4.2</v>
      </c>
      <c r="Z98" s="278">
        <f t="shared" si="34"/>
        <v>1</v>
      </c>
      <c r="AA98" s="278">
        <f t="shared" si="35"/>
        <v>4.2</v>
      </c>
      <c r="AB98" s="278">
        <f t="shared" si="36"/>
        <v>4.2</v>
      </c>
      <c r="AC98" s="278">
        <f t="shared" si="37"/>
        <v>1</v>
      </c>
      <c r="AD98" s="278">
        <f t="shared" si="38"/>
        <v>1</v>
      </c>
      <c r="AE98" s="278">
        <f t="shared" si="39"/>
        <v>1</v>
      </c>
      <c r="AF98" s="278">
        <f t="shared" si="40"/>
        <v>1</v>
      </c>
      <c r="AG98" s="278">
        <f t="shared" si="41"/>
        <v>1</v>
      </c>
      <c r="AH98" s="278">
        <f t="shared" si="42"/>
        <v>1</v>
      </c>
      <c r="AI98" s="59">
        <f t="shared" si="43"/>
        <v>1.9600000000000002</v>
      </c>
    </row>
    <row r="99" spans="1:35" x14ac:dyDescent="0.25">
      <c r="A99" s="351">
        <v>15</v>
      </c>
      <c r="B99" s="333">
        <v>61210</v>
      </c>
      <c r="C99" s="348" t="s">
        <v>183</v>
      </c>
      <c r="D99" s="335">
        <f>'[13]Мун-2023'!CM99</f>
        <v>0.13043478260869565</v>
      </c>
      <c r="E99" s="336" t="str">
        <f t="shared" si="22"/>
        <v>A</v>
      </c>
      <c r="F99" s="337">
        <f>'[13]Мун-2023'!CO99</f>
        <v>2.5191675794085433E-2</v>
      </c>
      <c r="G99" s="24" t="str">
        <f t="shared" si="23"/>
        <v>D</v>
      </c>
      <c r="H99" s="338">
        <f>'[13]Мун-2023'!CQ99</f>
        <v>0</v>
      </c>
      <c r="I99" s="24" t="str">
        <f t="shared" si="24"/>
        <v>A</v>
      </c>
      <c r="J99" s="28">
        <f>'[13]Мун-2023'!CS99</f>
        <v>0</v>
      </c>
      <c r="K99" s="24" t="str">
        <f t="shared" si="25"/>
        <v>A</v>
      </c>
      <c r="L99" s="23">
        <f>'[13]Рег-2023'!W99</f>
        <v>0.25</v>
      </c>
      <c r="M99" s="30" t="str">
        <f t="shared" si="26"/>
        <v>B</v>
      </c>
      <c r="N99" s="33">
        <f>'[13]Рег-2023'!Y99</f>
        <v>0.23715668365221301</v>
      </c>
      <c r="O99" s="34" t="str">
        <f t="shared" si="27"/>
        <v>D</v>
      </c>
      <c r="P99" s="23">
        <f>'[13]Рег-2023'!AA99</f>
        <v>0</v>
      </c>
      <c r="Q99" s="30" t="str">
        <f t="shared" si="28"/>
        <v>D</v>
      </c>
      <c r="R99" s="38">
        <f>'[13]Фед-2023'!AQ99</f>
        <v>0</v>
      </c>
      <c r="S99" s="34" t="str">
        <f t="shared" si="29"/>
        <v>D</v>
      </c>
      <c r="T99" s="36">
        <f>'[13]Фед-2023'!AS99</f>
        <v>1.1268589365497207E-4</v>
      </c>
      <c r="U99" s="30" t="str">
        <f t="shared" si="30"/>
        <v>D</v>
      </c>
      <c r="V99" s="38">
        <f>'[13]Фед-2023'!AU99</f>
        <v>0</v>
      </c>
      <c r="W99" s="336" t="str">
        <f t="shared" si="31"/>
        <v>D</v>
      </c>
      <c r="X99" s="58" t="str">
        <f t="shared" si="32"/>
        <v>C</v>
      </c>
      <c r="Y99" s="277">
        <f t="shared" si="33"/>
        <v>4.2</v>
      </c>
      <c r="Z99" s="278">
        <f t="shared" si="34"/>
        <v>1</v>
      </c>
      <c r="AA99" s="278">
        <f t="shared" si="35"/>
        <v>4.2</v>
      </c>
      <c r="AB99" s="278">
        <f t="shared" si="36"/>
        <v>4.2</v>
      </c>
      <c r="AC99" s="278">
        <f t="shared" si="37"/>
        <v>2.5</v>
      </c>
      <c r="AD99" s="278">
        <f t="shared" si="38"/>
        <v>1</v>
      </c>
      <c r="AE99" s="278">
        <f t="shared" si="39"/>
        <v>1</v>
      </c>
      <c r="AF99" s="278">
        <f t="shared" si="40"/>
        <v>1</v>
      </c>
      <c r="AG99" s="278">
        <f t="shared" si="41"/>
        <v>1</v>
      </c>
      <c r="AH99" s="278">
        <f t="shared" si="42"/>
        <v>1</v>
      </c>
      <c r="AI99" s="59">
        <f t="shared" si="43"/>
        <v>2.1100000000000003</v>
      </c>
    </row>
    <row r="100" spans="1:35" x14ac:dyDescent="0.25">
      <c r="A100" s="351">
        <v>16</v>
      </c>
      <c r="B100" s="333">
        <v>61290</v>
      </c>
      <c r="C100" s="348" t="s">
        <v>44</v>
      </c>
      <c r="D100" s="335">
        <f>'[13]Мун-2023'!CM100</f>
        <v>9.9009900990099011E-3</v>
      </c>
      <c r="E100" s="336" t="str">
        <f t="shared" si="22"/>
        <v>D</v>
      </c>
      <c r="F100" s="337">
        <f>'[13]Мун-2023'!CO100</f>
        <v>0.12469135802469136</v>
      </c>
      <c r="G100" s="24" t="str">
        <f t="shared" si="23"/>
        <v>D</v>
      </c>
      <c r="H100" s="338">
        <f>'[13]Мун-2023'!CQ100</f>
        <v>0</v>
      </c>
      <c r="I100" s="24" t="str">
        <f t="shared" si="24"/>
        <v>A</v>
      </c>
      <c r="J100" s="28">
        <f>'[13]Мун-2023'!CS100</f>
        <v>0</v>
      </c>
      <c r="K100" s="24" t="str">
        <f t="shared" si="25"/>
        <v>A</v>
      </c>
      <c r="L100" s="23">
        <f>'[13]Рег-2023'!W100</f>
        <v>0</v>
      </c>
      <c r="M100" s="30" t="str">
        <f t="shared" si="26"/>
        <v>D</v>
      </c>
      <c r="N100" s="33">
        <f>'[13]Рег-2023'!Y100</f>
        <v>2.3715668365221302E-4</v>
      </c>
      <c r="O100" s="34" t="str">
        <f t="shared" si="27"/>
        <v>D</v>
      </c>
      <c r="P100" s="23">
        <f>'[13]Рег-2023'!AA100</f>
        <v>0</v>
      </c>
      <c r="Q100" s="30" t="str">
        <f t="shared" si="28"/>
        <v>D</v>
      </c>
      <c r="R100" s="38">
        <f>'[13]Фед-2023'!AQ100</f>
        <v>0</v>
      </c>
      <c r="S100" s="34" t="str">
        <f t="shared" si="29"/>
        <v>D</v>
      </c>
      <c r="T100" s="36">
        <f>'[13]Фед-2023'!AS100</f>
        <v>1.1268589365497207E-4</v>
      </c>
      <c r="U100" s="30" t="str">
        <f t="shared" si="30"/>
        <v>D</v>
      </c>
      <c r="V100" s="38">
        <f>'[13]Фед-2023'!AU100</f>
        <v>0</v>
      </c>
      <c r="W100" s="336" t="str">
        <f t="shared" si="31"/>
        <v>D</v>
      </c>
      <c r="X100" s="58" t="str">
        <f t="shared" si="32"/>
        <v>C</v>
      </c>
      <c r="Y100" s="277">
        <f t="shared" si="33"/>
        <v>1</v>
      </c>
      <c r="Z100" s="278">
        <f t="shared" si="34"/>
        <v>1</v>
      </c>
      <c r="AA100" s="278">
        <f t="shared" si="35"/>
        <v>4.2</v>
      </c>
      <c r="AB100" s="278">
        <f t="shared" si="36"/>
        <v>4.2</v>
      </c>
      <c r="AC100" s="278">
        <f t="shared" si="37"/>
        <v>1</v>
      </c>
      <c r="AD100" s="278">
        <f t="shared" si="38"/>
        <v>1</v>
      </c>
      <c r="AE100" s="278">
        <f t="shared" si="39"/>
        <v>1</v>
      </c>
      <c r="AF100" s="278">
        <f t="shared" si="40"/>
        <v>1</v>
      </c>
      <c r="AG100" s="278">
        <f t="shared" si="41"/>
        <v>1</v>
      </c>
      <c r="AH100" s="278">
        <f t="shared" si="42"/>
        <v>1</v>
      </c>
      <c r="AI100" s="59">
        <f t="shared" si="43"/>
        <v>1.64</v>
      </c>
    </row>
    <row r="101" spans="1:35" x14ac:dyDescent="0.25">
      <c r="A101" s="351">
        <v>17</v>
      </c>
      <c r="B101" s="333">
        <v>61340</v>
      </c>
      <c r="C101" s="348" t="s">
        <v>184</v>
      </c>
      <c r="D101" s="335">
        <f>'[13]Мун-2023'!CM101</f>
        <v>4.5454545454545456E-2</v>
      </c>
      <c r="E101" s="336" t="str">
        <f t="shared" si="22"/>
        <v>C</v>
      </c>
      <c r="F101" s="337">
        <f>'[13]Мун-2023'!CO101</f>
        <v>3.0833917309039945E-2</v>
      </c>
      <c r="G101" s="24" t="str">
        <f t="shared" si="23"/>
        <v>D</v>
      </c>
      <c r="H101" s="338">
        <f>'[13]Мун-2023'!CQ101</f>
        <v>0</v>
      </c>
      <c r="I101" s="24" t="str">
        <f t="shared" si="24"/>
        <v>A</v>
      </c>
      <c r="J101" s="28">
        <f>'[13]Мун-2023'!CS101</f>
        <v>0</v>
      </c>
      <c r="K101" s="24" t="str">
        <f t="shared" si="25"/>
        <v>A</v>
      </c>
      <c r="L101" s="23">
        <f>'[13]Рег-2023'!W101</f>
        <v>0</v>
      </c>
      <c r="M101" s="30" t="str">
        <f t="shared" si="26"/>
        <v>D</v>
      </c>
      <c r="N101" s="33">
        <f>'[13]Рег-2023'!Y101</f>
        <v>2.3715668365221302E-4</v>
      </c>
      <c r="O101" s="34" t="str">
        <f t="shared" si="27"/>
        <v>D</v>
      </c>
      <c r="P101" s="23">
        <f>'[13]Рег-2023'!AA101</f>
        <v>0</v>
      </c>
      <c r="Q101" s="30" t="str">
        <f t="shared" si="28"/>
        <v>D</v>
      </c>
      <c r="R101" s="38">
        <f>'[13]Фед-2023'!AQ101</f>
        <v>0.14285714285714285</v>
      </c>
      <c r="S101" s="34" t="str">
        <f t="shared" si="29"/>
        <v>C</v>
      </c>
      <c r="T101" s="36">
        <f>'[13]Фед-2023'!AS101</f>
        <v>0.45074357461988829</v>
      </c>
      <c r="U101" s="30" t="str">
        <f t="shared" si="30"/>
        <v>D</v>
      </c>
      <c r="V101" s="38">
        <f>'[13]Фед-2023'!AU101</f>
        <v>0</v>
      </c>
      <c r="W101" s="336" t="str">
        <f t="shared" si="31"/>
        <v>D</v>
      </c>
      <c r="X101" s="58" t="str">
        <f t="shared" si="32"/>
        <v>C</v>
      </c>
      <c r="Y101" s="277">
        <f t="shared" si="33"/>
        <v>2</v>
      </c>
      <c r="Z101" s="278">
        <f t="shared" si="34"/>
        <v>1</v>
      </c>
      <c r="AA101" s="278">
        <f t="shared" si="35"/>
        <v>4.2</v>
      </c>
      <c r="AB101" s="278">
        <f t="shared" si="36"/>
        <v>4.2</v>
      </c>
      <c r="AC101" s="278">
        <f t="shared" si="37"/>
        <v>1</v>
      </c>
      <c r="AD101" s="278">
        <f t="shared" si="38"/>
        <v>1</v>
      </c>
      <c r="AE101" s="278">
        <f t="shared" si="39"/>
        <v>1</v>
      </c>
      <c r="AF101" s="278">
        <f t="shared" si="40"/>
        <v>2</v>
      </c>
      <c r="AG101" s="278">
        <f t="shared" si="41"/>
        <v>1</v>
      </c>
      <c r="AH101" s="278">
        <f t="shared" si="42"/>
        <v>1</v>
      </c>
      <c r="AI101" s="59">
        <f t="shared" si="43"/>
        <v>1.8399999999999999</v>
      </c>
    </row>
    <row r="102" spans="1:35" x14ac:dyDescent="0.25">
      <c r="A102" s="351">
        <v>18</v>
      </c>
      <c r="B102" s="333">
        <v>61390</v>
      </c>
      <c r="C102" s="334" t="s">
        <v>185</v>
      </c>
      <c r="D102" s="335">
        <f>'[13]Мун-2023'!CM102</f>
        <v>1.4903129657228018E-3</v>
      </c>
      <c r="E102" s="336" t="str">
        <f t="shared" si="22"/>
        <v>D</v>
      </c>
      <c r="F102" s="337">
        <f>'[13]Мун-2023'!CO102</f>
        <v>0.68609406952965235</v>
      </c>
      <c r="G102" s="24" t="str">
        <f t="shared" si="23"/>
        <v>A</v>
      </c>
      <c r="H102" s="338">
        <f>'[13]Мун-2023'!CQ102</f>
        <v>0</v>
      </c>
      <c r="I102" s="24" t="str">
        <f t="shared" si="24"/>
        <v>A</v>
      </c>
      <c r="J102" s="28">
        <f>'[13]Мун-2023'!CS102</f>
        <v>0</v>
      </c>
      <c r="K102" s="24" t="str">
        <f t="shared" si="25"/>
        <v>A</v>
      </c>
      <c r="L102" s="23">
        <f>'[13]Рег-2023'!W102</f>
        <v>0</v>
      </c>
      <c r="M102" s="30" t="str">
        <f t="shared" si="26"/>
        <v>D</v>
      </c>
      <c r="N102" s="33">
        <f>'[13]Рег-2023'!Y102</f>
        <v>2.3715668365221302E-4</v>
      </c>
      <c r="O102" s="34" t="str">
        <f t="shared" si="27"/>
        <v>D</v>
      </c>
      <c r="P102" s="23">
        <f>'[13]Рег-2023'!AA102</f>
        <v>0</v>
      </c>
      <c r="Q102" s="30" t="str">
        <f t="shared" si="28"/>
        <v>D</v>
      </c>
      <c r="R102" s="38">
        <f>'[13]Фед-2023'!AQ102</f>
        <v>0.14285714285714285</v>
      </c>
      <c r="S102" s="34" t="str">
        <f t="shared" si="29"/>
        <v>C</v>
      </c>
      <c r="T102" s="36">
        <f>'[13]Фед-2023'!AS102</f>
        <v>0.11268589365497207</v>
      </c>
      <c r="U102" s="30" t="str">
        <f t="shared" si="30"/>
        <v>D</v>
      </c>
      <c r="V102" s="38">
        <f>'[13]Фед-2023'!AU102</f>
        <v>1</v>
      </c>
      <c r="W102" s="336" t="str">
        <f t="shared" si="31"/>
        <v>A</v>
      </c>
      <c r="X102" s="58" t="str">
        <f t="shared" si="32"/>
        <v>C</v>
      </c>
      <c r="Y102" s="277">
        <f t="shared" si="33"/>
        <v>1</v>
      </c>
      <c r="Z102" s="278">
        <f t="shared" si="34"/>
        <v>4.2</v>
      </c>
      <c r="AA102" s="278">
        <f t="shared" si="35"/>
        <v>4.2</v>
      </c>
      <c r="AB102" s="278">
        <f t="shared" si="36"/>
        <v>4.2</v>
      </c>
      <c r="AC102" s="278">
        <f t="shared" si="37"/>
        <v>1</v>
      </c>
      <c r="AD102" s="278">
        <f t="shared" si="38"/>
        <v>1</v>
      </c>
      <c r="AE102" s="278">
        <f t="shared" si="39"/>
        <v>1</v>
      </c>
      <c r="AF102" s="278">
        <f t="shared" si="40"/>
        <v>2</v>
      </c>
      <c r="AG102" s="278">
        <f t="shared" si="41"/>
        <v>1</v>
      </c>
      <c r="AH102" s="278">
        <f t="shared" si="42"/>
        <v>4.2</v>
      </c>
      <c r="AI102" s="59">
        <f t="shared" si="43"/>
        <v>2.38</v>
      </c>
    </row>
    <row r="103" spans="1:35" x14ac:dyDescent="0.25">
      <c r="A103" s="351">
        <v>19</v>
      </c>
      <c r="B103" s="333">
        <v>61410</v>
      </c>
      <c r="C103" s="334" t="s">
        <v>186</v>
      </c>
      <c r="D103" s="335">
        <f>'[13]Мун-2023'!CM103</f>
        <v>6.7164179104477612E-2</v>
      </c>
      <c r="E103" s="336" t="str">
        <f t="shared" si="22"/>
        <v>B</v>
      </c>
      <c r="F103" s="337">
        <f>'[13]Мун-2023'!CO103</f>
        <v>0.12822966507177033</v>
      </c>
      <c r="G103" s="24" t="str">
        <f t="shared" si="23"/>
        <v>D</v>
      </c>
      <c r="H103" s="338">
        <f>'[13]Мун-2023'!CQ103</f>
        <v>0</v>
      </c>
      <c r="I103" s="24" t="str">
        <f t="shared" si="24"/>
        <v>A</v>
      </c>
      <c r="J103" s="28">
        <f>'[13]Мун-2023'!CS103</f>
        <v>0</v>
      </c>
      <c r="K103" s="24" t="str">
        <f t="shared" si="25"/>
        <v>A</v>
      </c>
      <c r="L103" s="23">
        <f>'[13]Рег-2023'!W103</f>
        <v>0.25</v>
      </c>
      <c r="M103" s="30" t="str">
        <f t="shared" si="26"/>
        <v>B</v>
      </c>
      <c r="N103" s="33">
        <f>'[13]Рег-2023'!Y103</f>
        <v>0.47431336730442603</v>
      </c>
      <c r="O103" s="34" t="str">
        <f t="shared" si="27"/>
        <v>D</v>
      </c>
      <c r="P103" s="23">
        <f>'[13]Рег-2023'!AA103</f>
        <v>0.5</v>
      </c>
      <c r="Q103" s="30" t="str">
        <f t="shared" si="28"/>
        <v>A</v>
      </c>
      <c r="R103" s="38">
        <f>'[13]Фед-2023'!AQ103</f>
        <v>0</v>
      </c>
      <c r="S103" s="34" t="str">
        <f t="shared" si="29"/>
        <v>D</v>
      </c>
      <c r="T103" s="36">
        <f>'[13]Фед-2023'!AS103</f>
        <v>1.1268589365497207E-4</v>
      </c>
      <c r="U103" s="30" t="str">
        <f t="shared" si="30"/>
        <v>D</v>
      </c>
      <c r="V103" s="38">
        <f>'[13]Фед-2023'!AU103</f>
        <v>0</v>
      </c>
      <c r="W103" s="336" t="str">
        <f t="shared" si="31"/>
        <v>D</v>
      </c>
      <c r="X103" s="58" t="str">
        <f t="shared" si="32"/>
        <v>C</v>
      </c>
      <c r="Y103" s="277">
        <f t="shared" si="33"/>
        <v>2.5</v>
      </c>
      <c r="Z103" s="278">
        <f t="shared" si="34"/>
        <v>1</v>
      </c>
      <c r="AA103" s="278">
        <f t="shared" si="35"/>
        <v>4.2</v>
      </c>
      <c r="AB103" s="278">
        <f t="shared" si="36"/>
        <v>4.2</v>
      </c>
      <c r="AC103" s="278">
        <f t="shared" si="37"/>
        <v>2.5</v>
      </c>
      <c r="AD103" s="278">
        <f t="shared" si="38"/>
        <v>1</v>
      </c>
      <c r="AE103" s="278">
        <f t="shared" si="39"/>
        <v>4.2</v>
      </c>
      <c r="AF103" s="278">
        <f t="shared" si="40"/>
        <v>1</v>
      </c>
      <c r="AG103" s="278">
        <f t="shared" si="41"/>
        <v>1</v>
      </c>
      <c r="AH103" s="278">
        <f t="shared" si="42"/>
        <v>1</v>
      </c>
      <c r="AI103" s="59">
        <f t="shared" si="43"/>
        <v>2.2600000000000002</v>
      </c>
    </row>
    <row r="104" spans="1:35" x14ac:dyDescent="0.25">
      <c r="A104" s="351">
        <v>20</v>
      </c>
      <c r="B104" s="333">
        <v>61430</v>
      </c>
      <c r="C104" s="334" t="s">
        <v>78</v>
      </c>
      <c r="D104" s="335">
        <f>'[13]Мун-2023'!CM104</f>
        <v>0.11737089201877934</v>
      </c>
      <c r="E104" s="336" t="str">
        <f t="shared" si="22"/>
        <v>A</v>
      </c>
      <c r="F104" s="337">
        <f>'[13]Мун-2023'!CO104</f>
        <v>8.3333333333333329E-2</v>
      </c>
      <c r="G104" s="24" t="str">
        <f t="shared" si="23"/>
        <v>D</v>
      </c>
      <c r="H104" s="338">
        <f>'[13]Мун-2023'!CQ104</f>
        <v>0</v>
      </c>
      <c r="I104" s="24" t="str">
        <f t="shared" si="24"/>
        <v>A</v>
      </c>
      <c r="J104" s="28">
        <f>'[13]Мун-2023'!CS104</f>
        <v>0</v>
      </c>
      <c r="K104" s="24" t="str">
        <f t="shared" si="25"/>
        <v>A</v>
      </c>
      <c r="L104" s="23">
        <f>'[13]Рег-2023'!W104</f>
        <v>0.25</v>
      </c>
      <c r="M104" s="30" t="str">
        <f t="shared" si="26"/>
        <v>B</v>
      </c>
      <c r="N104" s="33">
        <f>'[13]Рег-2023'!Y104</f>
        <v>2.3715668365221303</v>
      </c>
      <c r="O104" s="34" t="str">
        <f t="shared" si="27"/>
        <v>A</v>
      </c>
      <c r="P104" s="23">
        <f>'[13]Рег-2023'!AA104</f>
        <v>0.3</v>
      </c>
      <c r="Q104" s="30" t="str">
        <f t="shared" si="28"/>
        <v>A</v>
      </c>
      <c r="R104" s="38">
        <f>'[13]Фед-2023'!AQ104</f>
        <v>0.2857142857142857</v>
      </c>
      <c r="S104" s="34" t="str">
        <f t="shared" si="29"/>
        <v>A</v>
      </c>
      <c r="T104" s="36">
        <f>'[13]Фед-2023'!AS104</f>
        <v>0.5634294682748604</v>
      </c>
      <c r="U104" s="30" t="str">
        <f t="shared" si="30"/>
        <v>C</v>
      </c>
      <c r="V104" s="38">
        <f>'[13]Фед-2023'!AU104</f>
        <v>0.6</v>
      </c>
      <c r="W104" s="336" t="str">
        <f t="shared" si="31"/>
        <v>A</v>
      </c>
      <c r="X104" s="58" t="str">
        <f t="shared" si="32"/>
        <v>B</v>
      </c>
      <c r="Y104" s="277">
        <f t="shared" si="33"/>
        <v>4.2</v>
      </c>
      <c r="Z104" s="278">
        <f t="shared" si="34"/>
        <v>1</v>
      </c>
      <c r="AA104" s="278">
        <f t="shared" si="35"/>
        <v>4.2</v>
      </c>
      <c r="AB104" s="278">
        <f t="shared" si="36"/>
        <v>4.2</v>
      </c>
      <c r="AC104" s="278">
        <f t="shared" si="37"/>
        <v>2.5</v>
      </c>
      <c r="AD104" s="278">
        <f t="shared" si="38"/>
        <v>4.2</v>
      </c>
      <c r="AE104" s="278">
        <f t="shared" si="39"/>
        <v>4.2</v>
      </c>
      <c r="AF104" s="278">
        <f t="shared" si="40"/>
        <v>4.2</v>
      </c>
      <c r="AG104" s="278">
        <f t="shared" si="41"/>
        <v>2</v>
      </c>
      <c r="AH104" s="278">
        <f t="shared" si="42"/>
        <v>4.2</v>
      </c>
      <c r="AI104" s="59">
        <f t="shared" si="43"/>
        <v>3.4899999999999998</v>
      </c>
    </row>
    <row r="105" spans="1:35" x14ac:dyDescent="0.25">
      <c r="A105" s="351">
        <v>21</v>
      </c>
      <c r="B105" s="333">
        <v>61440</v>
      </c>
      <c r="C105" s="334" t="s">
        <v>187</v>
      </c>
      <c r="D105" s="335">
        <f>'[13]Мун-2023'!CM105</f>
        <v>0.13194444444444445</v>
      </c>
      <c r="E105" s="336" t="str">
        <f t="shared" si="22"/>
        <v>A</v>
      </c>
      <c r="F105" s="337">
        <f>'[13]Мун-2023'!CO105</f>
        <v>0.16222305670296658</v>
      </c>
      <c r="G105" s="24" t="str">
        <f t="shared" si="23"/>
        <v>D</v>
      </c>
      <c r="H105" s="338">
        <f>'[13]Мун-2023'!CQ105</f>
        <v>0</v>
      </c>
      <c r="I105" s="24" t="str">
        <f t="shared" si="24"/>
        <v>A</v>
      </c>
      <c r="J105" s="28">
        <f>'[13]Мун-2023'!CS105</f>
        <v>0</v>
      </c>
      <c r="K105" s="24" t="str">
        <f t="shared" si="25"/>
        <v>A</v>
      </c>
      <c r="L105" s="23">
        <f>'[13]Рег-2023'!W105</f>
        <v>0.5</v>
      </c>
      <c r="M105" s="30" t="str">
        <f t="shared" si="26"/>
        <v>A</v>
      </c>
      <c r="N105" s="33">
        <f>'[13]Рег-2023'!Y105</f>
        <v>6.8775438259141781</v>
      </c>
      <c r="O105" s="34" t="str">
        <f t="shared" si="27"/>
        <v>A</v>
      </c>
      <c r="P105" s="23">
        <f>'[13]Рег-2023'!AA105</f>
        <v>0.34482758620689657</v>
      </c>
      <c r="Q105" s="30" t="str">
        <f t="shared" si="28"/>
        <v>A</v>
      </c>
      <c r="R105" s="38">
        <f>'[13]Фед-2023'!AQ105</f>
        <v>0.8571428571428571</v>
      </c>
      <c r="S105" s="34" t="str">
        <f t="shared" si="29"/>
        <v>A</v>
      </c>
      <c r="T105" s="36">
        <f>'[13]Фед-2023'!AS105</f>
        <v>41.243037077719777</v>
      </c>
      <c r="U105" s="30" t="str">
        <f t="shared" si="30"/>
        <v>A</v>
      </c>
      <c r="V105" s="38">
        <f>'[13]Фед-2023'!AU105</f>
        <v>0.24863387978142076</v>
      </c>
      <c r="W105" s="336" t="str">
        <f t="shared" si="31"/>
        <v>A</v>
      </c>
      <c r="X105" s="58" t="str">
        <f t="shared" si="32"/>
        <v>A</v>
      </c>
      <c r="Y105" s="277">
        <f t="shared" si="33"/>
        <v>4.2</v>
      </c>
      <c r="Z105" s="278">
        <f t="shared" si="34"/>
        <v>1</v>
      </c>
      <c r="AA105" s="278">
        <f t="shared" si="35"/>
        <v>4.2</v>
      </c>
      <c r="AB105" s="278">
        <f t="shared" si="36"/>
        <v>4.2</v>
      </c>
      <c r="AC105" s="278">
        <f t="shared" si="37"/>
        <v>4.2</v>
      </c>
      <c r="AD105" s="278">
        <f t="shared" si="38"/>
        <v>4.2</v>
      </c>
      <c r="AE105" s="278">
        <f t="shared" si="39"/>
        <v>4.2</v>
      </c>
      <c r="AF105" s="278">
        <f t="shared" si="40"/>
        <v>4.2</v>
      </c>
      <c r="AG105" s="278">
        <f t="shared" si="41"/>
        <v>4.2</v>
      </c>
      <c r="AH105" s="278">
        <f t="shared" si="42"/>
        <v>4.2</v>
      </c>
      <c r="AI105" s="59">
        <f t="shared" si="43"/>
        <v>3.8800000000000003</v>
      </c>
    </row>
    <row r="106" spans="1:35" x14ac:dyDescent="0.25">
      <c r="A106" s="351">
        <v>22</v>
      </c>
      <c r="B106" s="333">
        <v>61450</v>
      </c>
      <c r="C106" s="334" t="s">
        <v>79</v>
      </c>
      <c r="D106" s="335">
        <f>'[13]Мун-2023'!CM106</f>
        <v>6.6079295154185022E-2</v>
      </c>
      <c r="E106" s="336" t="str">
        <f t="shared" si="22"/>
        <v>B</v>
      </c>
      <c r="F106" s="337">
        <f>'[13]Мун-2023'!CO106</f>
        <v>0.37152209492635024</v>
      </c>
      <c r="G106" s="24" t="str">
        <f t="shared" si="23"/>
        <v>B</v>
      </c>
      <c r="H106" s="338">
        <f>'[13]Мун-2023'!CQ106</f>
        <v>0</v>
      </c>
      <c r="I106" s="24" t="str">
        <f t="shared" si="24"/>
        <v>A</v>
      </c>
      <c r="J106" s="28">
        <f>'[13]Мун-2023'!CS106</f>
        <v>0</v>
      </c>
      <c r="K106" s="24" t="str">
        <f t="shared" si="25"/>
        <v>A</v>
      </c>
      <c r="L106" s="23">
        <f>'[13]Рег-2023'!W106</f>
        <v>0.75</v>
      </c>
      <c r="M106" s="30" t="str">
        <f t="shared" si="26"/>
        <v>A</v>
      </c>
      <c r="N106" s="33">
        <f>'[13]Рег-2023'!Y106</f>
        <v>4.9802903566964734</v>
      </c>
      <c r="O106" s="34" t="str">
        <f t="shared" si="27"/>
        <v>A</v>
      </c>
      <c r="P106" s="23">
        <f>'[13]Рег-2023'!AA106</f>
        <v>0.33333333333333331</v>
      </c>
      <c r="Q106" s="30" t="str">
        <f t="shared" si="28"/>
        <v>A</v>
      </c>
      <c r="R106" s="38">
        <f>'[13]Фед-2023'!AQ106</f>
        <v>0.14285714285714285</v>
      </c>
      <c r="S106" s="34" t="str">
        <f t="shared" si="29"/>
        <v>C</v>
      </c>
      <c r="T106" s="36">
        <f>'[13]Фед-2023'!AS106</f>
        <v>0.78880125558480452</v>
      </c>
      <c r="U106" s="30" t="str">
        <f t="shared" si="30"/>
        <v>C</v>
      </c>
      <c r="V106" s="38">
        <f>'[13]Фед-2023'!AU106</f>
        <v>0.14285714285714285</v>
      </c>
      <c r="W106" s="336" t="str">
        <f t="shared" si="31"/>
        <v>B</v>
      </c>
      <c r="X106" s="58" t="str">
        <f t="shared" si="32"/>
        <v>B</v>
      </c>
      <c r="Y106" s="277">
        <f t="shared" si="33"/>
        <v>2.5</v>
      </c>
      <c r="Z106" s="278">
        <f t="shared" si="34"/>
        <v>2.5</v>
      </c>
      <c r="AA106" s="278">
        <f t="shared" si="35"/>
        <v>4.2</v>
      </c>
      <c r="AB106" s="278">
        <f t="shared" si="36"/>
        <v>4.2</v>
      </c>
      <c r="AC106" s="278">
        <f t="shared" si="37"/>
        <v>4.2</v>
      </c>
      <c r="AD106" s="278">
        <f t="shared" si="38"/>
        <v>4.2</v>
      </c>
      <c r="AE106" s="278">
        <f t="shared" si="39"/>
        <v>4.2</v>
      </c>
      <c r="AF106" s="278">
        <f t="shared" si="40"/>
        <v>2</v>
      </c>
      <c r="AG106" s="278">
        <f t="shared" si="41"/>
        <v>2</v>
      </c>
      <c r="AH106" s="278">
        <f t="shared" si="42"/>
        <v>2.5</v>
      </c>
      <c r="AI106" s="59">
        <f t="shared" si="43"/>
        <v>3.25</v>
      </c>
    </row>
    <row r="107" spans="1:35" x14ac:dyDescent="0.25">
      <c r="A107" s="351">
        <v>23</v>
      </c>
      <c r="B107" s="333">
        <v>61470</v>
      </c>
      <c r="C107" s="334" t="s">
        <v>45</v>
      </c>
      <c r="D107" s="335">
        <f>'[13]Мун-2023'!CM107</f>
        <v>6.6666666666666666E-2</v>
      </c>
      <c r="E107" s="336" t="str">
        <f t="shared" si="22"/>
        <v>B</v>
      </c>
      <c r="F107" s="337">
        <f>'[13]Мун-2023'!CO107</f>
        <v>1.1547344110854504E-2</v>
      </c>
      <c r="G107" s="24" t="str">
        <f t="shared" si="23"/>
        <v>D</v>
      </c>
      <c r="H107" s="338">
        <f>'[13]Мун-2023'!CQ107</f>
        <v>0</v>
      </c>
      <c r="I107" s="24" t="str">
        <f t="shared" si="24"/>
        <v>A</v>
      </c>
      <c r="J107" s="28">
        <f>'[13]Мун-2023'!CS107</f>
        <v>0</v>
      </c>
      <c r="K107" s="24" t="str">
        <f t="shared" si="25"/>
        <v>A</v>
      </c>
      <c r="L107" s="23">
        <f>'[13]Рег-2023'!W107</f>
        <v>0</v>
      </c>
      <c r="M107" s="30" t="str">
        <f t="shared" si="26"/>
        <v>D</v>
      </c>
      <c r="N107" s="33">
        <f>'[13]Рег-2023'!Y107</f>
        <v>2.3715668365221302E-4</v>
      </c>
      <c r="O107" s="34" t="str">
        <f t="shared" si="27"/>
        <v>D</v>
      </c>
      <c r="P107" s="23">
        <f>'[13]Рег-2023'!AA107</f>
        <v>0</v>
      </c>
      <c r="Q107" s="30" t="str">
        <f t="shared" si="28"/>
        <v>D</v>
      </c>
      <c r="R107" s="38">
        <f>'[13]Фед-2023'!AQ107</f>
        <v>0.2857142857142857</v>
      </c>
      <c r="S107" s="34" t="str">
        <f t="shared" si="29"/>
        <v>A</v>
      </c>
      <c r="T107" s="36">
        <f>'[13]Фед-2023'!AS107</f>
        <v>0.22537178730994414</v>
      </c>
      <c r="U107" s="30" t="str">
        <f t="shared" si="30"/>
        <v>D</v>
      </c>
      <c r="V107" s="38">
        <f>'[13]Фед-2023'!AU107</f>
        <v>0.5</v>
      </c>
      <c r="W107" s="336" t="str">
        <f t="shared" si="31"/>
        <v>A</v>
      </c>
      <c r="X107" s="58" t="str">
        <f t="shared" si="32"/>
        <v>C</v>
      </c>
      <c r="Y107" s="277">
        <f t="shared" si="33"/>
        <v>2.5</v>
      </c>
      <c r="Z107" s="278">
        <f t="shared" si="34"/>
        <v>1</v>
      </c>
      <c r="AA107" s="278">
        <f t="shared" si="35"/>
        <v>4.2</v>
      </c>
      <c r="AB107" s="278">
        <f t="shared" si="36"/>
        <v>4.2</v>
      </c>
      <c r="AC107" s="278">
        <f t="shared" si="37"/>
        <v>1</v>
      </c>
      <c r="AD107" s="278">
        <f t="shared" si="38"/>
        <v>1</v>
      </c>
      <c r="AE107" s="278">
        <f t="shared" si="39"/>
        <v>1</v>
      </c>
      <c r="AF107" s="278">
        <f t="shared" si="40"/>
        <v>4.2</v>
      </c>
      <c r="AG107" s="278">
        <f t="shared" si="41"/>
        <v>1</v>
      </c>
      <c r="AH107" s="278">
        <f t="shared" si="42"/>
        <v>4.2</v>
      </c>
      <c r="AI107" s="59">
        <f t="shared" si="43"/>
        <v>2.4300000000000002</v>
      </c>
    </row>
    <row r="108" spans="1:35" x14ac:dyDescent="0.25">
      <c r="A108" s="351">
        <v>24</v>
      </c>
      <c r="B108" s="333">
        <v>61490</v>
      </c>
      <c r="C108" s="334" t="s">
        <v>77</v>
      </c>
      <c r="D108" s="335">
        <f>'[13]Мун-2023'!CM108</f>
        <v>0.32116788321167883</v>
      </c>
      <c r="E108" s="336" t="str">
        <f t="shared" si="22"/>
        <v>A</v>
      </c>
      <c r="F108" s="337">
        <f>'[13]Мун-2023'!CO108</f>
        <v>5.0238357169050236E-2</v>
      </c>
      <c r="G108" s="24" t="str">
        <f t="shared" si="23"/>
        <v>D</v>
      </c>
      <c r="H108" s="338">
        <f>'[13]Мун-2023'!CQ108</f>
        <v>0</v>
      </c>
      <c r="I108" s="24" t="str">
        <f t="shared" si="24"/>
        <v>A</v>
      </c>
      <c r="J108" s="28">
        <f>'[13]Мун-2023'!CS108</f>
        <v>0</v>
      </c>
      <c r="K108" s="24" t="str">
        <f t="shared" si="25"/>
        <v>A</v>
      </c>
      <c r="L108" s="23">
        <f>'[13]Рег-2023'!W108</f>
        <v>0.5</v>
      </c>
      <c r="M108" s="30" t="str">
        <f t="shared" si="26"/>
        <v>A</v>
      </c>
      <c r="N108" s="33">
        <f>'[13]Рег-2023'!Y108</f>
        <v>1.4229401019132781</v>
      </c>
      <c r="O108" s="34" t="str">
        <f t="shared" si="27"/>
        <v>B</v>
      </c>
      <c r="P108" s="23">
        <f>'[13]Рег-2023'!AA108</f>
        <v>0.66666666666666663</v>
      </c>
      <c r="Q108" s="30" t="str">
        <f t="shared" si="28"/>
        <v>A</v>
      </c>
      <c r="R108" s="38">
        <f>'[13]Фед-2023'!AQ108</f>
        <v>0.14285714285714285</v>
      </c>
      <c r="S108" s="34" t="str">
        <f t="shared" si="29"/>
        <v>C</v>
      </c>
      <c r="T108" s="36">
        <f>'[13]Фед-2023'!AS108</f>
        <v>0.5634294682748604</v>
      </c>
      <c r="U108" s="30" t="str">
        <f t="shared" si="30"/>
        <v>C</v>
      </c>
      <c r="V108" s="38">
        <f>'[13]Фед-2023'!AU108</f>
        <v>0.2</v>
      </c>
      <c r="W108" s="336" t="str">
        <f t="shared" si="31"/>
        <v>B</v>
      </c>
      <c r="X108" s="58" t="str">
        <f t="shared" si="32"/>
        <v>B</v>
      </c>
      <c r="Y108" s="277">
        <f t="shared" si="33"/>
        <v>4.2</v>
      </c>
      <c r="Z108" s="278">
        <f t="shared" si="34"/>
        <v>1</v>
      </c>
      <c r="AA108" s="278">
        <f t="shared" si="35"/>
        <v>4.2</v>
      </c>
      <c r="AB108" s="278">
        <f t="shared" si="36"/>
        <v>4.2</v>
      </c>
      <c r="AC108" s="278">
        <f t="shared" si="37"/>
        <v>4.2</v>
      </c>
      <c r="AD108" s="278">
        <f t="shared" si="38"/>
        <v>2.5</v>
      </c>
      <c r="AE108" s="278">
        <f t="shared" si="39"/>
        <v>4.2</v>
      </c>
      <c r="AF108" s="278">
        <f t="shared" si="40"/>
        <v>2</v>
      </c>
      <c r="AG108" s="278">
        <f t="shared" si="41"/>
        <v>2</v>
      </c>
      <c r="AH108" s="278">
        <f t="shared" si="42"/>
        <v>2.5</v>
      </c>
      <c r="AI108" s="59">
        <f t="shared" si="43"/>
        <v>3.1</v>
      </c>
    </row>
    <row r="109" spans="1:35" x14ac:dyDescent="0.25">
      <c r="A109" s="351">
        <v>25</v>
      </c>
      <c r="B109" s="333">
        <v>61500</v>
      </c>
      <c r="C109" s="334" t="s">
        <v>80</v>
      </c>
      <c r="D109" s="335">
        <f>'[13]Мун-2023'!CM109</f>
        <v>1.6983016983016984E-2</v>
      </c>
      <c r="E109" s="336" t="str">
        <f t="shared" si="22"/>
        <v>D</v>
      </c>
      <c r="F109" s="337">
        <f>'[13]Мун-2023'!CO109</f>
        <v>0.33500669344042838</v>
      </c>
      <c r="G109" s="24" t="str">
        <f t="shared" si="23"/>
        <v>C</v>
      </c>
      <c r="H109" s="338">
        <f>'[13]Мун-2023'!CQ109</f>
        <v>0</v>
      </c>
      <c r="I109" s="24" t="str">
        <f t="shared" si="24"/>
        <v>A</v>
      </c>
      <c r="J109" s="28">
        <f>'[13]Мун-2023'!CS109</f>
        <v>0</v>
      </c>
      <c r="K109" s="24" t="str">
        <f t="shared" si="25"/>
        <v>A</v>
      </c>
      <c r="L109" s="23">
        <f>'[13]Рег-2023'!W109</f>
        <v>0.5</v>
      </c>
      <c r="M109" s="30" t="str">
        <f t="shared" si="26"/>
        <v>A</v>
      </c>
      <c r="N109" s="33">
        <f>'[13]Рег-2023'!Y109</f>
        <v>2.6087235201743431</v>
      </c>
      <c r="O109" s="34" t="str">
        <f t="shared" si="27"/>
        <v>A</v>
      </c>
      <c r="P109" s="23">
        <f>'[13]Рег-2023'!AA109</f>
        <v>0.45454545454545453</v>
      </c>
      <c r="Q109" s="30" t="str">
        <f t="shared" si="28"/>
        <v>A</v>
      </c>
      <c r="R109" s="38">
        <f>'[13]Фед-2023'!AQ109</f>
        <v>0.42857142857142855</v>
      </c>
      <c r="S109" s="34" t="str">
        <f t="shared" si="29"/>
        <v>A</v>
      </c>
      <c r="T109" s="36">
        <f>'[13]Фед-2023'!AS109</f>
        <v>1.690288404824581</v>
      </c>
      <c r="U109" s="30" t="str">
        <f t="shared" si="30"/>
        <v>A</v>
      </c>
      <c r="V109" s="38">
        <f>'[13]Фед-2023'!AU109</f>
        <v>0.2</v>
      </c>
      <c r="W109" s="336" t="str">
        <f t="shared" si="31"/>
        <v>B</v>
      </c>
      <c r="X109" s="58" t="str">
        <f t="shared" si="32"/>
        <v>B</v>
      </c>
      <c r="Y109" s="277">
        <f t="shared" si="33"/>
        <v>1</v>
      </c>
      <c r="Z109" s="278">
        <f t="shared" si="34"/>
        <v>2</v>
      </c>
      <c r="AA109" s="278">
        <f t="shared" si="35"/>
        <v>4.2</v>
      </c>
      <c r="AB109" s="278">
        <f t="shared" si="36"/>
        <v>4.2</v>
      </c>
      <c r="AC109" s="278">
        <f t="shared" si="37"/>
        <v>4.2</v>
      </c>
      <c r="AD109" s="278">
        <f t="shared" si="38"/>
        <v>4.2</v>
      </c>
      <c r="AE109" s="278">
        <f t="shared" si="39"/>
        <v>4.2</v>
      </c>
      <c r="AF109" s="278">
        <f t="shared" si="40"/>
        <v>4.2</v>
      </c>
      <c r="AG109" s="278">
        <f t="shared" si="41"/>
        <v>4.2</v>
      </c>
      <c r="AH109" s="278">
        <f t="shared" si="42"/>
        <v>2.5</v>
      </c>
      <c r="AI109" s="59">
        <f t="shared" si="43"/>
        <v>3.4899999999999998</v>
      </c>
    </row>
    <row r="110" spans="1:35" x14ac:dyDescent="0.25">
      <c r="A110" s="351">
        <v>26</v>
      </c>
      <c r="B110" s="333">
        <v>61510</v>
      </c>
      <c r="C110" s="334" t="s">
        <v>46</v>
      </c>
      <c r="D110" s="335">
        <f>'[13]Мун-2023'!CM110</f>
        <v>0.22988505747126436</v>
      </c>
      <c r="E110" s="336" t="str">
        <f t="shared" si="22"/>
        <v>A</v>
      </c>
      <c r="F110" s="337">
        <f>'[13]Мун-2023'!CO110</f>
        <v>5.0405561993047507E-2</v>
      </c>
      <c r="G110" s="24" t="str">
        <f t="shared" si="23"/>
        <v>D</v>
      </c>
      <c r="H110" s="338">
        <f>'[13]Мун-2023'!CQ110</f>
        <v>0</v>
      </c>
      <c r="I110" s="24" t="str">
        <f t="shared" si="24"/>
        <v>A</v>
      </c>
      <c r="J110" s="28">
        <f>'[13]Мун-2023'!CS110</f>
        <v>0</v>
      </c>
      <c r="K110" s="24" t="str">
        <f t="shared" si="25"/>
        <v>A</v>
      </c>
      <c r="L110" s="23">
        <f>'[13]Рег-2023'!W110</f>
        <v>0.25</v>
      </c>
      <c r="M110" s="30" t="str">
        <f t="shared" si="26"/>
        <v>B</v>
      </c>
      <c r="N110" s="33">
        <f>'[13]Рег-2023'!Y110</f>
        <v>1.1857834182610651</v>
      </c>
      <c r="O110" s="34" t="str">
        <f t="shared" si="27"/>
        <v>B</v>
      </c>
      <c r="P110" s="23">
        <f>'[13]Рег-2023'!AA110</f>
        <v>0.4</v>
      </c>
      <c r="Q110" s="30" t="str">
        <f t="shared" si="28"/>
        <v>A</v>
      </c>
      <c r="R110" s="38">
        <f>'[13]Фед-2023'!AQ110</f>
        <v>0.2857142857142857</v>
      </c>
      <c r="S110" s="34" t="str">
        <f t="shared" si="29"/>
        <v>A</v>
      </c>
      <c r="T110" s="36">
        <f>'[13]Фед-2023'!AS110</f>
        <v>1.8029742984795532</v>
      </c>
      <c r="U110" s="30" t="str">
        <f t="shared" si="30"/>
        <v>A</v>
      </c>
      <c r="V110" s="38">
        <f>'[13]Фед-2023'!AU110</f>
        <v>6.25E-2</v>
      </c>
      <c r="W110" s="336" t="str">
        <f t="shared" si="31"/>
        <v>D</v>
      </c>
      <c r="X110" s="58" t="str">
        <f t="shared" si="32"/>
        <v>B</v>
      </c>
      <c r="Y110" s="277">
        <f t="shared" si="33"/>
        <v>4.2</v>
      </c>
      <c r="Z110" s="278">
        <f t="shared" si="34"/>
        <v>1</v>
      </c>
      <c r="AA110" s="278">
        <f t="shared" si="35"/>
        <v>4.2</v>
      </c>
      <c r="AB110" s="278">
        <f t="shared" si="36"/>
        <v>4.2</v>
      </c>
      <c r="AC110" s="278">
        <f t="shared" si="37"/>
        <v>2.5</v>
      </c>
      <c r="AD110" s="278">
        <f t="shared" si="38"/>
        <v>2.5</v>
      </c>
      <c r="AE110" s="278">
        <f t="shared" si="39"/>
        <v>4.2</v>
      </c>
      <c r="AF110" s="278">
        <f t="shared" si="40"/>
        <v>4.2</v>
      </c>
      <c r="AG110" s="278">
        <f t="shared" si="41"/>
        <v>4.2</v>
      </c>
      <c r="AH110" s="278">
        <f t="shared" si="42"/>
        <v>1</v>
      </c>
      <c r="AI110" s="59">
        <f t="shared" si="43"/>
        <v>3.22</v>
      </c>
    </row>
    <row r="111" spans="1:35" x14ac:dyDescent="0.25">
      <c r="A111" s="351">
        <v>27</v>
      </c>
      <c r="B111" s="342">
        <v>61520</v>
      </c>
      <c r="C111" s="353" t="s">
        <v>219</v>
      </c>
      <c r="D111" s="344">
        <f>'[13]Мун-2023'!CM111</f>
        <v>0.13347921225382933</v>
      </c>
      <c r="E111" s="345" t="str">
        <f t="shared" si="22"/>
        <v>A</v>
      </c>
      <c r="F111" s="346">
        <f>'[13]Мун-2023'!CO111</f>
        <v>0.1987820791648543</v>
      </c>
      <c r="G111" s="24" t="str">
        <f t="shared" si="23"/>
        <v>C</v>
      </c>
      <c r="H111" s="347">
        <f>'[13]Мун-2023'!CQ111</f>
        <v>0</v>
      </c>
      <c r="I111" s="24" t="str">
        <f t="shared" si="24"/>
        <v>A</v>
      </c>
      <c r="J111" s="28">
        <f>'[13]Мун-2023'!CS111</f>
        <v>0</v>
      </c>
      <c r="K111" s="24" t="str">
        <f t="shared" si="25"/>
        <v>A</v>
      </c>
      <c r="L111" s="25">
        <f>'[13]Рег-2023'!W111</f>
        <v>0.5</v>
      </c>
      <c r="M111" s="35" t="str">
        <f t="shared" si="26"/>
        <v>A</v>
      </c>
      <c r="N111" s="28">
        <f>'[13]Рег-2023'!Y111</f>
        <v>5.9289170913053253</v>
      </c>
      <c r="O111" s="40" t="str">
        <f t="shared" si="27"/>
        <v>A</v>
      </c>
      <c r="P111" s="25">
        <f>'[13]Рег-2023'!AA111</f>
        <v>0.56000000000000005</v>
      </c>
      <c r="Q111" s="35" t="str">
        <f t="shared" si="28"/>
        <v>A</v>
      </c>
      <c r="R111" s="26">
        <f>'[13]Фед-2023'!AQ111</f>
        <v>0.42857142857142855</v>
      </c>
      <c r="S111" s="40" t="str">
        <f t="shared" si="29"/>
        <v>A</v>
      </c>
      <c r="T111" s="43">
        <f>'[13]Фед-2023'!AS111</f>
        <v>3.7186344906140785</v>
      </c>
      <c r="U111" s="35" t="str">
        <f t="shared" si="30"/>
        <v>A</v>
      </c>
      <c r="V111" s="26">
        <f>'[13]Фед-2023'!AU111</f>
        <v>9.0909090909090912E-2</v>
      </c>
      <c r="W111" s="345" t="str">
        <f t="shared" si="31"/>
        <v>C</v>
      </c>
      <c r="X111" s="57" t="str">
        <f t="shared" si="32"/>
        <v>A</v>
      </c>
      <c r="Y111" s="277">
        <f t="shared" si="33"/>
        <v>4.2</v>
      </c>
      <c r="Z111" s="278">
        <f t="shared" si="34"/>
        <v>2</v>
      </c>
      <c r="AA111" s="278">
        <f t="shared" si="35"/>
        <v>4.2</v>
      </c>
      <c r="AB111" s="278">
        <f t="shared" si="36"/>
        <v>4.2</v>
      </c>
      <c r="AC111" s="278">
        <f t="shared" si="37"/>
        <v>4.2</v>
      </c>
      <c r="AD111" s="278">
        <f t="shared" si="38"/>
        <v>4.2</v>
      </c>
      <c r="AE111" s="278">
        <f t="shared" si="39"/>
        <v>4.2</v>
      </c>
      <c r="AF111" s="278">
        <f t="shared" si="40"/>
        <v>4.2</v>
      </c>
      <c r="AG111" s="278">
        <f t="shared" si="41"/>
        <v>4.2</v>
      </c>
      <c r="AH111" s="278">
        <f t="shared" si="42"/>
        <v>2</v>
      </c>
      <c r="AI111" s="59">
        <f t="shared" si="43"/>
        <v>3.7600000000000002</v>
      </c>
    </row>
    <row r="112" spans="1:35" x14ac:dyDescent="0.25">
      <c r="A112" s="351">
        <v>28</v>
      </c>
      <c r="B112" s="342">
        <v>61540</v>
      </c>
      <c r="C112" s="353" t="s">
        <v>188</v>
      </c>
      <c r="D112" s="344">
        <f>'[13]Мун-2023'!CM112</f>
        <v>0.18604651162790697</v>
      </c>
      <c r="E112" s="345" t="str">
        <f t="shared" si="22"/>
        <v>A</v>
      </c>
      <c r="F112" s="346">
        <f>'[13]Мун-2023'!CO112</f>
        <v>4.5696068012752389E-2</v>
      </c>
      <c r="G112" s="24" t="str">
        <f t="shared" si="23"/>
        <v>D</v>
      </c>
      <c r="H112" s="347">
        <f>'[13]Мун-2023'!CQ112</f>
        <v>0</v>
      </c>
      <c r="I112" s="24" t="str">
        <f t="shared" si="24"/>
        <v>A</v>
      </c>
      <c r="J112" s="28">
        <f>'[13]Мун-2023'!CS112</f>
        <v>0</v>
      </c>
      <c r="K112" s="24" t="str">
        <f t="shared" si="25"/>
        <v>A</v>
      </c>
      <c r="L112" s="25">
        <f>'[13]Рег-2023'!W112</f>
        <v>0.25</v>
      </c>
      <c r="M112" s="35" t="str">
        <f t="shared" si="26"/>
        <v>B</v>
      </c>
      <c r="N112" s="28">
        <f>'[13]Рег-2023'!Y112</f>
        <v>1.6600967855654911</v>
      </c>
      <c r="O112" s="40" t="str">
        <f t="shared" si="27"/>
        <v>A</v>
      </c>
      <c r="P112" s="25">
        <f>'[13]Рег-2023'!AA112</f>
        <v>0.42857142857142855</v>
      </c>
      <c r="Q112" s="35" t="str">
        <f t="shared" si="28"/>
        <v>A</v>
      </c>
      <c r="R112" s="33">
        <f>'[13]Фед-2023'!AQ114</f>
        <v>0.14285714285714285</v>
      </c>
      <c r="S112" s="34" t="str">
        <f t="shared" si="29"/>
        <v>C</v>
      </c>
      <c r="T112" s="23">
        <f>'[13]Фед-2023'!AS114</f>
        <v>0.11268589365497207</v>
      </c>
      <c r="U112" s="30" t="str">
        <f t="shared" si="30"/>
        <v>D</v>
      </c>
      <c r="V112" s="33">
        <f>'[13]Фед-2023'!AU114</f>
        <v>0</v>
      </c>
      <c r="W112" s="354" t="str">
        <f t="shared" si="31"/>
        <v>D</v>
      </c>
      <c r="X112" s="57" t="str">
        <f>IF(AI112&gt;=3.5,"A",IF(AI112&gt;=2.5,"B",IF(AI112&gt;=1.5,"C","D")))</f>
        <v>B</v>
      </c>
      <c r="Y112" s="277">
        <f>IF(E112="A",4.2,IF(E112="B",2.5,IF(E112="C",2,1)))</f>
        <v>4.2</v>
      </c>
      <c r="Z112" s="278">
        <f>IF(G112="A",4.2,IF(G112="B",2.5,IF(G112="C",2,1)))</f>
        <v>1</v>
      </c>
      <c r="AA112" s="278">
        <f>IF(I112="A",4.2,IF(I112="B",2.5,IF(I112="C",2,1)))</f>
        <v>4.2</v>
      </c>
      <c r="AB112" s="278">
        <f>IF(K112="A",4.2,IF(K112="B",2.5,IF(K112="C",2,1)))</f>
        <v>4.2</v>
      </c>
      <c r="AC112" s="278">
        <f>IF(M112="A",4.2,IF(M112="B",2.5,IF(M112="C",2,1)))</f>
        <v>2.5</v>
      </c>
      <c r="AD112" s="278">
        <f>IF(O112="A",4.2,IF(O112="B",2.5,IF(O112="C",2,1)))</f>
        <v>4.2</v>
      </c>
      <c r="AE112" s="278">
        <f>IF(Q112="A",4.2,IF(Q112="B",2.5,IF(Q112="C",2,1)))</f>
        <v>4.2</v>
      </c>
      <c r="AF112" s="278">
        <f>IF(S112="A",4.2,IF(S112="B",2.5,IF(S112="C",2,1)))</f>
        <v>2</v>
      </c>
      <c r="AG112" s="278">
        <f>IF(U112="A",4.2,IF(U112="B",2.5,IF(U112="C",2,1)))</f>
        <v>1</v>
      </c>
      <c r="AH112" s="278">
        <f>IF(W112="A",4.2,IF(W112="B",2.5,IF(W112="C",2,1)))</f>
        <v>1</v>
      </c>
      <c r="AI112" s="59">
        <f>AVERAGE(Y112:AH112)</f>
        <v>2.85</v>
      </c>
    </row>
    <row r="113" spans="1:35" x14ac:dyDescent="0.25">
      <c r="A113" s="351">
        <v>29</v>
      </c>
      <c r="B113" s="342">
        <v>61560</v>
      </c>
      <c r="C113" s="353" t="s">
        <v>220</v>
      </c>
      <c r="D113" s="344">
        <f>'[13]Мун-2023'!CM113</f>
        <v>4.6573519627411842E-3</v>
      </c>
      <c r="E113" s="345" t="str">
        <f t="shared" si="22"/>
        <v>D</v>
      </c>
      <c r="F113" s="346">
        <f>'[13]Мун-2023'!CO113</f>
        <v>0.47383354350567464</v>
      </c>
      <c r="G113" s="24" t="str">
        <f t="shared" si="23"/>
        <v>B</v>
      </c>
      <c r="H113" s="347">
        <f>'[13]Мун-2023'!CQ113</f>
        <v>0</v>
      </c>
      <c r="I113" s="24" t="str">
        <f t="shared" si="24"/>
        <v>A</v>
      </c>
      <c r="J113" s="28">
        <f>'[13]Мун-2023'!CS113</f>
        <v>0</v>
      </c>
      <c r="K113" s="24" t="str">
        <f t="shared" si="25"/>
        <v>A</v>
      </c>
      <c r="L113" s="25">
        <f>'[13]Рег-2023'!W115</f>
        <v>0.25</v>
      </c>
      <c r="M113" s="35" t="str">
        <f t="shared" si="26"/>
        <v>B</v>
      </c>
      <c r="N113" s="28">
        <f>'[13]Рег-2023'!Y115</f>
        <v>2.0290071823578226</v>
      </c>
      <c r="O113" s="40" t="str">
        <f t="shared" si="27"/>
        <v>A</v>
      </c>
      <c r="P113" s="25">
        <f>'[13]Рег-2023'!AA115</f>
        <v>0.48051948051948051</v>
      </c>
      <c r="Q113" s="35" t="str">
        <f t="shared" si="28"/>
        <v>A</v>
      </c>
      <c r="R113" s="33">
        <f>'[13]Фед-2023'!AQ115</f>
        <v>0.22222222222222221</v>
      </c>
      <c r="S113" s="34" t="str">
        <f t="shared" si="29"/>
        <v>B</v>
      </c>
      <c r="T113" s="23">
        <f>'[13]Фед-2023'!AS115</f>
        <v>1.6026438208707139</v>
      </c>
      <c r="U113" s="30" t="str">
        <f t="shared" si="30"/>
        <v>A</v>
      </c>
      <c r="V113" s="33">
        <f>'[13]Фед-2023'!AU115</f>
        <v>0.1953125</v>
      </c>
      <c r="W113" s="354" t="str">
        <f t="shared" si="31"/>
        <v>B</v>
      </c>
      <c r="X113" s="57" t="str">
        <f>IF(AI113&gt;=3.5,"A",IF(AI113&gt;=2.5,"B",IF(AI113&gt;=1.5,"C","D")))</f>
        <v>B</v>
      </c>
      <c r="Y113" s="277">
        <f>IF(E113="A",4.2,IF(E113="B",2.5,IF(E113="C",2,1)))</f>
        <v>1</v>
      </c>
      <c r="Z113" s="278">
        <f>IF(G113="A",4.2,IF(G113="B",2.5,IF(G113="C",2,1)))</f>
        <v>2.5</v>
      </c>
      <c r="AA113" s="278">
        <f>IF(I113="A",4.2,IF(I113="B",2.5,IF(I113="C",2,1)))</f>
        <v>4.2</v>
      </c>
      <c r="AB113" s="278">
        <f>IF(K113="A",4.2,IF(K113="B",2.5,IF(K113="C",2,1)))</f>
        <v>4.2</v>
      </c>
      <c r="AC113" s="278">
        <f>IF(M113="A",4.2,IF(M113="B",2.5,IF(M113="C",2,1)))</f>
        <v>2.5</v>
      </c>
      <c r="AD113" s="278">
        <f>IF(O113="A",4.2,IF(O113="B",2.5,IF(O113="C",2,1)))</f>
        <v>4.2</v>
      </c>
      <c r="AE113" s="278">
        <f>IF(Q113="A",4.2,IF(Q113="B",2.5,IF(Q113="C",2,1)))</f>
        <v>4.2</v>
      </c>
      <c r="AF113" s="278">
        <f>IF(S113="A",4.2,IF(S113="B",2.5,IF(S113="C",2,1)))</f>
        <v>2.5</v>
      </c>
      <c r="AG113" s="278">
        <f>IF(U113="A",4.2,IF(U113="B",2.5,IF(U113="C",2,1)))</f>
        <v>4.2</v>
      </c>
      <c r="AH113" s="278">
        <f>IF(W113="A",4.2,IF(W113="B",2.5,IF(W113="C",2,1)))</f>
        <v>2.5</v>
      </c>
      <c r="AI113" s="59">
        <f>AVERAGE(Y113:AH113)</f>
        <v>3.2</v>
      </c>
    </row>
    <row r="114" spans="1:35" ht="15.75" thickBot="1" x14ac:dyDescent="0.3">
      <c r="A114" s="351">
        <v>30</v>
      </c>
      <c r="B114" s="342">
        <v>61570</v>
      </c>
      <c r="C114" s="353" t="s">
        <v>221</v>
      </c>
      <c r="D114" s="344">
        <f>'[13]Мун-2023'!CM114</f>
        <v>2.2446689113355782E-3</v>
      </c>
      <c r="E114" s="345" t="str">
        <f t="shared" si="22"/>
        <v>D</v>
      </c>
      <c r="F114" s="346">
        <f>'[13]Мун-2023'!CO114</f>
        <v>0.49308245711123411</v>
      </c>
      <c r="G114" s="24" t="str">
        <f t="shared" si="23"/>
        <v>B</v>
      </c>
      <c r="H114" s="347">
        <f>'[13]Мун-2023'!CQ114</f>
        <v>0</v>
      </c>
      <c r="I114" s="24" t="str">
        <f t="shared" si="24"/>
        <v>A</v>
      </c>
      <c r="J114" s="28">
        <f>'[13]Мун-2023'!CS114</f>
        <v>0</v>
      </c>
      <c r="K114" s="24" t="str">
        <f t="shared" si="25"/>
        <v>A</v>
      </c>
      <c r="L114" s="25">
        <f>'[13]Рег-2023'!W116</f>
        <v>0.5</v>
      </c>
      <c r="M114" s="35" t="str">
        <f t="shared" si="26"/>
        <v>A</v>
      </c>
      <c r="N114" s="28">
        <f>'[13]Рег-2023'!Y116</f>
        <v>4.0316636220876214</v>
      </c>
      <c r="O114" s="40" t="str">
        <f t="shared" si="27"/>
        <v>A</v>
      </c>
      <c r="P114" s="25">
        <f>'[13]Рег-2023'!AA116</f>
        <v>0.6470588235294118</v>
      </c>
      <c r="Q114" s="35" t="str">
        <f t="shared" si="28"/>
        <v>A</v>
      </c>
      <c r="R114" s="26">
        <f>'[13]Фед-2023'!AQ116</f>
        <v>0.42857142857142855</v>
      </c>
      <c r="S114" s="45" t="str">
        <f t="shared" si="29"/>
        <v>A</v>
      </c>
      <c r="T114" s="43">
        <f>'[13]Фед-2023'!AS116</f>
        <v>4.7328075335088267</v>
      </c>
      <c r="U114" s="44" t="str">
        <f t="shared" si="30"/>
        <v>A</v>
      </c>
      <c r="V114" s="26">
        <f>'[13]Фед-2023'!AU116</f>
        <v>0.19047619047619047</v>
      </c>
      <c r="W114" s="355" t="str">
        <f t="shared" si="31"/>
        <v>B</v>
      </c>
      <c r="X114" s="57" t="str">
        <f>IF(AI114&gt;=3.5,"A",IF(AI114&gt;=2.5,"B",IF(AI114&gt;=1.5,"C","D")))</f>
        <v>A</v>
      </c>
      <c r="Y114" s="277">
        <f>IF(E114="A",4.2,IF(E114="B",2.5,IF(E114="C",2,1)))</f>
        <v>1</v>
      </c>
      <c r="Z114" s="278">
        <f>IF(G114="A",4.2,IF(G114="B",2.5,IF(G114="C",2,1)))</f>
        <v>2.5</v>
      </c>
      <c r="AA114" s="278">
        <f>IF(I114="A",4.2,IF(I114="B",2.5,IF(I114="C",2,1)))</f>
        <v>4.2</v>
      </c>
      <c r="AB114" s="278">
        <f>IF(K114="A",4.2,IF(K114="B",2.5,IF(K114="C",2,1)))</f>
        <v>4.2</v>
      </c>
      <c r="AC114" s="278">
        <f>IF(M114="A",4.2,IF(M114="B",2.5,IF(M114="C",2,1)))</f>
        <v>4.2</v>
      </c>
      <c r="AD114" s="278">
        <f>IF(O114="A",4.2,IF(O114="B",2.5,IF(O114="C",2,1)))</f>
        <v>4.2</v>
      </c>
      <c r="AE114" s="278">
        <f>IF(Q114="A",4.2,IF(Q114="B",2.5,IF(Q114="C",2,1)))</f>
        <v>4.2</v>
      </c>
      <c r="AF114" s="278">
        <f>IF(S114="A",4.2,IF(S114="B",2.5,IF(S114="C",2,1)))</f>
        <v>4.2</v>
      </c>
      <c r="AG114" s="278">
        <f>IF(U114="A",4.2,IF(U114="B",2.5,IF(U114="C",2,1)))</f>
        <v>4.2</v>
      </c>
      <c r="AH114" s="278">
        <f>IF(W114="A",4.2,IF(W114="B",2.5,IF(W114="C",2,1)))</f>
        <v>2.5</v>
      </c>
      <c r="AI114" s="59">
        <f>AVERAGE(Y114:AH114)</f>
        <v>3.54</v>
      </c>
    </row>
    <row r="115" spans="1:35" ht="15.75" thickBot="1" x14ac:dyDescent="0.3">
      <c r="A115" s="324"/>
      <c r="B115" s="325"/>
      <c r="C115" s="29" t="str">
        <f>'[13]Мун-2023'!C115</f>
        <v>ЦЕНТРАЛЬНЫЙ РАЙОН</v>
      </c>
      <c r="D115" s="70">
        <f>'[13]Мун-2023'!CM115</f>
        <v>1.793433275085073E-2</v>
      </c>
      <c r="E115" s="71" t="str">
        <f t="shared" si="22"/>
        <v>D</v>
      </c>
      <c r="F115" s="72">
        <f>'[13]Мун-2023'!CO115</f>
        <v>0.90427478376580173</v>
      </c>
      <c r="G115" s="73" t="str">
        <f t="shared" si="23"/>
        <v>A</v>
      </c>
      <c r="H115" s="74">
        <f>'[13]Мун-2023'!CQ115</f>
        <v>0</v>
      </c>
      <c r="I115" s="73" t="str">
        <f t="shared" si="24"/>
        <v>A</v>
      </c>
      <c r="J115" s="75">
        <f>'[13]Мун-2023'!CS115</f>
        <v>0</v>
      </c>
      <c r="K115" s="73" t="str">
        <f t="shared" si="25"/>
        <v>A</v>
      </c>
      <c r="L115" s="80">
        <f>'[13]Рег-2023'!W115</f>
        <v>0.25</v>
      </c>
      <c r="M115" s="81" t="str">
        <f t="shared" si="26"/>
        <v>B</v>
      </c>
      <c r="N115" s="82">
        <f>'[13]Рег-2023'!Y115</f>
        <v>2.0290071823578226</v>
      </c>
      <c r="O115" s="83" t="str">
        <f t="shared" si="27"/>
        <v>A</v>
      </c>
      <c r="P115" s="80">
        <f>'[13]Рег-2023'!AA115</f>
        <v>0.48051948051948051</v>
      </c>
      <c r="Q115" s="81" t="str">
        <f t="shared" si="28"/>
        <v>A</v>
      </c>
      <c r="R115" s="75">
        <f>'[13]Фед-2023'!AQ115</f>
        <v>0.22222222222222221</v>
      </c>
      <c r="S115" s="78" t="str">
        <f t="shared" si="29"/>
        <v>B</v>
      </c>
      <c r="T115" s="76">
        <f>'[13]Фед-2023'!AS115</f>
        <v>1.6026438208707139</v>
      </c>
      <c r="U115" s="77" t="str">
        <f t="shared" si="30"/>
        <v>A</v>
      </c>
      <c r="V115" s="75">
        <f>'[13]Фед-2023'!AU115</f>
        <v>0.1953125</v>
      </c>
      <c r="W115" s="71" t="str">
        <f t="shared" si="31"/>
        <v>B</v>
      </c>
      <c r="X115" s="79" t="str">
        <f t="shared" si="32"/>
        <v>B</v>
      </c>
      <c r="Y115" s="277">
        <f t="shared" si="33"/>
        <v>1</v>
      </c>
      <c r="Z115" s="278">
        <f t="shared" si="34"/>
        <v>4.2</v>
      </c>
      <c r="AA115" s="278">
        <f t="shared" si="35"/>
        <v>4.2</v>
      </c>
      <c r="AB115" s="278">
        <f t="shared" si="36"/>
        <v>4.2</v>
      </c>
      <c r="AC115" s="278">
        <f t="shared" si="37"/>
        <v>2.5</v>
      </c>
      <c r="AD115" s="278">
        <f t="shared" si="38"/>
        <v>4.2</v>
      </c>
      <c r="AE115" s="278">
        <f t="shared" si="39"/>
        <v>4.2</v>
      </c>
      <c r="AF115" s="278">
        <f t="shared" si="40"/>
        <v>2.5</v>
      </c>
      <c r="AG115" s="278">
        <f t="shared" si="41"/>
        <v>4.2</v>
      </c>
      <c r="AH115" s="278">
        <f t="shared" si="42"/>
        <v>2.5</v>
      </c>
      <c r="AI115" s="59">
        <f t="shared" si="43"/>
        <v>3.37</v>
      </c>
    </row>
    <row r="116" spans="1:35" x14ac:dyDescent="0.25">
      <c r="A116" s="356">
        <v>1</v>
      </c>
      <c r="B116" s="357">
        <v>70020</v>
      </c>
      <c r="C116" s="358" t="s">
        <v>74</v>
      </c>
      <c r="D116" s="359">
        <f>'[13]Мун-2023'!CM116</f>
        <v>7.3929961089494164E-2</v>
      </c>
      <c r="E116" s="360" t="str">
        <f t="shared" si="22"/>
        <v>B</v>
      </c>
      <c r="F116" s="361">
        <f>'[13]Мун-2023'!CO116</f>
        <v>0.67750439367311077</v>
      </c>
      <c r="G116" s="309" t="str">
        <f t="shared" si="23"/>
        <v>A</v>
      </c>
      <c r="H116" s="362">
        <f>'[13]Мун-2023'!CQ116</f>
        <v>0</v>
      </c>
      <c r="I116" s="309" t="str">
        <f t="shared" si="24"/>
        <v>A</v>
      </c>
      <c r="J116" s="31">
        <f>'[13]Мун-2023'!CS116</f>
        <v>0</v>
      </c>
      <c r="K116" s="309" t="str">
        <f t="shared" si="25"/>
        <v>A</v>
      </c>
      <c r="L116" s="31">
        <f>'[13]Рег-2023'!W116</f>
        <v>0.5</v>
      </c>
      <c r="M116" s="41" t="str">
        <f t="shared" si="26"/>
        <v>A</v>
      </c>
      <c r="N116" s="31">
        <f>'[13]Рег-2023'!Y116</f>
        <v>4.0316636220876214</v>
      </c>
      <c r="O116" s="32" t="str">
        <f t="shared" si="27"/>
        <v>A</v>
      </c>
      <c r="P116" s="42">
        <f>'[13]Рег-2023'!AA116</f>
        <v>0.6470588235294118</v>
      </c>
      <c r="Q116" s="41" t="str">
        <f t="shared" si="28"/>
        <v>A</v>
      </c>
      <c r="R116" s="31">
        <f>'[13]Фед-2023'!AQ116</f>
        <v>0.42857142857142855</v>
      </c>
      <c r="S116" s="32" t="str">
        <f t="shared" si="29"/>
        <v>A</v>
      </c>
      <c r="T116" s="42">
        <f>'[13]Фед-2023'!AS116</f>
        <v>4.7328075335088267</v>
      </c>
      <c r="U116" s="41" t="str">
        <f t="shared" si="30"/>
        <v>A</v>
      </c>
      <c r="V116" s="31">
        <f>'[13]Фед-2023'!AU116</f>
        <v>0.19047619047619047</v>
      </c>
      <c r="W116" s="360" t="str">
        <f t="shared" si="31"/>
        <v>B</v>
      </c>
      <c r="X116" s="64" t="str">
        <f t="shared" si="32"/>
        <v>A</v>
      </c>
      <c r="Y116" s="277">
        <f t="shared" si="33"/>
        <v>2.5</v>
      </c>
      <c r="Z116" s="278">
        <f t="shared" si="34"/>
        <v>4.2</v>
      </c>
      <c r="AA116" s="278">
        <f t="shared" si="35"/>
        <v>4.2</v>
      </c>
      <c r="AB116" s="278">
        <f t="shared" si="36"/>
        <v>4.2</v>
      </c>
      <c r="AC116" s="278">
        <f t="shared" si="37"/>
        <v>4.2</v>
      </c>
      <c r="AD116" s="278">
        <f t="shared" si="38"/>
        <v>4.2</v>
      </c>
      <c r="AE116" s="278">
        <f t="shared" si="39"/>
        <v>4.2</v>
      </c>
      <c r="AF116" s="278">
        <f t="shared" si="40"/>
        <v>4.2</v>
      </c>
      <c r="AG116" s="278">
        <f t="shared" si="41"/>
        <v>4.2</v>
      </c>
      <c r="AH116" s="278">
        <f t="shared" si="42"/>
        <v>2.5</v>
      </c>
      <c r="AI116" s="59">
        <f t="shared" si="43"/>
        <v>3.8600000000000003</v>
      </c>
    </row>
    <row r="117" spans="1:35" x14ac:dyDescent="0.25">
      <c r="A117" s="341">
        <v>2</v>
      </c>
      <c r="B117" s="327">
        <v>70110</v>
      </c>
      <c r="C117" s="340" t="s">
        <v>76</v>
      </c>
      <c r="D117" s="329">
        <f>'[13]Мун-2023'!CM117</f>
        <v>0.11176470588235295</v>
      </c>
      <c r="E117" s="330" t="str">
        <f t="shared" si="22"/>
        <v>A</v>
      </c>
      <c r="F117" s="331">
        <f>'[13]Мун-2023'!CO117</f>
        <v>0.17418032786885246</v>
      </c>
      <c r="G117" s="27" t="str">
        <f t="shared" si="23"/>
        <v>C</v>
      </c>
      <c r="H117" s="332">
        <f>'[13]Мун-2023'!CQ117</f>
        <v>0</v>
      </c>
      <c r="I117" s="27" t="str">
        <f t="shared" si="24"/>
        <v>A</v>
      </c>
      <c r="J117" s="26">
        <f>'[13]Мун-2023'!CS117</f>
        <v>0</v>
      </c>
      <c r="K117" s="27" t="str">
        <f t="shared" si="25"/>
        <v>A</v>
      </c>
      <c r="L117" s="38">
        <f>'[13]Рег-2023'!W117</f>
        <v>0.25</v>
      </c>
      <c r="M117" s="37" t="str">
        <f t="shared" si="26"/>
        <v>B</v>
      </c>
      <c r="N117" s="38">
        <f>'[13]Рег-2023'!Y117</f>
        <v>4.0316636220876214</v>
      </c>
      <c r="O117" s="39" t="str">
        <f t="shared" si="27"/>
        <v>A</v>
      </c>
      <c r="P117" s="36">
        <f>'[13]Рег-2023'!AA117</f>
        <v>0.29411764705882354</v>
      </c>
      <c r="Q117" s="37" t="str">
        <f t="shared" si="28"/>
        <v>A</v>
      </c>
      <c r="R117" s="38">
        <f>'[13]Фед-2023'!AQ117</f>
        <v>0</v>
      </c>
      <c r="S117" s="39" t="str">
        <f t="shared" si="29"/>
        <v>D</v>
      </c>
      <c r="T117" s="36">
        <f>'[13]Фед-2023'!AS117</f>
        <v>1.1268589365497207E-4</v>
      </c>
      <c r="U117" s="37" t="str">
        <f t="shared" si="30"/>
        <v>D</v>
      </c>
      <c r="V117" s="38">
        <f>'[13]Фед-2023'!AU117</f>
        <v>0</v>
      </c>
      <c r="W117" s="330" t="str">
        <f t="shared" si="31"/>
        <v>D</v>
      </c>
      <c r="X117" s="56" t="str">
        <f>IF(AI117&gt;=3.5,"A",IF(AI117&gt;=2.5,"B",IF(AI117&gt;=1.5,"C","D")))</f>
        <v>B</v>
      </c>
      <c r="Y117" s="268">
        <f>IF(E117="A",4.2,IF(E117="B",2.5,IF(E117="C",2,1)))</f>
        <v>4.2</v>
      </c>
      <c r="Z117" s="269">
        <f>IF(G117="A",4.2,IF(G117="B",2.5,IF(G117="C",2,1)))</f>
        <v>2</v>
      </c>
      <c r="AA117" s="269">
        <f>IF(I117="A",4.2,IF(I117="B",2.5,IF(I117="C",2,1)))</f>
        <v>4.2</v>
      </c>
      <c r="AB117" s="269">
        <f>IF(K117="A",4.2,IF(K117="B",2.5,IF(K117="C",2,1)))</f>
        <v>4.2</v>
      </c>
      <c r="AC117" s="269">
        <f>IF(M117="A",4.2,IF(M117="B",2.5,IF(M117="C",2,1)))</f>
        <v>2.5</v>
      </c>
      <c r="AD117" s="269">
        <f>IF(O117="A",4.2,IF(O117="B",2.5,IF(O117="C",2,1)))</f>
        <v>4.2</v>
      </c>
      <c r="AE117" s="269">
        <f>IF(Q117="A",4.2,IF(Q117="B",2.5,IF(Q117="C",2,1)))</f>
        <v>4.2</v>
      </c>
      <c r="AF117" s="269">
        <f>IF(S117="A",4.2,IF(S117="B",2.5,IF(S117="C",2,1)))</f>
        <v>1</v>
      </c>
      <c r="AG117" s="269">
        <f>IF(U117="A",4.2,IF(U117="B",2.5,IF(U117="C",2,1)))</f>
        <v>1</v>
      </c>
      <c r="AH117" s="269">
        <f>IF(W117="A",4.2,IF(W117="B",2.5,IF(W117="C",2,1)))</f>
        <v>1</v>
      </c>
      <c r="AI117" s="60">
        <f>AVERAGE(Y117:AH117)</f>
        <v>2.85</v>
      </c>
    </row>
    <row r="118" spans="1:35" x14ac:dyDescent="0.25">
      <c r="A118" s="341">
        <v>3</v>
      </c>
      <c r="B118" s="333">
        <v>70021</v>
      </c>
      <c r="C118" s="334" t="s">
        <v>75</v>
      </c>
      <c r="D118" s="335">
        <f>'[13]Мун-2023'!CM118</f>
        <v>8.5146641438032175E-3</v>
      </c>
      <c r="E118" s="336" t="str">
        <f t="shared" si="22"/>
        <v>D</v>
      </c>
      <c r="F118" s="337">
        <f>'[13]Мун-2023'!CO118</f>
        <v>1.1615384615384616</v>
      </c>
      <c r="G118" s="24" t="str">
        <f t="shared" si="23"/>
        <v>A</v>
      </c>
      <c r="H118" s="338">
        <f>'[13]Мун-2023'!CQ118</f>
        <v>0</v>
      </c>
      <c r="I118" s="24" t="str">
        <f t="shared" si="24"/>
        <v>A</v>
      </c>
      <c r="J118" s="28">
        <f>'[13]Мун-2023'!CS118</f>
        <v>0</v>
      </c>
      <c r="K118" s="24" t="str">
        <f t="shared" si="25"/>
        <v>A</v>
      </c>
      <c r="L118" s="33">
        <f>'[13]Рег-2023'!W118</f>
        <v>0.25</v>
      </c>
      <c r="M118" s="30" t="str">
        <f t="shared" si="26"/>
        <v>B</v>
      </c>
      <c r="N118" s="33">
        <f>'[13]Рег-2023'!Y118</f>
        <v>0.23715668365221301</v>
      </c>
      <c r="O118" s="34" t="str">
        <f t="shared" si="27"/>
        <v>D</v>
      </c>
      <c r="P118" s="23">
        <f>'[13]Рег-2023'!AA118</f>
        <v>0</v>
      </c>
      <c r="Q118" s="30" t="str">
        <f t="shared" si="28"/>
        <v>D</v>
      </c>
      <c r="R118" s="38">
        <f>'[13]Фед-2023'!AQ118</f>
        <v>0.2857142857142857</v>
      </c>
      <c r="S118" s="34" t="str">
        <f t="shared" si="29"/>
        <v>A</v>
      </c>
      <c r="T118" s="36">
        <f>'[13]Фед-2023'!AS118</f>
        <v>0.78880125558480452</v>
      </c>
      <c r="U118" s="30" t="str">
        <f t="shared" si="30"/>
        <v>C</v>
      </c>
      <c r="V118" s="38">
        <f>'[13]Фед-2023'!AU118</f>
        <v>0</v>
      </c>
      <c r="W118" s="336" t="str">
        <f t="shared" si="31"/>
        <v>D</v>
      </c>
      <c r="X118" s="58" t="str">
        <f t="shared" si="32"/>
        <v>B</v>
      </c>
      <c r="Y118" s="277">
        <f t="shared" si="33"/>
        <v>1</v>
      </c>
      <c r="Z118" s="278">
        <f t="shared" si="34"/>
        <v>4.2</v>
      </c>
      <c r="AA118" s="278">
        <f t="shared" si="35"/>
        <v>4.2</v>
      </c>
      <c r="AB118" s="278">
        <f t="shared" si="36"/>
        <v>4.2</v>
      </c>
      <c r="AC118" s="278">
        <f t="shared" si="37"/>
        <v>2.5</v>
      </c>
      <c r="AD118" s="278">
        <f t="shared" si="38"/>
        <v>1</v>
      </c>
      <c r="AE118" s="278">
        <f t="shared" si="39"/>
        <v>1</v>
      </c>
      <c r="AF118" s="278">
        <f t="shared" si="40"/>
        <v>4.2</v>
      </c>
      <c r="AG118" s="278">
        <f t="shared" si="41"/>
        <v>2</v>
      </c>
      <c r="AH118" s="278">
        <f t="shared" si="42"/>
        <v>1</v>
      </c>
      <c r="AI118" s="59">
        <f t="shared" si="43"/>
        <v>2.5300000000000002</v>
      </c>
    </row>
    <row r="119" spans="1:35" x14ac:dyDescent="0.25">
      <c r="A119" s="341">
        <v>4</v>
      </c>
      <c r="B119" s="333">
        <v>70040</v>
      </c>
      <c r="C119" s="334" t="s">
        <v>37</v>
      </c>
      <c r="D119" s="335">
        <f>'[13]Мун-2023'!CM119</f>
        <v>7.9545454545454544E-2</v>
      </c>
      <c r="E119" s="336" t="str">
        <f t="shared" si="22"/>
        <v>B</v>
      </c>
      <c r="F119" s="337">
        <f>'[13]Мун-2023'!CO119</f>
        <v>0.12205270457697642</v>
      </c>
      <c r="G119" s="24" t="str">
        <f t="shared" si="23"/>
        <v>D</v>
      </c>
      <c r="H119" s="338">
        <f>'[13]Мун-2023'!CQ119</f>
        <v>0</v>
      </c>
      <c r="I119" s="24" t="str">
        <f t="shared" si="24"/>
        <v>A</v>
      </c>
      <c r="J119" s="28">
        <f>'[13]Мун-2023'!CS119</f>
        <v>0</v>
      </c>
      <c r="K119" s="24" t="str">
        <f t="shared" si="25"/>
        <v>A</v>
      </c>
      <c r="L119" s="33">
        <f>'[13]Рег-2023'!W119</f>
        <v>0.25</v>
      </c>
      <c r="M119" s="30" t="str">
        <f t="shared" si="26"/>
        <v>B</v>
      </c>
      <c r="N119" s="33">
        <f>'[13]Рег-2023'!Y119</f>
        <v>0.23715668365221301</v>
      </c>
      <c r="O119" s="34" t="str">
        <f t="shared" si="27"/>
        <v>D</v>
      </c>
      <c r="P119" s="23">
        <f>'[13]Рег-2023'!AA119</f>
        <v>0</v>
      </c>
      <c r="Q119" s="30" t="str">
        <f t="shared" si="28"/>
        <v>D</v>
      </c>
      <c r="R119" s="38">
        <f>'[13]Фед-2023'!AQ119</f>
        <v>0</v>
      </c>
      <c r="S119" s="34" t="str">
        <f t="shared" si="29"/>
        <v>D</v>
      </c>
      <c r="T119" s="36">
        <f>'[13]Фед-2023'!AS119</f>
        <v>1.1268589365497207E-4</v>
      </c>
      <c r="U119" s="30" t="str">
        <f t="shared" si="30"/>
        <v>D</v>
      </c>
      <c r="V119" s="38">
        <f>'[13]Фед-2023'!AU119</f>
        <v>0</v>
      </c>
      <c r="W119" s="336" t="str">
        <f t="shared" si="31"/>
        <v>D</v>
      </c>
      <c r="X119" s="58" t="str">
        <f t="shared" si="32"/>
        <v>C</v>
      </c>
      <c r="Y119" s="277">
        <f t="shared" si="33"/>
        <v>2.5</v>
      </c>
      <c r="Z119" s="278">
        <f t="shared" si="34"/>
        <v>1</v>
      </c>
      <c r="AA119" s="278">
        <f t="shared" si="35"/>
        <v>4.2</v>
      </c>
      <c r="AB119" s="278">
        <f t="shared" si="36"/>
        <v>4.2</v>
      </c>
      <c r="AC119" s="278">
        <f t="shared" si="37"/>
        <v>2.5</v>
      </c>
      <c r="AD119" s="278">
        <f t="shared" si="38"/>
        <v>1</v>
      </c>
      <c r="AE119" s="278">
        <f t="shared" si="39"/>
        <v>1</v>
      </c>
      <c r="AF119" s="278">
        <f t="shared" si="40"/>
        <v>1</v>
      </c>
      <c r="AG119" s="278">
        <f t="shared" si="41"/>
        <v>1</v>
      </c>
      <c r="AH119" s="278">
        <f t="shared" si="42"/>
        <v>1</v>
      </c>
      <c r="AI119" s="59">
        <f t="shared" si="43"/>
        <v>1.94</v>
      </c>
    </row>
    <row r="120" spans="1:35" x14ac:dyDescent="0.25">
      <c r="A120" s="341">
        <v>5</v>
      </c>
      <c r="B120" s="333">
        <v>70100</v>
      </c>
      <c r="C120" s="334" t="s">
        <v>222</v>
      </c>
      <c r="D120" s="335">
        <f>'[13]Мун-2023'!CM120</f>
        <v>0.34868421052631576</v>
      </c>
      <c r="E120" s="336" t="str">
        <f t="shared" si="22"/>
        <v>A</v>
      </c>
      <c r="F120" s="337">
        <f>'[13]Мун-2023'!CO120</f>
        <v>0.14601344860710855</v>
      </c>
      <c r="G120" s="24" t="str">
        <f t="shared" si="23"/>
        <v>D</v>
      </c>
      <c r="H120" s="338">
        <f>'[13]Мун-2023'!CQ120</f>
        <v>0</v>
      </c>
      <c r="I120" s="24" t="str">
        <f t="shared" si="24"/>
        <v>A</v>
      </c>
      <c r="J120" s="28">
        <f>'[13]Мун-2023'!CS120</f>
        <v>0</v>
      </c>
      <c r="K120" s="24" t="str">
        <f t="shared" si="25"/>
        <v>A</v>
      </c>
      <c r="L120" s="33">
        <f>'[13]Рег-2023'!W120</f>
        <v>0.75</v>
      </c>
      <c r="M120" s="30" t="str">
        <f t="shared" si="26"/>
        <v>A</v>
      </c>
      <c r="N120" s="33">
        <f>'[13]Рег-2023'!Y120</f>
        <v>9.0119539787840957</v>
      </c>
      <c r="O120" s="34" t="str">
        <f t="shared" si="27"/>
        <v>A</v>
      </c>
      <c r="P120" s="23">
        <f>'[13]Рег-2023'!AA120</f>
        <v>0.5</v>
      </c>
      <c r="Q120" s="30" t="str">
        <f t="shared" si="28"/>
        <v>A</v>
      </c>
      <c r="R120" s="38">
        <f>'[13]Фед-2023'!AQ120</f>
        <v>0.5714285714285714</v>
      </c>
      <c r="S120" s="34" t="str">
        <f t="shared" si="29"/>
        <v>A</v>
      </c>
      <c r="T120" s="36">
        <f>'[13]Фед-2023'!AS120</f>
        <v>3.0425191286842459</v>
      </c>
      <c r="U120" s="30" t="str">
        <f t="shared" si="30"/>
        <v>A</v>
      </c>
      <c r="V120" s="38">
        <f>'[13]Фед-2023'!AU120</f>
        <v>0.25925925925925924</v>
      </c>
      <c r="W120" s="336" t="str">
        <f t="shared" si="31"/>
        <v>A</v>
      </c>
      <c r="X120" s="58" t="str">
        <f t="shared" si="32"/>
        <v>A</v>
      </c>
      <c r="Y120" s="277">
        <f t="shared" si="33"/>
        <v>4.2</v>
      </c>
      <c r="Z120" s="278">
        <f t="shared" si="34"/>
        <v>1</v>
      </c>
      <c r="AA120" s="278">
        <f t="shared" si="35"/>
        <v>4.2</v>
      </c>
      <c r="AB120" s="278">
        <f t="shared" si="36"/>
        <v>4.2</v>
      </c>
      <c r="AC120" s="278">
        <f t="shared" si="37"/>
        <v>4.2</v>
      </c>
      <c r="AD120" s="278">
        <f t="shared" si="38"/>
        <v>4.2</v>
      </c>
      <c r="AE120" s="278">
        <f t="shared" si="39"/>
        <v>4.2</v>
      </c>
      <c r="AF120" s="278">
        <f t="shared" si="40"/>
        <v>4.2</v>
      </c>
      <c r="AG120" s="278">
        <f t="shared" si="41"/>
        <v>4.2</v>
      </c>
      <c r="AH120" s="278">
        <f t="shared" si="42"/>
        <v>4.2</v>
      </c>
      <c r="AI120" s="59">
        <f t="shared" si="43"/>
        <v>3.8800000000000003</v>
      </c>
    </row>
    <row r="121" spans="1:35" x14ac:dyDescent="0.25">
      <c r="A121" s="341">
        <v>6</v>
      </c>
      <c r="B121" s="333">
        <v>70270</v>
      </c>
      <c r="C121" s="334" t="s">
        <v>39</v>
      </c>
      <c r="D121" s="335">
        <f>'[13]Мун-2023'!CM121</f>
        <v>0</v>
      </c>
      <c r="E121" s="336" t="str">
        <f t="shared" si="22"/>
        <v>D</v>
      </c>
      <c r="F121" s="337">
        <f>'[13]Мун-2023'!CO121</f>
        <v>0.21751824817518248</v>
      </c>
      <c r="G121" s="24" t="str">
        <f t="shared" si="23"/>
        <v>C</v>
      </c>
      <c r="H121" s="338">
        <f>'[13]Мун-2023'!CQ121</f>
        <v>0</v>
      </c>
      <c r="I121" s="24" t="str">
        <f t="shared" si="24"/>
        <v>A</v>
      </c>
      <c r="J121" s="28">
        <f>'[13]Мун-2023'!CS121</f>
        <v>0</v>
      </c>
      <c r="K121" s="24" t="str">
        <f t="shared" si="25"/>
        <v>A</v>
      </c>
      <c r="L121" s="33">
        <f>'[13]Рег-2023'!W121</f>
        <v>0</v>
      </c>
      <c r="M121" s="30" t="str">
        <f t="shared" si="26"/>
        <v>D</v>
      </c>
      <c r="N121" s="33">
        <f>'[13]Рег-2023'!Y121</f>
        <v>2.3715668365221302E-4</v>
      </c>
      <c r="O121" s="34" t="str">
        <f t="shared" si="27"/>
        <v>D</v>
      </c>
      <c r="P121" s="23">
        <f>'[13]Рег-2023'!AA121</f>
        <v>0</v>
      </c>
      <c r="Q121" s="30" t="str">
        <f t="shared" si="28"/>
        <v>D</v>
      </c>
      <c r="R121" s="38">
        <f>'[13]Фед-2023'!AQ121</f>
        <v>0</v>
      </c>
      <c r="S121" s="34" t="str">
        <f t="shared" si="29"/>
        <v>D</v>
      </c>
      <c r="T121" s="36">
        <f>'[13]Фед-2023'!AS121</f>
        <v>1.1268589365497207E-4</v>
      </c>
      <c r="U121" s="30" t="str">
        <f t="shared" si="30"/>
        <v>D</v>
      </c>
      <c r="V121" s="38">
        <f>'[13]Фед-2023'!AU121</f>
        <v>0</v>
      </c>
      <c r="W121" s="336" t="str">
        <f t="shared" si="31"/>
        <v>D</v>
      </c>
      <c r="X121" s="58" t="str">
        <f>IF(AI121&gt;=3.5,"A",IF(AI121&gt;=2.5,"B",IF(AI121&gt;=1.5,"C","D")))</f>
        <v>C</v>
      </c>
      <c r="Y121" s="277">
        <f>IF(E121="A",4.2,IF(E121="B",2.5,IF(E121="C",2,1)))</f>
        <v>1</v>
      </c>
      <c r="Z121" s="278">
        <f>IF(G121="A",4.2,IF(G121="B",2.5,IF(G121="C",2,1)))</f>
        <v>2</v>
      </c>
      <c r="AA121" s="278">
        <f>IF(I121="A",4.2,IF(I121="B",2.5,IF(I121="C",2,1)))</f>
        <v>4.2</v>
      </c>
      <c r="AB121" s="278">
        <f>IF(K121="A",4.2,IF(K121="B",2.5,IF(K121="C",2,1)))</f>
        <v>4.2</v>
      </c>
      <c r="AC121" s="278">
        <f>IF(M121="A",4.2,IF(M121="B",2.5,IF(M121="C",2,1)))</f>
        <v>1</v>
      </c>
      <c r="AD121" s="278">
        <f>IF(O121="A",4.2,IF(O121="B",2.5,IF(O121="C",2,1)))</f>
        <v>1</v>
      </c>
      <c r="AE121" s="278">
        <f>IF(Q121="A",4.2,IF(Q121="B",2.5,IF(Q121="C",2,1)))</f>
        <v>1</v>
      </c>
      <c r="AF121" s="278">
        <f>IF(S121="A",4.2,IF(S121="B",2.5,IF(S121="C",2,1)))</f>
        <v>1</v>
      </c>
      <c r="AG121" s="278">
        <f>IF(U121="A",4.2,IF(U121="B",2.5,IF(U121="C",2,1)))</f>
        <v>1</v>
      </c>
      <c r="AH121" s="278">
        <f>IF(W121="A",4.2,IF(W121="B",2.5,IF(W121="C",2,1)))</f>
        <v>1</v>
      </c>
      <c r="AI121" s="59">
        <f>AVERAGE(Y121:AH121)</f>
        <v>1.7399999999999998</v>
      </c>
    </row>
    <row r="122" spans="1:35" x14ac:dyDescent="0.25">
      <c r="A122" s="341">
        <v>7</v>
      </c>
      <c r="B122" s="333">
        <v>70510</v>
      </c>
      <c r="C122" s="334" t="s">
        <v>15</v>
      </c>
      <c r="D122" s="335">
        <f>'[13]Мун-2023'!CM122</f>
        <v>0</v>
      </c>
      <c r="E122" s="336" t="str">
        <f t="shared" si="22"/>
        <v>D</v>
      </c>
      <c r="F122" s="337">
        <f>'[13]Мун-2023'!CO122</f>
        <v>0.37528089887640448</v>
      </c>
      <c r="G122" s="61" t="str">
        <f t="shared" si="23"/>
        <v>B</v>
      </c>
      <c r="H122" s="338">
        <f>'[13]Мун-2023'!CQ122</f>
        <v>0</v>
      </c>
      <c r="I122" s="61" t="str">
        <f t="shared" si="24"/>
        <v>A</v>
      </c>
      <c r="J122" s="33">
        <f>'[13]Мун-2023'!CS122</f>
        <v>0</v>
      </c>
      <c r="K122" s="61" t="str">
        <f t="shared" si="25"/>
        <v>A</v>
      </c>
      <c r="L122" s="33">
        <f>'[13]Рег-2023'!W122</f>
        <v>0</v>
      </c>
      <c r="M122" s="30" t="str">
        <f t="shared" si="26"/>
        <v>D</v>
      </c>
      <c r="N122" s="33">
        <f>'[13]Рег-2023'!Y122</f>
        <v>2.3715668365221302E-4</v>
      </c>
      <c r="O122" s="34" t="str">
        <f t="shared" si="27"/>
        <v>D</v>
      </c>
      <c r="P122" s="23">
        <f>'[13]Рег-2023'!AA122</f>
        <v>0</v>
      </c>
      <c r="Q122" s="30" t="str">
        <f t="shared" si="28"/>
        <v>D</v>
      </c>
      <c r="R122" s="33">
        <f>'[13]Фед-2023'!AQ122</f>
        <v>0</v>
      </c>
      <c r="S122" s="34" t="str">
        <f t="shared" si="29"/>
        <v>D</v>
      </c>
      <c r="T122" s="23">
        <f>'[13]Фед-2023'!AS122</f>
        <v>1.1268589365497207E-4</v>
      </c>
      <c r="U122" s="30" t="str">
        <f t="shared" si="30"/>
        <v>D</v>
      </c>
      <c r="V122" s="33">
        <f>'[13]Фед-2023'!AU122</f>
        <v>0</v>
      </c>
      <c r="W122" s="336" t="str">
        <f t="shared" si="31"/>
        <v>D</v>
      </c>
      <c r="X122" s="58" t="str">
        <f t="shared" si="32"/>
        <v>C</v>
      </c>
      <c r="Y122" s="277">
        <f t="shared" si="33"/>
        <v>1</v>
      </c>
      <c r="Z122" s="278">
        <f t="shared" si="34"/>
        <v>2.5</v>
      </c>
      <c r="AA122" s="278">
        <f t="shared" si="35"/>
        <v>4.2</v>
      </c>
      <c r="AB122" s="278">
        <f t="shared" si="36"/>
        <v>4.2</v>
      </c>
      <c r="AC122" s="278">
        <f t="shared" si="37"/>
        <v>1</v>
      </c>
      <c r="AD122" s="278">
        <f t="shared" si="38"/>
        <v>1</v>
      </c>
      <c r="AE122" s="278">
        <f t="shared" si="39"/>
        <v>1</v>
      </c>
      <c r="AF122" s="278">
        <f t="shared" si="40"/>
        <v>1</v>
      </c>
      <c r="AG122" s="278">
        <f t="shared" si="41"/>
        <v>1</v>
      </c>
      <c r="AH122" s="278">
        <f t="shared" si="42"/>
        <v>1</v>
      </c>
      <c r="AI122" s="59">
        <f t="shared" si="43"/>
        <v>1.7899999999999998</v>
      </c>
    </row>
    <row r="123" spans="1:35" x14ac:dyDescent="0.25">
      <c r="A123" s="341">
        <v>8</v>
      </c>
      <c r="B123" s="333">
        <v>10880</v>
      </c>
      <c r="C123" s="334" t="s">
        <v>163</v>
      </c>
      <c r="D123" s="335">
        <f>'[13]Мун-2023'!CM123</f>
        <v>5.2173913043478258E-2</v>
      </c>
      <c r="E123" s="336" t="str">
        <f t="shared" si="22"/>
        <v>C</v>
      </c>
      <c r="F123" s="337">
        <f>'[13]Мун-2023'!CO123</f>
        <v>6.2653228003268863E-2</v>
      </c>
      <c r="G123" s="61" t="str">
        <f t="shared" si="23"/>
        <v>D</v>
      </c>
      <c r="H123" s="338">
        <f>'[13]Мун-2023'!CQ123</f>
        <v>0</v>
      </c>
      <c r="I123" s="61" t="str">
        <f t="shared" si="24"/>
        <v>A</v>
      </c>
      <c r="J123" s="33">
        <f>'[13]Мун-2023'!CS123</f>
        <v>0</v>
      </c>
      <c r="K123" s="61" t="str">
        <f t="shared" si="25"/>
        <v>A</v>
      </c>
      <c r="L123" s="33">
        <f>'[13]Рег-2023'!W124</f>
        <v>0.25</v>
      </c>
      <c r="M123" s="30" t="str">
        <f t="shared" si="26"/>
        <v>B</v>
      </c>
      <c r="N123" s="33">
        <f>'[13]Рег-2023'!Y124</f>
        <v>0.71147005095663907</v>
      </c>
      <c r="O123" s="34" t="str">
        <f t="shared" si="27"/>
        <v>C</v>
      </c>
      <c r="P123" s="23">
        <f>'[13]Рег-2023'!AA124</f>
        <v>0.66666666666666663</v>
      </c>
      <c r="Q123" s="30" t="str">
        <f t="shared" si="28"/>
        <v>A</v>
      </c>
      <c r="R123" s="33">
        <f>'[13]Фед-2023'!AQ124</f>
        <v>0.42857142857142855</v>
      </c>
      <c r="S123" s="34" t="str">
        <f t="shared" si="29"/>
        <v>A</v>
      </c>
      <c r="T123" s="23">
        <f>'[13]Фед-2023'!AS124</f>
        <v>5.4089228954386597</v>
      </c>
      <c r="U123" s="30" t="str">
        <f t="shared" si="30"/>
        <v>A</v>
      </c>
      <c r="V123" s="33">
        <f>'[13]Фед-2023'!AU124</f>
        <v>0.20833333333333334</v>
      </c>
      <c r="W123" s="336" t="str">
        <f t="shared" si="31"/>
        <v>B</v>
      </c>
      <c r="X123" s="58" t="str">
        <f>IF(AI123&gt;=3.5,"A",IF(AI123&gt;=2.5,"B",IF(AI123&gt;=1.5,"C","D")))</f>
        <v>B</v>
      </c>
      <c r="Y123" s="277">
        <f>IF(E123="A",4.2,IF(E123="B",2.5,IF(E123="C",2,1)))</f>
        <v>2</v>
      </c>
      <c r="Z123" s="278">
        <f>IF(G123="A",4.2,IF(G123="B",2.5,IF(G123="C",2,1)))</f>
        <v>1</v>
      </c>
      <c r="AA123" s="278">
        <f>IF(I123="A",4.2,IF(I123="B",2.5,IF(I123="C",2,1)))</f>
        <v>4.2</v>
      </c>
      <c r="AB123" s="278">
        <f>IF(K123="A",4.2,IF(K123="B",2.5,IF(K123="C",2,1)))</f>
        <v>4.2</v>
      </c>
      <c r="AC123" s="278">
        <f>IF(M123="A",4.2,IF(M123="B",2.5,IF(M123="C",2,1)))</f>
        <v>2.5</v>
      </c>
      <c r="AD123" s="278">
        <f>IF(O123="A",4.2,IF(O123="B",2.5,IF(O123="C",2,1)))</f>
        <v>2</v>
      </c>
      <c r="AE123" s="278">
        <f>IF(Q123="A",4.2,IF(Q123="B",2.5,IF(Q123="C",2,1)))</f>
        <v>4.2</v>
      </c>
      <c r="AF123" s="278">
        <f>IF(S123="A",4.2,IF(S123="B",2.5,IF(S123="C",2,1)))</f>
        <v>4.2</v>
      </c>
      <c r="AG123" s="278">
        <f>IF(U123="A",4.2,IF(U123="B",2.5,IF(U123="C",2,1)))</f>
        <v>4.2</v>
      </c>
      <c r="AH123" s="278">
        <f>IF(W123="A",4.2,IF(W123="B",2.5,IF(W123="C",2,1)))</f>
        <v>2.5</v>
      </c>
      <c r="AI123" s="59">
        <f>AVERAGE(Y123:AH123)</f>
        <v>3.1</v>
      </c>
    </row>
    <row r="124" spans="1:35" ht="15.75" thickBot="1" x14ac:dyDescent="0.3">
      <c r="A124" s="363">
        <v>9</v>
      </c>
      <c r="B124" s="364">
        <v>10890</v>
      </c>
      <c r="C124" s="365" t="s">
        <v>190</v>
      </c>
      <c r="D124" s="366">
        <f>'[13]Мун-2023'!CM124</f>
        <v>4.69773766843862E-3</v>
      </c>
      <c r="E124" s="367" t="str">
        <f t="shared" si="22"/>
        <v>D</v>
      </c>
      <c r="F124" s="368">
        <f>'[13]Мун-2023'!CO124</f>
        <v>3.3192449733278622</v>
      </c>
      <c r="G124" s="65" t="str">
        <f t="shared" si="23"/>
        <v>A</v>
      </c>
      <c r="H124" s="369">
        <f>'[13]Мун-2023'!CQ124</f>
        <v>0</v>
      </c>
      <c r="I124" s="65" t="str">
        <f t="shared" si="24"/>
        <v>A</v>
      </c>
      <c r="J124" s="51">
        <f>'[13]Мун-2023'!CS124</f>
        <v>0</v>
      </c>
      <c r="K124" s="65" t="str">
        <f t="shared" si="25"/>
        <v>A</v>
      </c>
      <c r="L124" s="52">
        <f>'[13]Рег-2023'!W124</f>
        <v>0.25</v>
      </c>
      <c r="M124" s="66" t="str">
        <f t="shared" si="26"/>
        <v>B</v>
      </c>
      <c r="N124" s="51">
        <f>'[13]Рег-2023'!Y124</f>
        <v>0.71147005095663907</v>
      </c>
      <c r="O124" s="67" t="str">
        <f t="shared" si="27"/>
        <v>C</v>
      </c>
      <c r="P124" s="52">
        <f>'[13]Рег-2023'!AA124</f>
        <v>0.66666666666666663</v>
      </c>
      <c r="Q124" s="66" t="str">
        <f t="shared" si="28"/>
        <v>A</v>
      </c>
      <c r="R124" s="51">
        <f>'[13]Фед-2023'!AQ124</f>
        <v>0.42857142857142855</v>
      </c>
      <c r="S124" s="67" t="str">
        <f t="shared" si="29"/>
        <v>A</v>
      </c>
      <c r="T124" s="52">
        <f>'[13]Фед-2023'!AS124</f>
        <v>5.4089228954386597</v>
      </c>
      <c r="U124" s="66" t="str">
        <f t="shared" si="30"/>
        <v>A</v>
      </c>
      <c r="V124" s="51">
        <f>'[13]Фед-2023'!AU124</f>
        <v>0.20833333333333334</v>
      </c>
      <c r="W124" s="367" t="str">
        <f t="shared" si="31"/>
        <v>B</v>
      </c>
      <c r="X124" s="68" t="str">
        <f>IF(AI124&gt;=3.5,"A",IF(AI124&gt;=2.5,"B",IF(AI124&gt;=1.5,"C","D")))</f>
        <v>B</v>
      </c>
      <c r="Y124" s="268">
        <f>IF(E124="A",4.2,IF(E124="B",2.5,IF(E124="C",2,1)))</f>
        <v>1</v>
      </c>
      <c r="Z124" s="269">
        <f>IF(G124="A",4.2,IF(G124="B",2.5,IF(G124="C",2,1)))</f>
        <v>4.2</v>
      </c>
      <c r="AA124" s="269">
        <f>IF(I124="A",4.2,IF(I124="B",2.5,IF(I124="C",2,1)))</f>
        <v>4.2</v>
      </c>
      <c r="AB124" s="269">
        <f>IF(K124="A",4.2,IF(K124="B",2.5,IF(K124="C",2,1)))</f>
        <v>4.2</v>
      </c>
      <c r="AC124" s="269">
        <f>IF(M124="A",4.2,IF(M124="B",2.5,IF(M124="C",2,1)))</f>
        <v>2.5</v>
      </c>
      <c r="AD124" s="269">
        <f>IF(O124="A",4.2,IF(O124="B",2.5,IF(O124="C",2,1)))</f>
        <v>2</v>
      </c>
      <c r="AE124" s="269">
        <f>IF(Q124="A",4.2,IF(Q124="B",2.5,IF(Q124="C",2,1)))</f>
        <v>4.2</v>
      </c>
      <c r="AF124" s="269">
        <f>IF(S124="A",4.2,IF(S124="B",2.5,IF(S124="C",2,1)))</f>
        <v>4.2</v>
      </c>
      <c r="AG124" s="269">
        <f>IF(U124="A",4.2,IF(U124="B",2.5,IF(U124="C",2,1)))</f>
        <v>4.2</v>
      </c>
      <c r="AH124" s="269">
        <f>IF(W124="A",4.2,IF(W124="B",2.5,IF(W124="C",2,1)))</f>
        <v>2.5</v>
      </c>
      <c r="AI124" s="60">
        <f>AVERAGE(Y124:AH124)</f>
        <v>3.3200000000000003</v>
      </c>
    </row>
    <row r="125" spans="1:35" ht="16.5" thickBot="1" x14ac:dyDescent="0.3">
      <c r="A125" s="318">
        <f>A16+A29+A47+A68+A83+A114+A124</f>
        <v>111</v>
      </c>
      <c r="B125" s="11"/>
      <c r="C125" s="94" t="s">
        <v>90</v>
      </c>
      <c r="D125" s="95">
        <f>'[13]Мун-2023'!CM125</f>
        <v>6.1240021387482357E-2</v>
      </c>
      <c r="E125" s="96"/>
      <c r="F125" s="95">
        <f>'[13]Мун-2023'!CO125</f>
        <v>0.34716841089404488</v>
      </c>
      <c r="G125" s="96"/>
      <c r="H125" s="95">
        <f>'[13]Мун-2023'!CQ125</f>
        <v>0</v>
      </c>
      <c r="I125" s="97"/>
      <c r="J125" s="98">
        <f>'[13]Мун-2023'!CS125</f>
        <v>0</v>
      </c>
      <c r="K125" s="97"/>
      <c r="L125" s="95">
        <f>'[13]Рег-2023'!W125</f>
        <v>0.21846846846846846</v>
      </c>
      <c r="M125" s="97"/>
      <c r="N125" s="95">
        <f>'[13]Рег-2023'!Y125</f>
        <v>1.0000000000000011</v>
      </c>
      <c r="O125" s="97"/>
      <c r="P125" s="95">
        <f>'[13]Рег-2023'!AA125</f>
        <v>0.19570327209064964</v>
      </c>
      <c r="Q125" s="97"/>
      <c r="R125" s="95">
        <f>'[13]Фед-2023'!AQ125</f>
        <v>0.15958815958815956</v>
      </c>
      <c r="S125" s="97"/>
      <c r="T125" s="95">
        <f>'[13]Фед-2023'!AS125</f>
        <v>1</v>
      </c>
      <c r="U125" s="97"/>
      <c r="V125" s="95">
        <f>'[13]Фед-2023'!AU125</f>
        <v>0.14010887970409991</v>
      </c>
      <c r="W125" s="2"/>
      <c r="X125" s="14"/>
      <c r="Z125" s="17"/>
      <c r="AA125" s="17"/>
      <c r="AB125" s="17"/>
      <c r="AC125" s="17"/>
      <c r="AD125" s="18">
        <f>AVERAGE(AD7:AD121)</f>
        <v>1.8565217391304336</v>
      </c>
    </row>
    <row r="126" spans="1:35" x14ac:dyDescent="0.25">
      <c r="A126" s="7"/>
      <c r="B126" s="7"/>
      <c r="C126" s="15" t="s">
        <v>135</v>
      </c>
      <c r="D126" s="370">
        <f>D125+D125/2</f>
        <v>9.1860032081223536E-2</v>
      </c>
      <c r="E126" s="370"/>
      <c r="F126" s="370">
        <f t="shared" ref="F126:V126" si="44">F125+F125/2</f>
        <v>0.52075261634106729</v>
      </c>
      <c r="G126" s="370"/>
      <c r="H126" s="370">
        <f t="shared" si="44"/>
        <v>0</v>
      </c>
      <c r="I126" s="370"/>
      <c r="J126" s="370">
        <f t="shared" si="44"/>
        <v>0</v>
      </c>
      <c r="K126" s="370"/>
      <c r="L126" s="370">
        <f t="shared" si="44"/>
        <v>0.32770270270270269</v>
      </c>
      <c r="M126" s="370"/>
      <c r="N126" s="370">
        <f t="shared" si="44"/>
        <v>1.5000000000000018</v>
      </c>
      <c r="O126" s="370"/>
      <c r="P126" s="370">
        <f t="shared" si="44"/>
        <v>0.29355490813597446</v>
      </c>
      <c r="Q126" s="370"/>
      <c r="R126" s="370">
        <f t="shared" si="44"/>
        <v>0.23938223938223935</v>
      </c>
      <c r="S126" s="370"/>
      <c r="T126" s="370">
        <f t="shared" si="44"/>
        <v>1.5</v>
      </c>
      <c r="U126" s="370"/>
      <c r="V126" s="370">
        <f t="shared" si="44"/>
        <v>0.21016331955614986</v>
      </c>
      <c r="W126" s="2"/>
      <c r="X126" s="14"/>
      <c r="Z126" s="17"/>
      <c r="AA126" s="17"/>
      <c r="AB126" s="17"/>
      <c r="AC126" s="17"/>
      <c r="AD126" s="19">
        <v>0.45</v>
      </c>
    </row>
    <row r="127" spans="1:35" x14ac:dyDescent="0.25">
      <c r="A127" s="7"/>
      <c r="B127" s="7"/>
      <c r="C127" s="20" t="s">
        <v>136</v>
      </c>
      <c r="D127" s="371">
        <f>D125</f>
        <v>6.1240021387482357E-2</v>
      </c>
      <c r="E127" s="371"/>
      <c r="F127" s="371">
        <f t="shared" ref="F127:V127" si="45">F125</f>
        <v>0.34716841089404488</v>
      </c>
      <c r="G127" s="371"/>
      <c r="H127" s="371">
        <f t="shared" si="45"/>
        <v>0</v>
      </c>
      <c r="I127" s="371"/>
      <c r="J127" s="371">
        <f t="shared" si="45"/>
        <v>0</v>
      </c>
      <c r="K127" s="371"/>
      <c r="L127" s="371">
        <f t="shared" si="45"/>
        <v>0.21846846846846846</v>
      </c>
      <c r="M127" s="371"/>
      <c r="N127" s="371">
        <f t="shared" si="45"/>
        <v>1.0000000000000011</v>
      </c>
      <c r="O127" s="371"/>
      <c r="P127" s="371">
        <f t="shared" si="45"/>
        <v>0.19570327209064964</v>
      </c>
      <c r="Q127" s="371"/>
      <c r="R127" s="371">
        <f t="shared" si="45"/>
        <v>0.15958815958815956</v>
      </c>
      <c r="S127" s="371"/>
      <c r="T127" s="371">
        <f t="shared" si="45"/>
        <v>1</v>
      </c>
      <c r="U127" s="371"/>
      <c r="V127" s="371">
        <f t="shared" si="45"/>
        <v>0.14010887970409991</v>
      </c>
      <c r="W127" s="2"/>
      <c r="X127" s="14"/>
      <c r="Z127" s="17"/>
      <c r="AA127" s="17"/>
      <c r="AB127" s="17"/>
      <c r="AC127" s="17"/>
      <c r="AD127" s="19">
        <v>0.33</v>
      </c>
    </row>
    <row r="128" spans="1:35" x14ac:dyDescent="0.25">
      <c r="A128" s="7"/>
      <c r="B128" s="7"/>
      <c r="C128" s="15" t="s">
        <v>137</v>
      </c>
      <c r="D128" s="371">
        <f>D125-D125/2</f>
        <v>3.0620010693741179E-2</v>
      </c>
      <c r="E128" s="371"/>
      <c r="F128" s="371">
        <f t="shared" ref="F128:V128" si="46">F125-F125/2</f>
        <v>0.17358420544702244</v>
      </c>
      <c r="G128" s="371"/>
      <c r="H128" s="371">
        <f t="shared" si="46"/>
        <v>0</v>
      </c>
      <c r="I128" s="371"/>
      <c r="J128" s="371">
        <f t="shared" si="46"/>
        <v>0</v>
      </c>
      <c r="K128" s="371"/>
      <c r="L128" s="371">
        <f t="shared" si="46"/>
        <v>0.10923423423423423</v>
      </c>
      <c r="M128" s="371"/>
      <c r="N128" s="371">
        <f t="shared" si="46"/>
        <v>0.50000000000000056</v>
      </c>
      <c r="O128" s="371"/>
      <c r="P128" s="371">
        <f t="shared" si="46"/>
        <v>9.7851636045324819E-2</v>
      </c>
      <c r="Q128" s="371"/>
      <c r="R128" s="371">
        <f t="shared" si="46"/>
        <v>7.9794079794079778E-2</v>
      </c>
      <c r="S128" s="371"/>
      <c r="T128" s="371">
        <f t="shared" si="46"/>
        <v>0.5</v>
      </c>
      <c r="U128" s="371"/>
      <c r="V128" s="371">
        <f t="shared" si="46"/>
        <v>7.0054439852049954E-2</v>
      </c>
      <c r="W128" s="2"/>
      <c r="X128" s="2"/>
      <c r="Z128" s="17"/>
      <c r="AA128" s="17"/>
      <c r="AB128" s="17"/>
      <c r="AC128" s="17"/>
      <c r="AD128" s="19">
        <v>0.15</v>
      </c>
    </row>
    <row r="129" spans="2:24" x14ac:dyDescent="0.25">
      <c r="T129" s="16"/>
    </row>
    <row r="130" spans="2:24" x14ac:dyDescent="0.25">
      <c r="D130" s="1" t="s">
        <v>81</v>
      </c>
      <c r="E130" s="3" t="s">
        <v>134</v>
      </c>
      <c r="F130" s="21"/>
      <c r="G130" s="22"/>
      <c r="H130" s="21"/>
      <c r="I130" s="22"/>
      <c r="J130" s="22"/>
      <c r="K130" s="22"/>
      <c r="L130" s="21"/>
      <c r="M130" s="53"/>
      <c r="N130" s="21"/>
      <c r="O130" s="53"/>
      <c r="P130" s="21"/>
      <c r="Q130" s="54"/>
      <c r="R130" s="21"/>
      <c r="S130" s="53"/>
      <c r="T130" s="21"/>
      <c r="U130" s="53"/>
      <c r="V130" s="21"/>
      <c r="W130" s="12"/>
      <c r="X130" s="3"/>
    </row>
    <row r="131" spans="2:24" x14ac:dyDescent="0.25">
      <c r="B131" s="9"/>
      <c r="D131" s="4" t="s">
        <v>83</v>
      </c>
      <c r="E131" s="3" t="s">
        <v>131</v>
      </c>
      <c r="F131" s="21"/>
      <c r="G131" s="22"/>
      <c r="H131" s="21"/>
      <c r="I131" s="22"/>
      <c r="J131" s="22"/>
      <c r="K131" s="22"/>
      <c r="L131" s="21"/>
      <c r="M131" s="53"/>
      <c r="N131" s="21"/>
      <c r="O131" s="53"/>
      <c r="P131" s="21"/>
      <c r="Q131" s="54"/>
      <c r="R131" s="21"/>
      <c r="S131" s="53"/>
      <c r="T131" s="21"/>
      <c r="U131" s="53"/>
      <c r="V131" s="21"/>
      <c r="W131" s="12"/>
      <c r="X131" s="3"/>
    </row>
    <row r="132" spans="2:24" x14ac:dyDescent="0.25">
      <c r="D132" s="5" t="s">
        <v>82</v>
      </c>
      <c r="E132" s="3" t="s">
        <v>132</v>
      </c>
      <c r="F132" s="21"/>
      <c r="G132" s="22"/>
      <c r="H132" s="21"/>
      <c r="I132" s="22"/>
      <c r="J132" s="22"/>
      <c r="K132" s="22"/>
      <c r="L132" s="21"/>
      <c r="M132" s="53"/>
      <c r="N132" s="21"/>
      <c r="O132" s="53"/>
      <c r="P132" s="21"/>
      <c r="Q132" s="54"/>
      <c r="R132" s="21"/>
      <c r="S132" s="53"/>
      <c r="T132" s="21"/>
      <c r="U132" s="53"/>
      <c r="V132" s="21"/>
      <c r="W132" s="12"/>
      <c r="X132" s="3"/>
    </row>
    <row r="133" spans="2:24" x14ac:dyDescent="0.25">
      <c r="D133" s="6" t="s">
        <v>84</v>
      </c>
      <c r="E133" s="3" t="s">
        <v>133</v>
      </c>
      <c r="F133" s="21"/>
      <c r="G133" s="22"/>
      <c r="H133" s="21"/>
      <c r="I133" s="22"/>
      <c r="J133" s="22"/>
      <c r="K133" s="22"/>
      <c r="L133" s="21"/>
      <c r="M133" s="55"/>
      <c r="N133" s="21"/>
      <c r="O133" s="55"/>
      <c r="P133" s="21"/>
      <c r="Q133" s="54"/>
      <c r="R133" s="21"/>
      <c r="S133" s="55"/>
      <c r="T133" s="21"/>
      <c r="U133" s="55"/>
      <c r="V133" s="21"/>
      <c r="W133" s="12"/>
      <c r="X133" s="3"/>
    </row>
  </sheetData>
  <mergeCells count="10">
    <mergeCell ref="L4:Q4"/>
    <mergeCell ref="R4:W4"/>
    <mergeCell ref="X4:X5"/>
    <mergeCell ref="Y4:AI4"/>
    <mergeCell ref="A1:C1"/>
    <mergeCell ref="A2:C2"/>
    <mergeCell ref="A4:A5"/>
    <mergeCell ref="B4:B5"/>
    <mergeCell ref="C4:C5"/>
    <mergeCell ref="D4:K4"/>
  </mergeCells>
  <conditionalFormatting sqref="E6:E124 G6:G124 O6:O124 M6:M124 S6:S124 U6:U124 W6:X124 I6:I124 K6:K124">
    <cfRule type="cellIs" dxfId="109" priority="17" operator="equal">
      <formula>"D"</formula>
    </cfRule>
    <cfRule type="cellIs" dxfId="108" priority="18" operator="equal">
      <formula>"C"</formula>
    </cfRule>
    <cfRule type="cellIs" dxfId="107" priority="19" operator="equal">
      <formula>"B"</formula>
    </cfRule>
    <cfRule type="cellIs" dxfId="106" priority="20" operator="equal">
      <formula>"A"</formula>
    </cfRule>
  </conditionalFormatting>
  <conditionalFormatting sqref="Q6:Q124">
    <cfRule type="cellIs" dxfId="105" priority="8" operator="equal">
      <formula>"D"</formula>
    </cfRule>
    <cfRule type="cellIs" dxfId="104" priority="9" operator="equal">
      <formula>"C"</formula>
    </cfRule>
    <cfRule type="cellIs" dxfId="103" priority="10" operator="equal">
      <formula>"B"</formula>
    </cfRule>
    <cfRule type="cellIs" priority="11" operator="equal">
      <formula>"B"</formula>
    </cfRule>
    <cfRule type="cellIs" dxfId="102" priority="12" operator="equal">
      <formula>"A"</formula>
    </cfRule>
  </conditionalFormatting>
  <conditionalFormatting sqref="J6 J8:J124">
    <cfRule type="cellIs" dxfId="101" priority="13" operator="lessThan">
      <formula>$J$128</formula>
    </cfRule>
    <cfRule type="cellIs" dxfId="100" priority="14" operator="between">
      <formula>$J$128</formula>
      <formula>$J$127</formula>
    </cfRule>
    <cfRule type="cellIs" dxfId="99" priority="15" operator="between">
      <formula>$J$127</formula>
      <formula>$J$126</formula>
    </cfRule>
    <cfRule type="cellIs" dxfId="98" priority="16" operator="greaterThanOrEqual">
      <formula>$J$126</formula>
    </cfRule>
  </conditionalFormatting>
  <conditionalFormatting sqref="J7">
    <cfRule type="cellIs" dxfId="97" priority="4" operator="lessThan">
      <formula>$J$128</formula>
    </cfRule>
    <cfRule type="cellIs" dxfId="96" priority="5" operator="between">
      <formula>$J$128</formula>
      <formula>$J$127</formula>
    </cfRule>
    <cfRule type="cellIs" dxfId="95" priority="6" operator="between">
      <formula>$J$127</formula>
      <formula>$J$126</formula>
    </cfRule>
    <cfRule type="cellIs" dxfId="94" priority="7" operator="greaterThanOrEqual">
      <formula>$J$126</formula>
    </cfRule>
  </conditionalFormatting>
  <conditionalFormatting sqref="H6:H124">
    <cfRule type="cellIs" dxfId="93" priority="21" stopIfTrue="1" operator="lessThan">
      <formula>$H$128</formula>
    </cfRule>
    <cfRule type="cellIs" dxfId="92" priority="22" stopIfTrue="1" operator="between">
      <formula>$H$128</formula>
      <formula>$H$127</formula>
    </cfRule>
    <cfRule type="cellIs" dxfId="91" priority="23" stopIfTrue="1" operator="between">
      <formula>$H$127</formula>
      <formula>$H$126</formula>
    </cfRule>
    <cfRule type="cellIs" dxfId="90" priority="24" stopIfTrue="1" operator="greaterThanOrEqual">
      <formula>$H$126</formula>
    </cfRule>
  </conditionalFormatting>
  <conditionalFormatting sqref="F6:F124">
    <cfRule type="cellIs" dxfId="89" priority="3" stopIfTrue="1" operator="equal">
      <formula>$F$127</formula>
    </cfRule>
    <cfRule type="cellIs" dxfId="88" priority="25" stopIfTrue="1" operator="lessThan">
      <formula>$F$128</formula>
    </cfRule>
    <cfRule type="cellIs" dxfId="87" priority="26" stopIfTrue="1" operator="between">
      <formula>$F$128</formula>
      <formula>$F$127</formula>
    </cfRule>
    <cfRule type="cellIs" dxfId="86" priority="27" stopIfTrue="1" operator="between">
      <formula>$F$127</formula>
      <formula>$F$126</formula>
    </cfRule>
    <cfRule type="cellIs" dxfId="85" priority="28" stopIfTrue="1" operator="greaterThanOrEqual">
      <formula>$F$126</formula>
    </cfRule>
  </conditionalFormatting>
  <conditionalFormatting sqref="D6:D124">
    <cfRule type="cellIs" dxfId="84" priority="29" stopIfTrue="1" operator="greaterThanOrEqual">
      <formula>$D$126</formula>
    </cfRule>
    <cfRule type="cellIs" dxfId="83" priority="30" stopIfTrue="1" operator="between">
      <formula>$D$127</formula>
      <formula>$D$126</formula>
    </cfRule>
    <cfRule type="cellIs" dxfId="82" priority="31" stopIfTrue="1" operator="between">
      <formula>$D$128</formula>
      <formula>$D$127</formula>
    </cfRule>
    <cfRule type="cellIs" dxfId="81" priority="32" stopIfTrue="1" operator="lessThan">
      <formula>$D$128</formula>
    </cfRule>
  </conditionalFormatting>
  <conditionalFormatting sqref="L6:L124">
    <cfRule type="cellIs" dxfId="80" priority="2" stopIfTrue="1" operator="equal">
      <formula>$L$127</formula>
    </cfRule>
    <cfRule type="cellIs" dxfId="79" priority="33" stopIfTrue="1" operator="lessThan">
      <formula>$L$128</formula>
    </cfRule>
    <cfRule type="cellIs" dxfId="78" priority="34" stopIfTrue="1" operator="between">
      <formula>$L$128</formula>
      <formula>$L$127</formula>
    </cfRule>
    <cfRule type="cellIs" dxfId="77" priority="35" stopIfTrue="1" operator="between">
      <formula>$L$127</formula>
      <formula>$L$126</formula>
    </cfRule>
    <cfRule type="cellIs" dxfId="76" priority="36" stopIfTrue="1" operator="greaterThanOrEqual">
      <formula>$L$126</formula>
    </cfRule>
  </conditionalFormatting>
  <conditionalFormatting sqref="N6:N124">
    <cfRule type="cellIs" dxfId="75" priority="37" stopIfTrue="1" operator="lessThan">
      <formula>$N$128</formula>
    </cfRule>
    <cfRule type="cellIs" dxfId="74" priority="38" stopIfTrue="1" operator="between">
      <formula>$N$128</formula>
      <formula>$N$127</formula>
    </cfRule>
    <cfRule type="cellIs" dxfId="73" priority="39" stopIfTrue="1" operator="between">
      <formula>$N$127</formula>
      <formula>$N$126</formula>
    </cfRule>
    <cfRule type="cellIs" dxfId="72" priority="40" stopIfTrue="1" operator="greaterThanOrEqual">
      <formula>$N$126</formula>
    </cfRule>
  </conditionalFormatting>
  <conditionalFormatting sqref="P6:P124">
    <cfRule type="cellIs" dxfId="71" priority="41" stopIfTrue="1" operator="lessThan">
      <formula>$P$128</formula>
    </cfRule>
    <cfRule type="cellIs" dxfId="70" priority="42" stopIfTrue="1" operator="between">
      <formula>$P$128</formula>
      <formula>$P$127</formula>
    </cfRule>
    <cfRule type="cellIs" dxfId="69" priority="43" stopIfTrue="1" operator="between">
      <formula>$P$127</formula>
      <formula>$P$126</formula>
    </cfRule>
    <cfRule type="cellIs" dxfId="68" priority="44" stopIfTrue="1" operator="greaterThanOrEqual">
      <formula>$P$126</formula>
    </cfRule>
  </conditionalFormatting>
  <conditionalFormatting sqref="R6:R124">
    <cfRule type="cellIs" dxfId="67" priority="1" stopIfTrue="1" operator="equal">
      <formula>$R$127</formula>
    </cfRule>
    <cfRule type="cellIs" dxfId="66" priority="45" stopIfTrue="1" operator="lessThan">
      <formula>$R$128</formula>
    </cfRule>
    <cfRule type="cellIs" dxfId="65" priority="46" stopIfTrue="1" operator="between">
      <formula>$R$128</formula>
      <formula>$R$127</formula>
    </cfRule>
    <cfRule type="cellIs" dxfId="64" priority="47" stopIfTrue="1" operator="between">
      <formula>$R$127</formula>
      <formula>$R$126</formula>
    </cfRule>
    <cfRule type="cellIs" dxfId="63" priority="48" stopIfTrue="1" operator="greaterThanOrEqual">
      <formula>$R$126</formula>
    </cfRule>
  </conditionalFormatting>
  <conditionalFormatting sqref="T6:T124">
    <cfRule type="cellIs" dxfId="62" priority="49" operator="lessThan">
      <formula>$T$128</formula>
    </cfRule>
    <cfRule type="cellIs" dxfId="61" priority="50" operator="between">
      <formula>$T$128</formula>
      <formula>$T$127</formula>
    </cfRule>
    <cfRule type="cellIs" dxfId="60" priority="51" operator="between">
      <formula>$T$127</formula>
      <formula>$T$126</formula>
    </cfRule>
    <cfRule type="cellIs" dxfId="59" priority="52" operator="greaterThanOrEqual">
      <formula>$T$128</formula>
    </cfRule>
  </conditionalFormatting>
  <conditionalFormatting sqref="V6:V124">
    <cfRule type="cellIs" dxfId="58" priority="53" operator="lessThan">
      <formula>$V$128</formula>
    </cfRule>
    <cfRule type="cellIs" dxfId="57" priority="54" stopIfTrue="1" operator="between">
      <formula>$V$128</formula>
      <formula>$V$127</formula>
    </cfRule>
    <cfRule type="cellIs" dxfId="56" priority="55" stopIfTrue="1" operator="between">
      <formula>$V$127</formula>
      <formula>$V$126</formula>
    </cfRule>
    <cfRule type="cellIs" dxfId="55" priority="56" operator="greaterThanOrEqual">
      <formula>$V$126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8" width="13.5703125" customWidth="1"/>
    <col min="9" max="9" width="13.7109375" customWidth="1"/>
    <col min="10" max="11" width="11.7109375" customWidth="1"/>
    <col min="12" max="12" width="10.7109375" customWidth="1"/>
    <col min="13" max="13" width="8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8.7109375" customWidth="1"/>
    <col min="20" max="20" width="10.7109375" customWidth="1"/>
    <col min="21" max="21" width="8.7109375" customWidth="1"/>
    <col min="22" max="23" width="13.7109375" customWidth="1"/>
    <col min="24" max="24" width="10.85546875" customWidth="1"/>
    <col min="25" max="25" width="0.140625" customWidth="1"/>
    <col min="26" max="35" width="0.140625" hidden="1" customWidth="1"/>
    <col min="36" max="36" width="9.140625" hidden="1" customWidth="1"/>
    <col min="257" max="257" width="4.140625" customWidth="1"/>
    <col min="258" max="258" width="8.7109375" customWidth="1"/>
    <col min="259" max="259" width="32.85546875" customWidth="1"/>
    <col min="260" max="260" width="10.7109375" customWidth="1"/>
    <col min="261" max="261" width="8.7109375" customWidth="1"/>
    <col min="262" max="262" width="10.7109375" customWidth="1"/>
    <col min="263" max="263" width="8.7109375" customWidth="1"/>
    <col min="264" max="264" width="13.5703125" customWidth="1"/>
    <col min="265" max="265" width="13.7109375" customWidth="1"/>
    <col min="266" max="267" width="11.7109375" customWidth="1"/>
    <col min="268" max="268" width="10.7109375" customWidth="1"/>
    <col min="269" max="269" width="8.7109375" customWidth="1"/>
    <col min="270" max="270" width="10.7109375" customWidth="1"/>
    <col min="271" max="271" width="8.7109375" customWidth="1"/>
    <col min="272" max="273" width="13.7109375" customWidth="1"/>
    <col min="274" max="274" width="10.7109375" customWidth="1"/>
    <col min="275" max="275" width="8.7109375" customWidth="1"/>
    <col min="276" max="276" width="10.7109375" customWidth="1"/>
    <col min="277" max="277" width="8.7109375" customWidth="1"/>
    <col min="278" max="279" width="13.7109375" customWidth="1"/>
    <col min="280" max="280" width="10.85546875" customWidth="1"/>
    <col min="281" max="281" width="0.140625" customWidth="1"/>
    <col min="282" max="292" width="0" hidden="1" customWidth="1"/>
    <col min="513" max="513" width="4.140625" customWidth="1"/>
    <col min="514" max="514" width="8.7109375" customWidth="1"/>
    <col min="515" max="515" width="32.85546875" customWidth="1"/>
    <col min="516" max="516" width="10.7109375" customWidth="1"/>
    <col min="517" max="517" width="8.7109375" customWidth="1"/>
    <col min="518" max="518" width="10.7109375" customWidth="1"/>
    <col min="519" max="519" width="8.7109375" customWidth="1"/>
    <col min="520" max="520" width="13.5703125" customWidth="1"/>
    <col min="521" max="521" width="13.7109375" customWidth="1"/>
    <col min="522" max="523" width="11.7109375" customWidth="1"/>
    <col min="524" max="524" width="10.7109375" customWidth="1"/>
    <col min="525" max="525" width="8.7109375" customWidth="1"/>
    <col min="526" max="526" width="10.7109375" customWidth="1"/>
    <col min="527" max="527" width="8.7109375" customWidth="1"/>
    <col min="528" max="529" width="13.7109375" customWidth="1"/>
    <col min="530" max="530" width="10.7109375" customWidth="1"/>
    <col min="531" max="531" width="8.7109375" customWidth="1"/>
    <col min="532" max="532" width="10.7109375" customWidth="1"/>
    <col min="533" max="533" width="8.7109375" customWidth="1"/>
    <col min="534" max="535" width="13.7109375" customWidth="1"/>
    <col min="536" max="536" width="10.85546875" customWidth="1"/>
    <col min="537" max="537" width="0.140625" customWidth="1"/>
    <col min="538" max="548" width="0" hidden="1" customWidth="1"/>
    <col min="769" max="769" width="4.140625" customWidth="1"/>
    <col min="770" max="770" width="8.7109375" customWidth="1"/>
    <col min="771" max="771" width="32.85546875" customWidth="1"/>
    <col min="772" max="772" width="10.7109375" customWidth="1"/>
    <col min="773" max="773" width="8.7109375" customWidth="1"/>
    <col min="774" max="774" width="10.7109375" customWidth="1"/>
    <col min="775" max="775" width="8.7109375" customWidth="1"/>
    <col min="776" max="776" width="13.5703125" customWidth="1"/>
    <col min="777" max="777" width="13.7109375" customWidth="1"/>
    <col min="778" max="779" width="11.7109375" customWidth="1"/>
    <col min="780" max="780" width="10.7109375" customWidth="1"/>
    <col min="781" max="781" width="8.7109375" customWidth="1"/>
    <col min="782" max="782" width="10.7109375" customWidth="1"/>
    <col min="783" max="783" width="8.7109375" customWidth="1"/>
    <col min="784" max="785" width="13.7109375" customWidth="1"/>
    <col min="786" max="786" width="10.7109375" customWidth="1"/>
    <col min="787" max="787" width="8.7109375" customWidth="1"/>
    <col min="788" max="788" width="10.7109375" customWidth="1"/>
    <col min="789" max="789" width="8.7109375" customWidth="1"/>
    <col min="790" max="791" width="13.7109375" customWidth="1"/>
    <col min="792" max="792" width="10.85546875" customWidth="1"/>
    <col min="793" max="793" width="0.140625" customWidth="1"/>
    <col min="794" max="804" width="0" hidden="1" customWidth="1"/>
    <col min="1025" max="1025" width="4.140625" customWidth="1"/>
    <col min="1026" max="1026" width="8.7109375" customWidth="1"/>
    <col min="1027" max="1027" width="32.85546875" customWidth="1"/>
    <col min="1028" max="1028" width="10.7109375" customWidth="1"/>
    <col min="1029" max="1029" width="8.7109375" customWidth="1"/>
    <col min="1030" max="1030" width="10.7109375" customWidth="1"/>
    <col min="1031" max="1031" width="8.7109375" customWidth="1"/>
    <col min="1032" max="1032" width="13.5703125" customWidth="1"/>
    <col min="1033" max="1033" width="13.7109375" customWidth="1"/>
    <col min="1034" max="1035" width="11.7109375" customWidth="1"/>
    <col min="1036" max="1036" width="10.7109375" customWidth="1"/>
    <col min="1037" max="1037" width="8.7109375" customWidth="1"/>
    <col min="1038" max="1038" width="10.7109375" customWidth="1"/>
    <col min="1039" max="1039" width="8.7109375" customWidth="1"/>
    <col min="1040" max="1041" width="13.7109375" customWidth="1"/>
    <col min="1042" max="1042" width="10.7109375" customWidth="1"/>
    <col min="1043" max="1043" width="8.7109375" customWidth="1"/>
    <col min="1044" max="1044" width="10.7109375" customWidth="1"/>
    <col min="1045" max="1045" width="8.7109375" customWidth="1"/>
    <col min="1046" max="1047" width="13.7109375" customWidth="1"/>
    <col min="1048" max="1048" width="10.85546875" customWidth="1"/>
    <col min="1049" max="1049" width="0.140625" customWidth="1"/>
    <col min="1050" max="1060" width="0" hidden="1" customWidth="1"/>
    <col min="1281" max="1281" width="4.140625" customWidth="1"/>
    <col min="1282" max="1282" width="8.7109375" customWidth="1"/>
    <col min="1283" max="1283" width="32.85546875" customWidth="1"/>
    <col min="1284" max="1284" width="10.7109375" customWidth="1"/>
    <col min="1285" max="1285" width="8.7109375" customWidth="1"/>
    <col min="1286" max="1286" width="10.7109375" customWidth="1"/>
    <col min="1287" max="1287" width="8.7109375" customWidth="1"/>
    <col min="1288" max="1288" width="13.5703125" customWidth="1"/>
    <col min="1289" max="1289" width="13.7109375" customWidth="1"/>
    <col min="1290" max="1291" width="11.7109375" customWidth="1"/>
    <col min="1292" max="1292" width="10.7109375" customWidth="1"/>
    <col min="1293" max="1293" width="8.7109375" customWidth="1"/>
    <col min="1294" max="1294" width="10.7109375" customWidth="1"/>
    <col min="1295" max="1295" width="8.7109375" customWidth="1"/>
    <col min="1296" max="1297" width="13.7109375" customWidth="1"/>
    <col min="1298" max="1298" width="10.7109375" customWidth="1"/>
    <col min="1299" max="1299" width="8.7109375" customWidth="1"/>
    <col min="1300" max="1300" width="10.7109375" customWidth="1"/>
    <col min="1301" max="1301" width="8.7109375" customWidth="1"/>
    <col min="1302" max="1303" width="13.7109375" customWidth="1"/>
    <col min="1304" max="1304" width="10.85546875" customWidth="1"/>
    <col min="1305" max="1305" width="0.140625" customWidth="1"/>
    <col min="1306" max="1316" width="0" hidden="1" customWidth="1"/>
    <col min="1537" max="1537" width="4.140625" customWidth="1"/>
    <col min="1538" max="1538" width="8.7109375" customWidth="1"/>
    <col min="1539" max="1539" width="32.85546875" customWidth="1"/>
    <col min="1540" max="1540" width="10.7109375" customWidth="1"/>
    <col min="1541" max="1541" width="8.7109375" customWidth="1"/>
    <col min="1542" max="1542" width="10.7109375" customWidth="1"/>
    <col min="1543" max="1543" width="8.7109375" customWidth="1"/>
    <col min="1544" max="1544" width="13.5703125" customWidth="1"/>
    <col min="1545" max="1545" width="13.7109375" customWidth="1"/>
    <col min="1546" max="1547" width="11.7109375" customWidth="1"/>
    <col min="1548" max="1548" width="10.7109375" customWidth="1"/>
    <col min="1549" max="1549" width="8.7109375" customWidth="1"/>
    <col min="1550" max="1550" width="10.7109375" customWidth="1"/>
    <col min="1551" max="1551" width="8.7109375" customWidth="1"/>
    <col min="1552" max="1553" width="13.7109375" customWidth="1"/>
    <col min="1554" max="1554" width="10.7109375" customWidth="1"/>
    <col min="1555" max="1555" width="8.7109375" customWidth="1"/>
    <col min="1556" max="1556" width="10.7109375" customWidth="1"/>
    <col min="1557" max="1557" width="8.7109375" customWidth="1"/>
    <col min="1558" max="1559" width="13.7109375" customWidth="1"/>
    <col min="1560" max="1560" width="10.85546875" customWidth="1"/>
    <col min="1561" max="1561" width="0.140625" customWidth="1"/>
    <col min="1562" max="1572" width="0" hidden="1" customWidth="1"/>
    <col min="1793" max="1793" width="4.140625" customWidth="1"/>
    <col min="1794" max="1794" width="8.7109375" customWidth="1"/>
    <col min="1795" max="1795" width="32.85546875" customWidth="1"/>
    <col min="1796" max="1796" width="10.7109375" customWidth="1"/>
    <col min="1797" max="1797" width="8.7109375" customWidth="1"/>
    <col min="1798" max="1798" width="10.7109375" customWidth="1"/>
    <col min="1799" max="1799" width="8.7109375" customWidth="1"/>
    <col min="1800" max="1800" width="13.5703125" customWidth="1"/>
    <col min="1801" max="1801" width="13.7109375" customWidth="1"/>
    <col min="1802" max="1803" width="11.7109375" customWidth="1"/>
    <col min="1804" max="1804" width="10.7109375" customWidth="1"/>
    <col min="1805" max="1805" width="8.7109375" customWidth="1"/>
    <col min="1806" max="1806" width="10.7109375" customWidth="1"/>
    <col min="1807" max="1807" width="8.7109375" customWidth="1"/>
    <col min="1808" max="1809" width="13.7109375" customWidth="1"/>
    <col min="1810" max="1810" width="10.7109375" customWidth="1"/>
    <col min="1811" max="1811" width="8.7109375" customWidth="1"/>
    <col min="1812" max="1812" width="10.7109375" customWidth="1"/>
    <col min="1813" max="1813" width="8.7109375" customWidth="1"/>
    <col min="1814" max="1815" width="13.7109375" customWidth="1"/>
    <col min="1816" max="1816" width="10.85546875" customWidth="1"/>
    <col min="1817" max="1817" width="0.140625" customWidth="1"/>
    <col min="1818" max="1828" width="0" hidden="1" customWidth="1"/>
    <col min="2049" max="2049" width="4.140625" customWidth="1"/>
    <col min="2050" max="2050" width="8.7109375" customWidth="1"/>
    <col min="2051" max="2051" width="32.85546875" customWidth="1"/>
    <col min="2052" max="2052" width="10.7109375" customWidth="1"/>
    <col min="2053" max="2053" width="8.7109375" customWidth="1"/>
    <col min="2054" max="2054" width="10.7109375" customWidth="1"/>
    <col min="2055" max="2055" width="8.7109375" customWidth="1"/>
    <col min="2056" max="2056" width="13.5703125" customWidth="1"/>
    <col min="2057" max="2057" width="13.7109375" customWidth="1"/>
    <col min="2058" max="2059" width="11.7109375" customWidth="1"/>
    <col min="2060" max="2060" width="10.7109375" customWidth="1"/>
    <col min="2061" max="2061" width="8.7109375" customWidth="1"/>
    <col min="2062" max="2062" width="10.7109375" customWidth="1"/>
    <col min="2063" max="2063" width="8.7109375" customWidth="1"/>
    <col min="2064" max="2065" width="13.7109375" customWidth="1"/>
    <col min="2066" max="2066" width="10.7109375" customWidth="1"/>
    <col min="2067" max="2067" width="8.7109375" customWidth="1"/>
    <col min="2068" max="2068" width="10.7109375" customWidth="1"/>
    <col min="2069" max="2069" width="8.7109375" customWidth="1"/>
    <col min="2070" max="2071" width="13.7109375" customWidth="1"/>
    <col min="2072" max="2072" width="10.85546875" customWidth="1"/>
    <col min="2073" max="2073" width="0.140625" customWidth="1"/>
    <col min="2074" max="2084" width="0" hidden="1" customWidth="1"/>
    <col min="2305" max="2305" width="4.140625" customWidth="1"/>
    <col min="2306" max="2306" width="8.7109375" customWidth="1"/>
    <col min="2307" max="2307" width="32.85546875" customWidth="1"/>
    <col min="2308" max="2308" width="10.7109375" customWidth="1"/>
    <col min="2309" max="2309" width="8.7109375" customWidth="1"/>
    <col min="2310" max="2310" width="10.7109375" customWidth="1"/>
    <col min="2311" max="2311" width="8.7109375" customWidth="1"/>
    <col min="2312" max="2312" width="13.5703125" customWidth="1"/>
    <col min="2313" max="2313" width="13.7109375" customWidth="1"/>
    <col min="2314" max="2315" width="11.7109375" customWidth="1"/>
    <col min="2316" max="2316" width="10.7109375" customWidth="1"/>
    <col min="2317" max="2317" width="8.7109375" customWidth="1"/>
    <col min="2318" max="2318" width="10.7109375" customWidth="1"/>
    <col min="2319" max="2319" width="8.7109375" customWidth="1"/>
    <col min="2320" max="2321" width="13.7109375" customWidth="1"/>
    <col min="2322" max="2322" width="10.7109375" customWidth="1"/>
    <col min="2323" max="2323" width="8.7109375" customWidth="1"/>
    <col min="2324" max="2324" width="10.7109375" customWidth="1"/>
    <col min="2325" max="2325" width="8.7109375" customWidth="1"/>
    <col min="2326" max="2327" width="13.7109375" customWidth="1"/>
    <col min="2328" max="2328" width="10.85546875" customWidth="1"/>
    <col min="2329" max="2329" width="0.140625" customWidth="1"/>
    <col min="2330" max="2340" width="0" hidden="1" customWidth="1"/>
    <col min="2561" max="2561" width="4.140625" customWidth="1"/>
    <col min="2562" max="2562" width="8.7109375" customWidth="1"/>
    <col min="2563" max="2563" width="32.85546875" customWidth="1"/>
    <col min="2564" max="2564" width="10.7109375" customWidth="1"/>
    <col min="2565" max="2565" width="8.7109375" customWidth="1"/>
    <col min="2566" max="2566" width="10.7109375" customWidth="1"/>
    <col min="2567" max="2567" width="8.7109375" customWidth="1"/>
    <col min="2568" max="2568" width="13.5703125" customWidth="1"/>
    <col min="2569" max="2569" width="13.7109375" customWidth="1"/>
    <col min="2570" max="2571" width="11.7109375" customWidth="1"/>
    <col min="2572" max="2572" width="10.7109375" customWidth="1"/>
    <col min="2573" max="2573" width="8.7109375" customWidth="1"/>
    <col min="2574" max="2574" width="10.7109375" customWidth="1"/>
    <col min="2575" max="2575" width="8.7109375" customWidth="1"/>
    <col min="2576" max="2577" width="13.7109375" customWidth="1"/>
    <col min="2578" max="2578" width="10.7109375" customWidth="1"/>
    <col min="2579" max="2579" width="8.7109375" customWidth="1"/>
    <col min="2580" max="2580" width="10.7109375" customWidth="1"/>
    <col min="2581" max="2581" width="8.7109375" customWidth="1"/>
    <col min="2582" max="2583" width="13.7109375" customWidth="1"/>
    <col min="2584" max="2584" width="10.85546875" customWidth="1"/>
    <col min="2585" max="2585" width="0.140625" customWidth="1"/>
    <col min="2586" max="2596" width="0" hidden="1" customWidth="1"/>
    <col min="2817" max="2817" width="4.140625" customWidth="1"/>
    <col min="2818" max="2818" width="8.7109375" customWidth="1"/>
    <col min="2819" max="2819" width="32.85546875" customWidth="1"/>
    <col min="2820" max="2820" width="10.7109375" customWidth="1"/>
    <col min="2821" max="2821" width="8.7109375" customWidth="1"/>
    <col min="2822" max="2822" width="10.7109375" customWidth="1"/>
    <col min="2823" max="2823" width="8.7109375" customWidth="1"/>
    <col min="2824" max="2824" width="13.5703125" customWidth="1"/>
    <col min="2825" max="2825" width="13.7109375" customWidth="1"/>
    <col min="2826" max="2827" width="11.7109375" customWidth="1"/>
    <col min="2828" max="2828" width="10.7109375" customWidth="1"/>
    <col min="2829" max="2829" width="8.7109375" customWidth="1"/>
    <col min="2830" max="2830" width="10.7109375" customWidth="1"/>
    <col min="2831" max="2831" width="8.7109375" customWidth="1"/>
    <col min="2832" max="2833" width="13.7109375" customWidth="1"/>
    <col min="2834" max="2834" width="10.7109375" customWidth="1"/>
    <col min="2835" max="2835" width="8.7109375" customWidth="1"/>
    <col min="2836" max="2836" width="10.7109375" customWidth="1"/>
    <col min="2837" max="2837" width="8.7109375" customWidth="1"/>
    <col min="2838" max="2839" width="13.7109375" customWidth="1"/>
    <col min="2840" max="2840" width="10.85546875" customWidth="1"/>
    <col min="2841" max="2841" width="0.140625" customWidth="1"/>
    <col min="2842" max="2852" width="0" hidden="1" customWidth="1"/>
    <col min="3073" max="3073" width="4.140625" customWidth="1"/>
    <col min="3074" max="3074" width="8.7109375" customWidth="1"/>
    <col min="3075" max="3075" width="32.85546875" customWidth="1"/>
    <col min="3076" max="3076" width="10.7109375" customWidth="1"/>
    <col min="3077" max="3077" width="8.7109375" customWidth="1"/>
    <col min="3078" max="3078" width="10.7109375" customWidth="1"/>
    <col min="3079" max="3079" width="8.7109375" customWidth="1"/>
    <col min="3080" max="3080" width="13.5703125" customWidth="1"/>
    <col min="3081" max="3081" width="13.7109375" customWidth="1"/>
    <col min="3082" max="3083" width="11.7109375" customWidth="1"/>
    <col min="3084" max="3084" width="10.7109375" customWidth="1"/>
    <col min="3085" max="3085" width="8.7109375" customWidth="1"/>
    <col min="3086" max="3086" width="10.7109375" customWidth="1"/>
    <col min="3087" max="3087" width="8.7109375" customWidth="1"/>
    <col min="3088" max="3089" width="13.7109375" customWidth="1"/>
    <col min="3090" max="3090" width="10.7109375" customWidth="1"/>
    <col min="3091" max="3091" width="8.7109375" customWidth="1"/>
    <col min="3092" max="3092" width="10.7109375" customWidth="1"/>
    <col min="3093" max="3093" width="8.7109375" customWidth="1"/>
    <col min="3094" max="3095" width="13.7109375" customWidth="1"/>
    <col min="3096" max="3096" width="10.85546875" customWidth="1"/>
    <col min="3097" max="3097" width="0.140625" customWidth="1"/>
    <col min="3098" max="3108" width="0" hidden="1" customWidth="1"/>
    <col min="3329" max="3329" width="4.140625" customWidth="1"/>
    <col min="3330" max="3330" width="8.7109375" customWidth="1"/>
    <col min="3331" max="3331" width="32.85546875" customWidth="1"/>
    <col min="3332" max="3332" width="10.7109375" customWidth="1"/>
    <col min="3333" max="3333" width="8.7109375" customWidth="1"/>
    <col min="3334" max="3334" width="10.7109375" customWidth="1"/>
    <col min="3335" max="3335" width="8.7109375" customWidth="1"/>
    <col min="3336" max="3336" width="13.5703125" customWidth="1"/>
    <col min="3337" max="3337" width="13.7109375" customWidth="1"/>
    <col min="3338" max="3339" width="11.7109375" customWidth="1"/>
    <col min="3340" max="3340" width="10.7109375" customWidth="1"/>
    <col min="3341" max="3341" width="8.7109375" customWidth="1"/>
    <col min="3342" max="3342" width="10.7109375" customWidth="1"/>
    <col min="3343" max="3343" width="8.7109375" customWidth="1"/>
    <col min="3344" max="3345" width="13.7109375" customWidth="1"/>
    <col min="3346" max="3346" width="10.7109375" customWidth="1"/>
    <col min="3347" max="3347" width="8.7109375" customWidth="1"/>
    <col min="3348" max="3348" width="10.7109375" customWidth="1"/>
    <col min="3349" max="3349" width="8.7109375" customWidth="1"/>
    <col min="3350" max="3351" width="13.7109375" customWidth="1"/>
    <col min="3352" max="3352" width="10.85546875" customWidth="1"/>
    <col min="3353" max="3353" width="0.140625" customWidth="1"/>
    <col min="3354" max="3364" width="0" hidden="1" customWidth="1"/>
    <col min="3585" max="3585" width="4.140625" customWidth="1"/>
    <col min="3586" max="3586" width="8.7109375" customWidth="1"/>
    <col min="3587" max="3587" width="32.85546875" customWidth="1"/>
    <col min="3588" max="3588" width="10.7109375" customWidth="1"/>
    <col min="3589" max="3589" width="8.7109375" customWidth="1"/>
    <col min="3590" max="3590" width="10.7109375" customWidth="1"/>
    <col min="3591" max="3591" width="8.7109375" customWidth="1"/>
    <col min="3592" max="3592" width="13.5703125" customWidth="1"/>
    <col min="3593" max="3593" width="13.7109375" customWidth="1"/>
    <col min="3594" max="3595" width="11.7109375" customWidth="1"/>
    <col min="3596" max="3596" width="10.7109375" customWidth="1"/>
    <col min="3597" max="3597" width="8.7109375" customWidth="1"/>
    <col min="3598" max="3598" width="10.7109375" customWidth="1"/>
    <col min="3599" max="3599" width="8.7109375" customWidth="1"/>
    <col min="3600" max="3601" width="13.7109375" customWidth="1"/>
    <col min="3602" max="3602" width="10.7109375" customWidth="1"/>
    <col min="3603" max="3603" width="8.7109375" customWidth="1"/>
    <col min="3604" max="3604" width="10.7109375" customWidth="1"/>
    <col min="3605" max="3605" width="8.7109375" customWidth="1"/>
    <col min="3606" max="3607" width="13.7109375" customWidth="1"/>
    <col min="3608" max="3608" width="10.85546875" customWidth="1"/>
    <col min="3609" max="3609" width="0.140625" customWidth="1"/>
    <col min="3610" max="3620" width="0" hidden="1" customWidth="1"/>
    <col min="3841" max="3841" width="4.140625" customWidth="1"/>
    <col min="3842" max="3842" width="8.7109375" customWidth="1"/>
    <col min="3843" max="3843" width="32.85546875" customWidth="1"/>
    <col min="3844" max="3844" width="10.7109375" customWidth="1"/>
    <col min="3845" max="3845" width="8.7109375" customWidth="1"/>
    <col min="3846" max="3846" width="10.7109375" customWidth="1"/>
    <col min="3847" max="3847" width="8.7109375" customWidth="1"/>
    <col min="3848" max="3848" width="13.5703125" customWidth="1"/>
    <col min="3849" max="3849" width="13.7109375" customWidth="1"/>
    <col min="3850" max="3851" width="11.7109375" customWidth="1"/>
    <col min="3852" max="3852" width="10.7109375" customWidth="1"/>
    <col min="3853" max="3853" width="8.7109375" customWidth="1"/>
    <col min="3854" max="3854" width="10.7109375" customWidth="1"/>
    <col min="3855" max="3855" width="8.7109375" customWidth="1"/>
    <col min="3856" max="3857" width="13.7109375" customWidth="1"/>
    <col min="3858" max="3858" width="10.7109375" customWidth="1"/>
    <col min="3859" max="3859" width="8.7109375" customWidth="1"/>
    <col min="3860" max="3860" width="10.7109375" customWidth="1"/>
    <col min="3861" max="3861" width="8.7109375" customWidth="1"/>
    <col min="3862" max="3863" width="13.7109375" customWidth="1"/>
    <col min="3864" max="3864" width="10.85546875" customWidth="1"/>
    <col min="3865" max="3865" width="0.140625" customWidth="1"/>
    <col min="3866" max="3876" width="0" hidden="1" customWidth="1"/>
    <col min="4097" max="4097" width="4.140625" customWidth="1"/>
    <col min="4098" max="4098" width="8.7109375" customWidth="1"/>
    <col min="4099" max="4099" width="32.85546875" customWidth="1"/>
    <col min="4100" max="4100" width="10.7109375" customWidth="1"/>
    <col min="4101" max="4101" width="8.7109375" customWidth="1"/>
    <col min="4102" max="4102" width="10.7109375" customWidth="1"/>
    <col min="4103" max="4103" width="8.7109375" customWidth="1"/>
    <col min="4104" max="4104" width="13.5703125" customWidth="1"/>
    <col min="4105" max="4105" width="13.7109375" customWidth="1"/>
    <col min="4106" max="4107" width="11.7109375" customWidth="1"/>
    <col min="4108" max="4108" width="10.7109375" customWidth="1"/>
    <col min="4109" max="4109" width="8.7109375" customWidth="1"/>
    <col min="4110" max="4110" width="10.7109375" customWidth="1"/>
    <col min="4111" max="4111" width="8.7109375" customWidth="1"/>
    <col min="4112" max="4113" width="13.7109375" customWidth="1"/>
    <col min="4114" max="4114" width="10.7109375" customWidth="1"/>
    <col min="4115" max="4115" width="8.7109375" customWidth="1"/>
    <col min="4116" max="4116" width="10.7109375" customWidth="1"/>
    <col min="4117" max="4117" width="8.7109375" customWidth="1"/>
    <col min="4118" max="4119" width="13.7109375" customWidth="1"/>
    <col min="4120" max="4120" width="10.85546875" customWidth="1"/>
    <col min="4121" max="4121" width="0.140625" customWidth="1"/>
    <col min="4122" max="4132" width="0" hidden="1" customWidth="1"/>
    <col min="4353" max="4353" width="4.140625" customWidth="1"/>
    <col min="4354" max="4354" width="8.7109375" customWidth="1"/>
    <col min="4355" max="4355" width="32.85546875" customWidth="1"/>
    <col min="4356" max="4356" width="10.7109375" customWidth="1"/>
    <col min="4357" max="4357" width="8.7109375" customWidth="1"/>
    <col min="4358" max="4358" width="10.7109375" customWidth="1"/>
    <col min="4359" max="4359" width="8.7109375" customWidth="1"/>
    <col min="4360" max="4360" width="13.5703125" customWidth="1"/>
    <col min="4361" max="4361" width="13.7109375" customWidth="1"/>
    <col min="4362" max="4363" width="11.7109375" customWidth="1"/>
    <col min="4364" max="4364" width="10.7109375" customWidth="1"/>
    <col min="4365" max="4365" width="8.7109375" customWidth="1"/>
    <col min="4366" max="4366" width="10.7109375" customWidth="1"/>
    <col min="4367" max="4367" width="8.7109375" customWidth="1"/>
    <col min="4368" max="4369" width="13.7109375" customWidth="1"/>
    <col min="4370" max="4370" width="10.7109375" customWidth="1"/>
    <col min="4371" max="4371" width="8.7109375" customWidth="1"/>
    <col min="4372" max="4372" width="10.7109375" customWidth="1"/>
    <col min="4373" max="4373" width="8.7109375" customWidth="1"/>
    <col min="4374" max="4375" width="13.7109375" customWidth="1"/>
    <col min="4376" max="4376" width="10.85546875" customWidth="1"/>
    <col min="4377" max="4377" width="0.140625" customWidth="1"/>
    <col min="4378" max="4388" width="0" hidden="1" customWidth="1"/>
    <col min="4609" max="4609" width="4.140625" customWidth="1"/>
    <col min="4610" max="4610" width="8.7109375" customWidth="1"/>
    <col min="4611" max="4611" width="32.85546875" customWidth="1"/>
    <col min="4612" max="4612" width="10.7109375" customWidth="1"/>
    <col min="4613" max="4613" width="8.7109375" customWidth="1"/>
    <col min="4614" max="4614" width="10.7109375" customWidth="1"/>
    <col min="4615" max="4615" width="8.7109375" customWidth="1"/>
    <col min="4616" max="4616" width="13.5703125" customWidth="1"/>
    <col min="4617" max="4617" width="13.7109375" customWidth="1"/>
    <col min="4618" max="4619" width="11.7109375" customWidth="1"/>
    <col min="4620" max="4620" width="10.7109375" customWidth="1"/>
    <col min="4621" max="4621" width="8.7109375" customWidth="1"/>
    <col min="4622" max="4622" width="10.7109375" customWidth="1"/>
    <col min="4623" max="4623" width="8.7109375" customWidth="1"/>
    <col min="4624" max="4625" width="13.7109375" customWidth="1"/>
    <col min="4626" max="4626" width="10.7109375" customWidth="1"/>
    <col min="4627" max="4627" width="8.7109375" customWidth="1"/>
    <col min="4628" max="4628" width="10.7109375" customWidth="1"/>
    <col min="4629" max="4629" width="8.7109375" customWidth="1"/>
    <col min="4630" max="4631" width="13.7109375" customWidth="1"/>
    <col min="4632" max="4632" width="10.85546875" customWidth="1"/>
    <col min="4633" max="4633" width="0.140625" customWidth="1"/>
    <col min="4634" max="4644" width="0" hidden="1" customWidth="1"/>
    <col min="4865" max="4865" width="4.140625" customWidth="1"/>
    <col min="4866" max="4866" width="8.7109375" customWidth="1"/>
    <col min="4867" max="4867" width="32.85546875" customWidth="1"/>
    <col min="4868" max="4868" width="10.7109375" customWidth="1"/>
    <col min="4869" max="4869" width="8.7109375" customWidth="1"/>
    <col min="4870" max="4870" width="10.7109375" customWidth="1"/>
    <col min="4871" max="4871" width="8.7109375" customWidth="1"/>
    <col min="4872" max="4872" width="13.5703125" customWidth="1"/>
    <col min="4873" max="4873" width="13.7109375" customWidth="1"/>
    <col min="4874" max="4875" width="11.7109375" customWidth="1"/>
    <col min="4876" max="4876" width="10.7109375" customWidth="1"/>
    <col min="4877" max="4877" width="8.7109375" customWidth="1"/>
    <col min="4878" max="4878" width="10.7109375" customWidth="1"/>
    <col min="4879" max="4879" width="8.7109375" customWidth="1"/>
    <col min="4880" max="4881" width="13.7109375" customWidth="1"/>
    <col min="4882" max="4882" width="10.7109375" customWidth="1"/>
    <col min="4883" max="4883" width="8.7109375" customWidth="1"/>
    <col min="4884" max="4884" width="10.7109375" customWidth="1"/>
    <col min="4885" max="4885" width="8.7109375" customWidth="1"/>
    <col min="4886" max="4887" width="13.7109375" customWidth="1"/>
    <col min="4888" max="4888" width="10.85546875" customWidth="1"/>
    <col min="4889" max="4889" width="0.140625" customWidth="1"/>
    <col min="4890" max="4900" width="0" hidden="1" customWidth="1"/>
    <col min="5121" max="5121" width="4.140625" customWidth="1"/>
    <col min="5122" max="5122" width="8.7109375" customWidth="1"/>
    <col min="5123" max="5123" width="32.85546875" customWidth="1"/>
    <col min="5124" max="5124" width="10.7109375" customWidth="1"/>
    <col min="5125" max="5125" width="8.7109375" customWidth="1"/>
    <col min="5126" max="5126" width="10.7109375" customWidth="1"/>
    <col min="5127" max="5127" width="8.7109375" customWidth="1"/>
    <col min="5128" max="5128" width="13.5703125" customWidth="1"/>
    <col min="5129" max="5129" width="13.7109375" customWidth="1"/>
    <col min="5130" max="5131" width="11.7109375" customWidth="1"/>
    <col min="5132" max="5132" width="10.7109375" customWidth="1"/>
    <col min="5133" max="5133" width="8.7109375" customWidth="1"/>
    <col min="5134" max="5134" width="10.7109375" customWidth="1"/>
    <col min="5135" max="5135" width="8.7109375" customWidth="1"/>
    <col min="5136" max="5137" width="13.7109375" customWidth="1"/>
    <col min="5138" max="5138" width="10.7109375" customWidth="1"/>
    <col min="5139" max="5139" width="8.7109375" customWidth="1"/>
    <col min="5140" max="5140" width="10.7109375" customWidth="1"/>
    <col min="5141" max="5141" width="8.7109375" customWidth="1"/>
    <col min="5142" max="5143" width="13.7109375" customWidth="1"/>
    <col min="5144" max="5144" width="10.85546875" customWidth="1"/>
    <col min="5145" max="5145" width="0.140625" customWidth="1"/>
    <col min="5146" max="5156" width="0" hidden="1" customWidth="1"/>
    <col min="5377" max="5377" width="4.140625" customWidth="1"/>
    <col min="5378" max="5378" width="8.7109375" customWidth="1"/>
    <col min="5379" max="5379" width="32.85546875" customWidth="1"/>
    <col min="5380" max="5380" width="10.7109375" customWidth="1"/>
    <col min="5381" max="5381" width="8.7109375" customWidth="1"/>
    <col min="5382" max="5382" width="10.7109375" customWidth="1"/>
    <col min="5383" max="5383" width="8.7109375" customWidth="1"/>
    <col min="5384" max="5384" width="13.5703125" customWidth="1"/>
    <col min="5385" max="5385" width="13.7109375" customWidth="1"/>
    <col min="5386" max="5387" width="11.7109375" customWidth="1"/>
    <col min="5388" max="5388" width="10.7109375" customWidth="1"/>
    <col min="5389" max="5389" width="8.7109375" customWidth="1"/>
    <col min="5390" max="5390" width="10.7109375" customWidth="1"/>
    <col min="5391" max="5391" width="8.7109375" customWidth="1"/>
    <col min="5392" max="5393" width="13.7109375" customWidth="1"/>
    <col min="5394" max="5394" width="10.7109375" customWidth="1"/>
    <col min="5395" max="5395" width="8.7109375" customWidth="1"/>
    <col min="5396" max="5396" width="10.7109375" customWidth="1"/>
    <col min="5397" max="5397" width="8.7109375" customWidth="1"/>
    <col min="5398" max="5399" width="13.7109375" customWidth="1"/>
    <col min="5400" max="5400" width="10.85546875" customWidth="1"/>
    <col min="5401" max="5401" width="0.140625" customWidth="1"/>
    <col min="5402" max="5412" width="0" hidden="1" customWidth="1"/>
    <col min="5633" max="5633" width="4.140625" customWidth="1"/>
    <col min="5634" max="5634" width="8.7109375" customWidth="1"/>
    <col min="5635" max="5635" width="32.85546875" customWidth="1"/>
    <col min="5636" max="5636" width="10.7109375" customWidth="1"/>
    <col min="5637" max="5637" width="8.7109375" customWidth="1"/>
    <col min="5638" max="5638" width="10.7109375" customWidth="1"/>
    <col min="5639" max="5639" width="8.7109375" customWidth="1"/>
    <col min="5640" max="5640" width="13.5703125" customWidth="1"/>
    <col min="5641" max="5641" width="13.7109375" customWidth="1"/>
    <col min="5642" max="5643" width="11.7109375" customWidth="1"/>
    <col min="5644" max="5644" width="10.7109375" customWidth="1"/>
    <col min="5645" max="5645" width="8.7109375" customWidth="1"/>
    <col min="5646" max="5646" width="10.7109375" customWidth="1"/>
    <col min="5647" max="5647" width="8.7109375" customWidth="1"/>
    <col min="5648" max="5649" width="13.7109375" customWidth="1"/>
    <col min="5650" max="5650" width="10.7109375" customWidth="1"/>
    <col min="5651" max="5651" width="8.7109375" customWidth="1"/>
    <col min="5652" max="5652" width="10.7109375" customWidth="1"/>
    <col min="5653" max="5653" width="8.7109375" customWidth="1"/>
    <col min="5654" max="5655" width="13.7109375" customWidth="1"/>
    <col min="5656" max="5656" width="10.85546875" customWidth="1"/>
    <col min="5657" max="5657" width="0.140625" customWidth="1"/>
    <col min="5658" max="5668" width="0" hidden="1" customWidth="1"/>
    <col min="5889" max="5889" width="4.140625" customWidth="1"/>
    <col min="5890" max="5890" width="8.7109375" customWidth="1"/>
    <col min="5891" max="5891" width="32.85546875" customWidth="1"/>
    <col min="5892" max="5892" width="10.7109375" customWidth="1"/>
    <col min="5893" max="5893" width="8.7109375" customWidth="1"/>
    <col min="5894" max="5894" width="10.7109375" customWidth="1"/>
    <col min="5895" max="5895" width="8.7109375" customWidth="1"/>
    <col min="5896" max="5896" width="13.5703125" customWidth="1"/>
    <col min="5897" max="5897" width="13.7109375" customWidth="1"/>
    <col min="5898" max="5899" width="11.7109375" customWidth="1"/>
    <col min="5900" max="5900" width="10.7109375" customWidth="1"/>
    <col min="5901" max="5901" width="8.7109375" customWidth="1"/>
    <col min="5902" max="5902" width="10.7109375" customWidth="1"/>
    <col min="5903" max="5903" width="8.7109375" customWidth="1"/>
    <col min="5904" max="5905" width="13.7109375" customWidth="1"/>
    <col min="5906" max="5906" width="10.7109375" customWidth="1"/>
    <col min="5907" max="5907" width="8.7109375" customWidth="1"/>
    <col min="5908" max="5908" width="10.7109375" customWidth="1"/>
    <col min="5909" max="5909" width="8.7109375" customWidth="1"/>
    <col min="5910" max="5911" width="13.7109375" customWidth="1"/>
    <col min="5912" max="5912" width="10.85546875" customWidth="1"/>
    <col min="5913" max="5913" width="0.140625" customWidth="1"/>
    <col min="5914" max="5924" width="0" hidden="1" customWidth="1"/>
    <col min="6145" max="6145" width="4.140625" customWidth="1"/>
    <col min="6146" max="6146" width="8.7109375" customWidth="1"/>
    <col min="6147" max="6147" width="32.85546875" customWidth="1"/>
    <col min="6148" max="6148" width="10.7109375" customWidth="1"/>
    <col min="6149" max="6149" width="8.7109375" customWidth="1"/>
    <col min="6150" max="6150" width="10.7109375" customWidth="1"/>
    <col min="6151" max="6151" width="8.7109375" customWidth="1"/>
    <col min="6152" max="6152" width="13.5703125" customWidth="1"/>
    <col min="6153" max="6153" width="13.7109375" customWidth="1"/>
    <col min="6154" max="6155" width="11.7109375" customWidth="1"/>
    <col min="6156" max="6156" width="10.7109375" customWidth="1"/>
    <col min="6157" max="6157" width="8.7109375" customWidth="1"/>
    <col min="6158" max="6158" width="10.7109375" customWidth="1"/>
    <col min="6159" max="6159" width="8.7109375" customWidth="1"/>
    <col min="6160" max="6161" width="13.7109375" customWidth="1"/>
    <col min="6162" max="6162" width="10.7109375" customWidth="1"/>
    <col min="6163" max="6163" width="8.7109375" customWidth="1"/>
    <col min="6164" max="6164" width="10.7109375" customWidth="1"/>
    <col min="6165" max="6165" width="8.7109375" customWidth="1"/>
    <col min="6166" max="6167" width="13.7109375" customWidth="1"/>
    <col min="6168" max="6168" width="10.85546875" customWidth="1"/>
    <col min="6169" max="6169" width="0.140625" customWidth="1"/>
    <col min="6170" max="6180" width="0" hidden="1" customWidth="1"/>
    <col min="6401" max="6401" width="4.140625" customWidth="1"/>
    <col min="6402" max="6402" width="8.7109375" customWidth="1"/>
    <col min="6403" max="6403" width="32.85546875" customWidth="1"/>
    <col min="6404" max="6404" width="10.7109375" customWidth="1"/>
    <col min="6405" max="6405" width="8.7109375" customWidth="1"/>
    <col min="6406" max="6406" width="10.7109375" customWidth="1"/>
    <col min="6407" max="6407" width="8.7109375" customWidth="1"/>
    <col min="6408" max="6408" width="13.5703125" customWidth="1"/>
    <col min="6409" max="6409" width="13.7109375" customWidth="1"/>
    <col min="6410" max="6411" width="11.7109375" customWidth="1"/>
    <col min="6412" max="6412" width="10.7109375" customWidth="1"/>
    <col min="6413" max="6413" width="8.7109375" customWidth="1"/>
    <col min="6414" max="6414" width="10.7109375" customWidth="1"/>
    <col min="6415" max="6415" width="8.7109375" customWidth="1"/>
    <col min="6416" max="6417" width="13.7109375" customWidth="1"/>
    <col min="6418" max="6418" width="10.7109375" customWidth="1"/>
    <col min="6419" max="6419" width="8.7109375" customWidth="1"/>
    <col min="6420" max="6420" width="10.7109375" customWidth="1"/>
    <col min="6421" max="6421" width="8.7109375" customWidth="1"/>
    <col min="6422" max="6423" width="13.7109375" customWidth="1"/>
    <col min="6424" max="6424" width="10.85546875" customWidth="1"/>
    <col min="6425" max="6425" width="0.140625" customWidth="1"/>
    <col min="6426" max="6436" width="0" hidden="1" customWidth="1"/>
    <col min="6657" max="6657" width="4.140625" customWidth="1"/>
    <col min="6658" max="6658" width="8.7109375" customWidth="1"/>
    <col min="6659" max="6659" width="32.85546875" customWidth="1"/>
    <col min="6660" max="6660" width="10.7109375" customWidth="1"/>
    <col min="6661" max="6661" width="8.7109375" customWidth="1"/>
    <col min="6662" max="6662" width="10.7109375" customWidth="1"/>
    <col min="6663" max="6663" width="8.7109375" customWidth="1"/>
    <col min="6664" max="6664" width="13.5703125" customWidth="1"/>
    <col min="6665" max="6665" width="13.7109375" customWidth="1"/>
    <col min="6666" max="6667" width="11.7109375" customWidth="1"/>
    <col min="6668" max="6668" width="10.7109375" customWidth="1"/>
    <col min="6669" max="6669" width="8.7109375" customWidth="1"/>
    <col min="6670" max="6670" width="10.7109375" customWidth="1"/>
    <col min="6671" max="6671" width="8.7109375" customWidth="1"/>
    <col min="6672" max="6673" width="13.7109375" customWidth="1"/>
    <col min="6674" max="6674" width="10.7109375" customWidth="1"/>
    <col min="6675" max="6675" width="8.7109375" customWidth="1"/>
    <col min="6676" max="6676" width="10.7109375" customWidth="1"/>
    <col min="6677" max="6677" width="8.7109375" customWidth="1"/>
    <col min="6678" max="6679" width="13.7109375" customWidth="1"/>
    <col min="6680" max="6680" width="10.85546875" customWidth="1"/>
    <col min="6681" max="6681" width="0.140625" customWidth="1"/>
    <col min="6682" max="6692" width="0" hidden="1" customWidth="1"/>
    <col min="6913" max="6913" width="4.140625" customWidth="1"/>
    <col min="6914" max="6914" width="8.7109375" customWidth="1"/>
    <col min="6915" max="6915" width="32.85546875" customWidth="1"/>
    <col min="6916" max="6916" width="10.7109375" customWidth="1"/>
    <col min="6917" max="6917" width="8.7109375" customWidth="1"/>
    <col min="6918" max="6918" width="10.7109375" customWidth="1"/>
    <col min="6919" max="6919" width="8.7109375" customWidth="1"/>
    <col min="6920" max="6920" width="13.5703125" customWidth="1"/>
    <col min="6921" max="6921" width="13.7109375" customWidth="1"/>
    <col min="6922" max="6923" width="11.7109375" customWidth="1"/>
    <col min="6924" max="6924" width="10.7109375" customWidth="1"/>
    <col min="6925" max="6925" width="8.7109375" customWidth="1"/>
    <col min="6926" max="6926" width="10.7109375" customWidth="1"/>
    <col min="6927" max="6927" width="8.7109375" customWidth="1"/>
    <col min="6928" max="6929" width="13.7109375" customWidth="1"/>
    <col min="6930" max="6930" width="10.7109375" customWidth="1"/>
    <col min="6931" max="6931" width="8.7109375" customWidth="1"/>
    <col min="6932" max="6932" width="10.7109375" customWidth="1"/>
    <col min="6933" max="6933" width="8.7109375" customWidth="1"/>
    <col min="6934" max="6935" width="13.7109375" customWidth="1"/>
    <col min="6936" max="6936" width="10.85546875" customWidth="1"/>
    <col min="6937" max="6937" width="0.140625" customWidth="1"/>
    <col min="6938" max="6948" width="0" hidden="1" customWidth="1"/>
    <col min="7169" max="7169" width="4.140625" customWidth="1"/>
    <col min="7170" max="7170" width="8.7109375" customWidth="1"/>
    <col min="7171" max="7171" width="32.85546875" customWidth="1"/>
    <col min="7172" max="7172" width="10.7109375" customWidth="1"/>
    <col min="7173" max="7173" width="8.7109375" customWidth="1"/>
    <col min="7174" max="7174" width="10.7109375" customWidth="1"/>
    <col min="7175" max="7175" width="8.7109375" customWidth="1"/>
    <col min="7176" max="7176" width="13.5703125" customWidth="1"/>
    <col min="7177" max="7177" width="13.7109375" customWidth="1"/>
    <col min="7178" max="7179" width="11.7109375" customWidth="1"/>
    <col min="7180" max="7180" width="10.7109375" customWidth="1"/>
    <col min="7181" max="7181" width="8.7109375" customWidth="1"/>
    <col min="7182" max="7182" width="10.7109375" customWidth="1"/>
    <col min="7183" max="7183" width="8.7109375" customWidth="1"/>
    <col min="7184" max="7185" width="13.7109375" customWidth="1"/>
    <col min="7186" max="7186" width="10.7109375" customWidth="1"/>
    <col min="7187" max="7187" width="8.7109375" customWidth="1"/>
    <col min="7188" max="7188" width="10.7109375" customWidth="1"/>
    <col min="7189" max="7189" width="8.7109375" customWidth="1"/>
    <col min="7190" max="7191" width="13.7109375" customWidth="1"/>
    <col min="7192" max="7192" width="10.85546875" customWidth="1"/>
    <col min="7193" max="7193" width="0.140625" customWidth="1"/>
    <col min="7194" max="7204" width="0" hidden="1" customWidth="1"/>
    <col min="7425" max="7425" width="4.140625" customWidth="1"/>
    <col min="7426" max="7426" width="8.7109375" customWidth="1"/>
    <col min="7427" max="7427" width="32.85546875" customWidth="1"/>
    <col min="7428" max="7428" width="10.7109375" customWidth="1"/>
    <col min="7429" max="7429" width="8.7109375" customWidth="1"/>
    <col min="7430" max="7430" width="10.7109375" customWidth="1"/>
    <col min="7431" max="7431" width="8.7109375" customWidth="1"/>
    <col min="7432" max="7432" width="13.5703125" customWidth="1"/>
    <col min="7433" max="7433" width="13.7109375" customWidth="1"/>
    <col min="7434" max="7435" width="11.7109375" customWidth="1"/>
    <col min="7436" max="7436" width="10.7109375" customWidth="1"/>
    <col min="7437" max="7437" width="8.7109375" customWidth="1"/>
    <col min="7438" max="7438" width="10.7109375" customWidth="1"/>
    <col min="7439" max="7439" width="8.7109375" customWidth="1"/>
    <col min="7440" max="7441" width="13.7109375" customWidth="1"/>
    <col min="7442" max="7442" width="10.7109375" customWidth="1"/>
    <col min="7443" max="7443" width="8.7109375" customWidth="1"/>
    <col min="7444" max="7444" width="10.7109375" customWidth="1"/>
    <col min="7445" max="7445" width="8.7109375" customWidth="1"/>
    <col min="7446" max="7447" width="13.7109375" customWidth="1"/>
    <col min="7448" max="7448" width="10.85546875" customWidth="1"/>
    <col min="7449" max="7449" width="0.140625" customWidth="1"/>
    <col min="7450" max="7460" width="0" hidden="1" customWidth="1"/>
    <col min="7681" max="7681" width="4.140625" customWidth="1"/>
    <col min="7682" max="7682" width="8.7109375" customWidth="1"/>
    <col min="7683" max="7683" width="32.85546875" customWidth="1"/>
    <col min="7684" max="7684" width="10.7109375" customWidth="1"/>
    <col min="7685" max="7685" width="8.7109375" customWidth="1"/>
    <col min="7686" max="7686" width="10.7109375" customWidth="1"/>
    <col min="7687" max="7687" width="8.7109375" customWidth="1"/>
    <col min="7688" max="7688" width="13.5703125" customWidth="1"/>
    <col min="7689" max="7689" width="13.7109375" customWidth="1"/>
    <col min="7690" max="7691" width="11.7109375" customWidth="1"/>
    <col min="7692" max="7692" width="10.7109375" customWidth="1"/>
    <col min="7693" max="7693" width="8.7109375" customWidth="1"/>
    <col min="7694" max="7694" width="10.7109375" customWidth="1"/>
    <col min="7695" max="7695" width="8.7109375" customWidth="1"/>
    <col min="7696" max="7697" width="13.7109375" customWidth="1"/>
    <col min="7698" max="7698" width="10.7109375" customWidth="1"/>
    <col min="7699" max="7699" width="8.7109375" customWidth="1"/>
    <col min="7700" max="7700" width="10.7109375" customWidth="1"/>
    <col min="7701" max="7701" width="8.7109375" customWidth="1"/>
    <col min="7702" max="7703" width="13.7109375" customWidth="1"/>
    <col min="7704" max="7704" width="10.85546875" customWidth="1"/>
    <col min="7705" max="7705" width="0.140625" customWidth="1"/>
    <col min="7706" max="7716" width="0" hidden="1" customWidth="1"/>
    <col min="7937" max="7937" width="4.140625" customWidth="1"/>
    <col min="7938" max="7938" width="8.7109375" customWidth="1"/>
    <col min="7939" max="7939" width="32.85546875" customWidth="1"/>
    <col min="7940" max="7940" width="10.7109375" customWidth="1"/>
    <col min="7941" max="7941" width="8.7109375" customWidth="1"/>
    <col min="7942" max="7942" width="10.7109375" customWidth="1"/>
    <col min="7943" max="7943" width="8.7109375" customWidth="1"/>
    <col min="7944" max="7944" width="13.5703125" customWidth="1"/>
    <col min="7945" max="7945" width="13.7109375" customWidth="1"/>
    <col min="7946" max="7947" width="11.7109375" customWidth="1"/>
    <col min="7948" max="7948" width="10.7109375" customWidth="1"/>
    <col min="7949" max="7949" width="8.7109375" customWidth="1"/>
    <col min="7950" max="7950" width="10.7109375" customWidth="1"/>
    <col min="7951" max="7951" width="8.7109375" customWidth="1"/>
    <col min="7952" max="7953" width="13.7109375" customWidth="1"/>
    <col min="7954" max="7954" width="10.7109375" customWidth="1"/>
    <col min="7955" max="7955" width="8.7109375" customWidth="1"/>
    <col min="7956" max="7956" width="10.7109375" customWidth="1"/>
    <col min="7957" max="7957" width="8.7109375" customWidth="1"/>
    <col min="7958" max="7959" width="13.7109375" customWidth="1"/>
    <col min="7960" max="7960" width="10.85546875" customWidth="1"/>
    <col min="7961" max="7961" width="0.140625" customWidth="1"/>
    <col min="7962" max="7972" width="0" hidden="1" customWidth="1"/>
    <col min="8193" max="8193" width="4.140625" customWidth="1"/>
    <col min="8194" max="8194" width="8.7109375" customWidth="1"/>
    <col min="8195" max="8195" width="32.85546875" customWidth="1"/>
    <col min="8196" max="8196" width="10.7109375" customWidth="1"/>
    <col min="8197" max="8197" width="8.7109375" customWidth="1"/>
    <col min="8198" max="8198" width="10.7109375" customWidth="1"/>
    <col min="8199" max="8199" width="8.7109375" customWidth="1"/>
    <col min="8200" max="8200" width="13.5703125" customWidth="1"/>
    <col min="8201" max="8201" width="13.7109375" customWidth="1"/>
    <col min="8202" max="8203" width="11.7109375" customWidth="1"/>
    <col min="8204" max="8204" width="10.7109375" customWidth="1"/>
    <col min="8205" max="8205" width="8.7109375" customWidth="1"/>
    <col min="8206" max="8206" width="10.7109375" customWidth="1"/>
    <col min="8207" max="8207" width="8.7109375" customWidth="1"/>
    <col min="8208" max="8209" width="13.7109375" customWidth="1"/>
    <col min="8210" max="8210" width="10.7109375" customWidth="1"/>
    <col min="8211" max="8211" width="8.7109375" customWidth="1"/>
    <col min="8212" max="8212" width="10.7109375" customWidth="1"/>
    <col min="8213" max="8213" width="8.7109375" customWidth="1"/>
    <col min="8214" max="8215" width="13.7109375" customWidth="1"/>
    <col min="8216" max="8216" width="10.85546875" customWidth="1"/>
    <col min="8217" max="8217" width="0.140625" customWidth="1"/>
    <col min="8218" max="8228" width="0" hidden="1" customWidth="1"/>
    <col min="8449" max="8449" width="4.140625" customWidth="1"/>
    <col min="8450" max="8450" width="8.7109375" customWidth="1"/>
    <col min="8451" max="8451" width="32.85546875" customWidth="1"/>
    <col min="8452" max="8452" width="10.7109375" customWidth="1"/>
    <col min="8453" max="8453" width="8.7109375" customWidth="1"/>
    <col min="8454" max="8454" width="10.7109375" customWidth="1"/>
    <col min="8455" max="8455" width="8.7109375" customWidth="1"/>
    <col min="8456" max="8456" width="13.5703125" customWidth="1"/>
    <col min="8457" max="8457" width="13.7109375" customWidth="1"/>
    <col min="8458" max="8459" width="11.7109375" customWidth="1"/>
    <col min="8460" max="8460" width="10.7109375" customWidth="1"/>
    <col min="8461" max="8461" width="8.7109375" customWidth="1"/>
    <col min="8462" max="8462" width="10.7109375" customWidth="1"/>
    <col min="8463" max="8463" width="8.7109375" customWidth="1"/>
    <col min="8464" max="8465" width="13.7109375" customWidth="1"/>
    <col min="8466" max="8466" width="10.7109375" customWidth="1"/>
    <col min="8467" max="8467" width="8.7109375" customWidth="1"/>
    <col min="8468" max="8468" width="10.7109375" customWidth="1"/>
    <col min="8469" max="8469" width="8.7109375" customWidth="1"/>
    <col min="8470" max="8471" width="13.7109375" customWidth="1"/>
    <col min="8472" max="8472" width="10.85546875" customWidth="1"/>
    <col min="8473" max="8473" width="0.140625" customWidth="1"/>
    <col min="8474" max="8484" width="0" hidden="1" customWidth="1"/>
    <col min="8705" max="8705" width="4.140625" customWidth="1"/>
    <col min="8706" max="8706" width="8.7109375" customWidth="1"/>
    <col min="8707" max="8707" width="32.85546875" customWidth="1"/>
    <col min="8708" max="8708" width="10.7109375" customWidth="1"/>
    <col min="8709" max="8709" width="8.7109375" customWidth="1"/>
    <col min="8710" max="8710" width="10.7109375" customWidth="1"/>
    <col min="8711" max="8711" width="8.7109375" customWidth="1"/>
    <col min="8712" max="8712" width="13.5703125" customWidth="1"/>
    <col min="8713" max="8713" width="13.7109375" customWidth="1"/>
    <col min="8714" max="8715" width="11.7109375" customWidth="1"/>
    <col min="8716" max="8716" width="10.7109375" customWidth="1"/>
    <col min="8717" max="8717" width="8.7109375" customWidth="1"/>
    <col min="8718" max="8718" width="10.7109375" customWidth="1"/>
    <col min="8719" max="8719" width="8.7109375" customWidth="1"/>
    <col min="8720" max="8721" width="13.7109375" customWidth="1"/>
    <col min="8722" max="8722" width="10.7109375" customWidth="1"/>
    <col min="8723" max="8723" width="8.7109375" customWidth="1"/>
    <col min="8724" max="8724" width="10.7109375" customWidth="1"/>
    <col min="8725" max="8725" width="8.7109375" customWidth="1"/>
    <col min="8726" max="8727" width="13.7109375" customWidth="1"/>
    <col min="8728" max="8728" width="10.85546875" customWidth="1"/>
    <col min="8729" max="8729" width="0.140625" customWidth="1"/>
    <col min="8730" max="8740" width="0" hidden="1" customWidth="1"/>
    <col min="8961" max="8961" width="4.140625" customWidth="1"/>
    <col min="8962" max="8962" width="8.7109375" customWidth="1"/>
    <col min="8963" max="8963" width="32.85546875" customWidth="1"/>
    <col min="8964" max="8964" width="10.7109375" customWidth="1"/>
    <col min="8965" max="8965" width="8.7109375" customWidth="1"/>
    <col min="8966" max="8966" width="10.7109375" customWidth="1"/>
    <col min="8967" max="8967" width="8.7109375" customWidth="1"/>
    <col min="8968" max="8968" width="13.5703125" customWidth="1"/>
    <col min="8969" max="8969" width="13.7109375" customWidth="1"/>
    <col min="8970" max="8971" width="11.7109375" customWidth="1"/>
    <col min="8972" max="8972" width="10.7109375" customWidth="1"/>
    <col min="8973" max="8973" width="8.7109375" customWidth="1"/>
    <col min="8974" max="8974" width="10.7109375" customWidth="1"/>
    <col min="8975" max="8975" width="8.7109375" customWidth="1"/>
    <col min="8976" max="8977" width="13.7109375" customWidth="1"/>
    <col min="8978" max="8978" width="10.7109375" customWidth="1"/>
    <col min="8979" max="8979" width="8.7109375" customWidth="1"/>
    <col min="8980" max="8980" width="10.7109375" customWidth="1"/>
    <col min="8981" max="8981" width="8.7109375" customWidth="1"/>
    <col min="8982" max="8983" width="13.7109375" customWidth="1"/>
    <col min="8984" max="8984" width="10.85546875" customWidth="1"/>
    <col min="8985" max="8985" width="0.140625" customWidth="1"/>
    <col min="8986" max="8996" width="0" hidden="1" customWidth="1"/>
    <col min="9217" max="9217" width="4.140625" customWidth="1"/>
    <col min="9218" max="9218" width="8.7109375" customWidth="1"/>
    <col min="9219" max="9219" width="32.85546875" customWidth="1"/>
    <col min="9220" max="9220" width="10.7109375" customWidth="1"/>
    <col min="9221" max="9221" width="8.7109375" customWidth="1"/>
    <col min="9222" max="9222" width="10.7109375" customWidth="1"/>
    <col min="9223" max="9223" width="8.7109375" customWidth="1"/>
    <col min="9224" max="9224" width="13.5703125" customWidth="1"/>
    <col min="9225" max="9225" width="13.7109375" customWidth="1"/>
    <col min="9226" max="9227" width="11.7109375" customWidth="1"/>
    <col min="9228" max="9228" width="10.7109375" customWidth="1"/>
    <col min="9229" max="9229" width="8.7109375" customWidth="1"/>
    <col min="9230" max="9230" width="10.7109375" customWidth="1"/>
    <col min="9231" max="9231" width="8.7109375" customWidth="1"/>
    <col min="9232" max="9233" width="13.7109375" customWidth="1"/>
    <col min="9234" max="9234" width="10.7109375" customWidth="1"/>
    <col min="9235" max="9235" width="8.7109375" customWidth="1"/>
    <col min="9236" max="9236" width="10.7109375" customWidth="1"/>
    <col min="9237" max="9237" width="8.7109375" customWidth="1"/>
    <col min="9238" max="9239" width="13.7109375" customWidth="1"/>
    <col min="9240" max="9240" width="10.85546875" customWidth="1"/>
    <col min="9241" max="9241" width="0.140625" customWidth="1"/>
    <col min="9242" max="9252" width="0" hidden="1" customWidth="1"/>
    <col min="9473" max="9473" width="4.140625" customWidth="1"/>
    <col min="9474" max="9474" width="8.7109375" customWidth="1"/>
    <col min="9475" max="9475" width="32.85546875" customWidth="1"/>
    <col min="9476" max="9476" width="10.7109375" customWidth="1"/>
    <col min="9477" max="9477" width="8.7109375" customWidth="1"/>
    <col min="9478" max="9478" width="10.7109375" customWidth="1"/>
    <col min="9479" max="9479" width="8.7109375" customWidth="1"/>
    <col min="9480" max="9480" width="13.5703125" customWidth="1"/>
    <col min="9481" max="9481" width="13.7109375" customWidth="1"/>
    <col min="9482" max="9483" width="11.7109375" customWidth="1"/>
    <col min="9484" max="9484" width="10.7109375" customWidth="1"/>
    <col min="9485" max="9485" width="8.7109375" customWidth="1"/>
    <col min="9486" max="9486" width="10.7109375" customWidth="1"/>
    <col min="9487" max="9487" width="8.7109375" customWidth="1"/>
    <col min="9488" max="9489" width="13.7109375" customWidth="1"/>
    <col min="9490" max="9490" width="10.7109375" customWidth="1"/>
    <col min="9491" max="9491" width="8.7109375" customWidth="1"/>
    <col min="9492" max="9492" width="10.7109375" customWidth="1"/>
    <col min="9493" max="9493" width="8.7109375" customWidth="1"/>
    <col min="9494" max="9495" width="13.7109375" customWidth="1"/>
    <col min="9496" max="9496" width="10.85546875" customWidth="1"/>
    <col min="9497" max="9497" width="0.140625" customWidth="1"/>
    <col min="9498" max="9508" width="0" hidden="1" customWidth="1"/>
    <col min="9729" max="9729" width="4.140625" customWidth="1"/>
    <col min="9730" max="9730" width="8.7109375" customWidth="1"/>
    <col min="9731" max="9731" width="32.85546875" customWidth="1"/>
    <col min="9732" max="9732" width="10.7109375" customWidth="1"/>
    <col min="9733" max="9733" width="8.7109375" customWidth="1"/>
    <col min="9734" max="9734" width="10.7109375" customWidth="1"/>
    <col min="9735" max="9735" width="8.7109375" customWidth="1"/>
    <col min="9736" max="9736" width="13.5703125" customWidth="1"/>
    <col min="9737" max="9737" width="13.7109375" customWidth="1"/>
    <col min="9738" max="9739" width="11.7109375" customWidth="1"/>
    <col min="9740" max="9740" width="10.7109375" customWidth="1"/>
    <col min="9741" max="9741" width="8.7109375" customWidth="1"/>
    <col min="9742" max="9742" width="10.7109375" customWidth="1"/>
    <col min="9743" max="9743" width="8.7109375" customWidth="1"/>
    <col min="9744" max="9745" width="13.7109375" customWidth="1"/>
    <col min="9746" max="9746" width="10.7109375" customWidth="1"/>
    <col min="9747" max="9747" width="8.7109375" customWidth="1"/>
    <col min="9748" max="9748" width="10.7109375" customWidth="1"/>
    <col min="9749" max="9749" width="8.7109375" customWidth="1"/>
    <col min="9750" max="9751" width="13.7109375" customWidth="1"/>
    <col min="9752" max="9752" width="10.85546875" customWidth="1"/>
    <col min="9753" max="9753" width="0.140625" customWidth="1"/>
    <col min="9754" max="9764" width="0" hidden="1" customWidth="1"/>
    <col min="9985" max="9985" width="4.140625" customWidth="1"/>
    <col min="9986" max="9986" width="8.7109375" customWidth="1"/>
    <col min="9987" max="9987" width="32.85546875" customWidth="1"/>
    <col min="9988" max="9988" width="10.7109375" customWidth="1"/>
    <col min="9989" max="9989" width="8.7109375" customWidth="1"/>
    <col min="9990" max="9990" width="10.7109375" customWidth="1"/>
    <col min="9991" max="9991" width="8.7109375" customWidth="1"/>
    <col min="9992" max="9992" width="13.5703125" customWidth="1"/>
    <col min="9993" max="9993" width="13.7109375" customWidth="1"/>
    <col min="9994" max="9995" width="11.7109375" customWidth="1"/>
    <col min="9996" max="9996" width="10.7109375" customWidth="1"/>
    <col min="9997" max="9997" width="8.7109375" customWidth="1"/>
    <col min="9998" max="9998" width="10.7109375" customWidth="1"/>
    <col min="9999" max="9999" width="8.7109375" customWidth="1"/>
    <col min="10000" max="10001" width="13.7109375" customWidth="1"/>
    <col min="10002" max="10002" width="10.7109375" customWidth="1"/>
    <col min="10003" max="10003" width="8.7109375" customWidth="1"/>
    <col min="10004" max="10004" width="10.7109375" customWidth="1"/>
    <col min="10005" max="10005" width="8.7109375" customWidth="1"/>
    <col min="10006" max="10007" width="13.7109375" customWidth="1"/>
    <col min="10008" max="10008" width="10.85546875" customWidth="1"/>
    <col min="10009" max="10009" width="0.140625" customWidth="1"/>
    <col min="10010" max="10020" width="0" hidden="1" customWidth="1"/>
    <col min="10241" max="10241" width="4.140625" customWidth="1"/>
    <col min="10242" max="10242" width="8.7109375" customWidth="1"/>
    <col min="10243" max="10243" width="32.85546875" customWidth="1"/>
    <col min="10244" max="10244" width="10.7109375" customWidth="1"/>
    <col min="10245" max="10245" width="8.7109375" customWidth="1"/>
    <col min="10246" max="10246" width="10.7109375" customWidth="1"/>
    <col min="10247" max="10247" width="8.7109375" customWidth="1"/>
    <col min="10248" max="10248" width="13.5703125" customWidth="1"/>
    <col min="10249" max="10249" width="13.7109375" customWidth="1"/>
    <col min="10250" max="10251" width="11.7109375" customWidth="1"/>
    <col min="10252" max="10252" width="10.7109375" customWidth="1"/>
    <col min="10253" max="10253" width="8.7109375" customWidth="1"/>
    <col min="10254" max="10254" width="10.7109375" customWidth="1"/>
    <col min="10255" max="10255" width="8.7109375" customWidth="1"/>
    <col min="10256" max="10257" width="13.7109375" customWidth="1"/>
    <col min="10258" max="10258" width="10.7109375" customWidth="1"/>
    <col min="10259" max="10259" width="8.7109375" customWidth="1"/>
    <col min="10260" max="10260" width="10.7109375" customWidth="1"/>
    <col min="10261" max="10261" width="8.7109375" customWidth="1"/>
    <col min="10262" max="10263" width="13.7109375" customWidth="1"/>
    <col min="10264" max="10264" width="10.85546875" customWidth="1"/>
    <col min="10265" max="10265" width="0.140625" customWidth="1"/>
    <col min="10266" max="10276" width="0" hidden="1" customWidth="1"/>
    <col min="10497" max="10497" width="4.140625" customWidth="1"/>
    <col min="10498" max="10498" width="8.7109375" customWidth="1"/>
    <col min="10499" max="10499" width="32.85546875" customWidth="1"/>
    <col min="10500" max="10500" width="10.7109375" customWidth="1"/>
    <col min="10501" max="10501" width="8.7109375" customWidth="1"/>
    <col min="10502" max="10502" width="10.7109375" customWidth="1"/>
    <col min="10503" max="10503" width="8.7109375" customWidth="1"/>
    <col min="10504" max="10504" width="13.5703125" customWidth="1"/>
    <col min="10505" max="10505" width="13.7109375" customWidth="1"/>
    <col min="10506" max="10507" width="11.7109375" customWidth="1"/>
    <col min="10508" max="10508" width="10.7109375" customWidth="1"/>
    <col min="10509" max="10509" width="8.7109375" customWidth="1"/>
    <col min="10510" max="10510" width="10.7109375" customWidth="1"/>
    <col min="10511" max="10511" width="8.7109375" customWidth="1"/>
    <col min="10512" max="10513" width="13.7109375" customWidth="1"/>
    <col min="10514" max="10514" width="10.7109375" customWidth="1"/>
    <col min="10515" max="10515" width="8.7109375" customWidth="1"/>
    <col min="10516" max="10516" width="10.7109375" customWidth="1"/>
    <col min="10517" max="10517" width="8.7109375" customWidth="1"/>
    <col min="10518" max="10519" width="13.7109375" customWidth="1"/>
    <col min="10520" max="10520" width="10.85546875" customWidth="1"/>
    <col min="10521" max="10521" width="0.140625" customWidth="1"/>
    <col min="10522" max="10532" width="0" hidden="1" customWidth="1"/>
    <col min="10753" max="10753" width="4.140625" customWidth="1"/>
    <col min="10754" max="10754" width="8.7109375" customWidth="1"/>
    <col min="10755" max="10755" width="32.85546875" customWidth="1"/>
    <col min="10756" max="10756" width="10.7109375" customWidth="1"/>
    <col min="10757" max="10757" width="8.7109375" customWidth="1"/>
    <col min="10758" max="10758" width="10.7109375" customWidth="1"/>
    <col min="10759" max="10759" width="8.7109375" customWidth="1"/>
    <col min="10760" max="10760" width="13.5703125" customWidth="1"/>
    <col min="10761" max="10761" width="13.7109375" customWidth="1"/>
    <col min="10762" max="10763" width="11.7109375" customWidth="1"/>
    <col min="10764" max="10764" width="10.7109375" customWidth="1"/>
    <col min="10765" max="10765" width="8.7109375" customWidth="1"/>
    <col min="10766" max="10766" width="10.7109375" customWidth="1"/>
    <col min="10767" max="10767" width="8.7109375" customWidth="1"/>
    <col min="10768" max="10769" width="13.7109375" customWidth="1"/>
    <col min="10770" max="10770" width="10.7109375" customWidth="1"/>
    <col min="10771" max="10771" width="8.7109375" customWidth="1"/>
    <col min="10772" max="10772" width="10.7109375" customWidth="1"/>
    <col min="10773" max="10773" width="8.7109375" customWidth="1"/>
    <col min="10774" max="10775" width="13.7109375" customWidth="1"/>
    <col min="10776" max="10776" width="10.85546875" customWidth="1"/>
    <col min="10777" max="10777" width="0.140625" customWidth="1"/>
    <col min="10778" max="10788" width="0" hidden="1" customWidth="1"/>
    <col min="11009" max="11009" width="4.140625" customWidth="1"/>
    <col min="11010" max="11010" width="8.7109375" customWidth="1"/>
    <col min="11011" max="11011" width="32.85546875" customWidth="1"/>
    <col min="11012" max="11012" width="10.7109375" customWidth="1"/>
    <col min="11013" max="11013" width="8.7109375" customWidth="1"/>
    <col min="11014" max="11014" width="10.7109375" customWidth="1"/>
    <col min="11015" max="11015" width="8.7109375" customWidth="1"/>
    <col min="11016" max="11016" width="13.5703125" customWidth="1"/>
    <col min="11017" max="11017" width="13.7109375" customWidth="1"/>
    <col min="11018" max="11019" width="11.7109375" customWidth="1"/>
    <col min="11020" max="11020" width="10.7109375" customWidth="1"/>
    <col min="11021" max="11021" width="8.7109375" customWidth="1"/>
    <col min="11022" max="11022" width="10.7109375" customWidth="1"/>
    <col min="11023" max="11023" width="8.7109375" customWidth="1"/>
    <col min="11024" max="11025" width="13.7109375" customWidth="1"/>
    <col min="11026" max="11026" width="10.7109375" customWidth="1"/>
    <col min="11027" max="11027" width="8.7109375" customWidth="1"/>
    <col min="11028" max="11028" width="10.7109375" customWidth="1"/>
    <col min="11029" max="11029" width="8.7109375" customWidth="1"/>
    <col min="11030" max="11031" width="13.7109375" customWidth="1"/>
    <col min="11032" max="11032" width="10.85546875" customWidth="1"/>
    <col min="11033" max="11033" width="0.140625" customWidth="1"/>
    <col min="11034" max="11044" width="0" hidden="1" customWidth="1"/>
    <col min="11265" max="11265" width="4.140625" customWidth="1"/>
    <col min="11266" max="11266" width="8.7109375" customWidth="1"/>
    <col min="11267" max="11267" width="32.85546875" customWidth="1"/>
    <col min="11268" max="11268" width="10.7109375" customWidth="1"/>
    <col min="11269" max="11269" width="8.7109375" customWidth="1"/>
    <col min="11270" max="11270" width="10.7109375" customWidth="1"/>
    <col min="11271" max="11271" width="8.7109375" customWidth="1"/>
    <col min="11272" max="11272" width="13.5703125" customWidth="1"/>
    <col min="11273" max="11273" width="13.7109375" customWidth="1"/>
    <col min="11274" max="11275" width="11.7109375" customWidth="1"/>
    <col min="11276" max="11276" width="10.7109375" customWidth="1"/>
    <col min="11277" max="11277" width="8.7109375" customWidth="1"/>
    <col min="11278" max="11278" width="10.7109375" customWidth="1"/>
    <col min="11279" max="11279" width="8.7109375" customWidth="1"/>
    <col min="11280" max="11281" width="13.7109375" customWidth="1"/>
    <col min="11282" max="11282" width="10.7109375" customWidth="1"/>
    <col min="11283" max="11283" width="8.7109375" customWidth="1"/>
    <col min="11284" max="11284" width="10.7109375" customWidth="1"/>
    <col min="11285" max="11285" width="8.7109375" customWidth="1"/>
    <col min="11286" max="11287" width="13.7109375" customWidth="1"/>
    <col min="11288" max="11288" width="10.85546875" customWidth="1"/>
    <col min="11289" max="11289" width="0.140625" customWidth="1"/>
    <col min="11290" max="11300" width="0" hidden="1" customWidth="1"/>
    <col min="11521" max="11521" width="4.140625" customWidth="1"/>
    <col min="11522" max="11522" width="8.7109375" customWidth="1"/>
    <col min="11523" max="11523" width="32.85546875" customWidth="1"/>
    <col min="11524" max="11524" width="10.7109375" customWidth="1"/>
    <col min="11525" max="11525" width="8.7109375" customWidth="1"/>
    <col min="11526" max="11526" width="10.7109375" customWidth="1"/>
    <col min="11527" max="11527" width="8.7109375" customWidth="1"/>
    <col min="11528" max="11528" width="13.5703125" customWidth="1"/>
    <col min="11529" max="11529" width="13.7109375" customWidth="1"/>
    <col min="11530" max="11531" width="11.7109375" customWidth="1"/>
    <col min="11532" max="11532" width="10.7109375" customWidth="1"/>
    <col min="11533" max="11533" width="8.7109375" customWidth="1"/>
    <col min="11534" max="11534" width="10.7109375" customWidth="1"/>
    <col min="11535" max="11535" width="8.7109375" customWidth="1"/>
    <col min="11536" max="11537" width="13.7109375" customWidth="1"/>
    <col min="11538" max="11538" width="10.7109375" customWidth="1"/>
    <col min="11539" max="11539" width="8.7109375" customWidth="1"/>
    <col min="11540" max="11540" width="10.7109375" customWidth="1"/>
    <col min="11541" max="11541" width="8.7109375" customWidth="1"/>
    <col min="11542" max="11543" width="13.7109375" customWidth="1"/>
    <col min="11544" max="11544" width="10.85546875" customWidth="1"/>
    <col min="11545" max="11545" width="0.140625" customWidth="1"/>
    <col min="11546" max="11556" width="0" hidden="1" customWidth="1"/>
    <col min="11777" max="11777" width="4.140625" customWidth="1"/>
    <col min="11778" max="11778" width="8.7109375" customWidth="1"/>
    <col min="11779" max="11779" width="32.85546875" customWidth="1"/>
    <col min="11780" max="11780" width="10.7109375" customWidth="1"/>
    <col min="11781" max="11781" width="8.7109375" customWidth="1"/>
    <col min="11782" max="11782" width="10.7109375" customWidth="1"/>
    <col min="11783" max="11783" width="8.7109375" customWidth="1"/>
    <col min="11784" max="11784" width="13.5703125" customWidth="1"/>
    <col min="11785" max="11785" width="13.7109375" customWidth="1"/>
    <col min="11786" max="11787" width="11.7109375" customWidth="1"/>
    <col min="11788" max="11788" width="10.7109375" customWidth="1"/>
    <col min="11789" max="11789" width="8.7109375" customWidth="1"/>
    <col min="11790" max="11790" width="10.7109375" customWidth="1"/>
    <col min="11791" max="11791" width="8.7109375" customWidth="1"/>
    <col min="11792" max="11793" width="13.7109375" customWidth="1"/>
    <col min="11794" max="11794" width="10.7109375" customWidth="1"/>
    <col min="11795" max="11795" width="8.7109375" customWidth="1"/>
    <col min="11796" max="11796" width="10.7109375" customWidth="1"/>
    <col min="11797" max="11797" width="8.7109375" customWidth="1"/>
    <col min="11798" max="11799" width="13.7109375" customWidth="1"/>
    <col min="11800" max="11800" width="10.85546875" customWidth="1"/>
    <col min="11801" max="11801" width="0.140625" customWidth="1"/>
    <col min="11802" max="11812" width="0" hidden="1" customWidth="1"/>
    <col min="12033" max="12033" width="4.140625" customWidth="1"/>
    <col min="12034" max="12034" width="8.7109375" customWidth="1"/>
    <col min="12035" max="12035" width="32.85546875" customWidth="1"/>
    <col min="12036" max="12036" width="10.7109375" customWidth="1"/>
    <col min="12037" max="12037" width="8.7109375" customWidth="1"/>
    <col min="12038" max="12038" width="10.7109375" customWidth="1"/>
    <col min="12039" max="12039" width="8.7109375" customWidth="1"/>
    <col min="12040" max="12040" width="13.5703125" customWidth="1"/>
    <col min="12041" max="12041" width="13.7109375" customWidth="1"/>
    <col min="12042" max="12043" width="11.7109375" customWidth="1"/>
    <col min="12044" max="12044" width="10.7109375" customWidth="1"/>
    <col min="12045" max="12045" width="8.7109375" customWidth="1"/>
    <col min="12046" max="12046" width="10.7109375" customWidth="1"/>
    <col min="12047" max="12047" width="8.7109375" customWidth="1"/>
    <col min="12048" max="12049" width="13.7109375" customWidth="1"/>
    <col min="12050" max="12050" width="10.7109375" customWidth="1"/>
    <col min="12051" max="12051" width="8.7109375" customWidth="1"/>
    <col min="12052" max="12052" width="10.7109375" customWidth="1"/>
    <col min="12053" max="12053" width="8.7109375" customWidth="1"/>
    <col min="12054" max="12055" width="13.7109375" customWidth="1"/>
    <col min="12056" max="12056" width="10.85546875" customWidth="1"/>
    <col min="12057" max="12057" width="0.140625" customWidth="1"/>
    <col min="12058" max="12068" width="0" hidden="1" customWidth="1"/>
    <col min="12289" max="12289" width="4.140625" customWidth="1"/>
    <col min="12290" max="12290" width="8.7109375" customWidth="1"/>
    <col min="12291" max="12291" width="32.85546875" customWidth="1"/>
    <col min="12292" max="12292" width="10.7109375" customWidth="1"/>
    <col min="12293" max="12293" width="8.7109375" customWidth="1"/>
    <col min="12294" max="12294" width="10.7109375" customWidth="1"/>
    <col min="12295" max="12295" width="8.7109375" customWidth="1"/>
    <col min="12296" max="12296" width="13.5703125" customWidth="1"/>
    <col min="12297" max="12297" width="13.7109375" customWidth="1"/>
    <col min="12298" max="12299" width="11.7109375" customWidth="1"/>
    <col min="12300" max="12300" width="10.7109375" customWidth="1"/>
    <col min="12301" max="12301" width="8.7109375" customWidth="1"/>
    <col min="12302" max="12302" width="10.7109375" customWidth="1"/>
    <col min="12303" max="12303" width="8.7109375" customWidth="1"/>
    <col min="12304" max="12305" width="13.7109375" customWidth="1"/>
    <col min="12306" max="12306" width="10.7109375" customWidth="1"/>
    <col min="12307" max="12307" width="8.7109375" customWidth="1"/>
    <col min="12308" max="12308" width="10.7109375" customWidth="1"/>
    <col min="12309" max="12309" width="8.7109375" customWidth="1"/>
    <col min="12310" max="12311" width="13.7109375" customWidth="1"/>
    <col min="12312" max="12312" width="10.85546875" customWidth="1"/>
    <col min="12313" max="12313" width="0.140625" customWidth="1"/>
    <col min="12314" max="12324" width="0" hidden="1" customWidth="1"/>
    <col min="12545" max="12545" width="4.140625" customWidth="1"/>
    <col min="12546" max="12546" width="8.7109375" customWidth="1"/>
    <col min="12547" max="12547" width="32.85546875" customWidth="1"/>
    <col min="12548" max="12548" width="10.7109375" customWidth="1"/>
    <col min="12549" max="12549" width="8.7109375" customWidth="1"/>
    <col min="12550" max="12550" width="10.7109375" customWidth="1"/>
    <col min="12551" max="12551" width="8.7109375" customWidth="1"/>
    <col min="12552" max="12552" width="13.5703125" customWidth="1"/>
    <col min="12553" max="12553" width="13.7109375" customWidth="1"/>
    <col min="12554" max="12555" width="11.7109375" customWidth="1"/>
    <col min="12556" max="12556" width="10.7109375" customWidth="1"/>
    <col min="12557" max="12557" width="8.7109375" customWidth="1"/>
    <col min="12558" max="12558" width="10.7109375" customWidth="1"/>
    <col min="12559" max="12559" width="8.7109375" customWidth="1"/>
    <col min="12560" max="12561" width="13.7109375" customWidth="1"/>
    <col min="12562" max="12562" width="10.7109375" customWidth="1"/>
    <col min="12563" max="12563" width="8.7109375" customWidth="1"/>
    <col min="12564" max="12564" width="10.7109375" customWidth="1"/>
    <col min="12565" max="12565" width="8.7109375" customWidth="1"/>
    <col min="12566" max="12567" width="13.7109375" customWidth="1"/>
    <col min="12568" max="12568" width="10.85546875" customWidth="1"/>
    <col min="12569" max="12569" width="0.140625" customWidth="1"/>
    <col min="12570" max="12580" width="0" hidden="1" customWidth="1"/>
    <col min="12801" max="12801" width="4.140625" customWidth="1"/>
    <col min="12802" max="12802" width="8.7109375" customWidth="1"/>
    <col min="12803" max="12803" width="32.85546875" customWidth="1"/>
    <col min="12804" max="12804" width="10.7109375" customWidth="1"/>
    <col min="12805" max="12805" width="8.7109375" customWidth="1"/>
    <col min="12806" max="12806" width="10.7109375" customWidth="1"/>
    <col min="12807" max="12807" width="8.7109375" customWidth="1"/>
    <col min="12808" max="12808" width="13.5703125" customWidth="1"/>
    <col min="12809" max="12809" width="13.7109375" customWidth="1"/>
    <col min="12810" max="12811" width="11.7109375" customWidth="1"/>
    <col min="12812" max="12812" width="10.7109375" customWidth="1"/>
    <col min="12813" max="12813" width="8.7109375" customWidth="1"/>
    <col min="12814" max="12814" width="10.7109375" customWidth="1"/>
    <col min="12815" max="12815" width="8.7109375" customWidth="1"/>
    <col min="12816" max="12817" width="13.7109375" customWidth="1"/>
    <col min="12818" max="12818" width="10.7109375" customWidth="1"/>
    <col min="12819" max="12819" width="8.7109375" customWidth="1"/>
    <col min="12820" max="12820" width="10.7109375" customWidth="1"/>
    <col min="12821" max="12821" width="8.7109375" customWidth="1"/>
    <col min="12822" max="12823" width="13.7109375" customWidth="1"/>
    <col min="12824" max="12824" width="10.85546875" customWidth="1"/>
    <col min="12825" max="12825" width="0.140625" customWidth="1"/>
    <col min="12826" max="12836" width="0" hidden="1" customWidth="1"/>
    <col min="13057" max="13057" width="4.140625" customWidth="1"/>
    <col min="13058" max="13058" width="8.7109375" customWidth="1"/>
    <col min="13059" max="13059" width="32.85546875" customWidth="1"/>
    <col min="13060" max="13060" width="10.7109375" customWidth="1"/>
    <col min="13061" max="13061" width="8.7109375" customWidth="1"/>
    <col min="13062" max="13062" width="10.7109375" customWidth="1"/>
    <col min="13063" max="13063" width="8.7109375" customWidth="1"/>
    <col min="13064" max="13064" width="13.5703125" customWidth="1"/>
    <col min="13065" max="13065" width="13.7109375" customWidth="1"/>
    <col min="13066" max="13067" width="11.7109375" customWidth="1"/>
    <col min="13068" max="13068" width="10.7109375" customWidth="1"/>
    <col min="13069" max="13069" width="8.7109375" customWidth="1"/>
    <col min="13070" max="13070" width="10.7109375" customWidth="1"/>
    <col min="13071" max="13071" width="8.7109375" customWidth="1"/>
    <col min="13072" max="13073" width="13.7109375" customWidth="1"/>
    <col min="13074" max="13074" width="10.7109375" customWidth="1"/>
    <col min="13075" max="13075" width="8.7109375" customWidth="1"/>
    <col min="13076" max="13076" width="10.7109375" customWidth="1"/>
    <col min="13077" max="13077" width="8.7109375" customWidth="1"/>
    <col min="13078" max="13079" width="13.7109375" customWidth="1"/>
    <col min="13080" max="13080" width="10.85546875" customWidth="1"/>
    <col min="13081" max="13081" width="0.140625" customWidth="1"/>
    <col min="13082" max="13092" width="0" hidden="1" customWidth="1"/>
    <col min="13313" max="13313" width="4.140625" customWidth="1"/>
    <col min="13314" max="13314" width="8.7109375" customWidth="1"/>
    <col min="13315" max="13315" width="32.85546875" customWidth="1"/>
    <col min="13316" max="13316" width="10.7109375" customWidth="1"/>
    <col min="13317" max="13317" width="8.7109375" customWidth="1"/>
    <col min="13318" max="13318" width="10.7109375" customWidth="1"/>
    <col min="13319" max="13319" width="8.7109375" customWidth="1"/>
    <col min="13320" max="13320" width="13.5703125" customWidth="1"/>
    <col min="13321" max="13321" width="13.7109375" customWidth="1"/>
    <col min="13322" max="13323" width="11.7109375" customWidth="1"/>
    <col min="13324" max="13324" width="10.7109375" customWidth="1"/>
    <col min="13325" max="13325" width="8.7109375" customWidth="1"/>
    <col min="13326" max="13326" width="10.7109375" customWidth="1"/>
    <col min="13327" max="13327" width="8.7109375" customWidth="1"/>
    <col min="13328" max="13329" width="13.7109375" customWidth="1"/>
    <col min="13330" max="13330" width="10.7109375" customWidth="1"/>
    <col min="13331" max="13331" width="8.7109375" customWidth="1"/>
    <col min="13332" max="13332" width="10.7109375" customWidth="1"/>
    <col min="13333" max="13333" width="8.7109375" customWidth="1"/>
    <col min="13334" max="13335" width="13.7109375" customWidth="1"/>
    <col min="13336" max="13336" width="10.85546875" customWidth="1"/>
    <col min="13337" max="13337" width="0.140625" customWidth="1"/>
    <col min="13338" max="13348" width="0" hidden="1" customWidth="1"/>
    <col min="13569" max="13569" width="4.140625" customWidth="1"/>
    <col min="13570" max="13570" width="8.7109375" customWidth="1"/>
    <col min="13571" max="13571" width="32.85546875" customWidth="1"/>
    <col min="13572" max="13572" width="10.7109375" customWidth="1"/>
    <col min="13573" max="13573" width="8.7109375" customWidth="1"/>
    <col min="13574" max="13574" width="10.7109375" customWidth="1"/>
    <col min="13575" max="13575" width="8.7109375" customWidth="1"/>
    <col min="13576" max="13576" width="13.5703125" customWidth="1"/>
    <col min="13577" max="13577" width="13.7109375" customWidth="1"/>
    <col min="13578" max="13579" width="11.7109375" customWidth="1"/>
    <col min="13580" max="13580" width="10.7109375" customWidth="1"/>
    <col min="13581" max="13581" width="8.7109375" customWidth="1"/>
    <col min="13582" max="13582" width="10.7109375" customWidth="1"/>
    <col min="13583" max="13583" width="8.7109375" customWidth="1"/>
    <col min="13584" max="13585" width="13.7109375" customWidth="1"/>
    <col min="13586" max="13586" width="10.7109375" customWidth="1"/>
    <col min="13587" max="13587" width="8.7109375" customWidth="1"/>
    <col min="13588" max="13588" width="10.7109375" customWidth="1"/>
    <col min="13589" max="13589" width="8.7109375" customWidth="1"/>
    <col min="13590" max="13591" width="13.7109375" customWidth="1"/>
    <col min="13592" max="13592" width="10.85546875" customWidth="1"/>
    <col min="13593" max="13593" width="0.140625" customWidth="1"/>
    <col min="13594" max="13604" width="0" hidden="1" customWidth="1"/>
    <col min="13825" max="13825" width="4.140625" customWidth="1"/>
    <col min="13826" max="13826" width="8.7109375" customWidth="1"/>
    <col min="13827" max="13827" width="32.85546875" customWidth="1"/>
    <col min="13828" max="13828" width="10.7109375" customWidth="1"/>
    <col min="13829" max="13829" width="8.7109375" customWidth="1"/>
    <col min="13830" max="13830" width="10.7109375" customWidth="1"/>
    <col min="13831" max="13831" width="8.7109375" customWidth="1"/>
    <col min="13832" max="13832" width="13.5703125" customWidth="1"/>
    <col min="13833" max="13833" width="13.7109375" customWidth="1"/>
    <col min="13834" max="13835" width="11.7109375" customWidth="1"/>
    <col min="13836" max="13836" width="10.7109375" customWidth="1"/>
    <col min="13837" max="13837" width="8.7109375" customWidth="1"/>
    <col min="13838" max="13838" width="10.7109375" customWidth="1"/>
    <col min="13839" max="13839" width="8.7109375" customWidth="1"/>
    <col min="13840" max="13841" width="13.7109375" customWidth="1"/>
    <col min="13842" max="13842" width="10.7109375" customWidth="1"/>
    <col min="13843" max="13843" width="8.7109375" customWidth="1"/>
    <col min="13844" max="13844" width="10.7109375" customWidth="1"/>
    <col min="13845" max="13845" width="8.7109375" customWidth="1"/>
    <col min="13846" max="13847" width="13.7109375" customWidth="1"/>
    <col min="13848" max="13848" width="10.85546875" customWidth="1"/>
    <col min="13849" max="13849" width="0.140625" customWidth="1"/>
    <col min="13850" max="13860" width="0" hidden="1" customWidth="1"/>
    <col min="14081" max="14081" width="4.140625" customWidth="1"/>
    <col min="14082" max="14082" width="8.7109375" customWidth="1"/>
    <col min="14083" max="14083" width="32.85546875" customWidth="1"/>
    <col min="14084" max="14084" width="10.7109375" customWidth="1"/>
    <col min="14085" max="14085" width="8.7109375" customWidth="1"/>
    <col min="14086" max="14086" width="10.7109375" customWidth="1"/>
    <col min="14087" max="14087" width="8.7109375" customWidth="1"/>
    <col min="14088" max="14088" width="13.5703125" customWidth="1"/>
    <col min="14089" max="14089" width="13.7109375" customWidth="1"/>
    <col min="14090" max="14091" width="11.7109375" customWidth="1"/>
    <col min="14092" max="14092" width="10.7109375" customWidth="1"/>
    <col min="14093" max="14093" width="8.7109375" customWidth="1"/>
    <col min="14094" max="14094" width="10.7109375" customWidth="1"/>
    <col min="14095" max="14095" width="8.7109375" customWidth="1"/>
    <col min="14096" max="14097" width="13.7109375" customWidth="1"/>
    <col min="14098" max="14098" width="10.7109375" customWidth="1"/>
    <col min="14099" max="14099" width="8.7109375" customWidth="1"/>
    <col min="14100" max="14100" width="10.7109375" customWidth="1"/>
    <col min="14101" max="14101" width="8.7109375" customWidth="1"/>
    <col min="14102" max="14103" width="13.7109375" customWidth="1"/>
    <col min="14104" max="14104" width="10.85546875" customWidth="1"/>
    <col min="14105" max="14105" width="0.140625" customWidth="1"/>
    <col min="14106" max="14116" width="0" hidden="1" customWidth="1"/>
    <col min="14337" max="14337" width="4.140625" customWidth="1"/>
    <col min="14338" max="14338" width="8.7109375" customWidth="1"/>
    <col min="14339" max="14339" width="32.85546875" customWidth="1"/>
    <col min="14340" max="14340" width="10.7109375" customWidth="1"/>
    <col min="14341" max="14341" width="8.7109375" customWidth="1"/>
    <col min="14342" max="14342" width="10.7109375" customWidth="1"/>
    <col min="14343" max="14343" width="8.7109375" customWidth="1"/>
    <col min="14344" max="14344" width="13.5703125" customWidth="1"/>
    <col min="14345" max="14345" width="13.7109375" customWidth="1"/>
    <col min="14346" max="14347" width="11.7109375" customWidth="1"/>
    <col min="14348" max="14348" width="10.7109375" customWidth="1"/>
    <col min="14349" max="14349" width="8.7109375" customWidth="1"/>
    <col min="14350" max="14350" width="10.7109375" customWidth="1"/>
    <col min="14351" max="14351" width="8.7109375" customWidth="1"/>
    <col min="14352" max="14353" width="13.7109375" customWidth="1"/>
    <col min="14354" max="14354" width="10.7109375" customWidth="1"/>
    <col min="14355" max="14355" width="8.7109375" customWidth="1"/>
    <col min="14356" max="14356" width="10.7109375" customWidth="1"/>
    <col min="14357" max="14357" width="8.7109375" customWidth="1"/>
    <col min="14358" max="14359" width="13.7109375" customWidth="1"/>
    <col min="14360" max="14360" width="10.85546875" customWidth="1"/>
    <col min="14361" max="14361" width="0.140625" customWidth="1"/>
    <col min="14362" max="14372" width="0" hidden="1" customWidth="1"/>
    <col min="14593" max="14593" width="4.140625" customWidth="1"/>
    <col min="14594" max="14594" width="8.7109375" customWidth="1"/>
    <col min="14595" max="14595" width="32.85546875" customWidth="1"/>
    <col min="14596" max="14596" width="10.7109375" customWidth="1"/>
    <col min="14597" max="14597" width="8.7109375" customWidth="1"/>
    <col min="14598" max="14598" width="10.7109375" customWidth="1"/>
    <col min="14599" max="14599" width="8.7109375" customWidth="1"/>
    <col min="14600" max="14600" width="13.5703125" customWidth="1"/>
    <col min="14601" max="14601" width="13.7109375" customWidth="1"/>
    <col min="14602" max="14603" width="11.7109375" customWidth="1"/>
    <col min="14604" max="14604" width="10.7109375" customWidth="1"/>
    <col min="14605" max="14605" width="8.7109375" customWidth="1"/>
    <col min="14606" max="14606" width="10.7109375" customWidth="1"/>
    <col min="14607" max="14607" width="8.7109375" customWidth="1"/>
    <col min="14608" max="14609" width="13.7109375" customWidth="1"/>
    <col min="14610" max="14610" width="10.7109375" customWidth="1"/>
    <col min="14611" max="14611" width="8.7109375" customWidth="1"/>
    <col min="14612" max="14612" width="10.7109375" customWidth="1"/>
    <col min="14613" max="14613" width="8.7109375" customWidth="1"/>
    <col min="14614" max="14615" width="13.7109375" customWidth="1"/>
    <col min="14616" max="14616" width="10.85546875" customWidth="1"/>
    <col min="14617" max="14617" width="0.140625" customWidth="1"/>
    <col min="14618" max="14628" width="0" hidden="1" customWidth="1"/>
    <col min="14849" max="14849" width="4.140625" customWidth="1"/>
    <col min="14850" max="14850" width="8.7109375" customWidth="1"/>
    <col min="14851" max="14851" width="32.85546875" customWidth="1"/>
    <col min="14852" max="14852" width="10.7109375" customWidth="1"/>
    <col min="14853" max="14853" width="8.7109375" customWidth="1"/>
    <col min="14854" max="14854" width="10.7109375" customWidth="1"/>
    <col min="14855" max="14855" width="8.7109375" customWidth="1"/>
    <col min="14856" max="14856" width="13.5703125" customWidth="1"/>
    <col min="14857" max="14857" width="13.7109375" customWidth="1"/>
    <col min="14858" max="14859" width="11.7109375" customWidth="1"/>
    <col min="14860" max="14860" width="10.7109375" customWidth="1"/>
    <col min="14861" max="14861" width="8.7109375" customWidth="1"/>
    <col min="14862" max="14862" width="10.7109375" customWidth="1"/>
    <col min="14863" max="14863" width="8.7109375" customWidth="1"/>
    <col min="14864" max="14865" width="13.7109375" customWidth="1"/>
    <col min="14866" max="14866" width="10.7109375" customWidth="1"/>
    <col min="14867" max="14867" width="8.7109375" customWidth="1"/>
    <col min="14868" max="14868" width="10.7109375" customWidth="1"/>
    <col min="14869" max="14869" width="8.7109375" customWidth="1"/>
    <col min="14870" max="14871" width="13.7109375" customWidth="1"/>
    <col min="14872" max="14872" width="10.85546875" customWidth="1"/>
    <col min="14873" max="14873" width="0.140625" customWidth="1"/>
    <col min="14874" max="14884" width="0" hidden="1" customWidth="1"/>
    <col min="15105" max="15105" width="4.140625" customWidth="1"/>
    <col min="15106" max="15106" width="8.7109375" customWidth="1"/>
    <col min="15107" max="15107" width="32.85546875" customWidth="1"/>
    <col min="15108" max="15108" width="10.7109375" customWidth="1"/>
    <col min="15109" max="15109" width="8.7109375" customWidth="1"/>
    <col min="15110" max="15110" width="10.7109375" customWidth="1"/>
    <col min="15111" max="15111" width="8.7109375" customWidth="1"/>
    <col min="15112" max="15112" width="13.5703125" customWidth="1"/>
    <col min="15113" max="15113" width="13.7109375" customWidth="1"/>
    <col min="15114" max="15115" width="11.7109375" customWidth="1"/>
    <col min="15116" max="15116" width="10.7109375" customWidth="1"/>
    <col min="15117" max="15117" width="8.7109375" customWidth="1"/>
    <col min="15118" max="15118" width="10.7109375" customWidth="1"/>
    <col min="15119" max="15119" width="8.7109375" customWidth="1"/>
    <col min="15120" max="15121" width="13.7109375" customWidth="1"/>
    <col min="15122" max="15122" width="10.7109375" customWidth="1"/>
    <col min="15123" max="15123" width="8.7109375" customWidth="1"/>
    <col min="15124" max="15124" width="10.7109375" customWidth="1"/>
    <col min="15125" max="15125" width="8.7109375" customWidth="1"/>
    <col min="15126" max="15127" width="13.7109375" customWidth="1"/>
    <col min="15128" max="15128" width="10.85546875" customWidth="1"/>
    <col min="15129" max="15129" width="0.140625" customWidth="1"/>
    <col min="15130" max="15140" width="0" hidden="1" customWidth="1"/>
    <col min="15361" max="15361" width="4.140625" customWidth="1"/>
    <col min="15362" max="15362" width="8.7109375" customWidth="1"/>
    <col min="15363" max="15363" width="32.85546875" customWidth="1"/>
    <col min="15364" max="15364" width="10.7109375" customWidth="1"/>
    <col min="15365" max="15365" width="8.7109375" customWidth="1"/>
    <col min="15366" max="15366" width="10.7109375" customWidth="1"/>
    <col min="15367" max="15367" width="8.7109375" customWidth="1"/>
    <col min="15368" max="15368" width="13.5703125" customWidth="1"/>
    <col min="15369" max="15369" width="13.7109375" customWidth="1"/>
    <col min="15370" max="15371" width="11.7109375" customWidth="1"/>
    <col min="15372" max="15372" width="10.7109375" customWidth="1"/>
    <col min="15373" max="15373" width="8.7109375" customWidth="1"/>
    <col min="15374" max="15374" width="10.7109375" customWidth="1"/>
    <col min="15375" max="15375" width="8.7109375" customWidth="1"/>
    <col min="15376" max="15377" width="13.7109375" customWidth="1"/>
    <col min="15378" max="15378" width="10.7109375" customWidth="1"/>
    <col min="15379" max="15379" width="8.7109375" customWidth="1"/>
    <col min="15380" max="15380" width="10.7109375" customWidth="1"/>
    <col min="15381" max="15381" width="8.7109375" customWidth="1"/>
    <col min="15382" max="15383" width="13.7109375" customWidth="1"/>
    <col min="15384" max="15384" width="10.85546875" customWidth="1"/>
    <col min="15385" max="15385" width="0.140625" customWidth="1"/>
    <col min="15386" max="15396" width="0" hidden="1" customWidth="1"/>
    <col min="15617" max="15617" width="4.140625" customWidth="1"/>
    <col min="15618" max="15618" width="8.7109375" customWidth="1"/>
    <col min="15619" max="15619" width="32.85546875" customWidth="1"/>
    <col min="15620" max="15620" width="10.7109375" customWidth="1"/>
    <col min="15621" max="15621" width="8.7109375" customWidth="1"/>
    <col min="15622" max="15622" width="10.7109375" customWidth="1"/>
    <col min="15623" max="15623" width="8.7109375" customWidth="1"/>
    <col min="15624" max="15624" width="13.5703125" customWidth="1"/>
    <col min="15625" max="15625" width="13.7109375" customWidth="1"/>
    <col min="15626" max="15627" width="11.7109375" customWidth="1"/>
    <col min="15628" max="15628" width="10.7109375" customWidth="1"/>
    <col min="15629" max="15629" width="8.7109375" customWidth="1"/>
    <col min="15630" max="15630" width="10.7109375" customWidth="1"/>
    <col min="15631" max="15631" width="8.7109375" customWidth="1"/>
    <col min="15632" max="15633" width="13.7109375" customWidth="1"/>
    <col min="15634" max="15634" width="10.7109375" customWidth="1"/>
    <col min="15635" max="15635" width="8.7109375" customWidth="1"/>
    <col min="15636" max="15636" width="10.7109375" customWidth="1"/>
    <col min="15637" max="15637" width="8.7109375" customWidth="1"/>
    <col min="15638" max="15639" width="13.7109375" customWidth="1"/>
    <col min="15640" max="15640" width="10.85546875" customWidth="1"/>
    <col min="15641" max="15641" width="0.140625" customWidth="1"/>
    <col min="15642" max="15652" width="0" hidden="1" customWidth="1"/>
    <col min="15873" max="15873" width="4.140625" customWidth="1"/>
    <col min="15874" max="15874" width="8.7109375" customWidth="1"/>
    <col min="15875" max="15875" width="32.85546875" customWidth="1"/>
    <col min="15876" max="15876" width="10.7109375" customWidth="1"/>
    <col min="15877" max="15877" width="8.7109375" customWidth="1"/>
    <col min="15878" max="15878" width="10.7109375" customWidth="1"/>
    <col min="15879" max="15879" width="8.7109375" customWidth="1"/>
    <col min="15880" max="15880" width="13.5703125" customWidth="1"/>
    <col min="15881" max="15881" width="13.7109375" customWidth="1"/>
    <col min="15882" max="15883" width="11.7109375" customWidth="1"/>
    <col min="15884" max="15884" width="10.7109375" customWidth="1"/>
    <col min="15885" max="15885" width="8.7109375" customWidth="1"/>
    <col min="15886" max="15886" width="10.7109375" customWidth="1"/>
    <col min="15887" max="15887" width="8.7109375" customWidth="1"/>
    <col min="15888" max="15889" width="13.7109375" customWidth="1"/>
    <col min="15890" max="15890" width="10.7109375" customWidth="1"/>
    <col min="15891" max="15891" width="8.7109375" customWidth="1"/>
    <col min="15892" max="15892" width="10.7109375" customWidth="1"/>
    <col min="15893" max="15893" width="8.7109375" customWidth="1"/>
    <col min="15894" max="15895" width="13.7109375" customWidth="1"/>
    <col min="15896" max="15896" width="10.85546875" customWidth="1"/>
    <col min="15897" max="15897" width="0.140625" customWidth="1"/>
    <col min="15898" max="15908" width="0" hidden="1" customWidth="1"/>
    <col min="16129" max="16129" width="4.140625" customWidth="1"/>
    <col min="16130" max="16130" width="8.7109375" customWidth="1"/>
    <col min="16131" max="16131" width="32.85546875" customWidth="1"/>
    <col min="16132" max="16132" width="10.7109375" customWidth="1"/>
    <col min="16133" max="16133" width="8.7109375" customWidth="1"/>
    <col min="16134" max="16134" width="10.7109375" customWidth="1"/>
    <col min="16135" max="16135" width="8.7109375" customWidth="1"/>
    <col min="16136" max="16136" width="13.5703125" customWidth="1"/>
    <col min="16137" max="16137" width="13.7109375" customWidth="1"/>
    <col min="16138" max="16139" width="11.7109375" customWidth="1"/>
    <col min="16140" max="16140" width="10.7109375" customWidth="1"/>
    <col min="16141" max="16141" width="8.7109375" customWidth="1"/>
    <col min="16142" max="16142" width="10.7109375" customWidth="1"/>
    <col min="16143" max="16143" width="8.7109375" customWidth="1"/>
    <col min="16144" max="16145" width="13.7109375" customWidth="1"/>
    <col min="16146" max="16146" width="10.7109375" customWidth="1"/>
    <col min="16147" max="16147" width="8.7109375" customWidth="1"/>
    <col min="16148" max="16148" width="10.7109375" customWidth="1"/>
    <col min="16149" max="16149" width="8.7109375" customWidth="1"/>
    <col min="16150" max="16151" width="13.7109375" customWidth="1"/>
    <col min="16152" max="16152" width="10.85546875" customWidth="1"/>
    <col min="16153" max="16153" width="0.140625" customWidth="1"/>
    <col min="16154" max="16164" width="0" hidden="1" customWidth="1"/>
  </cols>
  <sheetData>
    <row r="1" spans="1:35" ht="16.5" customHeight="1" x14ac:dyDescent="0.25">
      <c r="A1" s="443" t="s">
        <v>140</v>
      </c>
      <c r="B1" s="443"/>
      <c r="C1" s="44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5" ht="16.5" customHeight="1" x14ac:dyDescent="0.25">
      <c r="A2" s="443" t="s">
        <v>224</v>
      </c>
      <c r="B2" s="443"/>
      <c r="C2" s="443"/>
      <c r="D2" s="1" t="s">
        <v>81</v>
      </c>
      <c r="E2" s="375" t="s">
        <v>91</v>
      </c>
      <c r="F2" s="375"/>
      <c r="G2" s="5" t="s">
        <v>82</v>
      </c>
      <c r="H2" s="375" t="s">
        <v>108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35" ht="16.5" customHeight="1" thickBot="1" x14ac:dyDescent="0.3">
      <c r="A3" s="8"/>
      <c r="D3" s="4" t="s">
        <v>83</v>
      </c>
      <c r="E3" s="375" t="s">
        <v>92</v>
      </c>
      <c r="F3" s="375"/>
      <c r="G3" s="6" t="s">
        <v>84</v>
      </c>
      <c r="H3" s="375" t="s">
        <v>93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5" ht="18" customHeight="1" thickBot="1" x14ac:dyDescent="0.3">
      <c r="A4" s="428" t="s">
        <v>47</v>
      </c>
      <c r="B4" s="430" t="s">
        <v>49</v>
      </c>
      <c r="C4" s="432" t="s">
        <v>48</v>
      </c>
      <c r="D4" s="434" t="s">
        <v>94</v>
      </c>
      <c r="E4" s="435"/>
      <c r="F4" s="435"/>
      <c r="G4" s="435"/>
      <c r="H4" s="435"/>
      <c r="I4" s="435"/>
      <c r="J4" s="435"/>
      <c r="K4" s="436"/>
      <c r="L4" s="434" t="s">
        <v>95</v>
      </c>
      <c r="M4" s="435"/>
      <c r="N4" s="435"/>
      <c r="O4" s="435"/>
      <c r="P4" s="435"/>
      <c r="Q4" s="436"/>
      <c r="R4" s="434" t="s">
        <v>96</v>
      </c>
      <c r="S4" s="435"/>
      <c r="T4" s="435"/>
      <c r="U4" s="435"/>
      <c r="V4" s="435"/>
      <c r="W4" s="436"/>
      <c r="X4" s="424" t="s">
        <v>85</v>
      </c>
      <c r="Y4" s="438" t="s">
        <v>124</v>
      </c>
      <c r="Z4" s="438"/>
      <c r="AA4" s="438"/>
      <c r="AB4" s="438"/>
      <c r="AC4" s="438"/>
      <c r="AD4" s="438"/>
      <c r="AE4" s="438"/>
      <c r="AF4" s="438"/>
      <c r="AG4" s="438"/>
      <c r="AH4" s="438"/>
      <c r="AI4" s="439"/>
    </row>
    <row r="5" spans="1:35" ht="49.5" customHeight="1" thickBot="1" x14ac:dyDescent="0.3">
      <c r="A5" s="440"/>
      <c r="B5" s="441"/>
      <c r="C5" s="442"/>
      <c r="D5" s="49" t="s">
        <v>97</v>
      </c>
      <c r="E5" s="46" t="s">
        <v>101</v>
      </c>
      <c r="F5" s="47" t="s">
        <v>102</v>
      </c>
      <c r="G5" s="46" t="s">
        <v>103</v>
      </c>
      <c r="H5" s="48" t="s">
        <v>104</v>
      </c>
      <c r="I5" s="50" t="s">
        <v>105</v>
      </c>
      <c r="J5" s="48" t="s">
        <v>106</v>
      </c>
      <c r="K5" s="50" t="s">
        <v>107</v>
      </c>
      <c r="L5" s="48" t="s">
        <v>98</v>
      </c>
      <c r="M5" s="46" t="s">
        <v>109</v>
      </c>
      <c r="N5" s="47" t="s">
        <v>110</v>
      </c>
      <c r="O5" s="46" t="s">
        <v>111</v>
      </c>
      <c r="P5" s="48" t="s">
        <v>112</v>
      </c>
      <c r="Q5" s="50" t="s">
        <v>113</v>
      </c>
      <c r="R5" s="49" t="s">
        <v>99</v>
      </c>
      <c r="S5" s="46" t="s">
        <v>114</v>
      </c>
      <c r="T5" s="47" t="s">
        <v>115</v>
      </c>
      <c r="U5" s="50" t="s">
        <v>116</v>
      </c>
      <c r="V5" s="48" t="s">
        <v>117</v>
      </c>
      <c r="W5" s="46" t="s">
        <v>118</v>
      </c>
      <c r="X5" s="437"/>
      <c r="Y5" s="99" t="s">
        <v>119</v>
      </c>
      <c r="Z5" s="100" t="s">
        <v>120</v>
      </c>
      <c r="AA5" s="100" t="s">
        <v>121</v>
      </c>
      <c r="AB5" s="100" t="s">
        <v>122</v>
      </c>
      <c r="AC5" s="100" t="s">
        <v>125</v>
      </c>
      <c r="AD5" s="100" t="s">
        <v>126</v>
      </c>
      <c r="AE5" s="100" t="s">
        <v>127</v>
      </c>
      <c r="AF5" s="100" t="s">
        <v>128</v>
      </c>
      <c r="AG5" s="100" t="s">
        <v>129</v>
      </c>
      <c r="AH5" s="100" t="s">
        <v>130</v>
      </c>
      <c r="AI5" s="101" t="s">
        <v>123</v>
      </c>
    </row>
    <row r="6" spans="1:35" ht="15" customHeight="1" thickBot="1" x14ac:dyDescent="0.3">
      <c r="A6" s="372"/>
      <c r="B6" s="373"/>
      <c r="C6" s="262" t="s">
        <v>138</v>
      </c>
      <c r="D6" s="84">
        <f>'[14]Мун-2024'!CU6</f>
        <v>2.6666159217310113</v>
      </c>
      <c r="E6" s="85" t="str">
        <f t="shared" ref="E6:E69" si="0">IF(D6&gt;=$D$126,"A",IF(D6&gt;=$D$127,"B",IF(D6&gt;=$D$128,"C","D")))</f>
        <v>A</v>
      </c>
      <c r="F6" s="86">
        <f>'[14]Мун-2024'!CW6</f>
        <v>0.99999994987971386</v>
      </c>
      <c r="G6" s="87" t="str">
        <f t="shared" ref="G6:G69" si="1">IF(F6&gt;=$F$126,"A",IF(F6&gt;=$F$127,"B",IF(F6&gt;=$F$128,"C","D")))</f>
        <v>C</v>
      </c>
      <c r="H6" s="88">
        <f>'[14]Мун-2024'!CY6</f>
        <v>8.3199679230152368E-2</v>
      </c>
      <c r="I6" s="87" t="str">
        <f t="shared" ref="I6:I69" si="2">IF(H6&gt;=$H$126,"A",IF(H6&gt;=$H$127,"B",IF(H6&gt;=$H$128,"C","D")))</f>
        <v>C</v>
      </c>
      <c r="J6" s="89">
        <f>'[14]Мун-2024'!DA6</f>
        <v>0.13952349983566548</v>
      </c>
      <c r="K6" s="87" t="str">
        <f t="shared" ref="K6:K69" si="3">IF(J6&gt;=$J$126,"A",IF(J6&gt;=$J$127,"B",IF(J6&gt;=$J$128,"C","D")))</f>
        <v>B</v>
      </c>
      <c r="L6" s="90">
        <f>'[14]Рег-2024'!AA6</f>
        <v>0.20540540540540542</v>
      </c>
      <c r="M6" s="91" t="str">
        <f t="shared" ref="M6:M69" si="4">IF(L6&gt;=$L$126,"A",IF(L6&gt;=$L$127,"B",IF(L6&gt;=$L$128,"C","D")))</f>
        <v>C</v>
      </c>
      <c r="N6" s="89">
        <f>'[14]Рег-2024'!AC6</f>
        <v>0.99993919288691957</v>
      </c>
      <c r="O6" s="92" t="str">
        <f t="shared" ref="O6:O69" si="5">IF(N6&gt;=$N$126,"A",IF(N6&gt;=$N$127,"B",IF(N6&gt;=$N$128,"C","D")))</f>
        <v>C</v>
      </c>
      <c r="P6" s="90">
        <f>'[14]Рег-2024'!AE6</f>
        <v>0.45270270270270269</v>
      </c>
      <c r="Q6" s="91" t="str">
        <f t="shared" ref="Q6:Q69" si="6">IF(P6&gt;=$P$126,"A",IF(P6&gt;=$P$127,"B",IF(P6&gt;=$P$128,"C","D")))</f>
        <v>A</v>
      </c>
      <c r="R6" s="89">
        <f>'[14]Фед-2024'!AQ6</f>
        <v>9.8098098098098108E-2</v>
      </c>
      <c r="S6" s="92" t="str">
        <f t="shared" ref="S6:S69" si="7">IF(R6&gt;=$R$126,"A",IF(R6&gt;=$R$127,"B",IF(R6&gt;=$R$128,"C","D")))</f>
        <v>B</v>
      </c>
      <c r="T6" s="90">
        <f>'[14]Фед-2024'!AS6+0.001</f>
        <v>1.000795343906113</v>
      </c>
      <c r="U6" s="91" t="str">
        <f>IF(T6&gt;=$T$126,"A",IF(T6&gt;=$T$127,"B",IF(T6&gt;=$T$128,"C","D")))</f>
        <v>B</v>
      </c>
      <c r="V6" s="89">
        <f>'[14]Фед-2024'!AU6</f>
        <v>0.97986577181208057</v>
      </c>
      <c r="W6" s="85" t="str">
        <f t="shared" ref="W6:W69" si="8">IF(V6&gt;=$V$126,"A",IF(V6&gt;=$V$127,"B",IF(V6&gt;=$V$128,"C","D")))</f>
        <v>A</v>
      </c>
      <c r="X6" s="93" t="str">
        <f>IF(AI6&gt;=3.5,"A",IF(AI6&gt;=2.5,"B",IF(AI6&gt;=1.5,"C","D")))</f>
        <v>B</v>
      </c>
      <c r="Y6" s="263">
        <f>IF(E6="A",4.2,IF(E6="B",2.5,IF(E6="C",2,1)))</f>
        <v>4.2</v>
      </c>
      <c r="Z6" s="264">
        <f>IF(G6="A",4.2,IF(G6="B",2.5,IF(G6="C",2,1)))</f>
        <v>2</v>
      </c>
      <c r="AA6" s="264">
        <f>IF(I6="A",4.2,IF(I6="B",2.5,IF(I6="C",2,1)))</f>
        <v>2</v>
      </c>
      <c r="AB6" s="264">
        <f>IF(K6="A",4.2,IF(K6="B",2.5,IF(K6="C",2,1)))</f>
        <v>2.5</v>
      </c>
      <c r="AC6" s="264">
        <f>IF(M6="A",4.2,IF(M6="B",2.5,IF(M6="C",2,1)))</f>
        <v>2</v>
      </c>
      <c r="AD6" s="264">
        <f>IF(O6="A",4.2,IF(O6="B",2.5,IF(O6="C",2,1)))</f>
        <v>2</v>
      </c>
      <c r="AE6" s="264">
        <f>IF(Q6="A",4.2,IF(Q6="B",2.5,IF(Q6="C",2,1)))</f>
        <v>4.2</v>
      </c>
      <c r="AF6" s="264">
        <f>IF(S6="A",4.2,IF(S6="B",2.5,IF(S6="C",2,1)))</f>
        <v>2.5</v>
      </c>
      <c r="AG6" s="264">
        <f>IF(U6="A",4.2,IF(U6="B",2.5,IF(U6="C",2,1)))</f>
        <v>2.5</v>
      </c>
      <c r="AH6" s="264">
        <f>IF(W6="A",4.2,IF(W6="B",2.5,IF(W6="C",2,1)))</f>
        <v>4.2</v>
      </c>
      <c r="AI6" s="265">
        <f>AVERAGE(Y6:AH6)</f>
        <v>2.8099999999999996</v>
      </c>
    </row>
    <row r="7" spans="1:35" ht="15.75" thickBot="1" x14ac:dyDescent="0.3">
      <c r="A7" s="376"/>
      <c r="B7" s="377"/>
      <c r="C7" s="29" t="str">
        <f>'[14]Мун-2024'!C7</f>
        <v>ЖЕЛЕЗНОДОРОЖНЫЙ РАЙОН</v>
      </c>
      <c r="D7" s="70">
        <f>'[14]Мун-2024'!CU7</f>
        <v>0.40579710144927533</v>
      </c>
      <c r="E7" s="71" t="str">
        <f t="shared" si="0"/>
        <v>B</v>
      </c>
      <c r="F7" s="72">
        <f>'[14]Мун-2024'!CW7</f>
        <v>0.87715512845052479</v>
      </c>
      <c r="G7" s="73" t="str">
        <f t="shared" si="1"/>
        <v>C</v>
      </c>
      <c r="H7" s="74">
        <f>'[14]Мун-2024'!CY7</f>
        <v>8.5976039464411555E-2</v>
      </c>
      <c r="I7" s="73" t="str">
        <f t="shared" si="2"/>
        <v>C</v>
      </c>
      <c r="J7" s="75">
        <f>'[14]Мун-2024'!DA7</f>
        <v>0.14326097930338214</v>
      </c>
      <c r="K7" s="73" t="str">
        <f t="shared" si="3"/>
        <v>B</v>
      </c>
      <c r="L7" s="76">
        <f>'[14]Рег-2024'!AA7</f>
        <v>0.22222222222222221</v>
      </c>
      <c r="M7" s="77" t="str">
        <f t="shared" si="4"/>
        <v>C</v>
      </c>
      <c r="N7" s="75">
        <f>'[14]Рег-2024'!AC7</f>
        <v>1.1040995254793069</v>
      </c>
      <c r="O7" s="78" t="str">
        <f t="shared" si="5"/>
        <v>B</v>
      </c>
      <c r="P7" s="76">
        <f>'[14]Рег-2024'!AE7</f>
        <v>0.54716981132075471</v>
      </c>
      <c r="Q7" s="77" t="str">
        <f t="shared" si="6"/>
        <v>A</v>
      </c>
      <c r="R7" s="75">
        <f>'[14]Фед-2024'!AQ7</f>
        <v>0.1111111111111111</v>
      </c>
      <c r="S7" s="78" t="str">
        <f t="shared" si="7"/>
        <v>B</v>
      </c>
      <c r="T7" s="76">
        <f>'[14]Фед-2024'!AS7</f>
        <v>1.2413566350512142</v>
      </c>
      <c r="U7" s="77" t="str">
        <f t="shared" ref="U7:U69" si="9">IF(T7&gt;=$T$126,"A",IF(T7&gt;=$T$127,"B",IF(T7&gt;=$T$128,"C","D")))</f>
        <v>B</v>
      </c>
      <c r="V7" s="75">
        <f>'[14]Фед-2024'!AU7</f>
        <v>0.96666666666666667</v>
      </c>
      <c r="W7" s="71" t="str">
        <f t="shared" si="8"/>
        <v>A</v>
      </c>
      <c r="X7" s="79" t="str">
        <f t="shared" ref="X7:X70" si="10">IF(AI7&gt;=3.5,"A",IF(AI7&gt;=2.5,"B",IF(AI7&gt;=1.5,"C","D")))</f>
        <v>B</v>
      </c>
      <c r="Y7" s="268">
        <f t="shared" ref="Y7:Y70" si="11">IF(E7="A",4.2,IF(E7="B",2.5,IF(E7="C",2,1)))</f>
        <v>2.5</v>
      </c>
      <c r="Z7" s="269">
        <f t="shared" ref="Z7:Z70" si="12">IF(G7="A",4.2,IF(G7="B",2.5,IF(G7="C",2,1)))</f>
        <v>2</v>
      </c>
      <c r="AA7" s="269">
        <f t="shared" ref="AA7:AA70" si="13">IF(I7="A",4.2,IF(I7="B",2.5,IF(I7="C",2,1)))</f>
        <v>2</v>
      </c>
      <c r="AB7" s="269">
        <f t="shared" ref="AB7:AB70" si="14">IF(K7="A",4.2,IF(K7="B",2.5,IF(K7="C",2,1)))</f>
        <v>2.5</v>
      </c>
      <c r="AC7" s="269">
        <f t="shared" ref="AC7:AC70" si="15">IF(M7="A",4.2,IF(M7="B",2.5,IF(M7="C",2,1)))</f>
        <v>2</v>
      </c>
      <c r="AD7" s="269">
        <f t="shared" ref="AD7:AD70" si="16">IF(O7="A",4.2,IF(O7="B",2.5,IF(O7="C",2,1)))</f>
        <v>2.5</v>
      </c>
      <c r="AE7" s="269">
        <f t="shared" ref="AE7:AE70" si="17">IF(Q7="A",4.2,IF(Q7="B",2.5,IF(Q7="C",2,1)))</f>
        <v>4.2</v>
      </c>
      <c r="AF7" s="269">
        <f t="shared" ref="AF7:AF70" si="18">IF(S7="A",4.2,IF(S7="B",2.5,IF(S7="C",2,1)))</f>
        <v>2.5</v>
      </c>
      <c r="AG7" s="269">
        <f t="shared" ref="AG7:AG70" si="19">IF(U7="A",4.2,IF(U7="B",2.5,IF(U7="C",2,1)))</f>
        <v>2.5</v>
      </c>
      <c r="AH7" s="269">
        <f t="shared" ref="AH7:AH70" si="20">IF(W7="A",4.2,IF(W7="B",2.5,IF(W7="C",2,1)))</f>
        <v>4.2</v>
      </c>
      <c r="AI7" s="60">
        <f t="shared" ref="AI7:AI70" si="21">AVERAGE(Y7:AH7)</f>
        <v>2.69</v>
      </c>
    </row>
    <row r="8" spans="1:35" x14ac:dyDescent="0.25">
      <c r="A8" s="378">
        <v>1</v>
      </c>
      <c r="B8" s="379">
        <v>10003</v>
      </c>
      <c r="C8" s="380" t="s">
        <v>166</v>
      </c>
      <c r="D8" s="381">
        <f>'[14]Мун-2024'!CU8</f>
        <v>0.13043478260869565</v>
      </c>
      <c r="E8" s="382" t="str">
        <f t="shared" si="0"/>
        <v>D</v>
      </c>
      <c r="F8" s="383">
        <f>'[14]Мун-2024'!CW8</f>
        <v>6.1196869426780799E-2</v>
      </c>
      <c r="G8" s="27" t="str">
        <f t="shared" si="1"/>
        <v>D</v>
      </c>
      <c r="H8" s="384">
        <f>'[14]Мун-2024'!CY8</f>
        <v>0.27272727272727271</v>
      </c>
      <c r="I8" s="27" t="str">
        <f t="shared" si="2"/>
        <v>A</v>
      </c>
      <c r="J8" s="26">
        <f>'[14]Мун-2024'!DA8</f>
        <v>4.5643153526970952E-2</v>
      </c>
      <c r="K8" s="27" t="str">
        <f t="shared" si="3"/>
        <v>D</v>
      </c>
      <c r="L8" s="36">
        <f>'[14]Рег-2024'!AA8</f>
        <v>0</v>
      </c>
      <c r="M8" s="37" t="str">
        <f t="shared" si="4"/>
        <v>D</v>
      </c>
      <c r="N8" s="38">
        <f>'[14]Рег-2024'!AC8</f>
        <v>1.8748859866629742E-4</v>
      </c>
      <c r="O8" s="39" t="str">
        <f t="shared" si="5"/>
        <v>D</v>
      </c>
      <c r="P8" s="36">
        <f>'[14]Рег-2024'!AE8</f>
        <v>0</v>
      </c>
      <c r="Q8" s="37" t="str">
        <f t="shared" si="6"/>
        <v>D</v>
      </c>
      <c r="R8" s="38">
        <f>'[14]Фед-2024'!AQ8</f>
        <v>0</v>
      </c>
      <c r="S8" s="39" t="str">
        <f t="shared" si="7"/>
        <v>D</v>
      </c>
      <c r="T8" s="36">
        <f>'[14]Фед-2024'!AS8</f>
        <v>3.7240699051536427E-4</v>
      </c>
      <c r="U8" s="37" t="str">
        <f t="shared" si="9"/>
        <v>D</v>
      </c>
      <c r="V8" s="38">
        <f>'[14]Фед-2024'!AU8</f>
        <v>0</v>
      </c>
      <c r="W8" s="382" t="str">
        <f t="shared" si="8"/>
        <v>D</v>
      </c>
      <c r="X8" s="56" t="str">
        <f t="shared" si="10"/>
        <v>D</v>
      </c>
      <c r="Y8" s="277">
        <f t="shared" si="11"/>
        <v>1</v>
      </c>
      <c r="Z8" s="278">
        <f t="shared" si="12"/>
        <v>1</v>
      </c>
      <c r="AA8" s="278">
        <f t="shared" si="13"/>
        <v>4.2</v>
      </c>
      <c r="AB8" s="278">
        <f t="shared" si="14"/>
        <v>1</v>
      </c>
      <c r="AC8" s="278">
        <f t="shared" si="15"/>
        <v>1</v>
      </c>
      <c r="AD8" s="278">
        <f t="shared" si="16"/>
        <v>1</v>
      </c>
      <c r="AE8" s="278">
        <f t="shared" si="17"/>
        <v>1</v>
      </c>
      <c r="AF8" s="278">
        <f t="shared" si="18"/>
        <v>1</v>
      </c>
      <c r="AG8" s="278">
        <f t="shared" si="19"/>
        <v>1</v>
      </c>
      <c r="AH8" s="278">
        <f t="shared" si="20"/>
        <v>1</v>
      </c>
      <c r="AI8" s="59">
        <f t="shared" si="21"/>
        <v>1.3199999999999998</v>
      </c>
    </row>
    <row r="9" spans="1:35" x14ac:dyDescent="0.25">
      <c r="A9" s="378">
        <v>2</v>
      </c>
      <c r="B9" s="385">
        <v>10002</v>
      </c>
      <c r="C9" s="386" t="s">
        <v>167</v>
      </c>
      <c r="D9" s="387">
        <f>'[14]Мун-2024'!CU9</f>
        <v>0.30434782608695654</v>
      </c>
      <c r="E9" s="388" t="str">
        <f t="shared" si="0"/>
        <v>C</v>
      </c>
      <c r="F9" s="389">
        <f>'[14]Мун-2024'!CW9</f>
        <v>2.8206193453979878</v>
      </c>
      <c r="G9" s="24" t="str">
        <f t="shared" si="1"/>
        <v>A</v>
      </c>
      <c r="H9" s="390">
        <f>'[14]Мун-2024'!CY9</f>
        <v>1.1834319526627219E-2</v>
      </c>
      <c r="I9" s="24" t="str">
        <f t="shared" si="2"/>
        <v>D</v>
      </c>
      <c r="J9" s="28">
        <f>'[14]Мун-2024'!DA9</f>
        <v>0.4256926952141058</v>
      </c>
      <c r="K9" s="24" t="str">
        <f t="shared" si="3"/>
        <v>A</v>
      </c>
      <c r="L9" s="23">
        <f>'[14]Рег-2024'!AA9</f>
        <v>0.2</v>
      </c>
      <c r="M9" s="30" t="str">
        <f t="shared" si="4"/>
        <v>C</v>
      </c>
      <c r="N9" s="33">
        <f>'[14]Рег-2024'!AC9</f>
        <v>1.1249315919977845</v>
      </c>
      <c r="O9" s="34" t="str">
        <f t="shared" si="5"/>
        <v>B</v>
      </c>
      <c r="P9" s="23">
        <f>'[14]Рег-2024'!AE9</f>
        <v>0.33333333333333331</v>
      </c>
      <c r="Q9" s="30" t="str">
        <f t="shared" si="6"/>
        <v>B</v>
      </c>
      <c r="R9" s="38">
        <f>'[14]Фед-2024'!AQ9</f>
        <v>0.1111111111111111</v>
      </c>
      <c r="S9" s="34" t="str">
        <f t="shared" si="7"/>
        <v>B</v>
      </c>
      <c r="T9" s="36">
        <f>'[14]Фед-2024'!AS9</f>
        <v>0.37240699051536424</v>
      </c>
      <c r="U9" s="30" t="str">
        <f t="shared" si="9"/>
        <v>D</v>
      </c>
      <c r="V9" s="38">
        <f>'[14]Фед-2024'!AU9</f>
        <v>1</v>
      </c>
      <c r="W9" s="388" t="str">
        <f t="shared" si="8"/>
        <v>A</v>
      </c>
      <c r="X9" s="58" t="str">
        <f t="shared" si="10"/>
        <v>B</v>
      </c>
      <c r="Y9" s="277">
        <f t="shared" si="11"/>
        <v>2</v>
      </c>
      <c r="Z9" s="278">
        <f t="shared" si="12"/>
        <v>4.2</v>
      </c>
      <c r="AA9" s="278">
        <f t="shared" si="13"/>
        <v>1</v>
      </c>
      <c r="AB9" s="278">
        <f t="shared" si="14"/>
        <v>4.2</v>
      </c>
      <c r="AC9" s="278">
        <f t="shared" si="15"/>
        <v>2</v>
      </c>
      <c r="AD9" s="278">
        <f t="shared" si="16"/>
        <v>2.5</v>
      </c>
      <c r="AE9" s="278">
        <f t="shared" si="17"/>
        <v>2.5</v>
      </c>
      <c r="AF9" s="278">
        <f t="shared" si="18"/>
        <v>2.5</v>
      </c>
      <c r="AG9" s="278">
        <f t="shared" si="19"/>
        <v>1</v>
      </c>
      <c r="AH9" s="278">
        <f t="shared" si="20"/>
        <v>4.2</v>
      </c>
      <c r="AI9" s="59">
        <f t="shared" si="21"/>
        <v>2.61</v>
      </c>
    </row>
    <row r="10" spans="1:35" x14ac:dyDescent="0.25">
      <c r="A10" s="378">
        <v>3</v>
      </c>
      <c r="B10" s="385">
        <v>10090</v>
      </c>
      <c r="C10" s="386" t="s">
        <v>53</v>
      </c>
      <c r="D10" s="387">
        <f>'[14]Мун-2024'!CU10</f>
        <v>0.47826086956521741</v>
      </c>
      <c r="E10" s="388" t="str">
        <f t="shared" si="0"/>
        <v>B</v>
      </c>
      <c r="F10" s="389">
        <f>'[14]Мун-2024'!CW10</f>
        <v>0.45619484481782052</v>
      </c>
      <c r="G10" s="24" t="str">
        <f t="shared" si="1"/>
        <v>D</v>
      </c>
      <c r="H10" s="390">
        <f>'[14]Мун-2024'!CY10</f>
        <v>0.15853658536585366</v>
      </c>
      <c r="I10" s="24" t="str">
        <f t="shared" si="2"/>
        <v>C</v>
      </c>
      <c r="J10" s="28">
        <f>'[14]Мун-2024'!DA10</f>
        <v>4.7953216374269005E-2</v>
      </c>
      <c r="K10" s="24" t="str">
        <f t="shared" si="3"/>
        <v>D</v>
      </c>
      <c r="L10" s="23">
        <f>'[14]Рег-2024'!AA10</f>
        <v>0.4</v>
      </c>
      <c r="M10" s="30" t="str">
        <f t="shared" si="4"/>
        <v>A</v>
      </c>
      <c r="N10" s="33">
        <f>'[14]Рег-2024'!AC10</f>
        <v>0.37497719733259482</v>
      </c>
      <c r="O10" s="34" t="str">
        <f t="shared" si="5"/>
        <v>D</v>
      </c>
      <c r="P10" s="23">
        <f>'[14]Рег-2024'!AE10</f>
        <v>0.5</v>
      </c>
      <c r="Q10" s="30" t="str">
        <f t="shared" si="6"/>
        <v>A</v>
      </c>
      <c r="R10" s="38">
        <f>'[14]Фед-2024'!AQ10</f>
        <v>0.22222222222222221</v>
      </c>
      <c r="S10" s="34" t="str">
        <f t="shared" si="7"/>
        <v>A</v>
      </c>
      <c r="T10" s="36">
        <f>'[14]Фед-2024'!AS10</f>
        <v>2.6068489336075498</v>
      </c>
      <c r="U10" s="30" t="str">
        <f t="shared" si="9"/>
        <v>A</v>
      </c>
      <c r="V10" s="38">
        <f>'[14]Фед-2024'!AU10</f>
        <v>1</v>
      </c>
      <c r="W10" s="388" t="str">
        <f t="shared" si="8"/>
        <v>A</v>
      </c>
      <c r="X10" s="58" t="str">
        <f t="shared" si="10"/>
        <v>B</v>
      </c>
      <c r="Y10" s="277">
        <f t="shared" si="11"/>
        <v>2.5</v>
      </c>
      <c r="Z10" s="278">
        <f t="shared" si="12"/>
        <v>1</v>
      </c>
      <c r="AA10" s="278">
        <f t="shared" si="13"/>
        <v>2</v>
      </c>
      <c r="AB10" s="278">
        <f t="shared" si="14"/>
        <v>1</v>
      </c>
      <c r="AC10" s="278">
        <f t="shared" si="15"/>
        <v>4.2</v>
      </c>
      <c r="AD10" s="278">
        <f t="shared" si="16"/>
        <v>1</v>
      </c>
      <c r="AE10" s="278">
        <f t="shared" si="17"/>
        <v>4.2</v>
      </c>
      <c r="AF10" s="278">
        <f t="shared" si="18"/>
        <v>4.2</v>
      </c>
      <c r="AG10" s="278">
        <f t="shared" si="19"/>
        <v>4.2</v>
      </c>
      <c r="AH10" s="278">
        <f t="shared" si="20"/>
        <v>4.2</v>
      </c>
      <c r="AI10" s="59">
        <f t="shared" si="21"/>
        <v>2.8499999999999996</v>
      </c>
    </row>
    <row r="11" spans="1:35" x14ac:dyDescent="0.25">
      <c r="A11" s="378">
        <v>4</v>
      </c>
      <c r="B11" s="385">
        <v>10004</v>
      </c>
      <c r="C11" s="386" t="s">
        <v>52</v>
      </c>
      <c r="D11" s="387">
        <f>'[14]Мун-2024'!CU11</f>
        <v>0.47826086956521741</v>
      </c>
      <c r="E11" s="388" t="str">
        <f t="shared" si="0"/>
        <v>B</v>
      </c>
      <c r="F11" s="389">
        <f>'[14]Мун-2024'!CW11</f>
        <v>1.535485087435591</v>
      </c>
      <c r="G11" s="24" t="str">
        <f t="shared" si="1"/>
        <v>A</v>
      </c>
      <c r="H11" s="390">
        <f>'[14]Мун-2024'!CY11</f>
        <v>0.21739130434782608</v>
      </c>
      <c r="I11" s="24" t="str">
        <f t="shared" si="2"/>
        <v>B</v>
      </c>
      <c r="J11" s="28">
        <f>'[14]Мун-2024'!DA11</f>
        <v>0.16880733944954129</v>
      </c>
      <c r="K11" s="24" t="str">
        <f t="shared" si="3"/>
        <v>B</v>
      </c>
      <c r="L11" s="23">
        <f>'[14]Рег-2024'!AA11</f>
        <v>0.4</v>
      </c>
      <c r="M11" s="30" t="str">
        <f t="shared" si="4"/>
        <v>A</v>
      </c>
      <c r="N11" s="33">
        <f>'[14]Рег-2024'!AC11</f>
        <v>6.3746123546541122</v>
      </c>
      <c r="O11" s="34" t="str">
        <f t="shared" si="5"/>
        <v>A</v>
      </c>
      <c r="P11" s="23">
        <f>'[14]Рег-2024'!AE11</f>
        <v>0.55882352941176472</v>
      </c>
      <c r="Q11" s="30" t="str">
        <f t="shared" si="6"/>
        <v>A</v>
      </c>
      <c r="R11" s="38">
        <f>'[14]Фед-2024'!AQ11</f>
        <v>0.33333333333333331</v>
      </c>
      <c r="S11" s="34" t="str">
        <f t="shared" si="7"/>
        <v>A</v>
      </c>
      <c r="T11" s="36">
        <f>'[14]Фед-2024'!AS11</f>
        <v>5.5861048577304642</v>
      </c>
      <c r="U11" s="30" t="str">
        <f t="shared" si="9"/>
        <v>A</v>
      </c>
      <c r="V11" s="38">
        <f>'[14]Фед-2024'!AU11</f>
        <v>0.93333333333333335</v>
      </c>
      <c r="W11" s="388" t="str">
        <f t="shared" si="8"/>
        <v>A</v>
      </c>
      <c r="X11" s="58" t="str">
        <f t="shared" si="10"/>
        <v>A</v>
      </c>
      <c r="Y11" s="277">
        <f>IF(E11="A",4.2,IF(E11="B",2.5,IF(E11="C",2,1)))</f>
        <v>2.5</v>
      </c>
      <c r="Z11" s="278">
        <f t="shared" si="12"/>
        <v>4.2</v>
      </c>
      <c r="AA11" s="278">
        <f t="shared" si="13"/>
        <v>2.5</v>
      </c>
      <c r="AB11" s="278">
        <f t="shared" si="14"/>
        <v>2.5</v>
      </c>
      <c r="AC11" s="278">
        <f t="shared" si="15"/>
        <v>4.2</v>
      </c>
      <c r="AD11" s="278">
        <f t="shared" si="16"/>
        <v>4.2</v>
      </c>
      <c r="AE11" s="278">
        <f t="shared" si="17"/>
        <v>4.2</v>
      </c>
      <c r="AF11" s="278">
        <f t="shared" si="18"/>
        <v>4.2</v>
      </c>
      <c r="AG11" s="278">
        <f t="shared" si="19"/>
        <v>4.2</v>
      </c>
      <c r="AH11" s="278">
        <f t="shared" si="20"/>
        <v>4.2</v>
      </c>
      <c r="AI11" s="59">
        <f t="shared" si="21"/>
        <v>3.69</v>
      </c>
    </row>
    <row r="12" spans="1:35" x14ac:dyDescent="0.25">
      <c r="A12" s="378">
        <v>5</v>
      </c>
      <c r="B12" s="385">
        <v>10001</v>
      </c>
      <c r="C12" s="386" t="s">
        <v>194</v>
      </c>
      <c r="D12" s="387">
        <f>'[14]Мун-2024'!CU12</f>
        <v>0.47826086956521741</v>
      </c>
      <c r="E12" s="388" t="str">
        <f t="shared" si="0"/>
        <v>B</v>
      </c>
      <c r="F12" s="389">
        <f>'[14]Мун-2024'!CW12</f>
        <v>0.40612467892318171</v>
      </c>
      <c r="G12" s="24" t="str">
        <f t="shared" si="1"/>
        <v>D</v>
      </c>
      <c r="H12" s="390">
        <f>'[14]Мун-2024'!CY12</f>
        <v>0.15068493150684931</v>
      </c>
      <c r="I12" s="24" t="str">
        <f t="shared" si="2"/>
        <v>C</v>
      </c>
      <c r="J12" s="28">
        <f>'[14]Мун-2024'!DA12</f>
        <v>8.0043859649122806E-2</v>
      </c>
      <c r="K12" s="24" t="str">
        <f t="shared" si="3"/>
        <v>C</v>
      </c>
      <c r="L12" s="23">
        <f>'[14]Рег-2024'!AA12</f>
        <v>0</v>
      </c>
      <c r="M12" s="30" t="str">
        <f t="shared" si="4"/>
        <v>D</v>
      </c>
      <c r="N12" s="33">
        <f>'[14]Рег-2024'!AC12</f>
        <v>1.8748859866629742E-4</v>
      </c>
      <c r="O12" s="34" t="str">
        <f t="shared" si="5"/>
        <v>D</v>
      </c>
      <c r="P12" s="23">
        <f>'[14]Рег-2024'!AE12</f>
        <v>0</v>
      </c>
      <c r="Q12" s="30" t="str">
        <f t="shared" si="6"/>
        <v>D</v>
      </c>
      <c r="R12" s="38">
        <f>'[14]Фед-2024'!AQ12</f>
        <v>0.22222222222222221</v>
      </c>
      <c r="S12" s="34" t="str">
        <f t="shared" si="7"/>
        <v>A</v>
      </c>
      <c r="T12" s="36">
        <f>'[14]Фед-2024'!AS12</f>
        <v>1.489627962061457</v>
      </c>
      <c r="U12" s="30" t="str">
        <f t="shared" si="9"/>
        <v>B</v>
      </c>
      <c r="V12" s="38">
        <f>'[14]Фед-2024'!AU12</f>
        <v>1</v>
      </c>
      <c r="W12" s="388" t="str">
        <f t="shared" si="8"/>
        <v>A</v>
      </c>
      <c r="X12" s="58" t="str">
        <f t="shared" si="10"/>
        <v>C</v>
      </c>
      <c r="Y12" s="277">
        <f t="shared" si="11"/>
        <v>2.5</v>
      </c>
      <c r="Z12" s="278">
        <f t="shared" si="12"/>
        <v>1</v>
      </c>
      <c r="AA12" s="278">
        <f t="shared" si="13"/>
        <v>2</v>
      </c>
      <c r="AB12" s="278">
        <f t="shared" si="14"/>
        <v>2</v>
      </c>
      <c r="AC12" s="278">
        <f t="shared" si="15"/>
        <v>1</v>
      </c>
      <c r="AD12" s="278">
        <f t="shared" si="16"/>
        <v>1</v>
      </c>
      <c r="AE12" s="278">
        <f t="shared" si="17"/>
        <v>1</v>
      </c>
      <c r="AF12" s="278">
        <f t="shared" si="18"/>
        <v>4.2</v>
      </c>
      <c r="AG12" s="278">
        <f t="shared" si="19"/>
        <v>2.5</v>
      </c>
      <c r="AH12" s="278">
        <f t="shared" si="20"/>
        <v>4.2</v>
      </c>
      <c r="AI12" s="59">
        <f t="shared" si="21"/>
        <v>2.1399999999999997</v>
      </c>
    </row>
    <row r="13" spans="1:35" x14ac:dyDescent="0.25">
      <c r="A13" s="378">
        <v>6</v>
      </c>
      <c r="B13" s="385">
        <v>10120</v>
      </c>
      <c r="C13" s="386" t="s">
        <v>168</v>
      </c>
      <c r="D13" s="387">
        <f>'[14]Мун-2024'!CU13</f>
        <v>0.56521739130434778</v>
      </c>
      <c r="E13" s="388" t="str">
        <f t="shared" si="0"/>
        <v>B</v>
      </c>
      <c r="F13" s="389">
        <f>'[14]Мун-2024'!CW13</f>
        <v>1.0570368355534865</v>
      </c>
      <c r="G13" s="24" t="str">
        <f t="shared" si="1"/>
        <v>B</v>
      </c>
      <c r="H13" s="390">
        <f>'[14]Мун-2024'!CY13</f>
        <v>5.7894736842105263E-2</v>
      </c>
      <c r="I13" s="24" t="str">
        <f t="shared" si="2"/>
        <v>D</v>
      </c>
      <c r="J13" s="28">
        <f>'[14]Мун-2024'!DA13</f>
        <v>0.19895287958115182</v>
      </c>
      <c r="K13" s="24" t="str">
        <f t="shared" si="3"/>
        <v>A</v>
      </c>
      <c r="L13" s="23">
        <f>'[14]Рег-2024'!AA13</f>
        <v>0.2</v>
      </c>
      <c r="M13" s="30" t="str">
        <f t="shared" si="4"/>
        <v>C</v>
      </c>
      <c r="N13" s="33">
        <f>'[14]Рег-2024'!AC13</f>
        <v>0.37497719733259482</v>
      </c>
      <c r="O13" s="34" t="str">
        <f t="shared" si="5"/>
        <v>D</v>
      </c>
      <c r="P13" s="23">
        <f>'[14]Рег-2024'!AE13</f>
        <v>0</v>
      </c>
      <c r="Q13" s="30" t="str">
        <f t="shared" si="6"/>
        <v>D</v>
      </c>
      <c r="R13" s="38">
        <f>'[14]Фед-2024'!AQ13</f>
        <v>0</v>
      </c>
      <c r="S13" s="34" t="str">
        <f t="shared" si="7"/>
        <v>D</v>
      </c>
      <c r="T13" s="36">
        <f>'[14]Фед-2024'!AS13</f>
        <v>3.7240699051536427E-4</v>
      </c>
      <c r="U13" s="30" t="str">
        <f t="shared" si="9"/>
        <v>D</v>
      </c>
      <c r="V13" s="38">
        <f>'[14]Фед-2024'!AU13</f>
        <v>0</v>
      </c>
      <c r="W13" s="388" t="str">
        <f t="shared" si="8"/>
        <v>D</v>
      </c>
      <c r="X13" s="58" t="str">
        <f t="shared" si="10"/>
        <v>C</v>
      </c>
      <c r="Y13" s="277">
        <f t="shared" si="11"/>
        <v>2.5</v>
      </c>
      <c r="Z13" s="278">
        <f t="shared" si="12"/>
        <v>2.5</v>
      </c>
      <c r="AA13" s="278">
        <f t="shared" si="13"/>
        <v>1</v>
      </c>
      <c r="AB13" s="278">
        <f t="shared" si="14"/>
        <v>4.2</v>
      </c>
      <c r="AC13" s="278">
        <f t="shared" si="15"/>
        <v>2</v>
      </c>
      <c r="AD13" s="278">
        <f t="shared" si="16"/>
        <v>1</v>
      </c>
      <c r="AE13" s="278">
        <f t="shared" si="17"/>
        <v>1</v>
      </c>
      <c r="AF13" s="278">
        <f t="shared" si="18"/>
        <v>1</v>
      </c>
      <c r="AG13" s="278">
        <f t="shared" si="19"/>
        <v>1</v>
      </c>
      <c r="AH13" s="278">
        <f t="shared" si="20"/>
        <v>1</v>
      </c>
      <c r="AI13" s="59">
        <f t="shared" si="21"/>
        <v>1.72</v>
      </c>
    </row>
    <row r="14" spans="1:35" x14ac:dyDescent="0.25">
      <c r="A14" s="378">
        <v>7</v>
      </c>
      <c r="B14" s="385">
        <v>10190</v>
      </c>
      <c r="C14" s="386" t="s">
        <v>169</v>
      </c>
      <c r="D14" s="387">
        <f>'[14]Мун-2024'!CU14</f>
        <v>0.39130434782608697</v>
      </c>
      <c r="E14" s="388" t="str">
        <f t="shared" si="0"/>
        <v>B</v>
      </c>
      <c r="F14" s="389">
        <f>'[14]Мун-2024'!CW14</f>
        <v>0.22253407064283928</v>
      </c>
      <c r="G14" s="24" t="str">
        <f t="shared" si="1"/>
        <v>D</v>
      </c>
      <c r="H14" s="390">
        <f>'[14]Мун-2024'!CY14</f>
        <v>0.25</v>
      </c>
      <c r="I14" s="24" t="str">
        <f t="shared" si="2"/>
        <v>A</v>
      </c>
      <c r="J14" s="28">
        <f>'[14]Мун-2024'!DA14</f>
        <v>3.0280090840272521E-2</v>
      </c>
      <c r="K14" s="24" t="str">
        <f t="shared" si="3"/>
        <v>D</v>
      </c>
      <c r="L14" s="23">
        <f>'[14]Рег-2024'!AA14</f>
        <v>0.6</v>
      </c>
      <c r="M14" s="30" t="str">
        <f t="shared" si="4"/>
        <v>A</v>
      </c>
      <c r="N14" s="33">
        <f>'[14]Рег-2024'!AC14</f>
        <v>0.74995439466518965</v>
      </c>
      <c r="O14" s="34" t="str">
        <f t="shared" si="5"/>
        <v>C</v>
      </c>
      <c r="P14" s="23">
        <f>'[14]Рег-2024'!AE14</f>
        <v>0.5</v>
      </c>
      <c r="Q14" s="30" t="str">
        <f t="shared" si="6"/>
        <v>A</v>
      </c>
      <c r="R14" s="38">
        <f>'[14]Фед-2024'!AQ14</f>
        <v>0</v>
      </c>
      <c r="S14" s="34" t="str">
        <f t="shared" si="7"/>
        <v>D</v>
      </c>
      <c r="T14" s="36">
        <f>'[14]Фед-2024'!AS14</f>
        <v>3.7240699051536427E-4</v>
      </c>
      <c r="U14" s="30" t="str">
        <f t="shared" si="9"/>
        <v>D</v>
      </c>
      <c r="V14" s="38">
        <f>'[14]Фед-2024'!AU14</f>
        <v>0</v>
      </c>
      <c r="W14" s="388" t="str">
        <f t="shared" si="8"/>
        <v>D</v>
      </c>
      <c r="X14" s="58" t="str">
        <f t="shared" si="10"/>
        <v>C</v>
      </c>
      <c r="Y14" s="277">
        <f t="shared" si="11"/>
        <v>2.5</v>
      </c>
      <c r="Z14" s="278">
        <f t="shared" si="12"/>
        <v>1</v>
      </c>
      <c r="AA14" s="278">
        <f t="shared" si="13"/>
        <v>4.2</v>
      </c>
      <c r="AB14" s="278">
        <f t="shared" si="14"/>
        <v>1</v>
      </c>
      <c r="AC14" s="278">
        <f t="shared" si="15"/>
        <v>4.2</v>
      </c>
      <c r="AD14" s="278">
        <f t="shared" si="16"/>
        <v>2</v>
      </c>
      <c r="AE14" s="278">
        <f t="shared" si="17"/>
        <v>4.2</v>
      </c>
      <c r="AF14" s="278">
        <f t="shared" si="18"/>
        <v>1</v>
      </c>
      <c r="AG14" s="278">
        <f t="shared" si="19"/>
        <v>1</v>
      </c>
      <c r="AH14" s="278">
        <f t="shared" si="20"/>
        <v>1</v>
      </c>
      <c r="AI14" s="59">
        <f t="shared" si="21"/>
        <v>2.21</v>
      </c>
    </row>
    <row r="15" spans="1:35" x14ac:dyDescent="0.25">
      <c r="A15" s="378">
        <v>8</v>
      </c>
      <c r="B15" s="385">
        <v>10320</v>
      </c>
      <c r="C15" s="386" t="s">
        <v>51</v>
      </c>
      <c r="D15" s="387">
        <f>'[14]Мун-2024'!CU15</f>
        <v>0.30434782608695654</v>
      </c>
      <c r="E15" s="388" t="str">
        <f t="shared" si="0"/>
        <v>C</v>
      </c>
      <c r="F15" s="389">
        <f>'[14]Мун-2024'!CW15</f>
        <v>0.20584401534462635</v>
      </c>
      <c r="G15" s="24" t="str">
        <f t="shared" si="1"/>
        <v>D</v>
      </c>
      <c r="H15" s="390">
        <f>'[14]Мун-2024'!CY15</f>
        <v>0.13513513513513514</v>
      </c>
      <c r="I15" s="24" t="str">
        <f t="shared" si="2"/>
        <v>C</v>
      </c>
      <c r="J15" s="28">
        <f>'[14]Мун-2024'!DA15</f>
        <v>3.5071090047393366E-2</v>
      </c>
      <c r="K15" s="24" t="str">
        <f t="shared" si="3"/>
        <v>D</v>
      </c>
      <c r="L15" s="23">
        <f>'[14]Рег-2024'!AA15</f>
        <v>0.2</v>
      </c>
      <c r="M15" s="30" t="str">
        <f t="shared" si="4"/>
        <v>C</v>
      </c>
      <c r="N15" s="33">
        <f>'[14]Рег-2024'!AC15</f>
        <v>0.93744299333148706</v>
      </c>
      <c r="O15" s="34" t="str">
        <f t="shared" si="5"/>
        <v>C</v>
      </c>
      <c r="P15" s="23">
        <f>'[14]Рег-2024'!AE15</f>
        <v>1</v>
      </c>
      <c r="Q15" s="30" t="str">
        <f t="shared" si="6"/>
        <v>A</v>
      </c>
      <c r="R15" s="38">
        <f>'[14]Фед-2024'!AQ15</f>
        <v>0.1111111111111111</v>
      </c>
      <c r="S15" s="34" t="str">
        <f t="shared" si="7"/>
        <v>B</v>
      </c>
      <c r="T15" s="36">
        <f>'[14]Фед-2024'!AS15</f>
        <v>1.1172209715460928</v>
      </c>
      <c r="U15" s="30" t="str">
        <f t="shared" si="9"/>
        <v>B</v>
      </c>
      <c r="V15" s="38">
        <f>'[14]Фед-2024'!AU15</f>
        <v>1</v>
      </c>
      <c r="W15" s="388" t="str">
        <f t="shared" si="8"/>
        <v>A</v>
      </c>
      <c r="X15" s="58" t="str">
        <f t="shared" si="10"/>
        <v>C</v>
      </c>
      <c r="Y15" s="277">
        <f t="shared" si="11"/>
        <v>2</v>
      </c>
      <c r="Z15" s="278">
        <f t="shared" si="12"/>
        <v>1</v>
      </c>
      <c r="AA15" s="278">
        <f t="shared" si="13"/>
        <v>2</v>
      </c>
      <c r="AB15" s="278">
        <f t="shared" si="14"/>
        <v>1</v>
      </c>
      <c r="AC15" s="278">
        <f t="shared" si="15"/>
        <v>2</v>
      </c>
      <c r="AD15" s="278">
        <f t="shared" si="16"/>
        <v>2</v>
      </c>
      <c r="AE15" s="278">
        <f t="shared" si="17"/>
        <v>4.2</v>
      </c>
      <c r="AF15" s="278">
        <f t="shared" si="18"/>
        <v>2.5</v>
      </c>
      <c r="AG15" s="278">
        <f t="shared" si="19"/>
        <v>2.5</v>
      </c>
      <c r="AH15" s="278">
        <f t="shared" si="20"/>
        <v>4.2</v>
      </c>
      <c r="AI15" s="59">
        <f t="shared" si="21"/>
        <v>2.34</v>
      </c>
    </row>
    <row r="16" spans="1:35" ht="15.75" thickBot="1" x14ac:dyDescent="0.3">
      <c r="A16" s="378">
        <v>9</v>
      </c>
      <c r="B16" s="385">
        <v>10860</v>
      </c>
      <c r="C16" s="391" t="s">
        <v>195</v>
      </c>
      <c r="D16" s="387">
        <f>'[14]Мун-2024'!CU16</f>
        <v>0.52173913043478259</v>
      </c>
      <c r="E16" s="388" t="str">
        <f t="shared" si="0"/>
        <v>B</v>
      </c>
      <c r="F16" s="389">
        <f>'[14]Мун-2024'!CW16</f>
        <v>1.1293604085124094</v>
      </c>
      <c r="G16" s="24" t="str">
        <f t="shared" si="1"/>
        <v>B</v>
      </c>
      <c r="H16" s="390">
        <f>'[14]Мун-2024'!CY16</f>
        <v>1.4778325123152709E-2</v>
      </c>
      <c r="I16" s="24" t="str">
        <f t="shared" si="2"/>
        <v>D</v>
      </c>
      <c r="J16" s="28">
        <f>'[14]Мун-2024'!DA16</f>
        <v>0.22937853107344633</v>
      </c>
      <c r="K16" s="24" t="str">
        <f t="shared" si="3"/>
        <v>A</v>
      </c>
      <c r="L16" s="23">
        <f>'[14]Рег-2024'!AA16</f>
        <v>0</v>
      </c>
      <c r="M16" s="30" t="str">
        <f t="shared" si="4"/>
        <v>D</v>
      </c>
      <c r="N16" s="33">
        <f>'[14]Рег-2024'!AC16</f>
        <v>1.8748859866629742E-4</v>
      </c>
      <c r="O16" s="34" t="str">
        <f t="shared" si="5"/>
        <v>D</v>
      </c>
      <c r="P16" s="23">
        <f>'[14]Рег-2024'!AE16</f>
        <v>0</v>
      </c>
      <c r="Q16" s="30" t="str">
        <f t="shared" si="6"/>
        <v>D</v>
      </c>
      <c r="R16" s="38">
        <f>'[14]Фед-2024'!AQ16</f>
        <v>0</v>
      </c>
      <c r="S16" s="34" t="str">
        <f t="shared" si="7"/>
        <v>D</v>
      </c>
      <c r="T16" s="36">
        <f>'[14]Фед-2024'!AS16</f>
        <v>3.7240699051536427E-4</v>
      </c>
      <c r="U16" s="30" t="str">
        <f t="shared" si="9"/>
        <v>D</v>
      </c>
      <c r="V16" s="38">
        <f>'[14]Фед-2024'!AU16</f>
        <v>0</v>
      </c>
      <c r="W16" s="388" t="str">
        <f t="shared" si="8"/>
        <v>D</v>
      </c>
      <c r="X16" s="58" t="str">
        <f t="shared" si="10"/>
        <v>C</v>
      </c>
      <c r="Y16" s="277">
        <f t="shared" si="11"/>
        <v>2.5</v>
      </c>
      <c r="Z16" s="278">
        <f t="shared" si="12"/>
        <v>2.5</v>
      </c>
      <c r="AA16" s="278">
        <f t="shared" si="13"/>
        <v>1</v>
      </c>
      <c r="AB16" s="278">
        <f t="shared" si="14"/>
        <v>4.2</v>
      </c>
      <c r="AC16" s="278">
        <f t="shared" si="15"/>
        <v>1</v>
      </c>
      <c r="AD16" s="278">
        <f t="shared" si="16"/>
        <v>1</v>
      </c>
      <c r="AE16" s="278">
        <f t="shared" si="17"/>
        <v>1</v>
      </c>
      <c r="AF16" s="278">
        <f t="shared" si="18"/>
        <v>1</v>
      </c>
      <c r="AG16" s="278">
        <f t="shared" si="19"/>
        <v>1</v>
      </c>
      <c r="AH16" s="278">
        <f t="shared" si="20"/>
        <v>1</v>
      </c>
      <c r="AI16" s="59">
        <f t="shared" si="21"/>
        <v>1.6199999999999999</v>
      </c>
    </row>
    <row r="17" spans="1:35" ht="15.75" thickBot="1" x14ac:dyDescent="0.3">
      <c r="A17" s="376"/>
      <c r="B17" s="377"/>
      <c r="C17" s="29" t="str">
        <f>'[14]Мун-2024'!C17</f>
        <v>КИРОВСКИЙ РАЙОН</v>
      </c>
      <c r="D17" s="70">
        <f>'[14]Мун-2024'!CU17</f>
        <v>0.34057971014492755</v>
      </c>
      <c r="E17" s="71" t="str">
        <f t="shared" si="0"/>
        <v>C</v>
      </c>
      <c r="F17" s="72">
        <f>'[14]Мун-2024'!CW17</f>
        <v>0.821521610789815</v>
      </c>
      <c r="G17" s="73" t="str">
        <f t="shared" si="1"/>
        <v>C</v>
      </c>
      <c r="H17" s="74">
        <f>'[14]Мун-2024'!CY17</f>
        <v>8.5778781038374718E-2</v>
      </c>
      <c r="I17" s="73" t="str">
        <f t="shared" si="2"/>
        <v>C</v>
      </c>
      <c r="J17" s="75">
        <f>'[14]Мун-2024'!DA17</f>
        <v>0.13479385364369389</v>
      </c>
      <c r="K17" s="73" t="str">
        <f t="shared" si="3"/>
        <v>B</v>
      </c>
      <c r="L17" s="76">
        <f>'[14]Рег-2024'!AA17</f>
        <v>0.19999999999999998</v>
      </c>
      <c r="M17" s="77" t="str">
        <f t="shared" si="4"/>
        <v>C</v>
      </c>
      <c r="N17" s="75">
        <f>'[14]Рег-2024'!AC17</f>
        <v>0.57808984588775036</v>
      </c>
      <c r="O17" s="78" t="str">
        <f t="shared" si="5"/>
        <v>C</v>
      </c>
      <c r="P17" s="76">
        <f>'[14]Рег-2024'!AE17</f>
        <v>0.29729729729729731</v>
      </c>
      <c r="Q17" s="77" t="str">
        <f t="shared" si="6"/>
        <v>B</v>
      </c>
      <c r="R17" s="75">
        <f>'[14]Фед-2024'!AQ17</f>
        <v>5.5555555555555552E-2</v>
      </c>
      <c r="S17" s="78" t="str">
        <f t="shared" si="7"/>
        <v>C</v>
      </c>
      <c r="T17" s="76">
        <f>'[14]Фед-2024'!AS17</f>
        <v>0.24827132701024282</v>
      </c>
      <c r="U17" s="77" t="str">
        <f t="shared" si="9"/>
        <v>D</v>
      </c>
      <c r="V17" s="75">
        <f>'[14]Фед-2024'!AU17</f>
        <v>1</v>
      </c>
      <c r="W17" s="71" t="str">
        <f t="shared" si="8"/>
        <v>A</v>
      </c>
      <c r="X17" s="79" t="str">
        <f t="shared" si="10"/>
        <v>C</v>
      </c>
      <c r="Y17" s="277">
        <f t="shared" si="11"/>
        <v>2</v>
      </c>
      <c r="Z17" s="278">
        <f t="shared" si="12"/>
        <v>2</v>
      </c>
      <c r="AA17" s="278">
        <f t="shared" si="13"/>
        <v>2</v>
      </c>
      <c r="AB17" s="278">
        <f t="shared" si="14"/>
        <v>2.5</v>
      </c>
      <c r="AC17" s="278">
        <f t="shared" si="15"/>
        <v>2</v>
      </c>
      <c r="AD17" s="278">
        <f t="shared" si="16"/>
        <v>2</v>
      </c>
      <c r="AE17" s="278">
        <f t="shared" si="17"/>
        <v>2.5</v>
      </c>
      <c r="AF17" s="278">
        <f t="shared" si="18"/>
        <v>2</v>
      </c>
      <c r="AG17" s="278">
        <f t="shared" si="19"/>
        <v>1</v>
      </c>
      <c r="AH17" s="278">
        <f t="shared" si="20"/>
        <v>4.2</v>
      </c>
      <c r="AI17" s="59">
        <f t="shared" si="21"/>
        <v>2.2199999999999998</v>
      </c>
    </row>
    <row r="18" spans="1:35" x14ac:dyDescent="0.25">
      <c r="A18" s="378">
        <v>1</v>
      </c>
      <c r="B18" s="379">
        <v>20040</v>
      </c>
      <c r="C18" s="392" t="s">
        <v>54</v>
      </c>
      <c r="D18" s="381">
        <f>'[14]Мун-2024'!CU18</f>
        <v>0.56521739130434778</v>
      </c>
      <c r="E18" s="382" t="str">
        <f t="shared" si="0"/>
        <v>B</v>
      </c>
      <c r="F18" s="383">
        <f>'[14]Мун-2024'!CW18</f>
        <v>0.43950478951960759</v>
      </c>
      <c r="G18" s="27" t="str">
        <f t="shared" si="1"/>
        <v>D</v>
      </c>
      <c r="H18" s="384">
        <f>'[14]Мун-2024'!CY18</f>
        <v>0.21518987341772153</v>
      </c>
      <c r="I18" s="27" t="str">
        <f t="shared" si="2"/>
        <v>B</v>
      </c>
      <c r="J18" s="26">
        <f>'[14]Мун-2024'!DA18</f>
        <v>7.9317269076305222E-2</v>
      </c>
      <c r="K18" s="27" t="str">
        <f t="shared" si="3"/>
        <v>C</v>
      </c>
      <c r="L18" s="36">
        <f>'[14]Рег-2024'!AA18</f>
        <v>0.6</v>
      </c>
      <c r="M18" s="37" t="str">
        <f t="shared" si="4"/>
        <v>A</v>
      </c>
      <c r="N18" s="38">
        <f>'[14]Рег-2024'!AC18</f>
        <v>0.93744299333148706</v>
      </c>
      <c r="O18" s="39" t="str">
        <f t="shared" si="5"/>
        <v>C</v>
      </c>
      <c r="P18" s="36">
        <f>'[14]Рег-2024'!AE18</f>
        <v>0.8</v>
      </c>
      <c r="Q18" s="37" t="str">
        <f t="shared" si="6"/>
        <v>A</v>
      </c>
      <c r="R18" s="38">
        <f>'[14]Фед-2024'!AQ18</f>
        <v>0.22222222222222221</v>
      </c>
      <c r="S18" s="39" t="str">
        <f t="shared" si="7"/>
        <v>A</v>
      </c>
      <c r="T18" s="36">
        <f>'[14]Фед-2024'!AS18</f>
        <v>0.74481398103072849</v>
      </c>
      <c r="U18" s="37" t="str">
        <f t="shared" si="9"/>
        <v>C</v>
      </c>
      <c r="V18" s="38">
        <f>'[14]Фед-2024'!AU18</f>
        <v>1</v>
      </c>
      <c r="W18" s="382" t="str">
        <f t="shared" si="8"/>
        <v>A</v>
      </c>
      <c r="X18" s="56" t="str">
        <f t="shared" si="10"/>
        <v>B</v>
      </c>
      <c r="Y18" s="277">
        <f t="shared" si="11"/>
        <v>2.5</v>
      </c>
      <c r="Z18" s="278">
        <f t="shared" si="12"/>
        <v>1</v>
      </c>
      <c r="AA18" s="278">
        <f t="shared" si="13"/>
        <v>2.5</v>
      </c>
      <c r="AB18" s="278">
        <f t="shared" si="14"/>
        <v>2</v>
      </c>
      <c r="AC18" s="278">
        <f t="shared" si="15"/>
        <v>4.2</v>
      </c>
      <c r="AD18" s="278">
        <f t="shared" si="16"/>
        <v>2</v>
      </c>
      <c r="AE18" s="278">
        <f t="shared" si="17"/>
        <v>4.2</v>
      </c>
      <c r="AF18" s="278">
        <f t="shared" si="18"/>
        <v>4.2</v>
      </c>
      <c r="AG18" s="278">
        <f t="shared" si="19"/>
        <v>2</v>
      </c>
      <c r="AH18" s="278">
        <f t="shared" si="20"/>
        <v>4.2</v>
      </c>
      <c r="AI18" s="59">
        <f t="shared" si="21"/>
        <v>2.88</v>
      </c>
    </row>
    <row r="19" spans="1:35" x14ac:dyDescent="0.25">
      <c r="A19" s="393">
        <v>2</v>
      </c>
      <c r="B19" s="385">
        <v>20061</v>
      </c>
      <c r="C19" s="386" t="s">
        <v>55</v>
      </c>
      <c r="D19" s="387">
        <f>'[14]Мун-2024'!CU19</f>
        <v>0.43478260869565216</v>
      </c>
      <c r="E19" s="388" t="str">
        <f t="shared" si="0"/>
        <v>B</v>
      </c>
      <c r="F19" s="389">
        <f>'[14]Мун-2024'!CW19</f>
        <v>0.62865874956602097</v>
      </c>
      <c r="G19" s="24" t="str">
        <f t="shared" si="1"/>
        <v>C</v>
      </c>
      <c r="H19" s="390">
        <f>'[14]Мун-2024'!CY19</f>
        <v>0.33628318584070799</v>
      </c>
      <c r="I19" s="24" t="str">
        <f t="shared" si="2"/>
        <v>A</v>
      </c>
      <c r="J19" s="28">
        <f>'[14]Мун-2024'!DA19</f>
        <v>0.15479452054794521</v>
      </c>
      <c r="K19" s="24" t="str">
        <f t="shared" si="3"/>
        <v>B</v>
      </c>
      <c r="L19" s="23">
        <f>'[14]Рег-2024'!AA19</f>
        <v>0.6</v>
      </c>
      <c r="M19" s="30" t="str">
        <f t="shared" si="4"/>
        <v>A</v>
      </c>
      <c r="N19" s="33">
        <f>'[14]Рег-2024'!AC19</f>
        <v>3.7497719733259482</v>
      </c>
      <c r="O19" s="34" t="str">
        <f t="shared" si="5"/>
        <v>A</v>
      </c>
      <c r="P19" s="23">
        <f>'[14]Рег-2024'!AE19</f>
        <v>0.2</v>
      </c>
      <c r="Q19" s="30" t="str">
        <f t="shared" si="6"/>
        <v>C</v>
      </c>
      <c r="R19" s="38">
        <f>'[14]Фед-2024'!AQ19</f>
        <v>0</v>
      </c>
      <c r="S19" s="34" t="str">
        <f t="shared" si="7"/>
        <v>D</v>
      </c>
      <c r="T19" s="36">
        <f>'[14]Фед-2024'!AS19</f>
        <v>3.7240699051536427E-4</v>
      </c>
      <c r="U19" s="30" t="str">
        <f t="shared" si="9"/>
        <v>D</v>
      </c>
      <c r="V19" s="38">
        <f>'[14]Фед-2024'!AU19</f>
        <v>0</v>
      </c>
      <c r="W19" s="388" t="str">
        <f t="shared" si="8"/>
        <v>D</v>
      </c>
      <c r="X19" s="58" t="str">
        <f t="shared" si="10"/>
        <v>C</v>
      </c>
      <c r="Y19" s="277">
        <f t="shared" si="11"/>
        <v>2.5</v>
      </c>
      <c r="Z19" s="278">
        <f t="shared" si="12"/>
        <v>2</v>
      </c>
      <c r="AA19" s="278">
        <f t="shared" si="13"/>
        <v>4.2</v>
      </c>
      <c r="AB19" s="278">
        <f t="shared" si="14"/>
        <v>2.5</v>
      </c>
      <c r="AC19" s="278">
        <f t="shared" si="15"/>
        <v>4.2</v>
      </c>
      <c r="AD19" s="278">
        <f t="shared" si="16"/>
        <v>4.2</v>
      </c>
      <c r="AE19" s="278">
        <f t="shared" si="17"/>
        <v>2</v>
      </c>
      <c r="AF19" s="278">
        <f t="shared" si="18"/>
        <v>1</v>
      </c>
      <c r="AG19" s="278">
        <f t="shared" si="19"/>
        <v>1</v>
      </c>
      <c r="AH19" s="278">
        <f t="shared" si="20"/>
        <v>1</v>
      </c>
      <c r="AI19" s="59">
        <f t="shared" si="21"/>
        <v>2.46</v>
      </c>
    </row>
    <row r="20" spans="1:35" x14ac:dyDescent="0.25">
      <c r="A20" s="393">
        <v>3</v>
      </c>
      <c r="B20" s="385">
        <v>21020</v>
      </c>
      <c r="C20" s="386" t="s">
        <v>58</v>
      </c>
      <c r="D20" s="387">
        <f>'[14]Мун-2024'!CU20</f>
        <v>0.52173913043478259</v>
      </c>
      <c r="E20" s="388" t="str">
        <f t="shared" si="0"/>
        <v>B</v>
      </c>
      <c r="F20" s="389">
        <f>'[14]Мун-2024'!CW20</f>
        <v>0.43394143775353661</v>
      </c>
      <c r="G20" s="24" t="str">
        <f t="shared" si="1"/>
        <v>D</v>
      </c>
      <c r="H20" s="390">
        <f>'[14]Мун-2024'!CY20</f>
        <v>0.21794871794871795</v>
      </c>
      <c r="I20" s="24" t="str">
        <f t="shared" si="2"/>
        <v>B</v>
      </c>
      <c r="J20" s="28">
        <f>'[14]Мун-2024'!DA20</f>
        <v>7.169117647058823E-2</v>
      </c>
      <c r="K20" s="24" t="str">
        <f t="shared" si="3"/>
        <v>C</v>
      </c>
      <c r="L20" s="23">
        <f>'[14]Рег-2024'!AA20</f>
        <v>0.4</v>
      </c>
      <c r="M20" s="30" t="str">
        <f t="shared" si="4"/>
        <v>A</v>
      </c>
      <c r="N20" s="33">
        <f>'[14]Рег-2024'!AC20</f>
        <v>0.74995439466518965</v>
      </c>
      <c r="O20" s="34" t="str">
        <f t="shared" si="5"/>
        <v>C</v>
      </c>
      <c r="P20" s="23">
        <f>'[14]Рег-2024'!AE20</f>
        <v>0.25</v>
      </c>
      <c r="Q20" s="30" t="str">
        <f t="shared" si="6"/>
        <v>C</v>
      </c>
      <c r="R20" s="38">
        <f>'[14]Фед-2024'!AQ20</f>
        <v>0</v>
      </c>
      <c r="S20" s="34" t="str">
        <f t="shared" si="7"/>
        <v>D</v>
      </c>
      <c r="T20" s="36">
        <f>'[14]Фед-2024'!AS20</f>
        <v>3.7240699051536427E-4</v>
      </c>
      <c r="U20" s="30" t="str">
        <f t="shared" si="9"/>
        <v>D</v>
      </c>
      <c r="V20" s="38">
        <f>'[14]Фед-2024'!AU20</f>
        <v>0</v>
      </c>
      <c r="W20" s="388" t="str">
        <f t="shared" si="8"/>
        <v>D</v>
      </c>
      <c r="X20" s="58" t="str">
        <f t="shared" si="10"/>
        <v>C</v>
      </c>
      <c r="Y20" s="277">
        <f t="shared" si="11"/>
        <v>2.5</v>
      </c>
      <c r="Z20" s="278">
        <f t="shared" si="12"/>
        <v>1</v>
      </c>
      <c r="AA20" s="278">
        <f t="shared" si="13"/>
        <v>2.5</v>
      </c>
      <c r="AB20" s="278">
        <f t="shared" si="14"/>
        <v>2</v>
      </c>
      <c r="AC20" s="278">
        <f t="shared" si="15"/>
        <v>4.2</v>
      </c>
      <c r="AD20" s="278">
        <f t="shared" si="16"/>
        <v>2</v>
      </c>
      <c r="AE20" s="278">
        <f t="shared" si="17"/>
        <v>2</v>
      </c>
      <c r="AF20" s="278">
        <f t="shared" si="18"/>
        <v>1</v>
      </c>
      <c r="AG20" s="278">
        <f t="shared" si="19"/>
        <v>1</v>
      </c>
      <c r="AH20" s="278">
        <f t="shared" si="20"/>
        <v>1</v>
      </c>
      <c r="AI20" s="59">
        <f t="shared" si="21"/>
        <v>1.92</v>
      </c>
    </row>
    <row r="21" spans="1:35" x14ac:dyDescent="0.25">
      <c r="A21" s="393">
        <v>4</v>
      </c>
      <c r="B21" s="385">
        <v>20060</v>
      </c>
      <c r="C21" s="386" t="s">
        <v>63</v>
      </c>
      <c r="D21" s="387">
        <f>'[14]Мун-2024'!CU21</f>
        <v>0.69565217391304346</v>
      </c>
      <c r="E21" s="388" t="str">
        <f t="shared" si="0"/>
        <v>A</v>
      </c>
      <c r="F21" s="389">
        <f>'[14]Мун-2024'!CW21</f>
        <v>0.91238968963564104</v>
      </c>
      <c r="G21" s="24" t="str">
        <f t="shared" si="1"/>
        <v>C</v>
      </c>
      <c r="H21" s="390">
        <f>'[14]Мун-2024'!CY21</f>
        <v>0.34146341463414637</v>
      </c>
      <c r="I21" s="24" t="str">
        <f t="shared" si="2"/>
        <v>A</v>
      </c>
      <c r="J21" s="28">
        <f>'[14]Мун-2024'!DA21</f>
        <v>9.0858725761772854E-2</v>
      </c>
      <c r="K21" s="24" t="str">
        <f t="shared" si="3"/>
        <v>C</v>
      </c>
      <c r="L21" s="23">
        <f>'[14]Рег-2024'!AA21</f>
        <v>0.4</v>
      </c>
      <c r="M21" s="30" t="str">
        <f t="shared" si="4"/>
        <v>A</v>
      </c>
      <c r="N21" s="33">
        <f>'[14]Рег-2024'!AC21</f>
        <v>0.93744299333148706</v>
      </c>
      <c r="O21" s="34" t="str">
        <f t="shared" si="5"/>
        <v>C</v>
      </c>
      <c r="P21" s="23">
        <f>'[14]Рег-2024'!AE21</f>
        <v>0.2</v>
      </c>
      <c r="Q21" s="30" t="str">
        <f t="shared" si="6"/>
        <v>C</v>
      </c>
      <c r="R21" s="38">
        <f>'[14]Фед-2024'!AQ21</f>
        <v>0.33333333333333331</v>
      </c>
      <c r="S21" s="34" t="str">
        <f t="shared" si="7"/>
        <v>A</v>
      </c>
      <c r="T21" s="36">
        <f>'[14]Фед-2024'!AS21</f>
        <v>1.8620349525768214</v>
      </c>
      <c r="U21" s="30" t="str">
        <f t="shared" si="9"/>
        <v>A</v>
      </c>
      <c r="V21" s="38">
        <f>'[14]Фед-2024'!AU21</f>
        <v>1</v>
      </c>
      <c r="W21" s="388" t="str">
        <f t="shared" si="8"/>
        <v>A</v>
      </c>
      <c r="X21" s="58" t="str">
        <f t="shared" si="10"/>
        <v>B</v>
      </c>
      <c r="Y21" s="277">
        <f t="shared" si="11"/>
        <v>4.2</v>
      </c>
      <c r="Z21" s="278">
        <f t="shared" si="12"/>
        <v>2</v>
      </c>
      <c r="AA21" s="278">
        <f t="shared" si="13"/>
        <v>4.2</v>
      </c>
      <c r="AB21" s="278">
        <f t="shared" si="14"/>
        <v>2</v>
      </c>
      <c r="AC21" s="278">
        <f t="shared" si="15"/>
        <v>4.2</v>
      </c>
      <c r="AD21" s="278">
        <f t="shared" si="16"/>
        <v>2</v>
      </c>
      <c r="AE21" s="278">
        <f t="shared" si="17"/>
        <v>2</v>
      </c>
      <c r="AF21" s="278">
        <f t="shared" si="18"/>
        <v>4.2</v>
      </c>
      <c r="AG21" s="278">
        <f t="shared" si="19"/>
        <v>4.2</v>
      </c>
      <c r="AH21" s="278">
        <f t="shared" si="20"/>
        <v>4.2</v>
      </c>
      <c r="AI21" s="59">
        <f t="shared" si="21"/>
        <v>3.3200000000000003</v>
      </c>
    </row>
    <row r="22" spans="1:35" x14ac:dyDescent="0.25">
      <c r="A22" s="393">
        <v>5</v>
      </c>
      <c r="B22" s="385">
        <v>20400</v>
      </c>
      <c r="C22" s="386" t="s">
        <v>56</v>
      </c>
      <c r="D22" s="387">
        <f>'[14]Мун-2024'!CU22</f>
        <v>0.52173913043478259</v>
      </c>
      <c r="E22" s="388" t="str">
        <f t="shared" si="0"/>
        <v>B</v>
      </c>
      <c r="F22" s="389">
        <f>'[14]Мун-2024'!CW22</f>
        <v>0.31154769889997497</v>
      </c>
      <c r="G22" s="24" t="str">
        <f t="shared" si="1"/>
        <v>D</v>
      </c>
      <c r="H22" s="390">
        <f>'[14]Мун-2024'!CY22</f>
        <v>0.26785714285714285</v>
      </c>
      <c r="I22" s="24" t="str">
        <f t="shared" si="2"/>
        <v>A</v>
      </c>
      <c r="J22" s="28">
        <f>'[14]Мун-2024'!DA22</f>
        <v>3.8514442916093537E-2</v>
      </c>
      <c r="K22" s="24" t="str">
        <f t="shared" si="3"/>
        <v>D</v>
      </c>
      <c r="L22" s="23">
        <f>'[14]Рег-2024'!AA22</f>
        <v>0.2</v>
      </c>
      <c r="M22" s="30" t="str">
        <f t="shared" si="4"/>
        <v>C</v>
      </c>
      <c r="N22" s="33">
        <f>'[14]Рег-2024'!AC22</f>
        <v>0.37497719733259482</v>
      </c>
      <c r="O22" s="34" t="str">
        <f t="shared" si="5"/>
        <v>D</v>
      </c>
      <c r="P22" s="23">
        <f>'[14]Рег-2024'!AE22</f>
        <v>0.5</v>
      </c>
      <c r="Q22" s="30" t="str">
        <f t="shared" si="6"/>
        <v>A</v>
      </c>
      <c r="R22" s="38">
        <f>'[14]Фед-2024'!AQ22</f>
        <v>0.1111111111111111</v>
      </c>
      <c r="S22" s="34" t="str">
        <f t="shared" si="7"/>
        <v>B</v>
      </c>
      <c r="T22" s="36">
        <f>'[14]Фед-2024'!AS22</f>
        <v>0.37240699051536424</v>
      </c>
      <c r="U22" s="30" t="str">
        <f t="shared" si="9"/>
        <v>D</v>
      </c>
      <c r="V22" s="38">
        <f>'[14]Фед-2024'!AU22</f>
        <v>1</v>
      </c>
      <c r="W22" s="388" t="str">
        <f t="shared" si="8"/>
        <v>A</v>
      </c>
      <c r="X22" s="58" t="str">
        <f t="shared" si="10"/>
        <v>C</v>
      </c>
      <c r="Y22" s="277">
        <f t="shared" si="11"/>
        <v>2.5</v>
      </c>
      <c r="Z22" s="278">
        <f t="shared" si="12"/>
        <v>1</v>
      </c>
      <c r="AA22" s="278">
        <f t="shared" si="13"/>
        <v>4.2</v>
      </c>
      <c r="AB22" s="278">
        <f t="shared" si="14"/>
        <v>1</v>
      </c>
      <c r="AC22" s="278">
        <f t="shared" si="15"/>
        <v>2</v>
      </c>
      <c r="AD22" s="278">
        <f t="shared" si="16"/>
        <v>1</v>
      </c>
      <c r="AE22" s="278">
        <f t="shared" si="17"/>
        <v>4.2</v>
      </c>
      <c r="AF22" s="278">
        <f t="shared" si="18"/>
        <v>2.5</v>
      </c>
      <c r="AG22" s="278">
        <f t="shared" si="19"/>
        <v>1</v>
      </c>
      <c r="AH22" s="278">
        <f t="shared" si="20"/>
        <v>4.2</v>
      </c>
      <c r="AI22" s="59">
        <f t="shared" si="21"/>
        <v>2.36</v>
      </c>
    </row>
    <row r="23" spans="1:35" x14ac:dyDescent="0.25">
      <c r="A23" s="393">
        <v>6</v>
      </c>
      <c r="B23" s="385">
        <v>20080</v>
      </c>
      <c r="C23" s="386" t="s">
        <v>191</v>
      </c>
      <c r="D23" s="387">
        <f>'[14]Мун-2024'!CU23</f>
        <v>0.30434782608695654</v>
      </c>
      <c r="E23" s="388" t="str">
        <f t="shared" si="0"/>
        <v>C</v>
      </c>
      <c r="F23" s="389">
        <f>'[14]Мун-2024'!CW23</f>
        <v>0.11126703532141964</v>
      </c>
      <c r="G23" s="24" t="str">
        <f t="shared" si="1"/>
        <v>D</v>
      </c>
      <c r="H23" s="390">
        <f>'[14]Мун-2024'!CY23</f>
        <v>0.25</v>
      </c>
      <c r="I23" s="24" t="str">
        <f t="shared" si="2"/>
        <v>A</v>
      </c>
      <c r="J23" s="28">
        <f>'[14]Мун-2024'!DA23</f>
        <v>1.8975332068311195E-2</v>
      </c>
      <c r="K23" s="24" t="str">
        <f t="shared" si="3"/>
        <v>D</v>
      </c>
      <c r="L23" s="23">
        <f>'[14]Рег-2024'!AA23</f>
        <v>0.2</v>
      </c>
      <c r="M23" s="30" t="str">
        <f t="shared" si="4"/>
        <v>C</v>
      </c>
      <c r="N23" s="33">
        <f>'[14]Рег-2024'!AC23</f>
        <v>0.18748859866629741</v>
      </c>
      <c r="O23" s="34" t="str">
        <f t="shared" si="5"/>
        <v>D</v>
      </c>
      <c r="P23" s="23">
        <f>'[14]Рег-2024'!AE23</f>
        <v>0</v>
      </c>
      <c r="Q23" s="30" t="str">
        <f t="shared" si="6"/>
        <v>D</v>
      </c>
      <c r="R23" s="38">
        <f>'[14]Фед-2024'!AQ23</f>
        <v>0</v>
      </c>
      <c r="S23" s="34" t="str">
        <f t="shared" si="7"/>
        <v>D</v>
      </c>
      <c r="T23" s="36">
        <f>'[14]Фед-2024'!AS23</f>
        <v>3.7240699051536427E-4</v>
      </c>
      <c r="U23" s="30" t="str">
        <f t="shared" si="9"/>
        <v>D</v>
      </c>
      <c r="V23" s="38">
        <f>'[14]Фед-2024'!AU23</f>
        <v>0</v>
      </c>
      <c r="W23" s="388" t="str">
        <f t="shared" si="8"/>
        <v>D</v>
      </c>
      <c r="X23" s="58" t="str">
        <f t="shared" si="10"/>
        <v>C</v>
      </c>
      <c r="Y23" s="277">
        <f t="shared" si="11"/>
        <v>2</v>
      </c>
      <c r="Z23" s="278">
        <f t="shared" si="12"/>
        <v>1</v>
      </c>
      <c r="AA23" s="278">
        <f t="shared" si="13"/>
        <v>4.2</v>
      </c>
      <c r="AB23" s="278">
        <f t="shared" si="14"/>
        <v>1</v>
      </c>
      <c r="AC23" s="278">
        <f t="shared" si="15"/>
        <v>2</v>
      </c>
      <c r="AD23" s="278">
        <f t="shared" si="16"/>
        <v>1</v>
      </c>
      <c r="AE23" s="278">
        <f t="shared" si="17"/>
        <v>1</v>
      </c>
      <c r="AF23" s="278">
        <f t="shared" si="18"/>
        <v>1</v>
      </c>
      <c r="AG23" s="278">
        <f t="shared" si="19"/>
        <v>1</v>
      </c>
      <c r="AH23" s="278">
        <f t="shared" si="20"/>
        <v>1</v>
      </c>
      <c r="AI23" s="59">
        <f t="shared" si="21"/>
        <v>1.52</v>
      </c>
    </row>
    <row r="24" spans="1:35" x14ac:dyDescent="0.25">
      <c r="A24" s="393">
        <v>7</v>
      </c>
      <c r="B24" s="385">
        <v>20460</v>
      </c>
      <c r="C24" s="386" t="s">
        <v>196</v>
      </c>
      <c r="D24" s="387">
        <f>'[14]Мун-2024'!CU24</f>
        <v>0.30434782608695654</v>
      </c>
      <c r="E24" s="388" t="str">
        <f t="shared" si="0"/>
        <v>C</v>
      </c>
      <c r="F24" s="389">
        <f>'[14]Мун-2024'!CW24</f>
        <v>0.17802725651427143</v>
      </c>
      <c r="G24" s="24" t="str">
        <f t="shared" si="1"/>
        <v>D</v>
      </c>
      <c r="H24" s="390">
        <f>'[14]Мун-2024'!CY24</f>
        <v>3.125E-2</v>
      </c>
      <c r="I24" s="24" t="str">
        <f t="shared" si="2"/>
        <v>D</v>
      </c>
      <c r="J24" s="28">
        <f>'[14]Мун-2024'!DA24</f>
        <v>2.9795158286778398E-2</v>
      </c>
      <c r="K24" s="24" t="str">
        <f t="shared" si="3"/>
        <v>D</v>
      </c>
      <c r="L24" s="23">
        <f>'[14]Рег-2024'!AA24</f>
        <v>0</v>
      </c>
      <c r="M24" s="30" t="str">
        <f t="shared" si="4"/>
        <v>D</v>
      </c>
      <c r="N24" s="33">
        <f>'[14]Рег-2024'!AC24</f>
        <v>1.8748859866629742E-4</v>
      </c>
      <c r="O24" s="34" t="str">
        <f t="shared" si="5"/>
        <v>D</v>
      </c>
      <c r="P24" s="23">
        <f>'[14]Рег-2024'!AE24</f>
        <v>0</v>
      </c>
      <c r="Q24" s="30" t="str">
        <f t="shared" si="6"/>
        <v>D</v>
      </c>
      <c r="R24" s="38">
        <f>'[14]Фед-2024'!AQ24</f>
        <v>0</v>
      </c>
      <c r="S24" s="34" t="str">
        <f t="shared" si="7"/>
        <v>D</v>
      </c>
      <c r="T24" s="36">
        <f>'[14]Фед-2024'!AS24</f>
        <v>3.7240699051536427E-4</v>
      </c>
      <c r="U24" s="30" t="str">
        <f t="shared" si="9"/>
        <v>D</v>
      </c>
      <c r="V24" s="38">
        <f>'[14]Фед-2024'!AU24</f>
        <v>0</v>
      </c>
      <c r="W24" s="388" t="str">
        <f t="shared" si="8"/>
        <v>D</v>
      </c>
      <c r="X24" s="58" t="str">
        <f t="shared" si="10"/>
        <v>D</v>
      </c>
      <c r="Y24" s="277">
        <f t="shared" si="11"/>
        <v>2</v>
      </c>
      <c r="Z24" s="278">
        <f t="shared" si="12"/>
        <v>1</v>
      </c>
      <c r="AA24" s="278">
        <f t="shared" si="13"/>
        <v>1</v>
      </c>
      <c r="AB24" s="278">
        <f t="shared" si="14"/>
        <v>1</v>
      </c>
      <c r="AC24" s="278">
        <f t="shared" si="15"/>
        <v>1</v>
      </c>
      <c r="AD24" s="278">
        <f t="shared" si="16"/>
        <v>1</v>
      </c>
      <c r="AE24" s="278">
        <f t="shared" si="17"/>
        <v>1</v>
      </c>
      <c r="AF24" s="278">
        <f t="shared" si="18"/>
        <v>1</v>
      </c>
      <c r="AG24" s="278">
        <f t="shared" si="19"/>
        <v>1</v>
      </c>
      <c r="AH24" s="278">
        <f t="shared" si="20"/>
        <v>1</v>
      </c>
      <c r="AI24" s="59">
        <f t="shared" si="21"/>
        <v>1.1000000000000001</v>
      </c>
    </row>
    <row r="25" spans="1:35" x14ac:dyDescent="0.25">
      <c r="A25" s="393">
        <v>8</v>
      </c>
      <c r="B25" s="385">
        <v>20550</v>
      </c>
      <c r="C25" s="386" t="s">
        <v>57</v>
      </c>
      <c r="D25" s="387">
        <f>'[14]Мун-2024'!CU25</f>
        <v>0.17391304347826086</v>
      </c>
      <c r="E25" s="388" t="str">
        <f t="shared" si="0"/>
        <v>D</v>
      </c>
      <c r="F25" s="389">
        <f>'[14]Мун-2024'!CW25</f>
        <v>5.0070165894638835E-2</v>
      </c>
      <c r="G25" s="24" t="str">
        <f t="shared" si="1"/>
        <v>D</v>
      </c>
      <c r="H25" s="390">
        <f>'[14]Мун-2024'!CY25</f>
        <v>0</v>
      </c>
      <c r="I25" s="24" t="str">
        <f t="shared" si="2"/>
        <v>D</v>
      </c>
      <c r="J25" s="28">
        <f>'[14]Мун-2024'!DA25</f>
        <v>1.2500000000000001E-2</v>
      </c>
      <c r="K25" s="24" t="str">
        <f t="shared" si="3"/>
        <v>D</v>
      </c>
      <c r="L25" s="23">
        <f>'[14]Рег-2024'!AA25</f>
        <v>0</v>
      </c>
      <c r="M25" s="30" t="str">
        <f t="shared" si="4"/>
        <v>D</v>
      </c>
      <c r="N25" s="33">
        <f>'[14]Рег-2024'!AC25</f>
        <v>1.8748859866629742E-4</v>
      </c>
      <c r="O25" s="34" t="str">
        <f t="shared" si="5"/>
        <v>D</v>
      </c>
      <c r="P25" s="23">
        <f>'[14]Рег-2024'!AE25</f>
        <v>0</v>
      </c>
      <c r="Q25" s="30" t="str">
        <f t="shared" si="6"/>
        <v>D</v>
      </c>
      <c r="R25" s="38">
        <f>'[14]Фед-2024'!AQ25</f>
        <v>0</v>
      </c>
      <c r="S25" s="34" t="str">
        <f t="shared" si="7"/>
        <v>D</v>
      </c>
      <c r="T25" s="36">
        <f>'[14]Фед-2024'!AS25</f>
        <v>3.7240699051536427E-4</v>
      </c>
      <c r="U25" s="30" t="str">
        <f t="shared" si="9"/>
        <v>D</v>
      </c>
      <c r="V25" s="38">
        <f>'[14]Фед-2024'!AU25</f>
        <v>0</v>
      </c>
      <c r="W25" s="388" t="str">
        <f t="shared" si="8"/>
        <v>D</v>
      </c>
      <c r="X25" s="58" t="str">
        <f>IF(AI25&gt;=3.5,"A",IF(AI25&gt;=2.5,"B",IF(AI25&gt;=1.5,"C","D")))</f>
        <v>D</v>
      </c>
      <c r="Y25" s="277">
        <f>IF(E25="A",4.2,IF(E25="B",2.5,IF(E25="C",2,1)))</f>
        <v>1</v>
      </c>
      <c r="Z25" s="278">
        <f>IF(G25="A",4.2,IF(G25="B",2.5,IF(G25="C",2,1)))</f>
        <v>1</v>
      </c>
      <c r="AA25" s="278">
        <f>IF(I25="A",4.2,IF(I25="B",2.5,IF(I25="C",2,1)))</f>
        <v>1</v>
      </c>
      <c r="AB25" s="278">
        <f>IF(K25="A",4.2,IF(K25="B",2.5,IF(K25="C",2,1)))</f>
        <v>1</v>
      </c>
      <c r="AC25" s="278">
        <f>IF(M25="A",4.2,IF(M25="B",2.5,IF(M25="C",2,1)))</f>
        <v>1</v>
      </c>
      <c r="AD25" s="278">
        <f>IF(O25="A",4.2,IF(O25="B",2.5,IF(O25="C",2,1)))</f>
        <v>1</v>
      </c>
      <c r="AE25" s="278">
        <f>IF(Q25="A",4.2,IF(Q25="B",2.5,IF(Q25="C",2,1)))</f>
        <v>1</v>
      </c>
      <c r="AF25" s="278">
        <f>IF(S25="A",4.2,IF(S25="B",2.5,IF(S25="C",2,1)))</f>
        <v>1</v>
      </c>
      <c r="AG25" s="278">
        <f>IF(U25="A",4.2,IF(U25="B",2.5,IF(U25="C",2,1)))</f>
        <v>1</v>
      </c>
      <c r="AH25" s="278">
        <f>IF(W25="A",4.2,IF(W25="B",2.5,IF(W25="C",2,1)))</f>
        <v>1</v>
      </c>
      <c r="AI25" s="59">
        <f>AVERAGE(Y25:AH25)</f>
        <v>1</v>
      </c>
    </row>
    <row r="26" spans="1:35" x14ac:dyDescent="0.25">
      <c r="A26" s="393">
        <v>9</v>
      </c>
      <c r="B26" s="385">
        <v>20630</v>
      </c>
      <c r="C26" s="386" t="s">
        <v>9</v>
      </c>
      <c r="D26" s="387">
        <f>'[14]Мун-2024'!CU26</f>
        <v>0.17391304347826086</v>
      </c>
      <c r="E26" s="388" t="str">
        <f t="shared" si="0"/>
        <v>D</v>
      </c>
      <c r="F26" s="389">
        <f>'[14]Мун-2024'!CW26</f>
        <v>4.4506814128567856E-2</v>
      </c>
      <c r="G26" s="24" t="str">
        <f t="shared" si="1"/>
        <v>D</v>
      </c>
      <c r="H26" s="390">
        <f>'[14]Мун-2024'!CY26</f>
        <v>0.25</v>
      </c>
      <c r="I26" s="24" t="str">
        <f t="shared" si="2"/>
        <v>A</v>
      </c>
      <c r="J26" s="28">
        <f>'[14]Мун-2024'!DA26</f>
        <v>8.7051142546245922E-3</v>
      </c>
      <c r="K26" s="24" t="str">
        <f t="shared" si="3"/>
        <v>D</v>
      </c>
      <c r="L26" s="23">
        <f>'[14]Рег-2024'!AA26</f>
        <v>0</v>
      </c>
      <c r="M26" s="30" t="str">
        <f t="shared" si="4"/>
        <v>D</v>
      </c>
      <c r="N26" s="33">
        <f>'[14]Рег-2024'!AC26</f>
        <v>1.8748859866629742E-4</v>
      </c>
      <c r="O26" s="34" t="str">
        <f t="shared" si="5"/>
        <v>D</v>
      </c>
      <c r="P26" s="23">
        <f>'[14]Рег-2024'!AE26</f>
        <v>0</v>
      </c>
      <c r="Q26" s="30" t="str">
        <f t="shared" si="6"/>
        <v>D</v>
      </c>
      <c r="R26" s="38">
        <f>'[14]Фед-2024'!AQ26</f>
        <v>0</v>
      </c>
      <c r="S26" s="34" t="str">
        <f t="shared" si="7"/>
        <v>D</v>
      </c>
      <c r="T26" s="36">
        <f>'[14]Фед-2024'!AS26</f>
        <v>3.7240699051536427E-4</v>
      </c>
      <c r="U26" s="30" t="str">
        <f t="shared" si="9"/>
        <v>D</v>
      </c>
      <c r="V26" s="38">
        <f>'[14]Фед-2024'!AU26</f>
        <v>0</v>
      </c>
      <c r="W26" s="388" t="str">
        <f t="shared" si="8"/>
        <v>D</v>
      </c>
      <c r="X26" s="58" t="str">
        <f t="shared" si="10"/>
        <v>D</v>
      </c>
      <c r="Y26" s="277">
        <f t="shared" si="11"/>
        <v>1</v>
      </c>
      <c r="Z26" s="278">
        <f t="shared" si="12"/>
        <v>1</v>
      </c>
      <c r="AA26" s="278">
        <f t="shared" si="13"/>
        <v>4.2</v>
      </c>
      <c r="AB26" s="278">
        <f t="shared" si="14"/>
        <v>1</v>
      </c>
      <c r="AC26" s="278">
        <f t="shared" si="15"/>
        <v>1</v>
      </c>
      <c r="AD26" s="278">
        <f t="shared" si="16"/>
        <v>1</v>
      </c>
      <c r="AE26" s="278">
        <f t="shared" si="17"/>
        <v>1</v>
      </c>
      <c r="AF26" s="278">
        <f t="shared" si="18"/>
        <v>1</v>
      </c>
      <c r="AG26" s="278">
        <f t="shared" si="19"/>
        <v>1</v>
      </c>
      <c r="AH26" s="278">
        <f t="shared" si="20"/>
        <v>1</v>
      </c>
      <c r="AI26" s="59">
        <f t="shared" si="21"/>
        <v>1.3199999999999998</v>
      </c>
    </row>
    <row r="27" spans="1:35" x14ac:dyDescent="0.25">
      <c r="A27" s="393">
        <v>10</v>
      </c>
      <c r="B27" s="385">
        <v>20810</v>
      </c>
      <c r="C27" s="386" t="s">
        <v>197</v>
      </c>
      <c r="D27" s="387">
        <f>'[14]Мун-2024'!CU27</f>
        <v>0.17391304347826086</v>
      </c>
      <c r="E27" s="388" t="str">
        <f t="shared" si="0"/>
        <v>D</v>
      </c>
      <c r="F27" s="389">
        <f>'[14]Мун-2024'!CW27</f>
        <v>2.0584401534462633</v>
      </c>
      <c r="G27" s="24" t="str">
        <f t="shared" si="1"/>
        <v>A</v>
      </c>
      <c r="H27" s="390">
        <f>'[14]Мун-2024'!CY27</f>
        <v>0</v>
      </c>
      <c r="I27" s="24" t="str">
        <f t="shared" si="2"/>
        <v>D</v>
      </c>
      <c r="J27" s="28">
        <f>'[14]Мун-2024'!DA27</f>
        <v>0.361328125</v>
      </c>
      <c r="K27" s="24" t="str">
        <f t="shared" si="3"/>
        <v>A</v>
      </c>
      <c r="L27" s="23">
        <f>'[14]Рег-2024'!AA27</f>
        <v>0</v>
      </c>
      <c r="M27" s="30" t="str">
        <f t="shared" si="4"/>
        <v>D</v>
      </c>
      <c r="N27" s="33">
        <f>'[14]Рег-2024'!AC27</f>
        <v>1.8748859866629742E-4</v>
      </c>
      <c r="O27" s="34" t="str">
        <f t="shared" si="5"/>
        <v>D</v>
      </c>
      <c r="P27" s="23">
        <f>'[14]Рег-2024'!AE27</f>
        <v>0</v>
      </c>
      <c r="Q27" s="30" t="str">
        <f t="shared" si="6"/>
        <v>D</v>
      </c>
      <c r="R27" s="38">
        <f>'[14]Фед-2024'!AQ27</f>
        <v>0</v>
      </c>
      <c r="S27" s="34" t="str">
        <f t="shared" si="7"/>
        <v>D</v>
      </c>
      <c r="T27" s="36">
        <f>'[14]Фед-2024'!AS27</f>
        <v>3.7240699051536427E-4</v>
      </c>
      <c r="U27" s="30" t="str">
        <f t="shared" si="9"/>
        <v>D</v>
      </c>
      <c r="V27" s="38">
        <f>'[14]Фед-2024'!AU27</f>
        <v>0</v>
      </c>
      <c r="W27" s="388" t="str">
        <f t="shared" si="8"/>
        <v>D</v>
      </c>
      <c r="X27" s="58" t="str">
        <f t="shared" si="10"/>
        <v>C</v>
      </c>
      <c r="Y27" s="277">
        <f t="shared" si="11"/>
        <v>1</v>
      </c>
      <c r="Z27" s="278">
        <f t="shared" si="12"/>
        <v>4.2</v>
      </c>
      <c r="AA27" s="278">
        <f t="shared" si="13"/>
        <v>1</v>
      </c>
      <c r="AB27" s="278">
        <f t="shared" si="14"/>
        <v>4.2</v>
      </c>
      <c r="AC27" s="278">
        <f t="shared" si="15"/>
        <v>1</v>
      </c>
      <c r="AD27" s="278">
        <f t="shared" si="16"/>
        <v>1</v>
      </c>
      <c r="AE27" s="278">
        <f t="shared" si="17"/>
        <v>1</v>
      </c>
      <c r="AF27" s="278">
        <f t="shared" si="18"/>
        <v>1</v>
      </c>
      <c r="AG27" s="278">
        <f t="shared" si="19"/>
        <v>1</v>
      </c>
      <c r="AH27" s="278">
        <f t="shared" si="20"/>
        <v>1</v>
      </c>
      <c r="AI27" s="59">
        <f t="shared" si="21"/>
        <v>1.64</v>
      </c>
    </row>
    <row r="28" spans="1:35" x14ac:dyDescent="0.25">
      <c r="A28" s="393">
        <v>11</v>
      </c>
      <c r="B28" s="385">
        <v>20900</v>
      </c>
      <c r="C28" s="386" t="s">
        <v>198</v>
      </c>
      <c r="D28" s="387">
        <f>'[14]Мун-2024'!CU28</f>
        <v>0.21739130434782608</v>
      </c>
      <c r="E28" s="388" t="str">
        <f t="shared" si="0"/>
        <v>C</v>
      </c>
      <c r="F28" s="389">
        <f>'[14]Мун-2024'!CW28</f>
        <v>4.6899055387978379</v>
      </c>
      <c r="G28" s="24" t="str">
        <f t="shared" si="1"/>
        <v>A</v>
      </c>
      <c r="H28" s="390">
        <f>'[14]Мун-2024'!CY28</f>
        <v>1.1862396204033216E-3</v>
      </c>
      <c r="I28" s="24" t="str">
        <f t="shared" si="2"/>
        <v>D</v>
      </c>
      <c r="J28" s="28">
        <f>'[14]Мун-2024'!DA28</f>
        <v>0.55753968253968256</v>
      </c>
      <c r="K28" s="24" t="str">
        <f t="shared" si="3"/>
        <v>A</v>
      </c>
      <c r="L28" s="23">
        <f>'[14]Рег-2024'!AA28</f>
        <v>0</v>
      </c>
      <c r="M28" s="30" t="str">
        <f t="shared" si="4"/>
        <v>D</v>
      </c>
      <c r="N28" s="33">
        <f>'[14]Рег-2024'!AC28</f>
        <v>1.8748859866629742E-4</v>
      </c>
      <c r="O28" s="34" t="str">
        <f t="shared" si="5"/>
        <v>D</v>
      </c>
      <c r="P28" s="23">
        <f>'[14]Рег-2024'!AE28</f>
        <v>0</v>
      </c>
      <c r="Q28" s="30" t="str">
        <f t="shared" si="6"/>
        <v>D</v>
      </c>
      <c r="R28" s="38">
        <f>'[14]Фед-2024'!AQ28</f>
        <v>0</v>
      </c>
      <c r="S28" s="34" t="str">
        <f t="shared" si="7"/>
        <v>D</v>
      </c>
      <c r="T28" s="36">
        <f>'[14]Фед-2024'!AS28</f>
        <v>3.7240699051536427E-4</v>
      </c>
      <c r="U28" s="30" t="str">
        <f t="shared" si="9"/>
        <v>D</v>
      </c>
      <c r="V28" s="38">
        <f>'[14]Фед-2024'!AU28</f>
        <v>0</v>
      </c>
      <c r="W28" s="388" t="str">
        <f t="shared" si="8"/>
        <v>D</v>
      </c>
      <c r="X28" s="58" t="str">
        <f t="shared" si="10"/>
        <v>C</v>
      </c>
      <c r="Y28" s="277">
        <f t="shared" si="11"/>
        <v>2</v>
      </c>
      <c r="Z28" s="278">
        <f t="shared" si="12"/>
        <v>4.2</v>
      </c>
      <c r="AA28" s="278">
        <f t="shared" si="13"/>
        <v>1</v>
      </c>
      <c r="AB28" s="278">
        <f t="shared" si="14"/>
        <v>4.2</v>
      </c>
      <c r="AC28" s="278">
        <f t="shared" si="15"/>
        <v>1</v>
      </c>
      <c r="AD28" s="278">
        <f t="shared" si="16"/>
        <v>1</v>
      </c>
      <c r="AE28" s="278">
        <f t="shared" si="17"/>
        <v>1</v>
      </c>
      <c r="AF28" s="278">
        <f t="shared" si="18"/>
        <v>1</v>
      </c>
      <c r="AG28" s="278">
        <f t="shared" si="19"/>
        <v>1</v>
      </c>
      <c r="AH28" s="278">
        <f t="shared" si="20"/>
        <v>1</v>
      </c>
      <c r="AI28" s="59">
        <f t="shared" si="21"/>
        <v>1.7399999999999998</v>
      </c>
    </row>
    <row r="29" spans="1:35" ht="15.75" thickBot="1" x14ac:dyDescent="0.3">
      <c r="A29" s="393">
        <v>12</v>
      </c>
      <c r="B29" s="394">
        <v>21350</v>
      </c>
      <c r="C29" s="395" t="s">
        <v>199</v>
      </c>
      <c r="D29" s="396">
        <f>'[14]Мун-2024'!CU29</f>
        <v>0</v>
      </c>
      <c r="E29" s="397" t="str">
        <f t="shared" si="0"/>
        <v>D</v>
      </c>
      <c r="F29" s="398">
        <f>'[14]Мун-2024'!CW29</f>
        <v>5.5633517660709819E-6</v>
      </c>
      <c r="G29" s="24" t="str">
        <f t="shared" si="1"/>
        <v>D</v>
      </c>
      <c r="H29" s="399">
        <f>'[14]Мун-2024'!CY29</f>
        <v>0</v>
      </c>
      <c r="I29" s="24" t="str">
        <f t="shared" si="2"/>
        <v>D</v>
      </c>
      <c r="J29" s="28">
        <f>'[14]Мун-2024'!DA29</f>
        <v>1.2987012987012988E-6</v>
      </c>
      <c r="K29" s="24" t="str">
        <f t="shared" si="3"/>
        <v>D</v>
      </c>
      <c r="L29" s="25">
        <f>'[14]Рег-2024'!AA29</f>
        <v>0</v>
      </c>
      <c r="M29" s="35" t="str">
        <f t="shared" si="4"/>
        <v>D</v>
      </c>
      <c r="N29" s="28">
        <f>'[14]Рег-2024'!AC29</f>
        <v>1.8748859866629742E-4</v>
      </c>
      <c r="O29" s="40" t="str">
        <f t="shared" si="5"/>
        <v>D</v>
      </c>
      <c r="P29" s="25">
        <f>'[14]Рег-2024'!AE29</f>
        <v>0</v>
      </c>
      <c r="Q29" s="35" t="str">
        <f t="shared" si="6"/>
        <v>D</v>
      </c>
      <c r="R29" s="26">
        <f>'[14]Фед-2024'!AQ29</f>
        <v>0</v>
      </c>
      <c r="S29" s="40" t="str">
        <f t="shared" si="7"/>
        <v>D</v>
      </c>
      <c r="T29" s="43">
        <f>'[14]Фед-2024'!AS29</f>
        <v>3.7240699051536427E-4</v>
      </c>
      <c r="U29" s="35" t="str">
        <f t="shared" si="9"/>
        <v>D</v>
      </c>
      <c r="V29" s="26">
        <f>'[14]Фед-2024'!AU29</f>
        <v>0</v>
      </c>
      <c r="W29" s="397" t="str">
        <f t="shared" si="8"/>
        <v>D</v>
      </c>
      <c r="X29" s="57" t="str">
        <f t="shared" si="10"/>
        <v>D</v>
      </c>
      <c r="Y29" s="277">
        <f t="shared" si="11"/>
        <v>1</v>
      </c>
      <c r="Z29" s="278">
        <f t="shared" si="12"/>
        <v>1</v>
      </c>
      <c r="AA29" s="278">
        <f t="shared" si="13"/>
        <v>1</v>
      </c>
      <c r="AB29" s="278">
        <f t="shared" si="14"/>
        <v>1</v>
      </c>
      <c r="AC29" s="278">
        <f t="shared" si="15"/>
        <v>1</v>
      </c>
      <c r="AD29" s="278">
        <f t="shared" si="16"/>
        <v>1</v>
      </c>
      <c r="AE29" s="278">
        <f t="shared" si="17"/>
        <v>1</v>
      </c>
      <c r="AF29" s="278">
        <f t="shared" si="18"/>
        <v>1</v>
      </c>
      <c r="AG29" s="278">
        <f t="shared" si="19"/>
        <v>1</v>
      </c>
      <c r="AH29" s="278">
        <f t="shared" si="20"/>
        <v>1</v>
      </c>
      <c r="AI29" s="59">
        <f t="shared" si="21"/>
        <v>1</v>
      </c>
    </row>
    <row r="30" spans="1:35" ht="15.75" thickBot="1" x14ac:dyDescent="0.3">
      <c r="A30" s="376"/>
      <c r="B30" s="377"/>
      <c r="C30" s="29" t="str">
        <f>'[14]Мун-2024'!C30</f>
        <v>ЛЕНИНСКИЙ РАЙОН</v>
      </c>
      <c r="D30" s="70">
        <f>'[14]Мун-2024'!CU30</f>
        <v>0.29411764705882354</v>
      </c>
      <c r="E30" s="71" t="str">
        <f t="shared" si="0"/>
        <v>C</v>
      </c>
      <c r="F30" s="72">
        <f>'[14]Мун-2024'!CW30</f>
        <v>0.54913554490982985</v>
      </c>
      <c r="G30" s="73" t="str">
        <f t="shared" si="1"/>
        <v>C</v>
      </c>
      <c r="H30" s="74">
        <f>'[14]Мун-2024'!CY30</f>
        <v>7.270560190703218E-2</v>
      </c>
      <c r="I30" s="73" t="str">
        <f t="shared" si="2"/>
        <v>D</v>
      </c>
      <c r="J30" s="75">
        <f>'[14]Мун-2024'!DA30</f>
        <v>9.4556519779105147E-2</v>
      </c>
      <c r="K30" s="73" t="str">
        <f t="shared" si="3"/>
        <v>C</v>
      </c>
      <c r="L30" s="76">
        <f>'[14]Рег-2024'!AA30</f>
        <v>0.15294117647058825</v>
      </c>
      <c r="M30" s="77" t="str">
        <f t="shared" si="4"/>
        <v>C</v>
      </c>
      <c r="N30" s="75">
        <f>'[14]Рег-2024'!AC30</f>
        <v>0.41909216172466479</v>
      </c>
      <c r="O30" s="78" t="str">
        <f t="shared" si="5"/>
        <v>D</v>
      </c>
      <c r="P30" s="76">
        <f>'[14]Рег-2024'!AE30</f>
        <v>0.57894736842105265</v>
      </c>
      <c r="Q30" s="77" t="str">
        <f t="shared" si="6"/>
        <v>A</v>
      </c>
      <c r="R30" s="75">
        <f>'[14]Фед-2024'!AQ30</f>
        <v>3.2679738562091505E-2</v>
      </c>
      <c r="S30" s="78" t="str">
        <f t="shared" si="7"/>
        <v>D</v>
      </c>
      <c r="T30" s="76">
        <f>'[14]Фед-2024'!AS30</f>
        <v>0.15334405491809117</v>
      </c>
      <c r="U30" s="77" t="str">
        <f t="shared" si="9"/>
        <v>D</v>
      </c>
      <c r="V30" s="75">
        <f>'[14]Фед-2024'!AU30</f>
        <v>0.8571428571428571</v>
      </c>
      <c r="W30" s="71" t="str">
        <f t="shared" si="8"/>
        <v>A</v>
      </c>
      <c r="X30" s="79" t="str">
        <f t="shared" si="10"/>
        <v>C</v>
      </c>
      <c r="Y30" s="277">
        <f t="shared" si="11"/>
        <v>2</v>
      </c>
      <c r="Z30" s="278">
        <f t="shared" si="12"/>
        <v>2</v>
      </c>
      <c r="AA30" s="278">
        <f t="shared" si="13"/>
        <v>1</v>
      </c>
      <c r="AB30" s="278">
        <f t="shared" si="14"/>
        <v>2</v>
      </c>
      <c r="AC30" s="278">
        <f t="shared" si="15"/>
        <v>2</v>
      </c>
      <c r="AD30" s="278">
        <f t="shared" si="16"/>
        <v>1</v>
      </c>
      <c r="AE30" s="278">
        <f t="shared" si="17"/>
        <v>4.2</v>
      </c>
      <c r="AF30" s="278">
        <f t="shared" si="18"/>
        <v>1</v>
      </c>
      <c r="AG30" s="278">
        <f t="shared" si="19"/>
        <v>1</v>
      </c>
      <c r="AH30" s="278">
        <f t="shared" si="20"/>
        <v>4.2</v>
      </c>
      <c r="AI30" s="59">
        <f t="shared" si="21"/>
        <v>2.04</v>
      </c>
    </row>
    <row r="31" spans="1:35" x14ac:dyDescent="0.25">
      <c r="A31" s="378">
        <v>1</v>
      </c>
      <c r="B31" s="379">
        <v>30070</v>
      </c>
      <c r="C31" s="392" t="s">
        <v>59</v>
      </c>
      <c r="D31" s="381">
        <f>'[14]Мун-2024'!CU31</f>
        <v>0.47826086956521741</v>
      </c>
      <c r="E31" s="382" t="str">
        <f t="shared" si="0"/>
        <v>B</v>
      </c>
      <c r="F31" s="383">
        <f>'[14]Мун-2024'!CW31</f>
        <v>0.52851841777674324</v>
      </c>
      <c r="G31" s="27" t="str">
        <f t="shared" si="1"/>
        <v>C</v>
      </c>
      <c r="H31" s="384">
        <f>'[14]Мун-2024'!CY31</f>
        <v>0.43157894736842106</v>
      </c>
      <c r="I31" s="27" t="str">
        <f t="shared" si="2"/>
        <v>A</v>
      </c>
      <c r="J31" s="26">
        <f>'[14]Мун-2024'!DA31</f>
        <v>7.0789865871833085E-2</v>
      </c>
      <c r="K31" s="27" t="str">
        <f t="shared" si="3"/>
        <v>C</v>
      </c>
      <c r="L31" s="36">
        <f>'[14]Рег-2024'!AA31</f>
        <v>0.4</v>
      </c>
      <c r="M31" s="37" t="str">
        <f t="shared" si="4"/>
        <v>A</v>
      </c>
      <c r="N31" s="38">
        <f>'[14]Рег-2024'!AC31</f>
        <v>3.5622833746596507</v>
      </c>
      <c r="O31" s="39" t="str">
        <f t="shared" si="5"/>
        <v>A</v>
      </c>
      <c r="P31" s="36">
        <f>'[14]Рег-2024'!AE31</f>
        <v>0.68421052631578949</v>
      </c>
      <c r="Q31" s="37" t="str">
        <f t="shared" si="6"/>
        <v>A</v>
      </c>
      <c r="R31" s="38">
        <f>'[14]Фед-2024'!AQ31</f>
        <v>0.33333333333333331</v>
      </c>
      <c r="S31" s="39" t="str">
        <f t="shared" si="7"/>
        <v>A</v>
      </c>
      <c r="T31" s="36">
        <f>'[14]Фед-2024'!AS31</f>
        <v>1.1172209715460928</v>
      </c>
      <c r="U31" s="37" t="str">
        <f t="shared" si="9"/>
        <v>B</v>
      </c>
      <c r="V31" s="38">
        <f>'[14]Фед-2024'!AU31</f>
        <v>0.66666666666666663</v>
      </c>
      <c r="W31" s="382" t="str">
        <f t="shared" si="8"/>
        <v>A</v>
      </c>
      <c r="X31" s="56" t="str">
        <f t="shared" si="10"/>
        <v>B</v>
      </c>
      <c r="Y31" s="277">
        <f t="shared" si="11"/>
        <v>2.5</v>
      </c>
      <c r="Z31" s="278">
        <f t="shared" si="12"/>
        <v>2</v>
      </c>
      <c r="AA31" s="278">
        <f t="shared" si="13"/>
        <v>4.2</v>
      </c>
      <c r="AB31" s="278">
        <f t="shared" si="14"/>
        <v>2</v>
      </c>
      <c r="AC31" s="278">
        <f t="shared" si="15"/>
        <v>4.2</v>
      </c>
      <c r="AD31" s="278">
        <f t="shared" si="16"/>
        <v>4.2</v>
      </c>
      <c r="AE31" s="278">
        <f t="shared" si="17"/>
        <v>4.2</v>
      </c>
      <c r="AF31" s="278">
        <f t="shared" si="18"/>
        <v>4.2</v>
      </c>
      <c r="AG31" s="278">
        <f t="shared" si="19"/>
        <v>2.5</v>
      </c>
      <c r="AH31" s="278">
        <f t="shared" si="20"/>
        <v>4.2</v>
      </c>
      <c r="AI31" s="59">
        <f t="shared" si="21"/>
        <v>3.4199999999999995</v>
      </c>
    </row>
    <row r="32" spans="1:35" x14ac:dyDescent="0.25">
      <c r="A32" s="393">
        <v>2</v>
      </c>
      <c r="B32" s="385">
        <v>30480</v>
      </c>
      <c r="C32" s="386" t="s">
        <v>200</v>
      </c>
      <c r="D32" s="387">
        <f>'[14]Мун-2024'!CU32</f>
        <v>0.34782608695652173</v>
      </c>
      <c r="E32" s="388" t="str">
        <f t="shared" si="0"/>
        <v>C</v>
      </c>
      <c r="F32" s="389">
        <f>'[14]Мун-2024'!CW32</f>
        <v>0.30598434713390399</v>
      </c>
      <c r="G32" s="24" t="str">
        <f t="shared" si="1"/>
        <v>D</v>
      </c>
      <c r="H32" s="390">
        <f>'[14]Мун-2024'!CY32</f>
        <v>0.23636363636363636</v>
      </c>
      <c r="I32" s="24" t="str">
        <f t="shared" si="2"/>
        <v>B</v>
      </c>
      <c r="J32" s="28">
        <f>'[14]Мун-2024'!DA32</f>
        <v>4.2768273716951785E-2</v>
      </c>
      <c r="K32" s="24" t="str">
        <f t="shared" si="3"/>
        <v>D</v>
      </c>
      <c r="L32" s="23">
        <f>'[14]Рег-2024'!AA32</f>
        <v>0.2</v>
      </c>
      <c r="M32" s="30" t="str">
        <f t="shared" si="4"/>
        <v>C</v>
      </c>
      <c r="N32" s="33">
        <f>'[14]Рег-2024'!AC32</f>
        <v>0.18748859866629741</v>
      </c>
      <c r="O32" s="34" t="str">
        <f t="shared" si="5"/>
        <v>D</v>
      </c>
      <c r="P32" s="23">
        <f>'[14]Рег-2024'!AE32</f>
        <v>1</v>
      </c>
      <c r="Q32" s="30" t="str">
        <f t="shared" si="6"/>
        <v>A</v>
      </c>
      <c r="R32" s="38">
        <f>'[14]Фед-2024'!AQ32</f>
        <v>0.1111111111111111</v>
      </c>
      <c r="S32" s="34" t="str">
        <f t="shared" si="7"/>
        <v>B</v>
      </c>
      <c r="T32" s="36">
        <f>'[14]Фед-2024'!AS32</f>
        <v>0.37240699051536424</v>
      </c>
      <c r="U32" s="30" t="str">
        <f t="shared" si="9"/>
        <v>D</v>
      </c>
      <c r="V32" s="38">
        <f>'[14]Фед-2024'!AU32</f>
        <v>1</v>
      </c>
      <c r="W32" s="388" t="str">
        <f t="shared" si="8"/>
        <v>A</v>
      </c>
      <c r="X32" s="58" t="str">
        <f t="shared" si="10"/>
        <v>C</v>
      </c>
      <c r="Y32" s="277">
        <f t="shared" si="11"/>
        <v>2</v>
      </c>
      <c r="Z32" s="278">
        <f t="shared" si="12"/>
        <v>1</v>
      </c>
      <c r="AA32" s="278">
        <f t="shared" si="13"/>
        <v>2.5</v>
      </c>
      <c r="AB32" s="278">
        <f t="shared" si="14"/>
        <v>1</v>
      </c>
      <c r="AC32" s="278">
        <f t="shared" si="15"/>
        <v>2</v>
      </c>
      <c r="AD32" s="278">
        <f t="shared" si="16"/>
        <v>1</v>
      </c>
      <c r="AE32" s="278">
        <f t="shared" si="17"/>
        <v>4.2</v>
      </c>
      <c r="AF32" s="278">
        <f t="shared" si="18"/>
        <v>2.5</v>
      </c>
      <c r="AG32" s="278">
        <f t="shared" si="19"/>
        <v>1</v>
      </c>
      <c r="AH32" s="278">
        <f t="shared" si="20"/>
        <v>4.2</v>
      </c>
      <c r="AI32" s="59">
        <f t="shared" si="21"/>
        <v>2.1399999999999997</v>
      </c>
    </row>
    <row r="33" spans="1:35" x14ac:dyDescent="0.25">
      <c r="A33" s="393">
        <v>3</v>
      </c>
      <c r="B33" s="385">
        <v>30460</v>
      </c>
      <c r="C33" s="386" t="s">
        <v>60</v>
      </c>
      <c r="D33" s="387">
        <f>'[14]Мун-2024'!CU33</f>
        <v>0.34782608695652173</v>
      </c>
      <c r="E33" s="388" t="str">
        <f t="shared" si="0"/>
        <v>C</v>
      </c>
      <c r="F33" s="389">
        <f>'[14]Мун-2024'!CW33</f>
        <v>0.15577384944998748</v>
      </c>
      <c r="G33" s="24" t="str">
        <f t="shared" si="1"/>
        <v>D</v>
      </c>
      <c r="H33" s="390">
        <f>'[14]Мун-2024'!CY33</f>
        <v>0.21428571428571427</v>
      </c>
      <c r="I33" s="24" t="str">
        <f t="shared" si="2"/>
        <v>B</v>
      </c>
      <c r="J33" s="28">
        <f>'[14]Мун-2024'!DA33</f>
        <v>1.9021739130434784E-2</v>
      </c>
      <c r="K33" s="24" t="str">
        <f t="shared" si="3"/>
        <v>D</v>
      </c>
      <c r="L33" s="23">
        <f>'[14]Рег-2024'!AA33</f>
        <v>0</v>
      </c>
      <c r="M33" s="30" t="str">
        <f t="shared" si="4"/>
        <v>D</v>
      </c>
      <c r="N33" s="33">
        <f>'[14]Рег-2024'!AC33</f>
        <v>1.8748859866629742E-4</v>
      </c>
      <c r="O33" s="34" t="str">
        <f t="shared" si="5"/>
        <v>D</v>
      </c>
      <c r="P33" s="23">
        <f>'[14]Рег-2024'!AE33</f>
        <v>0</v>
      </c>
      <c r="Q33" s="30" t="str">
        <f t="shared" si="6"/>
        <v>D</v>
      </c>
      <c r="R33" s="38">
        <f>'[14]Фед-2024'!AQ33</f>
        <v>0</v>
      </c>
      <c r="S33" s="34" t="str">
        <f t="shared" si="7"/>
        <v>D</v>
      </c>
      <c r="T33" s="36">
        <f>'[14]Фед-2024'!AS33</f>
        <v>3.7240699051536427E-4</v>
      </c>
      <c r="U33" s="30" t="str">
        <f t="shared" si="9"/>
        <v>D</v>
      </c>
      <c r="V33" s="38">
        <f>'[14]Фед-2024'!AU33</f>
        <v>0</v>
      </c>
      <c r="W33" s="388" t="str">
        <f t="shared" si="8"/>
        <v>D</v>
      </c>
      <c r="X33" s="58" t="str">
        <f t="shared" si="10"/>
        <v>D</v>
      </c>
      <c r="Y33" s="277">
        <f t="shared" si="11"/>
        <v>2</v>
      </c>
      <c r="Z33" s="278">
        <f t="shared" si="12"/>
        <v>1</v>
      </c>
      <c r="AA33" s="278">
        <f t="shared" si="13"/>
        <v>2.5</v>
      </c>
      <c r="AB33" s="278">
        <f t="shared" si="14"/>
        <v>1</v>
      </c>
      <c r="AC33" s="278">
        <f t="shared" si="15"/>
        <v>1</v>
      </c>
      <c r="AD33" s="278">
        <f t="shared" si="16"/>
        <v>1</v>
      </c>
      <c r="AE33" s="278">
        <f t="shared" si="17"/>
        <v>1</v>
      </c>
      <c r="AF33" s="278">
        <f t="shared" si="18"/>
        <v>1</v>
      </c>
      <c r="AG33" s="278">
        <f t="shared" si="19"/>
        <v>1</v>
      </c>
      <c r="AH33" s="278">
        <f t="shared" si="20"/>
        <v>1</v>
      </c>
      <c r="AI33" s="59">
        <f t="shared" si="21"/>
        <v>1.25</v>
      </c>
    </row>
    <row r="34" spans="1:35" x14ac:dyDescent="0.25">
      <c r="A34" s="393">
        <v>4</v>
      </c>
      <c r="B34" s="385">
        <v>30030</v>
      </c>
      <c r="C34" s="386" t="s">
        <v>172</v>
      </c>
      <c r="D34" s="387">
        <f>'[14]Мун-2024'!CU34</f>
        <v>0.43478260869565216</v>
      </c>
      <c r="E34" s="388" t="str">
        <f t="shared" si="0"/>
        <v>B</v>
      </c>
      <c r="F34" s="389">
        <f>'[14]Мун-2024'!CW34</f>
        <v>0.21140736711069733</v>
      </c>
      <c r="G34" s="24" t="str">
        <f t="shared" si="1"/>
        <v>D</v>
      </c>
      <c r="H34" s="390">
        <f>'[14]Мун-2024'!CY34</f>
        <v>0.47368421052631576</v>
      </c>
      <c r="I34" s="24" t="str">
        <f t="shared" si="2"/>
        <v>A</v>
      </c>
      <c r="J34" s="28">
        <f>'[14]Мун-2024'!DA34</f>
        <v>3.8345105953582238E-2</v>
      </c>
      <c r="K34" s="24" t="str">
        <f t="shared" si="3"/>
        <v>D</v>
      </c>
      <c r="L34" s="23">
        <f>'[14]Рег-2024'!AA34</f>
        <v>0.6</v>
      </c>
      <c r="M34" s="30" t="str">
        <f t="shared" si="4"/>
        <v>A</v>
      </c>
      <c r="N34" s="33">
        <f>'[14]Рег-2024'!AC34</f>
        <v>1.3124201906640818</v>
      </c>
      <c r="O34" s="34" t="str">
        <f t="shared" si="5"/>
        <v>B</v>
      </c>
      <c r="P34" s="23">
        <f>'[14]Рег-2024'!AE34</f>
        <v>0.5714285714285714</v>
      </c>
      <c r="Q34" s="30" t="str">
        <f t="shared" si="6"/>
        <v>A</v>
      </c>
      <c r="R34" s="38">
        <f>'[14]Фед-2024'!AQ34</f>
        <v>0.1111111111111111</v>
      </c>
      <c r="S34" s="34" t="str">
        <f t="shared" si="7"/>
        <v>B</v>
      </c>
      <c r="T34" s="36">
        <f>'[14]Фед-2024'!AS34</f>
        <v>0.74481398103072849</v>
      </c>
      <c r="U34" s="30" t="str">
        <f t="shared" si="9"/>
        <v>C</v>
      </c>
      <c r="V34" s="38">
        <f>'[14]Фед-2024'!AU34</f>
        <v>1</v>
      </c>
      <c r="W34" s="388" t="str">
        <f t="shared" si="8"/>
        <v>A</v>
      </c>
      <c r="X34" s="58" t="str">
        <f t="shared" si="10"/>
        <v>B</v>
      </c>
      <c r="Y34" s="277">
        <f t="shared" si="11"/>
        <v>2.5</v>
      </c>
      <c r="Z34" s="278">
        <f t="shared" si="12"/>
        <v>1</v>
      </c>
      <c r="AA34" s="278">
        <f t="shared" si="13"/>
        <v>4.2</v>
      </c>
      <c r="AB34" s="278">
        <f t="shared" si="14"/>
        <v>1</v>
      </c>
      <c r="AC34" s="278">
        <f t="shared" si="15"/>
        <v>4.2</v>
      </c>
      <c r="AD34" s="278">
        <f t="shared" si="16"/>
        <v>2.5</v>
      </c>
      <c r="AE34" s="278">
        <f t="shared" si="17"/>
        <v>4.2</v>
      </c>
      <c r="AF34" s="278">
        <f t="shared" si="18"/>
        <v>2.5</v>
      </c>
      <c r="AG34" s="278">
        <f t="shared" si="19"/>
        <v>2</v>
      </c>
      <c r="AH34" s="278">
        <f t="shared" si="20"/>
        <v>4.2</v>
      </c>
      <c r="AI34" s="59">
        <f t="shared" si="21"/>
        <v>2.8299999999999996</v>
      </c>
    </row>
    <row r="35" spans="1:35" x14ac:dyDescent="0.25">
      <c r="A35" s="393">
        <v>5</v>
      </c>
      <c r="B35" s="385">
        <v>31000</v>
      </c>
      <c r="C35" s="386" t="s">
        <v>61</v>
      </c>
      <c r="D35" s="387">
        <f>'[14]Мун-2024'!CU35</f>
        <v>0.21739130434782608</v>
      </c>
      <c r="E35" s="388" t="str">
        <f t="shared" si="0"/>
        <v>C</v>
      </c>
      <c r="F35" s="389">
        <f>'[14]Мун-2024'!CW35</f>
        <v>0.45063149305174954</v>
      </c>
      <c r="G35" s="24" t="str">
        <f t="shared" si="1"/>
        <v>D</v>
      </c>
      <c r="H35" s="390">
        <f>'[14]Мун-2024'!CY35</f>
        <v>1.2345679012345678E-2</v>
      </c>
      <c r="I35" s="24" t="str">
        <f t="shared" si="2"/>
        <v>D</v>
      </c>
      <c r="J35" s="28">
        <f>'[14]Мун-2024'!DA35</f>
        <v>8.223350253807106E-2</v>
      </c>
      <c r="K35" s="24" t="str">
        <f t="shared" si="3"/>
        <v>C</v>
      </c>
      <c r="L35" s="23">
        <f>'[14]Рег-2024'!AA35</f>
        <v>0</v>
      </c>
      <c r="M35" s="30" t="str">
        <f t="shared" si="4"/>
        <v>D</v>
      </c>
      <c r="N35" s="33">
        <f>'[14]Рег-2024'!AC35</f>
        <v>1.8748859866629742E-4</v>
      </c>
      <c r="O35" s="34" t="str">
        <f t="shared" si="5"/>
        <v>D</v>
      </c>
      <c r="P35" s="23">
        <f>'[14]Рег-2024'!AE35</f>
        <v>0</v>
      </c>
      <c r="Q35" s="30" t="str">
        <f t="shared" si="6"/>
        <v>D</v>
      </c>
      <c r="R35" s="38">
        <f>'[14]Фед-2024'!AQ35</f>
        <v>0</v>
      </c>
      <c r="S35" s="34" t="str">
        <f t="shared" si="7"/>
        <v>D</v>
      </c>
      <c r="T35" s="36">
        <f>'[14]Фед-2024'!AS35</f>
        <v>3.7240699051536427E-4</v>
      </c>
      <c r="U35" s="30" t="str">
        <f t="shared" si="9"/>
        <v>D</v>
      </c>
      <c r="V35" s="38">
        <f>'[14]Фед-2024'!AU35</f>
        <v>0</v>
      </c>
      <c r="W35" s="388" t="str">
        <f t="shared" si="8"/>
        <v>D</v>
      </c>
      <c r="X35" s="58" t="str">
        <f t="shared" si="10"/>
        <v>D</v>
      </c>
      <c r="Y35" s="277">
        <f t="shared" si="11"/>
        <v>2</v>
      </c>
      <c r="Z35" s="278">
        <f t="shared" si="12"/>
        <v>1</v>
      </c>
      <c r="AA35" s="278">
        <f t="shared" si="13"/>
        <v>1</v>
      </c>
      <c r="AB35" s="278">
        <f t="shared" si="14"/>
        <v>2</v>
      </c>
      <c r="AC35" s="278">
        <f t="shared" si="15"/>
        <v>1</v>
      </c>
      <c r="AD35" s="278">
        <f t="shared" si="16"/>
        <v>1</v>
      </c>
      <c r="AE35" s="278">
        <f t="shared" si="17"/>
        <v>1</v>
      </c>
      <c r="AF35" s="278">
        <f t="shared" si="18"/>
        <v>1</v>
      </c>
      <c r="AG35" s="278">
        <f t="shared" si="19"/>
        <v>1</v>
      </c>
      <c r="AH35" s="278">
        <f t="shared" si="20"/>
        <v>1</v>
      </c>
      <c r="AI35" s="59">
        <f t="shared" si="21"/>
        <v>1.2</v>
      </c>
    </row>
    <row r="36" spans="1:35" x14ac:dyDescent="0.25">
      <c r="A36" s="393">
        <v>6</v>
      </c>
      <c r="B36" s="385">
        <v>30130</v>
      </c>
      <c r="C36" s="391" t="s">
        <v>0</v>
      </c>
      <c r="D36" s="387">
        <f>'[14]Мун-2024'!CU36</f>
        <v>0.13043478260869565</v>
      </c>
      <c r="E36" s="388" t="str">
        <f t="shared" si="0"/>
        <v>D</v>
      </c>
      <c r="F36" s="389">
        <f>'[14]Мун-2024'!CW36</f>
        <v>4.4506814128567856E-2</v>
      </c>
      <c r="G36" s="24" t="str">
        <f t="shared" si="1"/>
        <v>D</v>
      </c>
      <c r="H36" s="390">
        <f>'[14]Мун-2024'!CY36</f>
        <v>0.25</v>
      </c>
      <c r="I36" s="24" t="str">
        <f t="shared" si="2"/>
        <v>A</v>
      </c>
      <c r="J36" s="28">
        <f>'[14]Мун-2024'!DA36</f>
        <v>1.444043321299639E-2</v>
      </c>
      <c r="K36" s="24" t="str">
        <f t="shared" si="3"/>
        <v>D</v>
      </c>
      <c r="L36" s="23">
        <f>'[14]Рег-2024'!AA36</f>
        <v>0</v>
      </c>
      <c r="M36" s="30" t="str">
        <f t="shared" si="4"/>
        <v>D</v>
      </c>
      <c r="N36" s="33">
        <f>'[14]Рег-2024'!AC36</f>
        <v>1.8748859866629742E-4</v>
      </c>
      <c r="O36" s="34" t="str">
        <f t="shared" si="5"/>
        <v>D</v>
      </c>
      <c r="P36" s="23">
        <f>'[14]Рег-2024'!AE36</f>
        <v>0</v>
      </c>
      <c r="Q36" s="30" t="str">
        <f t="shared" si="6"/>
        <v>D</v>
      </c>
      <c r="R36" s="38">
        <f>'[14]Фед-2024'!AQ36</f>
        <v>0</v>
      </c>
      <c r="S36" s="34" t="str">
        <f t="shared" si="7"/>
        <v>D</v>
      </c>
      <c r="T36" s="36">
        <f>'[14]Фед-2024'!AS36</f>
        <v>3.7240699051536427E-4</v>
      </c>
      <c r="U36" s="30" t="str">
        <f t="shared" si="9"/>
        <v>D</v>
      </c>
      <c r="V36" s="38">
        <f>'[14]Фед-2024'!AU36</f>
        <v>0</v>
      </c>
      <c r="W36" s="388" t="str">
        <f t="shared" si="8"/>
        <v>D</v>
      </c>
      <c r="X36" s="58" t="str">
        <f t="shared" si="10"/>
        <v>D</v>
      </c>
      <c r="Y36" s="277">
        <f t="shared" si="11"/>
        <v>1</v>
      </c>
      <c r="Z36" s="278">
        <f t="shared" si="12"/>
        <v>1</v>
      </c>
      <c r="AA36" s="278">
        <f t="shared" si="13"/>
        <v>4.2</v>
      </c>
      <c r="AB36" s="278">
        <f t="shared" si="14"/>
        <v>1</v>
      </c>
      <c r="AC36" s="278">
        <f t="shared" si="15"/>
        <v>1</v>
      </c>
      <c r="AD36" s="278">
        <f t="shared" si="16"/>
        <v>1</v>
      </c>
      <c r="AE36" s="278">
        <f t="shared" si="17"/>
        <v>1</v>
      </c>
      <c r="AF36" s="278">
        <f t="shared" si="18"/>
        <v>1</v>
      </c>
      <c r="AG36" s="278">
        <f t="shared" si="19"/>
        <v>1</v>
      </c>
      <c r="AH36" s="278">
        <f t="shared" si="20"/>
        <v>1</v>
      </c>
      <c r="AI36" s="59">
        <f t="shared" si="21"/>
        <v>1.3199999999999998</v>
      </c>
    </row>
    <row r="37" spans="1:35" x14ac:dyDescent="0.25">
      <c r="A37" s="393">
        <v>7</v>
      </c>
      <c r="B37" s="385">
        <v>30160</v>
      </c>
      <c r="C37" s="386" t="s">
        <v>201</v>
      </c>
      <c r="D37" s="387">
        <f>'[14]Мун-2024'!CU37</f>
        <v>0.2608695652173913</v>
      </c>
      <c r="E37" s="388" t="str">
        <f t="shared" si="0"/>
        <v>C</v>
      </c>
      <c r="F37" s="389">
        <f>'[14]Мун-2024'!CW37</f>
        <v>0.13352044238570357</v>
      </c>
      <c r="G37" s="24" t="str">
        <f t="shared" si="1"/>
        <v>D</v>
      </c>
      <c r="H37" s="390">
        <f>'[14]Мун-2024'!CY37</f>
        <v>0.125</v>
      </c>
      <c r="I37" s="24" t="str">
        <f t="shared" si="2"/>
        <v>C</v>
      </c>
      <c r="J37" s="28">
        <f>'[14]Мун-2024'!DA37</f>
        <v>1.7738359201773836E-2</v>
      </c>
      <c r="K37" s="24" t="str">
        <f t="shared" si="3"/>
        <v>D</v>
      </c>
      <c r="L37" s="23">
        <f>'[14]Рег-2024'!AA37</f>
        <v>0.2</v>
      </c>
      <c r="M37" s="30" t="str">
        <f t="shared" si="4"/>
        <v>C</v>
      </c>
      <c r="N37" s="33">
        <f>'[14]Рег-2024'!AC37</f>
        <v>0.18748859866629741</v>
      </c>
      <c r="O37" s="34" t="str">
        <f t="shared" si="5"/>
        <v>D</v>
      </c>
      <c r="P37" s="23">
        <f>'[14]Рег-2024'!AE37</f>
        <v>1</v>
      </c>
      <c r="Q37" s="30" t="str">
        <f t="shared" si="6"/>
        <v>A</v>
      </c>
      <c r="R37" s="38">
        <f>'[14]Фед-2024'!AQ37</f>
        <v>0</v>
      </c>
      <c r="S37" s="34" t="str">
        <f t="shared" si="7"/>
        <v>D</v>
      </c>
      <c r="T37" s="36">
        <f>'[14]Фед-2024'!AS37</f>
        <v>3.7240699051536427E-4</v>
      </c>
      <c r="U37" s="30" t="str">
        <f t="shared" si="9"/>
        <v>D</v>
      </c>
      <c r="V37" s="38">
        <f>'[14]Фед-2024'!AU37</f>
        <v>0</v>
      </c>
      <c r="W37" s="388" t="str">
        <f t="shared" si="8"/>
        <v>D</v>
      </c>
      <c r="X37" s="58" t="str">
        <f t="shared" si="10"/>
        <v>C</v>
      </c>
      <c r="Y37" s="277">
        <f t="shared" si="11"/>
        <v>2</v>
      </c>
      <c r="Z37" s="278">
        <f t="shared" si="12"/>
        <v>1</v>
      </c>
      <c r="AA37" s="278">
        <f t="shared" si="13"/>
        <v>2</v>
      </c>
      <c r="AB37" s="278">
        <f t="shared" si="14"/>
        <v>1</v>
      </c>
      <c r="AC37" s="278">
        <f t="shared" si="15"/>
        <v>2</v>
      </c>
      <c r="AD37" s="278">
        <f t="shared" si="16"/>
        <v>1</v>
      </c>
      <c r="AE37" s="278">
        <f t="shared" si="17"/>
        <v>4.2</v>
      </c>
      <c r="AF37" s="278">
        <f t="shared" si="18"/>
        <v>1</v>
      </c>
      <c r="AG37" s="278">
        <f t="shared" si="19"/>
        <v>1</v>
      </c>
      <c r="AH37" s="278">
        <f t="shared" si="20"/>
        <v>1</v>
      </c>
      <c r="AI37" s="59">
        <f t="shared" si="21"/>
        <v>1.6199999999999999</v>
      </c>
    </row>
    <row r="38" spans="1:35" x14ac:dyDescent="0.25">
      <c r="A38" s="393">
        <v>8</v>
      </c>
      <c r="B38" s="385">
        <v>30310</v>
      </c>
      <c r="C38" s="386" t="s">
        <v>12</v>
      </c>
      <c r="D38" s="387">
        <f>'[14]Мун-2024'!CU38</f>
        <v>0.21739130434782608</v>
      </c>
      <c r="E38" s="388" t="str">
        <f t="shared" si="0"/>
        <v>C</v>
      </c>
      <c r="F38" s="389">
        <f>'[14]Мун-2024'!CW38</f>
        <v>0.43394143775353661</v>
      </c>
      <c r="G38" s="24" t="str">
        <f t="shared" si="1"/>
        <v>D</v>
      </c>
      <c r="H38" s="390">
        <f>'[14]Мун-2024'!CY38</f>
        <v>1.282051282051282E-2</v>
      </c>
      <c r="I38" s="24" t="str">
        <f t="shared" si="2"/>
        <v>D</v>
      </c>
      <c r="J38" s="28">
        <f>'[14]Мун-2024'!DA38</f>
        <v>0.11624441132637854</v>
      </c>
      <c r="K38" s="24" t="str">
        <f t="shared" si="3"/>
        <v>C</v>
      </c>
      <c r="L38" s="23">
        <f>'[14]Рег-2024'!AA38</f>
        <v>0.2</v>
      </c>
      <c r="M38" s="30" t="str">
        <f t="shared" si="4"/>
        <v>C</v>
      </c>
      <c r="N38" s="33">
        <f>'[14]Рег-2024'!AC38</f>
        <v>0.18748859866629741</v>
      </c>
      <c r="O38" s="34" t="str">
        <f t="shared" si="5"/>
        <v>D</v>
      </c>
      <c r="P38" s="23">
        <f>'[14]Рег-2024'!AE38</f>
        <v>0</v>
      </c>
      <c r="Q38" s="30" t="str">
        <f t="shared" si="6"/>
        <v>D</v>
      </c>
      <c r="R38" s="38">
        <f>'[14]Фед-2024'!AQ38</f>
        <v>0</v>
      </c>
      <c r="S38" s="34" t="str">
        <f t="shared" si="7"/>
        <v>D</v>
      </c>
      <c r="T38" s="36">
        <f>'[14]Фед-2024'!AS38</f>
        <v>3.7240699051536427E-4</v>
      </c>
      <c r="U38" s="30" t="str">
        <f t="shared" si="9"/>
        <v>D</v>
      </c>
      <c r="V38" s="38">
        <f>'[14]Фед-2024'!AU38</f>
        <v>0</v>
      </c>
      <c r="W38" s="388" t="str">
        <f t="shared" si="8"/>
        <v>D</v>
      </c>
      <c r="X38" s="58" t="str">
        <f t="shared" si="10"/>
        <v>D</v>
      </c>
      <c r="Y38" s="277">
        <f t="shared" si="11"/>
        <v>2</v>
      </c>
      <c r="Z38" s="278">
        <f t="shared" si="12"/>
        <v>1</v>
      </c>
      <c r="AA38" s="278">
        <f t="shared" si="13"/>
        <v>1</v>
      </c>
      <c r="AB38" s="278">
        <f t="shared" si="14"/>
        <v>2</v>
      </c>
      <c r="AC38" s="278">
        <f t="shared" si="15"/>
        <v>2</v>
      </c>
      <c r="AD38" s="278">
        <f t="shared" si="16"/>
        <v>1</v>
      </c>
      <c r="AE38" s="278">
        <f t="shared" si="17"/>
        <v>1</v>
      </c>
      <c r="AF38" s="278">
        <f t="shared" si="18"/>
        <v>1</v>
      </c>
      <c r="AG38" s="278">
        <f t="shared" si="19"/>
        <v>1</v>
      </c>
      <c r="AH38" s="278">
        <f t="shared" si="20"/>
        <v>1</v>
      </c>
      <c r="AI38" s="59">
        <f t="shared" si="21"/>
        <v>1.3</v>
      </c>
    </row>
    <row r="39" spans="1:35" x14ac:dyDescent="0.25">
      <c r="A39" s="393">
        <v>9</v>
      </c>
      <c r="B39" s="385">
        <v>30440</v>
      </c>
      <c r="C39" s="386" t="s">
        <v>13</v>
      </c>
      <c r="D39" s="387">
        <f>'[14]Мун-2024'!CU39</f>
        <v>0.21739130434782608</v>
      </c>
      <c r="E39" s="388" t="str">
        <f t="shared" si="0"/>
        <v>C</v>
      </c>
      <c r="F39" s="389">
        <f>'[14]Мун-2024'!CW39</f>
        <v>6.6760221192851785E-2</v>
      </c>
      <c r="G39" s="24" t="str">
        <f t="shared" si="1"/>
        <v>D</v>
      </c>
      <c r="H39" s="390">
        <f>'[14]Мун-2024'!CY39</f>
        <v>0.16666666666666666</v>
      </c>
      <c r="I39" s="24" t="str">
        <f t="shared" si="2"/>
        <v>B</v>
      </c>
      <c r="J39" s="28">
        <f>'[14]Мун-2024'!DA39</f>
        <v>1.3201320132013201E-2</v>
      </c>
      <c r="K39" s="24" t="str">
        <f t="shared" si="3"/>
        <v>D</v>
      </c>
      <c r="L39" s="23">
        <f>'[14]Рег-2024'!AA39</f>
        <v>0</v>
      </c>
      <c r="M39" s="30" t="str">
        <f t="shared" si="4"/>
        <v>D</v>
      </c>
      <c r="N39" s="33">
        <f>'[14]Рег-2024'!AC39</f>
        <v>1.8748859866629742E-4</v>
      </c>
      <c r="O39" s="34" t="str">
        <f t="shared" si="5"/>
        <v>D</v>
      </c>
      <c r="P39" s="23">
        <f>'[14]Рег-2024'!AE39</f>
        <v>0</v>
      </c>
      <c r="Q39" s="30" t="str">
        <f t="shared" si="6"/>
        <v>D</v>
      </c>
      <c r="R39" s="38">
        <f>'[14]Фед-2024'!AQ39</f>
        <v>0</v>
      </c>
      <c r="S39" s="34" t="str">
        <f t="shared" si="7"/>
        <v>D</v>
      </c>
      <c r="T39" s="36">
        <f>'[14]Фед-2024'!AS39</f>
        <v>3.7240699051536427E-4</v>
      </c>
      <c r="U39" s="30" t="str">
        <f t="shared" si="9"/>
        <v>D</v>
      </c>
      <c r="V39" s="38">
        <f>'[14]Фед-2024'!AU39</f>
        <v>0</v>
      </c>
      <c r="W39" s="388" t="str">
        <f t="shared" si="8"/>
        <v>D</v>
      </c>
      <c r="X39" s="58" t="str">
        <f t="shared" si="10"/>
        <v>D</v>
      </c>
      <c r="Y39" s="277">
        <f t="shared" si="11"/>
        <v>2</v>
      </c>
      <c r="Z39" s="278">
        <f t="shared" si="12"/>
        <v>1</v>
      </c>
      <c r="AA39" s="278">
        <f t="shared" si="13"/>
        <v>2.5</v>
      </c>
      <c r="AB39" s="278">
        <f t="shared" si="14"/>
        <v>1</v>
      </c>
      <c r="AC39" s="278">
        <f t="shared" si="15"/>
        <v>1</v>
      </c>
      <c r="AD39" s="278">
        <f t="shared" si="16"/>
        <v>1</v>
      </c>
      <c r="AE39" s="278">
        <f t="shared" si="17"/>
        <v>1</v>
      </c>
      <c r="AF39" s="278">
        <f t="shared" si="18"/>
        <v>1</v>
      </c>
      <c r="AG39" s="278">
        <f t="shared" si="19"/>
        <v>1</v>
      </c>
      <c r="AH39" s="278">
        <f t="shared" si="20"/>
        <v>1</v>
      </c>
      <c r="AI39" s="59">
        <f t="shared" si="21"/>
        <v>1.25</v>
      </c>
    </row>
    <row r="40" spans="1:35" x14ac:dyDescent="0.25">
      <c r="A40" s="393">
        <v>10</v>
      </c>
      <c r="B40" s="385">
        <v>30500</v>
      </c>
      <c r="C40" s="400" t="s">
        <v>202</v>
      </c>
      <c r="D40" s="387">
        <f>'[14]Мун-2024'!CU40</f>
        <v>0.17391304347826086</v>
      </c>
      <c r="E40" s="388" t="str">
        <f t="shared" si="0"/>
        <v>D</v>
      </c>
      <c r="F40" s="389">
        <f>'[14]Мун-2024'!CW40</f>
        <v>3.3380110596425892E-2</v>
      </c>
      <c r="G40" s="24" t="str">
        <f t="shared" si="1"/>
        <v>D</v>
      </c>
      <c r="H40" s="390">
        <f>'[14]Мун-2024'!CY40</f>
        <v>0.16666666666666666</v>
      </c>
      <c r="I40" s="24" t="str">
        <f t="shared" si="2"/>
        <v>B</v>
      </c>
      <c r="J40" s="28">
        <f>'[14]Мун-2024'!DA40</f>
        <v>1.7964071856287425E-2</v>
      </c>
      <c r="K40" s="24" t="str">
        <f t="shared" si="3"/>
        <v>D</v>
      </c>
      <c r="L40" s="23">
        <f>'[14]Рег-2024'!AA40</f>
        <v>0</v>
      </c>
      <c r="M40" s="30" t="str">
        <f t="shared" si="4"/>
        <v>D</v>
      </c>
      <c r="N40" s="33">
        <f>'[14]Рег-2024'!AC40</f>
        <v>1.8748859866629742E-4</v>
      </c>
      <c r="O40" s="34" t="str">
        <f t="shared" si="5"/>
        <v>D</v>
      </c>
      <c r="P40" s="23">
        <f>'[14]Рег-2024'!AE40</f>
        <v>0</v>
      </c>
      <c r="Q40" s="30" t="str">
        <f t="shared" si="6"/>
        <v>D</v>
      </c>
      <c r="R40" s="38">
        <f>'[14]Фед-2024'!AQ40</f>
        <v>0</v>
      </c>
      <c r="S40" s="34" t="str">
        <f t="shared" si="7"/>
        <v>D</v>
      </c>
      <c r="T40" s="36">
        <f>'[14]Фед-2024'!AS40</f>
        <v>3.7240699051536427E-4</v>
      </c>
      <c r="U40" s="30" t="str">
        <f t="shared" si="9"/>
        <v>D</v>
      </c>
      <c r="V40" s="38">
        <f>'[14]Фед-2024'!AU40</f>
        <v>0</v>
      </c>
      <c r="W40" s="388" t="str">
        <f t="shared" si="8"/>
        <v>D</v>
      </c>
      <c r="X40" s="58" t="str">
        <f t="shared" si="10"/>
        <v>D</v>
      </c>
      <c r="Y40" s="277">
        <f t="shared" si="11"/>
        <v>1</v>
      </c>
      <c r="Z40" s="278">
        <f t="shared" si="12"/>
        <v>1</v>
      </c>
      <c r="AA40" s="278">
        <f t="shared" si="13"/>
        <v>2.5</v>
      </c>
      <c r="AB40" s="278">
        <f t="shared" si="14"/>
        <v>1</v>
      </c>
      <c r="AC40" s="278">
        <f t="shared" si="15"/>
        <v>1</v>
      </c>
      <c r="AD40" s="278">
        <f t="shared" si="16"/>
        <v>1</v>
      </c>
      <c r="AE40" s="278">
        <f t="shared" si="17"/>
        <v>1</v>
      </c>
      <c r="AF40" s="278">
        <f t="shared" si="18"/>
        <v>1</v>
      </c>
      <c r="AG40" s="278">
        <f t="shared" si="19"/>
        <v>1</v>
      </c>
      <c r="AH40" s="278">
        <f t="shared" si="20"/>
        <v>1</v>
      </c>
      <c r="AI40" s="59">
        <f t="shared" si="21"/>
        <v>1.1499999999999999</v>
      </c>
    </row>
    <row r="41" spans="1:35" x14ac:dyDescent="0.25">
      <c r="A41" s="393">
        <v>11</v>
      </c>
      <c r="B41" s="385">
        <v>30530</v>
      </c>
      <c r="C41" s="400" t="s">
        <v>170</v>
      </c>
      <c r="D41" s="387">
        <f>'[14]Мун-2024'!CU41</f>
        <v>0.17391304347826086</v>
      </c>
      <c r="E41" s="388" t="str">
        <f t="shared" si="0"/>
        <v>D</v>
      </c>
      <c r="F41" s="389">
        <f>'[14]Мун-2024'!CW41</f>
        <v>0.11126703532141964</v>
      </c>
      <c r="G41" s="24" t="str">
        <f t="shared" si="1"/>
        <v>D</v>
      </c>
      <c r="H41" s="390">
        <f>'[14]Мун-2024'!CY41</f>
        <v>0.1</v>
      </c>
      <c r="I41" s="24" t="str">
        <f t="shared" si="2"/>
        <v>C</v>
      </c>
      <c r="J41" s="28">
        <f>'[14]Мун-2024'!DA41</f>
        <v>1.2476606363069246E-2</v>
      </c>
      <c r="K41" s="24" t="str">
        <f t="shared" si="3"/>
        <v>D</v>
      </c>
      <c r="L41" s="23">
        <f>'[14]Рег-2024'!AA41</f>
        <v>0.2</v>
      </c>
      <c r="M41" s="30" t="str">
        <f t="shared" si="4"/>
        <v>C</v>
      </c>
      <c r="N41" s="33">
        <f>'[14]Рег-2024'!AC41</f>
        <v>0.18748859866629741</v>
      </c>
      <c r="O41" s="34" t="str">
        <f t="shared" si="5"/>
        <v>D</v>
      </c>
      <c r="P41" s="23">
        <f>'[14]Рег-2024'!AE41</f>
        <v>0</v>
      </c>
      <c r="Q41" s="30" t="str">
        <f t="shared" si="6"/>
        <v>D</v>
      </c>
      <c r="R41" s="38">
        <f>'[14]Фед-2024'!AQ41</f>
        <v>0</v>
      </c>
      <c r="S41" s="34" t="str">
        <f t="shared" si="7"/>
        <v>D</v>
      </c>
      <c r="T41" s="36">
        <f>'[14]Фед-2024'!AS41</f>
        <v>3.7240699051536427E-4</v>
      </c>
      <c r="U41" s="30" t="str">
        <f t="shared" si="9"/>
        <v>D</v>
      </c>
      <c r="V41" s="38">
        <f>'[14]Фед-2024'!AU41</f>
        <v>0</v>
      </c>
      <c r="W41" s="388" t="str">
        <f t="shared" si="8"/>
        <v>D</v>
      </c>
      <c r="X41" s="58" t="str">
        <f t="shared" si="10"/>
        <v>D</v>
      </c>
      <c r="Y41" s="277">
        <f t="shared" si="11"/>
        <v>1</v>
      </c>
      <c r="Z41" s="278">
        <f t="shared" si="12"/>
        <v>1</v>
      </c>
      <c r="AA41" s="278">
        <f t="shared" si="13"/>
        <v>2</v>
      </c>
      <c r="AB41" s="278">
        <f t="shared" si="14"/>
        <v>1</v>
      </c>
      <c r="AC41" s="278">
        <f t="shared" si="15"/>
        <v>2</v>
      </c>
      <c r="AD41" s="278">
        <f t="shared" si="16"/>
        <v>1</v>
      </c>
      <c r="AE41" s="278">
        <f t="shared" si="17"/>
        <v>1</v>
      </c>
      <c r="AF41" s="278">
        <f t="shared" si="18"/>
        <v>1</v>
      </c>
      <c r="AG41" s="278">
        <f t="shared" si="19"/>
        <v>1</v>
      </c>
      <c r="AH41" s="278">
        <f t="shared" si="20"/>
        <v>1</v>
      </c>
      <c r="AI41" s="59">
        <f t="shared" si="21"/>
        <v>1.2</v>
      </c>
    </row>
    <row r="42" spans="1:35" x14ac:dyDescent="0.25">
      <c r="A42" s="393">
        <v>12</v>
      </c>
      <c r="B42" s="385">
        <v>30640</v>
      </c>
      <c r="C42" s="400" t="s">
        <v>18</v>
      </c>
      <c r="D42" s="387">
        <f>'[14]Мун-2024'!CU42</f>
        <v>0.47826086956521741</v>
      </c>
      <c r="E42" s="388" t="str">
        <f t="shared" si="0"/>
        <v>B</v>
      </c>
      <c r="F42" s="389">
        <f>'[14]Мун-2024'!CW42</f>
        <v>0.22809742240891026</v>
      </c>
      <c r="G42" s="24" t="str">
        <f t="shared" si="1"/>
        <v>D</v>
      </c>
      <c r="H42" s="390">
        <f>'[14]Мун-2024'!CY42</f>
        <v>0.31707317073170732</v>
      </c>
      <c r="I42" s="24" t="str">
        <f t="shared" si="2"/>
        <v>A</v>
      </c>
      <c r="J42" s="28">
        <f>'[14]Мун-2024'!DA42</f>
        <v>4.00390625E-2</v>
      </c>
      <c r="K42" s="24" t="str">
        <f t="shared" si="3"/>
        <v>D</v>
      </c>
      <c r="L42" s="23">
        <f>'[14]Рег-2024'!AA42</f>
        <v>0.2</v>
      </c>
      <c r="M42" s="30" t="str">
        <f t="shared" si="4"/>
        <v>C</v>
      </c>
      <c r="N42" s="33">
        <f>'[14]Рег-2024'!AC42</f>
        <v>0.74995439466518965</v>
      </c>
      <c r="O42" s="34" t="str">
        <f t="shared" si="5"/>
        <v>C</v>
      </c>
      <c r="P42" s="23">
        <f>'[14]Рег-2024'!AE42</f>
        <v>0.25</v>
      </c>
      <c r="Q42" s="30" t="str">
        <f t="shared" si="6"/>
        <v>C</v>
      </c>
      <c r="R42" s="38">
        <f>'[14]Фед-2024'!AQ42</f>
        <v>0</v>
      </c>
      <c r="S42" s="34" t="str">
        <f t="shared" si="7"/>
        <v>D</v>
      </c>
      <c r="T42" s="36">
        <f>'[14]Фед-2024'!AS42</f>
        <v>0.37240699051536424</v>
      </c>
      <c r="U42" s="30" t="str">
        <f t="shared" si="9"/>
        <v>D</v>
      </c>
      <c r="V42" s="38">
        <f>'[14]Фед-2024'!AU42</f>
        <v>1</v>
      </c>
      <c r="W42" s="388" t="str">
        <f t="shared" si="8"/>
        <v>A</v>
      </c>
      <c r="X42" s="58" t="str">
        <f t="shared" si="10"/>
        <v>C</v>
      </c>
      <c r="Y42" s="277">
        <f t="shared" si="11"/>
        <v>2.5</v>
      </c>
      <c r="Z42" s="278">
        <f t="shared" si="12"/>
        <v>1</v>
      </c>
      <c r="AA42" s="278">
        <f t="shared" si="13"/>
        <v>4.2</v>
      </c>
      <c r="AB42" s="278">
        <f t="shared" si="14"/>
        <v>1</v>
      </c>
      <c r="AC42" s="278">
        <f t="shared" si="15"/>
        <v>2</v>
      </c>
      <c r="AD42" s="278">
        <f t="shared" si="16"/>
        <v>2</v>
      </c>
      <c r="AE42" s="278">
        <f t="shared" si="17"/>
        <v>2</v>
      </c>
      <c r="AF42" s="278">
        <f t="shared" si="18"/>
        <v>1</v>
      </c>
      <c r="AG42" s="278">
        <f t="shared" si="19"/>
        <v>1</v>
      </c>
      <c r="AH42" s="278">
        <f t="shared" si="20"/>
        <v>4.2</v>
      </c>
      <c r="AI42" s="59">
        <f t="shared" si="21"/>
        <v>2.09</v>
      </c>
    </row>
    <row r="43" spans="1:35" x14ac:dyDescent="0.25">
      <c r="A43" s="393">
        <v>13</v>
      </c>
      <c r="B43" s="385">
        <v>30650</v>
      </c>
      <c r="C43" s="400" t="s">
        <v>203</v>
      </c>
      <c r="D43" s="387">
        <f>'[14]Мун-2024'!CU43</f>
        <v>0.17391304347826086</v>
      </c>
      <c r="E43" s="388" t="str">
        <f t="shared" si="0"/>
        <v>D</v>
      </c>
      <c r="F43" s="389">
        <f>'[14]Мун-2024'!CW43</f>
        <v>1.9749898769551986</v>
      </c>
      <c r="G43" s="24" t="str">
        <f t="shared" si="1"/>
        <v>A</v>
      </c>
      <c r="H43" s="390">
        <f>'[14]Мун-2024'!CY43</f>
        <v>1.4084507042253521E-2</v>
      </c>
      <c r="I43" s="24" t="str">
        <f t="shared" si="2"/>
        <v>D</v>
      </c>
      <c r="J43" s="28">
        <f>'[14]Мун-2024'!DA43</f>
        <v>0.32839962997224792</v>
      </c>
      <c r="K43" s="24" t="str">
        <f t="shared" si="3"/>
        <v>A</v>
      </c>
      <c r="L43" s="23">
        <f>'[14]Рег-2024'!AA43</f>
        <v>0.2</v>
      </c>
      <c r="M43" s="30" t="str">
        <f t="shared" si="4"/>
        <v>C</v>
      </c>
      <c r="N43" s="33">
        <f>'[14]Рег-2024'!AC43</f>
        <v>0.18748859866629741</v>
      </c>
      <c r="O43" s="34" t="str">
        <f t="shared" si="5"/>
        <v>D</v>
      </c>
      <c r="P43" s="23">
        <f>'[14]Рег-2024'!AE43</f>
        <v>0</v>
      </c>
      <c r="Q43" s="30" t="str">
        <f t="shared" si="6"/>
        <v>D</v>
      </c>
      <c r="R43" s="38">
        <f>'[14]Фед-2024'!AQ43</f>
        <v>0</v>
      </c>
      <c r="S43" s="34" t="str">
        <f t="shared" si="7"/>
        <v>D</v>
      </c>
      <c r="T43" s="36">
        <f>'[14]Фед-2024'!AS43</f>
        <v>3.7240699051536427E-4</v>
      </c>
      <c r="U43" s="30" t="str">
        <f t="shared" si="9"/>
        <v>D</v>
      </c>
      <c r="V43" s="38">
        <f>'[14]Фед-2024'!AU43</f>
        <v>0</v>
      </c>
      <c r="W43" s="388" t="str">
        <f t="shared" si="8"/>
        <v>D</v>
      </c>
      <c r="X43" s="58" t="str">
        <f t="shared" si="10"/>
        <v>C</v>
      </c>
      <c r="Y43" s="277">
        <f t="shared" si="11"/>
        <v>1</v>
      </c>
      <c r="Z43" s="278">
        <f t="shared" si="12"/>
        <v>4.2</v>
      </c>
      <c r="AA43" s="278">
        <f t="shared" si="13"/>
        <v>1</v>
      </c>
      <c r="AB43" s="278">
        <f t="shared" si="14"/>
        <v>4.2</v>
      </c>
      <c r="AC43" s="278">
        <f t="shared" si="15"/>
        <v>2</v>
      </c>
      <c r="AD43" s="278">
        <f t="shared" si="16"/>
        <v>1</v>
      </c>
      <c r="AE43" s="278">
        <f t="shared" si="17"/>
        <v>1</v>
      </c>
      <c r="AF43" s="278">
        <f t="shared" si="18"/>
        <v>1</v>
      </c>
      <c r="AG43" s="278">
        <f t="shared" si="19"/>
        <v>1</v>
      </c>
      <c r="AH43" s="278">
        <f t="shared" si="20"/>
        <v>1</v>
      </c>
      <c r="AI43" s="59">
        <f t="shared" si="21"/>
        <v>1.7399999999999998</v>
      </c>
    </row>
    <row r="44" spans="1:35" x14ac:dyDescent="0.25">
      <c r="A44" s="393">
        <v>14</v>
      </c>
      <c r="B44" s="385">
        <v>30790</v>
      </c>
      <c r="C44" s="400" t="s">
        <v>20</v>
      </c>
      <c r="D44" s="387">
        <f>'[14]Мун-2024'!CU44</f>
        <v>0.39130434782608697</v>
      </c>
      <c r="E44" s="388" t="str">
        <f t="shared" si="0"/>
        <v>B</v>
      </c>
      <c r="F44" s="389">
        <f>'[14]Мун-2024'!CW44</f>
        <v>0.10570368355534866</v>
      </c>
      <c r="G44" s="24" t="str">
        <f t="shared" si="1"/>
        <v>D</v>
      </c>
      <c r="H44" s="390">
        <f>'[14]Мун-2024'!CY44</f>
        <v>0.15789473684210525</v>
      </c>
      <c r="I44" s="24" t="str">
        <f t="shared" si="2"/>
        <v>C</v>
      </c>
      <c r="J44" s="28">
        <f>'[14]Мун-2024'!DA44</f>
        <v>2.3227383863080684E-2</v>
      </c>
      <c r="K44" s="24" t="str">
        <f t="shared" si="3"/>
        <v>D</v>
      </c>
      <c r="L44" s="23">
        <f>'[14]Рег-2024'!AA44</f>
        <v>0</v>
      </c>
      <c r="M44" s="30" t="str">
        <f t="shared" si="4"/>
        <v>D</v>
      </c>
      <c r="N44" s="33">
        <f>'[14]Рег-2024'!AC44</f>
        <v>1.8748859866629742E-4</v>
      </c>
      <c r="O44" s="34" t="str">
        <f t="shared" si="5"/>
        <v>D</v>
      </c>
      <c r="P44" s="23">
        <f>'[14]Рег-2024'!AE44</f>
        <v>0</v>
      </c>
      <c r="Q44" s="30" t="str">
        <f t="shared" si="6"/>
        <v>D</v>
      </c>
      <c r="R44" s="38">
        <f>'[14]Фед-2024'!AQ44</f>
        <v>0</v>
      </c>
      <c r="S44" s="34" t="str">
        <f t="shared" si="7"/>
        <v>D</v>
      </c>
      <c r="T44" s="36">
        <f>'[14]Фед-2024'!AS44</f>
        <v>3.7240699051536427E-4</v>
      </c>
      <c r="U44" s="30" t="str">
        <f t="shared" si="9"/>
        <v>D</v>
      </c>
      <c r="V44" s="38">
        <f>'[14]Фед-2024'!AU44</f>
        <v>0</v>
      </c>
      <c r="W44" s="388" t="str">
        <f t="shared" si="8"/>
        <v>D</v>
      </c>
      <c r="X44" s="58" t="str">
        <f t="shared" si="10"/>
        <v>D</v>
      </c>
      <c r="Y44" s="277">
        <f t="shared" si="11"/>
        <v>2.5</v>
      </c>
      <c r="Z44" s="278">
        <f t="shared" si="12"/>
        <v>1</v>
      </c>
      <c r="AA44" s="278">
        <f t="shared" si="13"/>
        <v>2</v>
      </c>
      <c r="AB44" s="278">
        <f t="shared" si="14"/>
        <v>1</v>
      </c>
      <c r="AC44" s="278">
        <f t="shared" si="15"/>
        <v>1</v>
      </c>
      <c r="AD44" s="278">
        <f t="shared" si="16"/>
        <v>1</v>
      </c>
      <c r="AE44" s="278">
        <f t="shared" si="17"/>
        <v>1</v>
      </c>
      <c r="AF44" s="278">
        <f t="shared" si="18"/>
        <v>1</v>
      </c>
      <c r="AG44" s="278">
        <f t="shared" si="19"/>
        <v>1</v>
      </c>
      <c r="AH44" s="278">
        <f t="shared" si="20"/>
        <v>1</v>
      </c>
      <c r="AI44" s="59">
        <f t="shared" si="21"/>
        <v>1.25</v>
      </c>
    </row>
    <row r="45" spans="1:35" x14ac:dyDescent="0.25">
      <c r="A45" s="393">
        <v>15</v>
      </c>
      <c r="B45" s="385">
        <v>30890</v>
      </c>
      <c r="C45" s="400" t="s">
        <v>171</v>
      </c>
      <c r="D45" s="387">
        <f>'[14]Мун-2024'!CU45</f>
        <v>0.13043478260869565</v>
      </c>
      <c r="E45" s="388" t="str">
        <f t="shared" si="0"/>
        <v>D</v>
      </c>
      <c r="F45" s="389">
        <f>'[14]Мун-2024'!CW45</f>
        <v>2.781675883035491E-2</v>
      </c>
      <c r="G45" s="24" t="str">
        <f t="shared" si="1"/>
        <v>D</v>
      </c>
      <c r="H45" s="390">
        <f>'[14]Мун-2024'!CY45</f>
        <v>0</v>
      </c>
      <c r="I45" s="24" t="str">
        <f t="shared" si="2"/>
        <v>D</v>
      </c>
      <c r="J45" s="28">
        <f>'[14]Мун-2024'!DA45</f>
        <v>6.6934404283801874E-3</v>
      </c>
      <c r="K45" s="24" t="str">
        <f t="shared" si="3"/>
        <v>D</v>
      </c>
      <c r="L45" s="23">
        <f>'[14]Рег-2024'!AA45</f>
        <v>0</v>
      </c>
      <c r="M45" s="30" t="str">
        <f t="shared" si="4"/>
        <v>D</v>
      </c>
      <c r="N45" s="33">
        <f>'[14]Рег-2024'!AC45</f>
        <v>1.8748859866629742E-4</v>
      </c>
      <c r="O45" s="34" t="str">
        <f t="shared" si="5"/>
        <v>D</v>
      </c>
      <c r="P45" s="23">
        <f>'[14]Рег-2024'!AE45</f>
        <v>0</v>
      </c>
      <c r="Q45" s="30" t="str">
        <f t="shared" si="6"/>
        <v>D</v>
      </c>
      <c r="R45" s="38">
        <f>'[14]Фед-2024'!AQ45</f>
        <v>0</v>
      </c>
      <c r="S45" s="34" t="str">
        <f t="shared" si="7"/>
        <v>D</v>
      </c>
      <c r="T45" s="36">
        <f>'[14]Фед-2024'!AS45</f>
        <v>3.7240699051536427E-4</v>
      </c>
      <c r="U45" s="30" t="str">
        <f t="shared" si="9"/>
        <v>D</v>
      </c>
      <c r="V45" s="38">
        <f>'[14]Фед-2024'!AU45</f>
        <v>0</v>
      </c>
      <c r="W45" s="388" t="str">
        <f t="shared" si="8"/>
        <v>D</v>
      </c>
      <c r="X45" s="58" t="str">
        <f>IF(AI45&gt;=3.5,"A",IF(AI45&gt;=2.5,"B",IF(AI45&gt;=1.5,"C","D")))</f>
        <v>D</v>
      </c>
      <c r="Y45" s="277">
        <f>IF(E45="A",4.2,IF(E45="B",2.5,IF(E45="C",2,1)))</f>
        <v>1</v>
      </c>
      <c r="Z45" s="278">
        <f>IF(G45="A",4.2,IF(G45="B",2.5,IF(G45="C",2,1)))</f>
        <v>1</v>
      </c>
      <c r="AA45" s="278">
        <f>IF(I45="A",4.2,IF(I45="B",2.5,IF(I45="C",2,1)))</f>
        <v>1</v>
      </c>
      <c r="AB45" s="278">
        <f>IF(K45="A",4.2,IF(K45="B",2.5,IF(K45="C",2,1)))</f>
        <v>1</v>
      </c>
      <c r="AC45" s="278">
        <f>IF(M45="A",4.2,IF(M45="B",2.5,IF(M45="C",2,1)))</f>
        <v>1</v>
      </c>
      <c r="AD45" s="278">
        <f>IF(O45="A",4.2,IF(O45="B",2.5,IF(O45="C",2,1)))</f>
        <v>1</v>
      </c>
      <c r="AE45" s="278">
        <f>IF(Q45="A",4.2,IF(Q45="B",2.5,IF(Q45="C",2,1)))</f>
        <v>1</v>
      </c>
      <c r="AF45" s="278">
        <f>IF(S45="A",4.2,IF(S45="B",2.5,IF(S45="C",2,1)))</f>
        <v>1</v>
      </c>
      <c r="AG45" s="278">
        <f>IF(U45="A",4.2,IF(U45="B",2.5,IF(U45="C",2,1)))</f>
        <v>1</v>
      </c>
      <c r="AH45" s="278">
        <f>IF(W45="A",4.2,IF(W45="B",2.5,IF(W45="C",2,1)))</f>
        <v>1</v>
      </c>
      <c r="AI45" s="59">
        <f>AVERAGE(Y45:AH45)</f>
        <v>1</v>
      </c>
    </row>
    <row r="46" spans="1:35" x14ac:dyDescent="0.25">
      <c r="A46" s="393">
        <v>16</v>
      </c>
      <c r="B46" s="385">
        <v>30940</v>
      </c>
      <c r="C46" s="400" t="s">
        <v>6</v>
      </c>
      <c r="D46" s="387">
        <f>'[14]Мун-2024'!CU46</f>
        <v>0.52173913043478259</v>
      </c>
      <c r="E46" s="388" t="str">
        <f t="shared" si="0"/>
        <v>B</v>
      </c>
      <c r="F46" s="389">
        <f>'[14]Мун-2024'!CW46</f>
        <v>4.356104432833579</v>
      </c>
      <c r="G46" s="24" t="str">
        <f t="shared" si="1"/>
        <v>A</v>
      </c>
      <c r="H46" s="390">
        <f>'[14]Мун-2024'!CY46</f>
        <v>1.277139208173691E-2</v>
      </c>
      <c r="I46" s="24" t="str">
        <f t="shared" si="2"/>
        <v>D</v>
      </c>
      <c r="J46" s="28">
        <f>'[14]Мун-2024'!DA46</f>
        <v>0.63658536585365855</v>
      </c>
      <c r="K46" s="24" t="str">
        <f t="shared" si="3"/>
        <v>A</v>
      </c>
      <c r="L46" s="23">
        <f>'[14]Рег-2024'!AA46</f>
        <v>0.2</v>
      </c>
      <c r="M46" s="30" t="str">
        <f t="shared" si="4"/>
        <v>C</v>
      </c>
      <c r="N46" s="33">
        <f>'[14]Рег-2024'!AC46</f>
        <v>0.37497719733259482</v>
      </c>
      <c r="O46" s="34" t="str">
        <f t="shared" si="5"/>
        <v>D</v>
      </c>
      <c r="P46" s="23">
        <f>'[14]Рег-2024'!AE46</f>
        <v>0.5</v>
      </c>
      <c r="Q46" s="30" t="str">
        <f t="shared" si="6"/>
        <v>A</v>
      </c>
      <c r="R46" s="38">
        <f>'[14]Фед-2024'!AQ46</f>
        <v>0</v>
      </c>
      <c r="S46" s="34" t="str">
        <f t="shared" si="7"/>
        <v>D</v>
      </c>
      <c r="T46" s="36">
        <f>'[14]Фед-2024'!AS46</f>
        <v>3.7240699051536427E-4</v>
      </c>
      <c r="U46" s="30" t="str">
        <f t="shared" si="9"/>
        <v>D</v>
      </c>
      <c r="V46" s="38">
        <f>'[14]Фед-2024'!AU46</f>
        <v>0</v>
      </c>
      <c r="W46" s="388" t="str">
        <f t="shared" si="8"/>
        <v>D</v>
      </c>
      <c r="X46" s="58" t="str">
        <f t="shared" si="10"/>
        <v>C</v>
      </c>
      <c r="Y46" s="277">
        <f t="shared" si="11"/>
        <v>2.5</v>
      </c>
      <c r="Z46" s="278">
        <f t="shared" si="12"/>
        <v>4.2</v>
      </c>
      <c r="AA46" s="278">
        <f t="shared" si="13"/>
        <v>1</v>
      </c>
      <c r="AB46" s="278">
        <f t="shared" si="14"/>
        <v>4.2</v>
      </c>
      <c r="AC46" s="278">
        <f t="shared" si="15"/>
        <v>2</v>
      </c>
      <c r="AD46" s="278">
        <f t="shared" si="16"/>
        <v>1</v>
      </c>
      <c r="AE46" s="278">
        <f t="shared" si="17"/>
        <v>4.2</v>
      </c>
      <c r="AF46" s="278">
        <f t="shared" si="18"/>
        <v>1</v>
      </c>
      <c r="AG46" s="278">
        <f t="shared" si="19"/>
        <v>1</v>
      </c>
      <c r="AH46" s="278">
        <f t="shared" si="20"/>
        <v>1</v>
      </c>
      <c r="AI46" s="59">
        <f t="shared" si="21"/>
        <v>2.21</v>
      </c>
    </row>
    <row r="47" spans="1:35" ht="15.75" thickBot="1" x14ac:dyDescent="0.3">
      <c r="A47" s="393">
        <v>17</v>
      </c>
      <c r="B47" s="394">
        <v>31480</v>
      </c>
      <c r="C47" s="395" t="s">
        <v>62</v>
      </c>
      <c r="D47" s="396">
        <f>'[14]Мун-2024'!CU47</f>
        <v>0.30434782608695654</v>
      </c>
      <c r="E47" s="397" t="str">
        <f t="shared" si="0"/>
        <v>C</v>
      </c>
      <c r="F47" s="398">
        <f>'[14]Мун-2024'!CW47</f>
        <v>0.16690055298212947</v>
      </c>
      <c r="G47" s="24" t="str">
        <f t="shared" si="1"/>
        <v>D</v>
      </c>
      <c r="H47" s="399">
        <f>'[14]Мун-2024'!CY47</f>
        <v>3.3333333333333333E-2</v>
      </c>
      <c r="I47" s="24" t="str">
        <f t="shared" si="2"/>
        <v>D</v>
      </c>
      <c r="J47" s="28">
        <f>'[14]Мун-2024'!DA47</f>
        <v>2.2288261515601784E-2</v>
      </c>
      <c r="K47" s="24" t="str">
        <f t="shared" si="3"/>
        <v>D</v>
      </c>
      <c r="L47" s="25">
        <f>'[14]Рег-2024'!AA47</f>
        <v>0.2</v>
      </c>
      <c r="M47" s="35" t="str">
        <f t="shared" si="4"/>
        <v>C</v>
      </c>
      <c r="N47" s="28">
        <f>'[14]Рег-2024'!AC47</f>
        <v>0.18748859866629741</v>
      </c>
      <c r="O47" s="40" t="str">
        <f t="shared" si="5"/>
        <v>D</v>
      </c>
      <c r="P47" s="25">
        <f>'[14]Рег-2024'!AE47</f>
        <v>1</v>
      </c>
      <c r="Q47" s="35" t="str">
        <f t="shared" si="6"/>
        <v>A</v>
      </c>
      <c r="R47" s="26">
        <f>'[14]Фед-2024'!AQ47</f>
        <v>0</v>
      </c>
      <c r="S47" s="40" t="str">
        <f t="shared" si="7"/>
        <v>D</v>
      </c>
      <c r="T47" s="43">
        <f>'[14]Фед-2024'!AS47</f>
        <v>3.7240699051536427E-4</v>
      </c>
      <c r="U47" s="35" t="str">
        <f t="shared" si="9"/>
        <v>D</v>
      </c>
      <c r="V47" s="26">
        <f>'[14]Фед-2024'!AU47</f>
        <v>0</v>
      </c>
      <c r="W47" s="397" t="str">
        <f t="shared" si="8"/>
        <v>D</v>
      </c>
      <c r="X47" s="57" t="str">
        <f t="shared" si="10"/>
        <v>C</v>
      </c>
      <c r="Y47" s="277">
        <f t="shared" si="11"/>
        <v>2</v>
      </c>
      <c r="Z47" s="278">
        <f t="shared" si="12"/>
        <v>1</v>
      </c>
      <c r="AA47" s="278">
        <f t="shared" si="13"/>
        <v>1</v>
      </c>
      <c r="AB47" s="278">
        <f t="shared" si="14"/>
        <v>1</v>
      </c>
      <c r="AC47" s="278">
        <f t="shared" si="15"/>
        <v>2</v>
      </c>
      <c r="AD47" s="278">
        <f t="shared" si="16"/>
        <v>1</v>
      </c>
      <c r="AE47" s="278">
        <f t="shared" si="17"/>
        <v>4.2</v>
      </c>
      <c r="AF47" s="278">
        <f t="shared" si="18"/>
        <v>1</v>
      </c>
      <c r="AG47" s="278">
        <f t="shared" si="19"/>
        <v>1</v>
      </c>
      <c r="AH47" s="278">
        <f t="shared" si="20"/>
        <v>1</v>
      </c>
      <c r="AI47" s="59">
        <f t="shared" si="21"/>
        <v>1.52</v>
      </c>
    </row>
    <row r="48" spans="1:35" ht="15.75" thickBot="1" x14ac:dyDescent="0.3">
      <c r="A48" s="401"/>
      <c r="B48" s="377"/>
      <c r="C48" s="296" t="str">
        <f>'[14]Мун-2024'!C48</f>
        <v>ОКТЯБРЬСКИЙ РАЙОН</v>
      </c>
      <c r="D48" s="70">
        <f>'[14]Мун-2024'!CU48</f>
        <v>0.37608695652173912</v>
      </c>
      <c r="E48" s="71" t="str">
        <f t="shared" si="0"/>
        <v>C</v>
      </c>
      <c r="F48" s="72">
        <f>'[14]Мун-2024'!CW48</f>
        <v>1.2873595986688253</v>
      </c>
      <c r="G48" s="73" t="str">
        <f t="shared" si="1"/>
        <v>B</v>
      </c>
      <c r="H48" s="74">
        <f>'[14]Мун-2024'!CY48</f>
        <v>6.6983578219533282E-2</v>
      </c>
      <c r="I48" s="73" t="str">
        <f t="shared" si="2"/>
        <v>D</v>
      </c>
      <c r="J48" s="75">
        <f>'[14]Мун-2024'!DA48</f>
        <v>0.20395751619584856</v>
      </c>
      <c r="K48" s="73" t="str">
        <f t="shared" si="3"/>
        <v>A</v>
      </c>
      <c r="L48" s="76">
        <f>'[14]Рег-2024'!AA48</f>
        <v>0.24</v>
      </c>
      <c r="M48" s="77" t="str">
        <f t="shared" si="4"/>
        <v>B</v>
      </c>
      <c r="N48" s="75">
        <f>'[14]Рег-2024'!AC48</f>
        <v>1.2374247511975629</v>
      </c>
      <c r="O48" s="78" t="str">
        <f t="shared" si="5"/>
        <v>B</v>
      </c>
      <c r="P48" s="76">
        <f>'[14]Рег-2024'!AE48</f>
        <v>0.42424242424242425</v>
      </c>
      <c r="Q48" s="77" t="str">
        <f t="shared" si="6"/>
        <v>B</v>
      </c>
      <c r="R48" s="75">
        <f>'[14]Фед-2024'!AQ48</f>
        <v>0.1</v>
      </c>
      <c r="S48" s="78" t="str">
        <f t="shared" si="7"/>
        <v>B</v>
      </c>
      <c r="T48" s="76">
        <f>'[14]Фед-2024'!AS48</f>
        <v>0.7261936315049603</v>
      </c>
      <c r="U48" s="77" t="str">
        <f t="shared" si="9"/>
        <v>C</v>
      </c>
      <c r="V48" s="75">
        <f>'[14]Фед-2024'!AU48</f>
        <v>1</v>
      </c>
      <c r="W48" s="71" t="str">
        <f t="shared" si="8"/>
        <v>A</v>
      </c>
      <c r="X48" s="79" t="str">
        <f t="shared" si="10"/>
        <v>B</v>
      </c>
      <c r="Y48" s="277">
        <f t="shared" si="11"/>
        <v>2</v>
      </c>
      <c r="Z48" s="278">
        <f t="shared" si="12"/>
        <v>2.5</v>
      </c>
      <c r="AA48" s="278">
        <f t="shared" si="13"/>
        <v>1</v>
      </c>
      <c r="AB48" s="278">
        <f t="shared" si="14"/>
        <v>4.2</v>
      </c>
      <c r="AC48" s="278">
        <f t="shared" si="15"/>
        <v>2.5</v>
      </c>
      <c r="AD48" s="278">
        <f t="shared" si="16"/>
        <v>2.5</v>
      </c>
      <c r="AE48" s="278">
        <f t="shared" si="17"/>
        <v>2.5</v>
      </c>
      <c r="AF48" s="278">
        <f t="shared" si="18"/>
        <v>2.5</v>
      </c>
      <c r="AG48" s="278">
        <f t="shared" si="19"/>
        <v>2</v>
      </c>
      <c r="AH48" s="278">
        <f t="shared" si="20"/>
        <v>4.2</v>
      </c>
      <c r="AI48" s="59">
        <f t="shared" si="21"/>
        <v>2.59</v>
      </c>
    </row>
    <row r="49" spans="1:35" x14ac:dyDescent="0.25">
      <c r="A49" s="402">
        <v>1</v>
      </c>
      <c r="B49" s="379">
        <v>40010</v>
      </c>
      <c r="C49" s="380" t="s">
        <v>64</v>
      </c>
      <c r="D49" s="381">
        <f>'[14]Мун-2024'!CU49</f>
        <v>0.56521739130434778</v>
      </c>
      <c r="E49" s="382" t="str">
        <f t="shared" si="0"/>
        <v>B</v>
      </c>
      <c r="F49" s="383">
        <f>'[14]Мун-2024'!CW49</f>
        <v>1.5911186050963009</v>
      </c>
      <c r="G49" s="27" t="str">
        <f t="shared" si="1"/>
        <v>A</v>
      </c>
      <c r="H49" s="384">
        <f>'[14]Мун-2024'!CY49</f>
        <v>0.31818181818181818</v>
      </c>
      <c r="I49" s="27" t="str">
        <f t="shared" si="2"/>
        <v>A</v>
      </c>
      <c r="J49" s="26">
        <f>'[14]Мун-2024'!DA49</f>
        <v>0.11626016260162601</v>
      </c>
      <c r="K49" s="27" t="str">
        <f t="shared" si="3"/>
        <v>C</v>
      </c>
      <c r="L49" s="36">
        <f>'[14]Рег-2024'!AA49</f>
        <v>0.6</v>
      </c>
      <c r="M49" s="37" t="str">
        <f t="shared" si="4"/>
        <v>A</v>
      </c>
      <c r="N49" s="38">
        <f>'[14]Рег-2024'!AC49</f>
        <v>11.249315919977844</v>
      </c>
      <c r="O49" s="39" t="str">
        <f t="shared" si="5"/>
        <v>A</v>
      </c>
      <c r="P49" s="36">
        <f>'[14]Рег-2024'!AE49</f>
        <v>0.41666666666666669</v>
      </c>
      <c r="Q49" s="37" t="str">
        <f t="shared" si="6"/>
        <v>B</v>
      </c>
      <c r="R49" s="38">
        <f>'[14]Фед-2024'!AQ49</f>
        <v>0.66666666666666663</v>
      </c>
      <c r="S49" s="39" t="str">
        <f t="shared" si="7"/>
        <v>A</v>
      </c>
      <c r="T49" s="36">
        <f>'[14]Фед-2024'!AS49</f>
        <v>4.8412908766997358</v>
      </c>
      <c r="U49" s="37" t="str">
        <f t="shared" si="9"/>
        <v>A</v>
      </c>
      <c r="V49" s="38">
        <f>'[14]Фед-2024'!AU49</f>
        <v>1</v>
      </c>
      <c r="W49" s="382" t="str">
        <f t="shared" si="8"/>
        <v>A</v>
      </c>
      <c r="X49" s="56" t="str">
        <f t="shared" si="10"/>
        <v>A</v>
      </c>
      <c r="Y49" s="277">
        <f t="shared" si="11"/>
        <v>2.5</v>
      </c>
      <c r="Z49" s="278">
        <f t="shared" si="12"/>
        <v>4.2</v>
      </c>
      <c r="AA49" s="278">
        <f t="shared" si="13"/>
        <v>4.2</v>
      </c>
      <c r="AB49" s="278">
        <f t="shared" si="14"/>
        <v>2</v>
      </c>
      <c r="AC49" s="278">
        <f t="shared" si="15"/>
        <v>4.2</v>
      </c>
      <c r="AD49" s="278">
        <f t="shared" si="16"/>
        <v>4.2</v>
      </c>
      <c r="AE49" s="278">
        <f t="shared" si="17"/>
        <v>2.5</v>
      </c>
      <c r="AF49" s="278">
        <f t="shared" si="18"/>
        <v>4.2</v>
      </c>
      <c r="AG49" s="278">
        <f t="shared" si="19"/>
        <v>4.2</v>
      </c>
      <c r="AH49" s="278">
        <f t="shared" si="20"/>
        <v>4.2</v>
      </c>
      <c r="AI49" s="59">
        <f t="shared" si="21"/>
        <v>3.6400000000000006</v>
      </c>
    </row>
    <row r="50" spans="1:35" x14ac:dyDescent="0.25">
      <c r="A50" s="403">
        <v>2</v>
      </c>
      <c r="B50" s="385">
        <v>40030</v>
      </c>
      <c r="C50" s="400" t="s">
        <v>66</v>
      </c>
      <c r="D50" s="387">
        <f>'[14]Мун-2024'!CU50</f>
        <v>0.21739130434782608</v>
      </c>
      <c r="E50" s="388" t="str">
        <f t="shared" si="0"/>
        <v>C</v>
      </c>
      <c r="F50" s="389">
        <f>'[14]Мун-2024'!CW50</f>
        <v>0.43394143775353661</v>
      </c>
      <c r="G50" s="24" t="str">
        <f t="shared" si="1"/>
        <v>D</v>
      </c>
      <c r="H50" s="390">
        <f>'[14]Мун-2024'!CY50</f>
        <v>0.24358974358974358</v>
      </c>
      <c r="I50" s="24" t="str">
        <f t="shared" si="2"/>
        <v>B</v>
      </c>
      <c r="J50" s="28">
        <f>'[14]Мун-2024'!DA50</f>
        <v>0.11676646706586827</v>
      </c>
      <c r="K50" s="24" t="str">
        <f t="shared" si="3"/>
        <v>C</v>
      </c>
      <c r="L50" s="23">
        <f>'[14]Рег-2024'!AA50</f>
        <v>0.4</v>
      </c>
      <c r="M50" s="30" t="str">
        <f t="shared" si="4"/>
        <v>A</v>
      </c>
      <c r="N50" s="33">
        <f>'[14]Рег-2024'!AC50</f>
        <v>1.3124201906640818</v>
      </c>
      <c r="O50" s="34" t="str">
        <f t="shared" si="5"/>
        <v>B</v>
      </c>
      <c r="P50" s="23">
        <f>'[14]Рег-2024'!AE50</f>
        <v>0.42857142857142855</v>
      </c>
      <c r="Q50" s="30" t="str">
        <f t="shared" si="6"/>
        <v>B</v>
      </c>
      <c r="R50" s="38">
        <f>'[14]Фед-2024'!AQ50</f>
        <v>0.1111111111111111</v>
      </c>
      <c r="S50" s="34" t="str">
        <f t="shared" si="7"/>
        <v>B</v>
      </c>
      <c r="T50" s="36">
        <f>'[14]Фед-2024'!AS50</f>
        <v>0.37240699051536424</v>
      </c>
      <c r="U50" s="30" t="str">
        <f t="shared" si="9"/>
        <v>D</v>
      </c>
      <c r="V50" s="38">
        <f>'[14]Фед-2024'!AU50</f>
        <v>1</v>
      </c>
      <c r="W50" s="388" t="str">
        <f t="shared" si="8"/>
        <v>A</v>
      </c>
      <c r="X50" s="58" t="str">
        <f t="shared" si="10"/>
        <v>C</v>
      </c>
      <c r="Y50" s="277">
        <f t="shared" si="11"/>
        <v>2</v>
      </c>
      <c r="Z50" s="278">
        <f t="shared" si="12"/>
        <v>1</v>
      </c>
      <c r="AA50" s="278">
        <f t="shared" si="13"/>
        <v>2.5</v>
      </c>
      <c r="AB50" s="278">
        <f t="shared" si="14"/>
        <v>2</v>
      </c>
      <c r="AC50" s="278">
        <f t="shared" si="15"/>
        <v>4.2</v>
      </c>
      <c r="AD50" s="278">
        <f t="shared" si="16"/>
        <v>2.5</v>
      </c>
      <c r="AE50" s="278">
        <f t="shared" si="17"/>
        <v>2.5</v>
      </c>
      <c r="AF50" s="278">
        <f t="shared" si="18"/>
        <v>2.5</v>
      </c>
      <c r="AG50" s="278">
        <f t="shared" si="19"/>
        <v>1</v>
      </c>
      <c r="AH50" s="278">
        <f t="shared" si="20"/>
        <v>4.2</v>
      </c>
      <c r="AI50" s="59">
        <f t="shared" si="21"/>
        <v>2.44</v>
      </c>
    </row>
    <row r="51" spans="1:35" x14ac:dyDescent="0.25">
      <c r="A51" s="403">
        <v>3</v>
      </c>
      <c r="B51" s="385">
        <v>40410</v>
      </c>
      <c r="C51" s="400" t="s">
        <v>69</v>
      </c>
      <c r="D51" s="387">
        <f>'[14]Мун-2024'!CU51</f>
        <v>0.52173913043478259</v>
      </c>
      <c r="E51" s="388" t="str">
        <f t="shared" si="0"/>
        <v>B</v>
      </c>
      <c r="F51" s="389">
        <f>'[14]Мун-2024'!CW51</f>
        <v>5.5633517660709817</v>
      </c>
      <c r="G51" s="24" t="str">
        <f t="shared" si="1"/>
        <v>A</v>
      </c>
      <c r="H51" s="390">
        <f>'[14]Мун-2024'!CY51</f>
        <v>5.2999999999999999E-2</v>
      </c>
      <c r="I51" s="24" t="str">
        <f t="shared" si="2"/>
        <v>D</v>
      </c>
      <c r="J51" s="28">
        <f>'[14]Мун-2024'!DA51</f>
        <v>0.50479555779909135</v>
      </c>
      <c r="K51" s="24" t="str">
        <f t="shared" si="3"/>
        <v>A</v>
      </c>
      <c r="L51" s="23">
        <f>'[14]Рег-2024'!AA51</f>
        <v>0.4</v>
      </c>
      <c r="M51" s="30" t="str">
        <f t="shared" si="4"/>
        <v>A</v>
      </c>
      <c r="N51" s="33">
        <f>'[14]Рег-2024'!AC51</f>
        <v>3.3747947759933532</v>
      </c>
      <c r="O51" s="34" t="str">
        <f t="shared" si="5"/>
        <v>A</v>
      </c>
      <c r="P51" s="23">
        <f>'[14]Рег-2024'!AE51</f>
        <v>0.55555555555555558</v>
      </c>
      <c r="Q51" s="30" t="str">
        <f t="shared" si="6"/>
        <v>A</v>
      </c>
      <c r="R51" s="38">
        <f>'[14]Фед-2024'!AQ51</f>
        <v>0.1111111111111111</v>
      </c>
      <c r="S51" s="34" t="str">
        <f t="shared" si="7"/>
        <v>B</v>
      </c>
      <c r="T51" s="36">
        <f>'[14]Фед-2024'!AS51</f>
        <v>1.1172209715460928</v>
      </c>
      <c r="U51" s="30" t="str">
        <f t="shared" si="9"/>
        <v>B</v>
      </c>
      <c r="V51" s="38">
        <f>'[14]Фед-2024'!AU51</f>
        <v>1</v>
      </c>
      <c r="W51" s="388" t="str">
        <f t="shared" si="8"/>
        <v>A</v>
      </c>
      <c r="X51" s="58" t="str">
        <f t="shared" si="10"/>
        <v>B</v>
      </c>
      <c r="Y51" s="277">
        <f t="shared" si="11"/>
        <v>2.5</v>
      </c>
      <c r="Z51" s="278">
        <f t="shared" si="12"/>
        <v>4.2</v>
      </c>
      <c r="AA51" s="278">
        <f t="shared" si="13"/>
        <v>1</v>
      </c>
      <c r="AB51" s="278">
        <f t="shared" si="14"/>
        <v>4.2</v>
      </c>
      <c r="AC51" s="278">
        <f t="shared" si="15"/>
        <v>4.2</v>
      </c>
      <c r="AD51" s="278">
        <f t="shared" si="16"/>
        <v>4.2</v>
      </c>
      <c r="AE51" s="278">
        <f t="shared" si="17"/>
        <v>4.2</v>
      </c>
      <c r="AF51" s="278">
        <f t="shared" si="18"/>
        <v>2.5</v>
      </c>
      <c r="AG51" s="278">
        <f t="shared" si="19"/>
        <v>2.5</v>
      </c>
      <c r="AH51" s="278">
        <f t="shared" si="20"/>
        <v>4.2</v>
      </c>
      <c r="AI51" s="59">
        <f t="shared" si="21"/>
        <v>3.37</v>
      </c>
    </row>
    <row r="52" spans="1:35" x14ac:dyDescent="0.25">
      <c r="A52" s="403">
        <v>4</v>
      </c>
      <c r="B52" s="385">
        <v>40011</v>
      </c>
      <c r="C52" s="400" t="s">
        <v>65</v>
      </c>
      <c r="D52" s="387">
        <f>'[14]Мун-2024'!CU52</f>
        <v>0.56521739130434778</v>
      </c>
      <c r="E52" s="388" t="str">
        <f t="shared" si="0"/>
        <v>B</v>
      </c>
      <c r="F52" s="389">
        <f>'[14]Мун-2024'!CW52</f>
        <v>8.1948171514225567</v>
      </c>
      <c r="G52" s="24" t="str">
        <f t="shared" si="1"/>
        <v>A</v>
      </c>
      <c r="H52" s="390">
        <f>'[14]Мун-2024'!CY52</f>
        <v>2.2403258655804479E-2</v>
      </c>
      <c r="I52" s="24" t="str">
        <f t="shared" si="2"/>
        <v>D</v>
      </c>
      <c r="J52" s="28">
        <f>'[14]Мун-2024'!DA52</f>
        <v>0.53641660597232343</v>
      </c>
      <c r="K52" s="24" t="str">
        <f t="shared" si="3"/>
        <v>A</v>
      </c>
      <c r="L52" s="23">
        <f>'[14]Рег-2024'!AA52</f>
        <v>0.4</v>
      </c>
      <c r="M52" s="30" t="str">
        <f t="shared" si="4"/>
        <v>A</v>
      </c>
      <c r="N52" s="33">
        <f>'[14]Рег-2024'!AC52</f>
        <v>1.6873973879966766</v>
      </c>
      <c r="O52" s="34" t="str">
        <f t="shared" si="5"/>
        <v>A</v>
      </c>
      <c r="P52" s="23">
        <f>'[14]Рег-2024'!AE52</f>
        <v>0.44444444444444442</v>
      </c>
      <c r="Q52" s="30" t="str">
        <f t="shared" si="6"/>
        <v>A</v>
      </c>
      <c r="R52" s="38">
        <f>'[14]Фед-2024'!AQ52</f>
        <v>0.33333333333333331</v>
      </c>
      <c r="S52" s="34" t="str">
        <f t="shared" si="7"/>
        <v>A</v>
      </c>
      <c r="T52" s="36">
        <f>'[14]Фед-2024'!AS52</f>
        <v>2.979255924122914</v>
      </c>
      <c r="U52" s="30" t="str">
        <f t="shared" si="9"/>
        <v>A</v>
      </c>
      <c r="V52" s="38">
        <f>'[14]Фед-2024'!AU52</f>
        <v>1</v>
      </c>
      <c r="W52" s="388" t="str">
        <f t="shared" si="8"/>
        <v>A</v>
      </c>
      <c r="X52" s="58" t="str">
        <f t="shared" si="10"/>
        <v>A</v>
      </c>
      <c r="Y52" s="277">
        <f t="shared" si="11"/>
        <v>2.5</v>
      </c>
      <c r="Z52" s="278">
        <f t="shared" si="12"/>
        <v>4.2</v>
      </c>
      <c r="AA52" s="278">
        <f t="shared" si="13"/>
        <v>1</v>
      </c>
      <c r="AB52" s="278">
        <f t="shared" si="14"/>
        <v>4.2</v>
      </c>
      <c r="AC52" s="278">
        <f t="shared" si="15"/>
        <v>4.2</v>
      </c>
      <c r="AD52" s="278">
        <f t="shared" si="16"/>
        <v>4.2</v>
      </c>
      <c r="AE52" s="278">
        <f t="shared" si="17"/>
        <v>4.2</v>
      </c>
      <c r="AF52" s="278">
        <f t="shared" si="18"/>
        <v>4.2</v>
      </c>
      <c r="AG52" s="278">
        <f t="shared" si="19"/>
        <v>4.2</v>
      </c>
      <c r="AH52" s="278">
        <f t="shared" si="20"/>
        <v>4.2</v>
      </c>
      <c r="AI52" s="59">
        <f t="shared" si="21"/>
        <v>3.71</v>
      </c>
    </row>
    <row r="53" spans="1:35" x14ac:dyDescent="0.25">
      <c r="A53" s="403">
        <v>5</v>
      </c>
      <c r="B53" s="385">
        <v>40080</v>
      </c>
      <c r="C53" s="400" t="s">
        <v>67</v>
      </c>
      <c r="D53" s="387">
        <f>'[14]Мун-2024'!CU53</f>
        <v>0.52173913043478259</v>
      </c>
      <c r="E53" s="388" t="str">
        <f t="shared" si="0"/>
        <v>B</v>
      </c>
      <c r="F53" s="389">
        <f>'[14]Мун-2024'!CW53</f>
        <v>0.6731655636945888</v>
      </c>
      <c r="G53" s="24" t="str">
        <f t="shared" si="1"/>
        <v>C</v>
      </c>
      <c r="H53" s="390">
        <f>'[14]Мун-2024'!CY53</f>
        <v>0.18181818181818182</v>
      </c>
      <c r="I53" s="24" t="str">
        <f t="shared" si="2"/>
        <v>B</v>
      </c>
      <c r="J53" s="28">
        <f>'[14]Мун-2024'!DA53</f>
        <v>8.5633404104741684E-2</v>
      </c>
      <c r="K53" s="24" t="str">
        <f t="shared" si="3"/>
        <v>C</v>
      </c>
      <c r="L53" s="23">
        <f>'[14]Рег-2024'!AA53</f>
        <v>0.6</v>
      </c>
      <c r="M53" s="30" t="str">
        <f t="shared" si="4"/>
        <v>A</v>
      </c>
      <c r="N53" s="33">
        <f>'[14]Рег-2024'!AC53</f>
        <v>2.9998175786607586</v>
      </c>
      <c r="O53" s="34" t="str">
        <f t="shared" si="5"/>
        <v>A</v>
      </c>
      <c r="P53" s="23">
        <f>'[14]Рег-2024'!AE53</f>
        <v>0.3125</v>
      </c>
      <c r="Q53" s="30" t="str">
        <f t="shared" si="6"/>
        <v>B</v>
      </c>
      <c r="R53" s="38">
        <f>'[14]Фед-2024'!AQ53</f>
        <v>0.22222222222222221</v>
      </c>
      <c r="S53" s="34" t="str">
        <f t="shared" si="7"/>
        <v>A</v>
      </c>
      <c r="T53" s="36">
        <f>'[14]Фед-2024'!AS53</f>
        <v>0.74481398103072849</v>
      </c>
      <c r="U53" s="30" t="str">
        <f t="shared" si="9"/>
        <v>C</v>
      </c>
      <c r="V53" s="38">
        <f>'[14]Фед-2024'!AU53</f>
        <v>1</v>
      </c>
      <c r="W53" s="388" t="str">
        <f t="shared" si="8"/>
        <v>A</v>
      </c>
      <c r="X53" s="58" t="str">
        <f t="shared" si="10"/>
        <v>B</v>
      </c>
      <c r="Y53" s="277">
        <f t="shared" si="11"/>
        <v>2.5</v>
      </c>
      <c r="Z53" s="278">
        <f t="shared" si="12"/>
        <v>2</v>
      </c>
      <c r="AA53" s="278">
        <f t="shared" si="13"/>
        <v>2.5</v>
      </c>
      <c r="AB53" s="278">
        <f t="shared" si="14"/>
        <v>2</v>
      </c>
      <c r="AC53" s="278">
        <f t="shared" si="15"/>
        <v>4.2</v>
      </c>
      <c r="AD53" s="278">
        <f t="shared" si="16"/>
        <v>4.2</v>
      </c>
      <c r="AE53" s="278">
        <f t="shared" si="17"/>
        <v>2.5</v>
      </c>
      <c r="AF53" s="278">
        <f t="shared" si="18"/>
        <v>4.2</v>
      </c>
      <c r="AG53" s="278">
        <f t="shared" si="19"/>
        <v>2</v>
      </c>
      <c r="AH53" s="278">
        <f t="shared" si="20"/>
        <v>4.2</v>
      </c>
      <c r="AI53" s="59">
        <f t="shared" si="21"/>
        <v>3.03</v>
      </c>
    </row>
    <row r="54" spans="1:35" x14ac:dyDescent="0.25">
      <c r="A54" s="403">
        <v>6</v>
      </c>
      <c r="B54" s="385">
        <v>40100</v>
      </c>
      <c r="C54" s="400" t="s">
        <v>68</v>
      </c>
      <c r="D54" s="387">
        <f>'[14]Мун-2024'!CU54</f>
        <v>0.17391304347826086</v>
      </c>
      <c r="E54" s="388" t="str">
        <f t="shared" si="0"/>
        <v>D</v>
      </c>
      <c r="F54" s="389">
        <f>'[14]Мун-2024'!CW54</f>
        <v>0.10014033178927767</v>
      </c>
      <c r="G54" s="24" t="str">
        <f t="shared" si="1"/>
        <v>D</v>
      </c>
      <c r="H54" s="390">
        <f>'[14]Мун-2024'!CY54</f>
        <v>0.3888888888888889</v>
      </c>
      <c r="I54" s="24" t="str">
        <f t="shared" si="2"/>
        <v>A</v>
      </c>
      <c r="J54" s="28">
        <f>'[14]Мун-2024'!DA54</f>
        <v>1.7029328287606435E-2</v>
      </c>
      <c r="K54" s="24" t="str">
        <f t="shared" si="3"/>
        <v>D</v>
      </c>
      <c r="L54" s="23">
        <f>'[14]Рег-2024'!AA54</f>
        <v>0.2</v>
      </c>
      <c r="M54" s="30" t="str">
        <f t="shared" si="4"/>
        <v>C</v>
      </c>
      <c r="N54" s="33">
        <f>'[14]Рег-2024'!AC54</f>
        <v>0.74995439466518965</v>
      </c>
      <c r="O54" s="34" t="str">
        <f t="shared" si="5"/>
        <v>C</v>
      </c>
      <c r="P54" s="23">
        <f>'[14]Рег-2024'!AE54</f>
        <v>0.25</v>
      </c>
      <c r="Q54" s="30" t="str">
        <f t="shared" si="6"/>
        <v>C</v>
      </c>
      <c r="R54" s="38">
        <f>'[14]Фед-2024'!AQ54</f>
        <v>0.22222222222222221</v>
      </c>
      <c r="S54" s="34" t="str">
        <f t="shared" si="7"/>
        <v>A</v>
      </c>
      <c r="T54" s="36">
        <f>'[14]Фед-2024'!AS54</f>
        <v>0.74481398103072849</v>
      </c>
      <c r="U54" s="30" t="str">
        <f t="shared" si="9"/>
        <v>C</v>
      </c>
      <c r="V54" s="38">
        <f>'[14]Фед-2024'!AU54</f>
        <v>1</v>
      </c>
      <c r="W54" s="388" t="str">
        <f t="shared" si="8"/>
        <v>A</v>
      </c>
      <c r="X54" s="58" t="str">
        <f t="shared" si="10"/>
        <v>C</v>
      </c>
      <c r="Y54" s="277">
        <f t="shared" si="11"/>
        <v>1</v>
      </c>
      <c r="Z54" s="278">
        <f t="shared" si="12"/>
        <v>1</v>
      </c>
      <c r="AA54" s="278">
        <f t="shared" si="13"/>
        <v>4.2</v>
      </c>
      <c r="AB54" s="278">
        <f t="shared" si="14"/>
        <v>1</v>
      </c>
      <c r="AC54" s="278">
        <f t="shared" si="15"/>
        <v>2</v>
      </c>
      <c r="AD54" s="278">
        <f t="shared" si="16"/>
        <v>2</v>
      </c>
      <c r="AE54" s="278">
        <f t="shared" si="17"/>
        <v>2</v>
      </c>
      <c r="AF54" s="278">
        <f t="shared" si="18"/>
        <v>4.2</v>
      </c>
      <c r="AG54" s="278">
        <f t="shared" si="19"/>
        <v>2</v>
      </c>
      <c r="AH54" s="278">
        <f t="shared" si="20"/>
        <v>4.2</v>
      </c>
      <c r="AI54" s="59">
        <f t="shared" si="21"/>
        <v>2.36</v>
      </c>
    </row>
    <row r="55" spans="1:35" x14ac:dyDescent="0.25">
      <c r="A55" s="403">
        <v>7</v>
      </c>
      <c r="B55" s="385">
        <v>40020</v>
      </c>
      <c r="C55" s="400" t="s">
        <v>174</v>
      </c>
      <c r="D55" s="387">
        <f>'[14]Мун-2024'!CU55</f>
        <v>0.47826086956521741</v>
      </c>
      <c r="E55" s="388" t="str">
        <f t="shared" si="0"/>
        <v>B</v>
      </c>
      <c r="F55" s="389">
        <f>'[14]Мун-2024'!CW55</f>
        <v>0.2503508294731942</v>
      </c>
      <c r="G55" s="24" t="str">
        <f t="shared" si="1"/>
        <v>D</v>
      </c>
      <c r="H55" s="390">
        <f>'[14]Мун-2024'!CY55</f>
        <v>0.22222222222222221</v>
      </c>
      <c r="I55" s="24" t="str">
        <f t="shared" si="2"/>
        <v>B</v>
      </c>
      <c r="J55" s="28">
        <f>'[14]Мун-2024'!DA55</f>
        <v>0.11538461538461539</v>
      </c>
      <c r="K55" s="24" t="str">
        <f t="shared" si="3"/>
        <v>C</v>
      </c>
      <c r="L55" s="23">
        <f>'[14]Рег-2024'!AA55</f>
        <v>0.4</v>
      </c>
      <c r="M55" s="30" t="str">
        <f t="shared" si="4"/>
        <v>A</v>
      </c>
      <c r="N55" s="33">
        <f>'[14]Рег-2024'!AC55</f>
        <v>0.56246579599889224</v>
      </c>
      <c r="O55" s="34" t="str">
        <f t="shared" si="5"/>
        <v>C</v>
      </c>
      <c r="P55" s="23">
        <f>'[14]Рег-2024'!AE55</f>
        <v>0</v>
      </c>
      <c r="Q55" s="30" t="str">
        <f t="shared" si="6"/>
        <v>D</v>
      </c>
      <c r="R55" s="38">
        <f>'[14]Фед-2024'!AQ55</f>
        <v>0.1111111111111111</v>
      </c>
      <c r="S55" s="34" t="str">
        <f t="shared" si="7"/>
        <v>B</v>
      </c>
      <c r="T55" s="36">
        <f>'[14]Фед-2024'!AS55</f>
        <v>2.979255924122914</v>
      </c>
      <c r="U55" s="30" t="str">
        <f t="shared" si="9"/>
        <v>A</v>
      </c>
      <c r="V55" s="38">
        <f>'[14]Фед-2024'!AU55</f>
        <v>1</v>
      </c>
      <c r="W55" s="388" t="str">
        <f t="shared" si="8"/>
        <v>A</v>
      </c>
      <c r="X55" s="58" t="str">
        <f t="shared" si="10"/>
        <v>B</v>
      </c>
      <c r="Y55" s="277">
        <f t="shared" si="11"/>
        <v>2.5</v>
      </c>
      <c r="Z55" s="278">
        <f t="shared" si="12"/>
        <v>1</v>
      </c>
      <c r="AA55" s="278">
        <f t="shared" si="13"/>
        <v>2.5</v>
      </c>
      <c r="AB55" s="278">
        <f t="shared" si="14"/>
        <v>2</v>
      </c>
      <c r="AC55" s="278">
        <f t="shared" si="15"/>
        <v>4.2</v>
      </c>
      <c r="AD55" s="278">
        <f t="shared" si="16"/>
        <v>2</v>
      </c>
      <c r="AE55" s="278">
        <f t="shared" si="17"/>
        <v>1</v>
      </c>
      <c r="AF55" s="278">
        <f t="shared" si="18"/>
        <v>2.5</v>
      </c>
      <c r="AG55" s="278">
        <f t="shared" si="19"/>
        <v>4.2</v>
      </c>
      <c r="AH55" s="278">
        <f t="shared" si="20"/>
        <v>4.2</v>
      </c>
      <c r="AI55" s="59">
        <f t="shared" si="21"/>
        <v>2.61</v>
      </c>
    </row>
    <row r="56" spans="1:35" x14ac:dyDescent="0.25">
      <c r="A56" s="403">
        <v>8</v>
      </c>
      <c r="B56" s="385">
        <v>40031</v>
      </c>
      <c r="C56" s="400" t="s">
        <v>204</v>
      </c>
      <c r="D56" s="387">
        <f>'[14]Мун-2024'!CU56</f>
        <v>0.2608695652173913</v>
      </c>
      <c r="E56" s="388" t="str">
        <f t="shared" si="0"/>
        <v>C</v>
      </c>
      <c r="F56" s="389">
        <f>'[14]Мун-2024'!CW56</f>
        <v>0.15021049768391651</v>
      </c>
      <c r="G56" s="24" t="str">
        <f t="shared" si="1"/>
        <v>D</v>
      </c>
      <c r="H56" s="390">
        <f>'[14]Мун-2024'!CY56</f>
        <v>0.37037037037037035</v>
      </c>
      <c r="I56" s="24" t="str">
        <f t="shared" si="2"/>
        <v>A</v>
      </c>
      <c r="J56" s="28">
        <f>'[14]Мун-2024'!DA56</f>
        <v>2.5471698113207548E-2</v>
      </c>
      <c r="K56" s="24" t="str">
        <f t="shared" si="3"/>
        <v>D</v>
      </c>
      <c r="L56" s="23">
        <f>'[14]Рег-2024'!AA56</f>
        <v>0.2</v>
      </c>
      <c r="M56" s="30" t="str">
        <f t="shared" si="4"/>
        <v>C</v>
      </c>
      <c r="N56" s="33">
        <f>'[14]Рег-2024'!AC56</f>
        <v>0.37497719733259482</v>
      </c>
      <c r="O56" s="34" t="str">
        <f t="shared" si="5"/>
        <v>D</v>
      </c>
      <c r="P56" s="23">
        <f>'[14]Рег-2024'!AE56</f>
        <v>0.5</v>
      </c>
      <c r="Q56" s="30" t="str">
        <f t="shared" si="6"/>
        <v>A</v>
      </c>
      <c r="R56" s="38">
        <f>'[14]Фед-2024'!AQ56</f>
        <v>0</v>
      </c>
      <c r="S56" s="34" t="str">
        <f t="shared" si="7"/>
        <v>D</v>
      </c>
      <c r="T56" s="36">
        <f>'[14]Фед-2024'!AS56</f>
        <v>3.7240699051536427E-4</v>
      </c>
      <c r="U56" s="30" t="str">
        <f t="shared" si="9"/>
        <v>D</v>
      </c>
      <c r="V56" s="38">
        <f>'[14]Фед-2024'!AU56</f>
        <v>0</v>
      </c>
      <c r="W56" s="388" t="str">
        <f t="shared" si="8"/>
        <v>D</v>
      </c>
      <c r="X56" s="58" t="str">
        <f t="shared" si="10"/>
        <v>C</v>
      </c>
      <c r="Y56" s="277">
        <f t="shared" si="11"/>
        <v>2</v>
      </c>
      <c r="Z56" s="278">
        <f t="shared" si="12"/>
        <v>1</v>
      </c>
      <c r="AA56" s="278">
        <f t="shared" si="13"/>
        <v>4.2</v>
      </c>
      <c r="AB56" s="278">
        <f t="shared" si="14"/>
        <v>1</v>
      </c>
      <c r="AC56" s="278">
        <f t="shared" si="15"/>
        <v>2</v>
      </c>
      <c r="AD56" s="278">
        <f t="shared" si="16"/>
        <v>1</v>
      </c>
      <c r="AE56" s="278">
        <f t="shared" si="17"/>
        <v>4.2</v>
      </c>
      <c r="AF56" s="278">
        <f t="shared" si="18"/>
        <v>1</v>
      </c>
      <c r="AG56" s="278">
        <f t="shared" si="19"/>
        <v>1</v>
      </c>
      <c r="AH56" s="278">
        <f t="shared" si="20"/>
        <v>1</v>
      </c>
      <c r="AI56" s="59">
        <f t="shared" si="21"/>
        <v>1.8399999999999999</v>
      </c>
    </row>
    <row r="57" spans="1:35" x14ac:dyDescent="0.25">
      <c r="A57" s="403">
        <v>9</v>
      </c>
      <c r="B57" s="385">
        <v>40210</v>
      </c>
      <c r="C57" s="400" t="s">
        <v>22</v>
      </c>
      <c r="D57" s="387">
        <f>'[14]Мун-2024'!CU57</f>
        <v>0.34782608695652173</v>
      </c>
      <c r="E57" s="388" t="str">
        <f t="shared" si="0"/>
        <v>C</v>
      </c>
      <c r="F57" s="389">
        <f>'[14]Мун-2024'!CW57</f>
        <v>0.1223937388535616</v>
      </c>
      <c r="G57" s="24" t="str">
        <f t="shared" si="1"/>
        <v>D</v>
      </c>
      <c r="H57" s="390">
        <f>'[14]Мун-2024'!CY57</f>
        <v>0.36363636363636365</v>
      </c>
      <c r="I57" s="24" t="str">
        <f t="shared" si="2"/>
        <v>A</v>
      </c>
      <c r="J57" s="28">
        <f>'[14]Мун-2024'!DA57</f>
        <v>4.1275797373358347E-2</v>
      </c>
      <c r="K57" s="24" t="str">
        <f t="shared" si="3"/>
        <v>D</v>
      </c>
      <c r="L57" s="23">
        <f>'[14]Рег-2024'!AA57</f>
        <v>0</v>
      </c>
      <c r="M57" s="30" t="str">
        <f t="shared" si="4"/>
        <v>D</v>
      </c>
      <c r="N57" s="33">
        <f>'[14]Рег-2024'!AC57</f>
        <v>1.8748859866629742E-4</v>
      </c>
      <c r="O57" s="34" t="str">
        <f t="shared" si="5"/>
        <v>D</v>
      </c>
      <c r="P57" s="23">
        <f>'[14]Рег-2024'!AE57</f>
        <v>0</v>
      </c>
      <c r="Q57" s="30" t="str">
        <f t="shared" si="6"/>
        <v>D</v>
      </c>
      <c r="R57" s="38">
        <f>'[14]Фед-2024'!AQ57</f>
        <v>0</v>
      </c>
      <c r="S57" s="34" t="str">
        <f t="shared" si="7"/>
        <v>D</v>
      </c>
      <c r="T57" s="36">
        <f>'[14]Фед-2024'!AS57</f>
        <v>3.7240699051536427E-4</v>
      </c>
      <c r="U57" s="30" t="str">
        <f t="shared" si="9"/>
        <v>D</v>
      </c>
      <c r="V57" s="38">
        <f>'[14]Фед-2024'!AU57</f>
        <v>0</v>
      </c>
      <c r="W57" s="388" t="str">
        <f t="shared" si="8"/>
        <v>D</v>
      </c>
      <c r="X57" s="58" t="str">
        <f t="shared" si="10"/>
        <v>D</v>
      </c>
      <c r="Y57" s="277">
        <f t="shared" si="11"/>
        <v>2</v>
      </c>
      <c r="Z57" s="278">
        <f t="shared" si="12"/>
        <v>1</v>
      </c>
      <c r="AA57" s="278">
        <f t="shared" si="13"/>
        <v>4.2</v>
      </c>
      <c r="AB57" s="278">
        <f t="shared" si="14"/>
        <v>1</v>
      </c>
      <c r="AC57" s="278">
        <f t="shared" si="15"/>
        <v>1</v>
      </c>
      <c r="AD57" s="278">
        <f t="shared" si="16"/>
        <v>1</v>
      </c>
      <c r="AE57" s="278">
        <f t="shared" si="17"/>
        <v>1</v>
      </c>
      <c r="AF57" s="278">
        <f t="shared" si="18"/>
        <v>1</v>
      </c>
      <c r="AG57" s="278">
        <f t="shared" si="19"/>
        <v>1</v>
      </c>
      <c r="AH57" s="278">
        <f t="shared" si="20"/>
        <v>1</v>
      </c>
      <c r="AI57" s="59">
        <f t="shared" si="21"/>
        <v>1.42</v>
      </c>
    </row>
    <row r="58" spans="1:35" x14ac:dyDescent="0.25">
      <c r="A58" s="403">
        <v>10</v>
      </c>
      <c r="B58" s="385">
        <v>40300</v>
      </c>
      <c r="C58" s="400" t="s">
        <v>23</v>
      </c>
      <c r="D58" s="387">
        <f>'[14]Мун-2024'!CU58</f>
        <v>4.3478260869565216E-2</v>
      </c>
      <c r="E58" s="388" t="str">
        <f t="shared" si="0"/>
        <v>D</v>
      </c>
      <c r="F58" s="389">
        <f>'[14]Мун-2024'!CW58</f>
        <v>2.2253407064283928E-2</v>
      </c>
      <c r="G58" s="24" t="str">
        <f t="shared" si="1"/>
        <v>D</v>
      </c>
      <c r="H58" s="390">
        <f>'[14]Мун-2024'!CY58</f>
        <v>0</v>
      </c>
      <c r="I58" s="24" t="str">
        <f t="shared" si="2"/>
        <v>D</v>
      </c>
      <c r="J58" s="28">
        <f>'[14]Мун-2024'!DA58</f>
        <v>1.0471204188481676E-2</v>
      </c>
      <c r="K58" s="24" t="str">
        <f t="shared" si="3"/>
        <v>D</v>
      </c>
      <c r="L58" s="23">
        <f>'[14]Рег-2024'!AA58</f>
        <v>0</v>
      </c>
      <c r="M58" s="30" t="str">
        <f t="shared" si="4"/>
        <v>D</v>
      </c>
      <c r="N58" s="33">
        <f>'[14]Рег-2024'!AC58</f>
        <v>1.8748859866629742E-4</v>
      </c>
      <c r="O58" s="34" t="str">
        <f t="shared" si="5"/>
        <v>D</v>
      </c>
      <c r="P58" s="23">
        <f>'[14]Рег-2024'!AE58</f>
        <v>0</v>
      </c>
      <c r="Q58" s="30" t="str">
        <f t="shared" si="6"/>
        <v>D</v>
      </c>
      <c r="R58" s="38">
        <f>'[14]Фед-2024'!AQ58</f>
        <v>0</v>
      </c>
      <c r="S58" s="34" t="str">
        <f t="shared" si="7"/>
        <v>D</v>
      </c>
      <c r="T58" s="36">
        <f>'[14]Фед-2024'!AS58</f>
        <v>3.7240699051536427E-4</v>
      </c>
      <c r="U58" s="30" t="str">
        <f t="shared" si="9"/>
        <v>D</v>
      </c>
      <c r="V58" s="38">
        <f>'[14]Фед-2024'!AU58</f>
        <v>0</v>
      </c>
      <c r="W58" s="388" t="str">
        <f t="shared" si="8"/>
        <v>D</v>
      </c>
      <c r="X58" s="58" t="str">
        <f t="shared" si="10"/>
        <v>D</v>
      </c>
      <c r="Y58" s="277">
        <f t="shared" si="11"/>
        <v>1</v>
      </c>
      <c r="Z58" s="278">
        <f t="shared" si="12"/>
        <v>1</v>
      </c>
      <c r="AA58" s="278">
        <f t="shared" si="13"/>
        <v>1</v>
      </c>
      <c r="AB58" s="278">
        <f t="shared" si="14"/>
        <v>1</v>
      </c>
      <c r="AC58" s="278">
        <f t="shared" si="15"/>
        <v>1</v>
      </c>
      <c r="AD58" s="278">
        <f t="shared" si="16"/>
        <v>1</v>
      </c>
      <c r="AE58" s="278">
        <f t="shared" si="17"/>
        <v>1</v>
      </c>
      <c r="AF58" s="278">
        <f t="shared" si="18"/>
        <v>1</v>
      </c>
      <c r="AG58" s="278">
        <f t="shared" si="19"/>
        <v>1</v>
      </c>
      <c r="AH58" s="278">
        <f t="shared" si="20"/>
        <v>1</v>
      </c>
      <c r="AI58" s="59">
        <f t="shared" si="21"/>
        <v>1</v>
      </c>
    </row>
    <row r="59" spans="1:35" x14ac:dyDescent="0.25">
      <c r="A59" s="403">
        <v>11</v>
      </c>
      <c r="B59" s="385">
        <v>40360</v>
      </c>
      <c r="C59" s="400" t="s">
        <v>24</v>
      </c>
      <c r="D59" s="387">
        <f>'[14]Мун-2024'!CU59</f>
        <v>0.21739130434782608</v>
      </c>
      <c r="E59" s="388" t="str">
        <f t="shared" si="0"/>
        <v>C</v>
      </c>
      <c r="F59" s="389">
        <f>'[14]Мун-2024'!CW59</f>
        <v>9.4576980023206692E-2</v>
      </c>
      <c r="G59" s="24" t="str">
        <f t="shared" si="1"/>
        <v>D</v>
      </c>
      <c r="H59" s="390">
        <f>'[14]Мун-2024'!CY59</f>
        <v>0.11764705882352941</v>
      </c>
      <c r="I59" s="24" t="str">
        <f t="shared" si="2"/>
        <v>C</v>
      </c>
      <c r="J59" s="28">
        <f>'[14]Мун-2024'!DA59</f>
        <v>2.7463651050080775E-2</v>
      </c>
      <c r="K59" s="24" t="str">
        <f t="shared" si="3"/>
        <v>D</v>
      </c>
      <c r="L59" s="23">
        <f>'[14]Рег-2024'!AA59</f>
        <v>0.2</v>
      </c>
      <c r="M59" s="30" t="str">
        <f t="shared" si="4"/>
        <v>C</v>
      </c>
      <c r="N59" s="33">
        <f>'[14]Рег-2024'!AC59</f>
        <v>0.18748859866629741</v>
      </c>
      <c r="O59" s="34" t="str">
        <f t="shared" si="5"/>
        <v>D</v>
      </c>
      <c r="P59" s="23">
        <f>'[14]Рег-2024'!AE59</f>
        <v>1</v>
      </c>
      <c r="Q59" s="30" t="str">
        <f t="shared" si="6"/>
        <v>A</v>
      </c>
      <c r="R59" s="38">
        <f>'[14]Фед-2024'!AQ59</f>
        <v>0</v>
      </c>
      <c r="S59" s="34" t="str">
        <f t="shared" si="7"/>
        <v>D</v>
      </c>
      <c r="T59" s="36">
        <f>'[14]Фед-2024'!AS59</f>
        <v>3.7240699051536427E-4</v>
      </c>
      <c r="U59" s="30" t="str">
        <f t="shared" si="9"/>
        <v>D</v>
      </c>
      <c r="V59" s="38">
        <f>'[14]Фед-2024'!AU59</f>
        <v>0</v>
      </c>
      <c r="W59" s="388" t="str">
        <f t="shared" si="8"/>
        <v>D</v>
      </c>
      <c r="X59" s="58" t="str">
        <f t="shared" si="10"/>
        <v>C</v>
      </c>
      <c r="Y59" s="277">
        <f t="shared" si="11"/>
        <v>2</v>
      </c>
      <c r="Z59" s="278">
        <f t="shared" si="12"/>
        <v>1</v>
      </c>
      <c r="AA59" s="278">
        <f t="shared" si="13"/>
        <v>2</v>
      </c>
      <c r="AB59" s="278">
        <f t="shared" si="14"/>
        <v>1</v>
      </c>
      <c r="AC59" s="278">
        <f t="shared" si="15"/>
        <v>2</v>
      </c>
      <c r="AD59" s="278">
        <f t="shared" si="16"/>
        <v>1</v>
      </c>
      <c r="AE59" s="278">
        <f t="shared" si="17"/>
        <v>4.2</v>
      </c>
      <c r="AF59" s="278">
        <f t="shared" si="18"/>
        <v>1</v>
      </c>
      <c r="AG59" s="278">
        <f t="shared" si="19"/>
        <v>1</v>
      </c>
      <c r="AH59" s="278">
        <f t="shared" si="20"/>
        <v>1</v>
      </c>
      <c r="AI59" s="59">
        <f t="shared" si="21"/>
        <v>1.6199999999999999</v>
      </c>
    </row>
    <row r="60" spans="1:35" x14ac:dyDescent="0.25">
      <c r="A60" s="403">
        <v>12</v>
      </c>
      <c r="B60" s="385">
        <v>40390</v>
      </c>
      <c r="C60" s="400" t="s">
        <v>25</v>
      </c>
      <c r="D60" s="387">
        <f>'[14]Мун-2024'!CU60</f>
        <v>0.43478260869565216</v>
      </c>
      <c r="E60" s="388" t="str">
        <f t="shared" si="0"/>
        <v>B</v>
      </c>
      <c r="F60" s="389">
        <f>'[14]Мун-2024'!CW60</f>
        <v>2.5201983500301548</v>
      </c>
      <c r="G60" s="24" t="str">
        <f t="shared" si="1"/>
        <v>A</v>
      </c>
      <c r="H60" s="390">
        <f>'[14]Мун-2024'!CY60</f>
        <v>0</v>
      </c>
      <c r="I60" s="24" t="str">
        <f t="shared" si="2"/>
        <v>D</v>
      </c>
      <c r="J60" s="28">
        <f>'[14]Мун-2024'!DA60</f>
        <v>0.89702970297029705</v>
      </c>
      <c r="K60" s="24" t="str">
        <f t="shared" si="3"/>
        <v>A</v>
      </c>
      <c r="L60" s="23">
        <f>'[14]Рег-2024'!AA60</f>
        <v>0</v>
      </c>
      <c r="M60" s="30" t="str">
        <f t="shared" si="4"/>
        <v>D</v>
      </c>
      <c r="N60" s="33">
        <f>'[14]Рег-2024'!AC60</f>
        <v>1.8748859866629742E-4</v>
      </c>
      <c r="O60" s="34" t="str">
        <f t="shared" si="5"/>
        <v>D</v>
      </c>
      <c r="P60" s="23">
        <f>'[14]Рег-2024'!AE60</f>
        <v>0</v>
      </c>
      <c r="Q60" s="30" t="str">
        <f t="shared" si="6"/>
        <v>D</v>
      </c>
      <c r="R60" s="38">
        <f>'[14]Фед-2024'!AQ60</f>
        <v>0</v>
      </c>
      <c r="S60" s="34" t="str">
        <f t="shared" si="7"/>
        <v>D</v>
      </c>
      <c r="T60" s="36">
        <f>'[14]Фед-2024'!AS60</f>
        <v>3.7240699051536427E-4</v>
      </c>
      <c r="U60" s="30" t="str">
        <f t="shared" si="9"/>
        <v>D</v>
      </c>
      <c r="V60" s="38">
        <f>'[14]Фед-2024'!AU60</f>
        <v>0</v>
      </c>
      <c r="W60" s="388" t="str">
        <f t="shared" si="8"/>
        <v>D</v>
      </c>
      <c r="X60" s="58" t="str">
        <f t="shared" si="10"/>
        <v>C</v>
      </c>
      <c r="Y60" s="277">
        <f t="shared" si="11"/>
        <v>2.5</v>
      </c>
      <c r="Z60" s="278">
        <f t="shared" si="12"/>
        <v>4.2</v>
      </c>
      <c r="AA60" s="278">
        <f t="shared" si="13"/>
        <v>1</v>
      </c>
      <c r="AB60" s="278">
        <f t="shared" si="14"/>
        <v>4.2</v>
      </c>
      <c r="AC60" s="278">
        <f t="shared" si="15"/>
        <v>1</v>
      </c>
      <c r="AD60" s="278">
        <f t="shared" si="16"/>
        <v>1</v>
      </c>
      <c r="AE60" s="278">
        <f t="shared" si="17"/>
        <v>1</v>
      </c>
      <c r="AF60" s="278">
        <f t="shared" si="18"/>
        <v>1</v>
      </c>
      <c r="AG60" s="278">
        <f t="shared" si="19"/>
        <v>1</v>
      </c>
      <c r="AH60" s="278">
        <f t="shared" si="20"/>
        <v>1</v>
      </c>
      <c r="AI60" s="59">
        <f t="shared" si="21"/>
        <v>1.7899999999999998</v>
      </c>
    </row>
    <row r="61" spans="1:35" x14ac:dyDescent="0.25">
      <c r="A61" s="403">
        <v>13</v>
      </c>
      <c r="B61" s="385">
        <v>40720</v>
      </c>
      <c r="C61" s="400" t="s">
        <v>205</v>
      </c>
      <c r="D61" s="387">
        <f>'[14]Мун-2024'!CU61</f>
        <v>0.65217391304347827</v>
      </c>
      <c r="E61" s="388" t="str">
        <f t="shared" si="0"/>
        <v>A</v>
      </c>
      <c r="F61" s="389">
        <f>'[14]Мун-2024'!CW61</f>
        <v>3.4993482608586475</v>
      </c>
      <c r="G61" s="24" t="str">
        <f t="shared" si="1"/>
        <v>A</v>
      </c>
      <c r="H61" s="390">
        <f>'[14]Мун-2024'!CY61</f>
        <v>3.4976152623211444E-2</v>
      </c>
      <c r="I61" s="24" t="str">
        <f t="shared" si="2"/>
        <v>D</v>
      </c>
      <c r="J61" s="28">
        <f>'[14]Мун-2024'!DA61</f>
        <v>0.52548036758563077</v>
      </c>
      <c r="K61" s="24" t="str">
        <f t="shared" si="3"/>
        <v>A</v>
      </c>
      <c r="L61" s="23">
        <f>'[14]Рег-2024'!AA61</f>
        <v>0.8</v>
      </c>
      <c r="M61" s="30" t="str">
        <f t="shared" si="4"/>
        <v>A</v>
      </c>
      <c r="N61" s="33">
        <f>'[14]Рег-2024'!AC61</f>
        <v>1.4999087893303793</v>
      </c>
      <c r="O61" s="34" t="str">
        <f t="shared" si="5"/>
        <v>B</v>
      </c>
      <c r="P61" s="23">
        <f>'[14]Рег-2024'!AE61</f>
        <v>0.625</v>
      </c>
      <c r="Q61" s="30" t="str">
        <f t="shared" si="6"/>
        <v>A</v>
      </c>
      <c r="R61" s="38">
        <f>'[14]Фед-2024'!AQ61</f>
        <v>0</v>
      </c>
      <c r="S61" s="34" t="str">
        <f t="shared" si="7"/>
        <v>D</v>
      </c>
      <c r="T61" s="36">
        <f>'[14]Фед-2024'!AS61</f>
        <v>3.7240699051536427E-4</v>
      </c>
      <c r="U61" s="30" t="str">
        <f t="shared" si="9"/>
        <v>D</v>
      </c>
      <c r="V61" s="38">
        <f>'[14]Фед-2024'!AU61</f>
        <v>0</v>
      </c>
      <c r="W61" s="388" t="str">
        <f t="shared" si="8"/>
        <v>D</v>
      </c>
      <c r="X61" s="58" t="str">
        <f t="shared" si="10"/>
        <v>B</v>
      </c>
      <c r="Y61" s="277">
        <f t="shared" si="11"/>
        <v>4.2</v>
      </c>
      <c r="Z61" s="278">
        <f t="shared" si="12"/>
        <v>4.2</v>
      </c>
      <c r="AA61" s="278">
        <f t="shared" si="13"/>
        <v>1</v>
      </c>
      <c r="AB61" s="278">
        <f t="shared" si="14"/>
        <v>4.2</v>
      </c>
      <c r="AC61" s="278">
        <f t="shared" si="15"/>
        <v>4.2</v>
      </c>
      <c r="AD61" s="278">
        <f t="shared" si="16"/>
        <v>2.5</v>
      </c>
      <c r="AE61" s="278">
        <f t="shared" si="17"/>
        <v>4.2</v>
      </c>
      <c r="AF61" s="278">
        <f t="shared" si="18"/>
        <v>1</v>
      </c>
      <c r="AG61" s="278">
        <f t="shared" si="19"/>
        <v>1</v>
      </c>
      <c r="AH61" s="278">
        <f t="shared" si="20"/>
        <v>1</v>
      </c>
      <c r="AI61" s="59">
        <f t="shared" si="21"/>
        <v>2.75</v>
      </c>
    </row>
    <row r="62" spans="1:35" x14ac:dyDescent="0.25">
      <c r="A62" s="403">
        <v>14</v>
      </c>
      <c r="B62" s="385">
        <v>40730</v>
      </c>
      <c r="C62" s="400" t="s">
        <v>26</v>
      </c>
      <c r="D62" s="387">
        <f>'[14]Мун-2024'!CU62</f>
        <v>8.6956521739130432E-2</v>
      </c>
      <c r="E62" s="388" t="str">
        <f t="shared" si="0"/>
        <v>D</v>
      </c>
      <c r="F62" s="389">
        <f>'[14]Мун-2024'!CW62</f>
        <v>1.6690055298212946E-2</v>
      </c>
      <c r="G62" s="24" t="str">
        <f t="shared" si="1"/>
        <v>D</v>
      </c>
      <c r="H62" s="390">
        <f>'[14]Мун-2024'!CY62</f>
        <v>0</v>
      </c>
      <c r="I62" s="24" t="str">
        <f t="shared" si="2"/>
        <v>D</v>
      </c>
      <c r="J62" s="28">
        <f>'[14]Мун-2024'!DA62</f>
        <v>6.9767441860465115E-3</v>
      </c>
      <c r="K62" s="24" t="str">
        <f t="shared" si="3"/>
        <v>D</v>
      </c>
      <c r="L62" s="23">
        <f>'[14]Рег-2024'!AA62</f>
        <v>0</v>
      </c>
      <c r="M62" s="30" t="str">
        <f t="shared" si="4"/>
        <v>D</v>
      </c>
      <c r="N62" s="33">
        <f>'[14]Рег-2024'!AC62</f>
        <v>1.8748859866629742E-4</v>
      </c>
      <c r="O62" s="34" t="str">
        <f t="shared" si="5"/>
        <v>D</v>
      </c>
      <c r="P62" s="23">
        <f>'[14]Рег-2024'!AE62</f>
        <v>0</v>
      </c>
      <c r="Q62" s="30" t="str">
        <f t="shared" si="6"/>
        <v>D</v>
      </c>
      <c r="R62" s="38">
        <f>'[14]Фед-2024'!AQ62</f>
        <v>0</v>
      </c>
      <c r="S62" s="34" t="str">
        <f t="shared" si="7"/>
        <v>D</v>
      </c>
      <c r="T62" s="36">
        <f>'[14]Фед-2024'!AS62</f>
        <v>3.7240699051536427E-4</v>
      </c>
      <c r="U62" s="30" t="str">
        <f t="shared" si="9"/>
        <v>D</v>
      </c>
      <c r="V62" s="38">
        <f>'[14]Фед-2024'!AU62</f>
        <v>0</v>
      </c>
      <c r="W62" s="388" t="str">
        <f t="shared" si="8"/>
        <v>D</v>
      </c>
      <c r="X62" s="58" t="str">
        <f t="shared" si="10"/>
        <v>D</v>
      </c>
      <c r="Y62" s="277">
        <f t="shared" si="11"/>
        <v>1</v>
      </c>
      <c r="Z62" s="278">
        <f t="shared" si="12"/>
        <v>1</v>
      </c>
      <c r="AA62" s="278">
        <f t="shared" si="13"/>
        <v>1</v>
      </c>
      <c r="AB62" s="278">
        <f t="shared" si="14"/>
        <v>1</v>
      </c>
      <c r="AC62" s="278">
        <f t="shared" si="15"/>
        <v>1</v>
      </c>
      <c r="AD62" s="278">
        <f t="shared" si="16"/>
        <v>1</v>
      </c>
      <c r="AE62" s="278">
        <f t="shared" si="17"/>
        <v>1</v>
      </c>
      <c r="AF62" s="278">
        <f t="shared" si="18"/>
        <v>1</v>
      </c>
      <c r="AG62" s="278">
        <f t="shared" si="19"/>
        <v>1</v>
      </c>
      <c r="AH62" s="278">
        <f t="shared" si="20"/>
        <v>1</v>
      </c>
      <c r="AI62" s="59">
        <f t="shared" si="21"/>
        <v>1</v>
      </c>
    </row>
    <row r="63" spans="1:35" x14ac:dyDescent="0.25">
      <c r="A63" s="403">
        <v>15</v>
      </c>
      <c r="B63" s="385">
        <v>40820</v>
      </c>
      <c r="C63" s="400" t="s">
        <v>175</v>
      </c>
      <c r="D63" s="387">
        <f>'[14]Мун-2024'!CU63</f>
        <v>0.56521739130434778</v>
      </c>
      <c r="E63" s="388" t="str">
        <f t="shared" si="0"/>
        <v>B</v>
      </c>
      <c r="F63" s="389">
        <f>'[14]Мун-2024'!CW63</f>
        <v>0.26147753300533616</v>
      </c>
      <c r="G63" s="24" t="str">
        <f t="shared" si="1"/>
        <v>D</v>
      </c>
      <c r="H63" s="390">
        <f>'[14]Мун-2024'!CY63</f>
        <v>0.19148936170212766</v>
      </c>
      <c r="I63" s="24" t="str">
        <f t="shared" si="2"/>
        <v>B</v>
      </c>
      <c r="J63" s="28">
        <f>'[14]Мун-2024'!DA63</f>
        <v>5.4906542056074766E-2</v>
      </c>
      <c r="K63" s="24" t="str">
        <f t="shared" si="3"/>
        <v>D</v>
      </c>
      <c r="L63" s="23">
        <f>'[14]Рег-2024'!AA63</f>
        <v>0.2</v>
      </c>
      <c r="M63" s="30" t="str">
        <f t="shared" si="4"/>
        <v>C</v>
      </c>
      <c r="N63" s="33">
        <f>'[14]Рег-2024'!AC63</f>
        <v>0.18748859866629741</v>
      </c>
      <c r="O63" s="34" t="str">
        <f t="shared" si="5"/>
        <v>D</v>
      </c>
      <c r="P63" s="23">
        <f>'[14]Рег-2024'!AE63</f>
        <v>0</v>
      </c>
      <c r="Q63" s="30" t="str">
        <f t="shared" si="6"/>
        <v>D</v>
      </c>
      <c r="R63" s="38">
        <f>'[14]Фед-2024'!AQ63</f>
        <v>0</v>
      </c>
      <c r="S63" s="34" t="str">
        <f t="shared" si="7"/>
        <v>D</v>
      </c>
      <c r="T63" s="36">
        <f>'[14]Фед-2024'!AS63</f>
        <v>3.7240699051536427E-4</v>
      </c>
      <c r="U63" s="30" t="str">
        <f t="shared" si="9"/>
        <v>D</v>
      </c>
      <c r="V63" s="38">
        <f>'[14]Фед-2024'!AU63</f>
        <v>0</v>
      </c>
      <c r="W63" s="388" t="str">
        <f t="shared" si="8"/>
        <v>D</v>
      </c>
      <c r="X63" s="58" t="str">
        <f t="shared" si="10"/>
        <v>D</v>
      </c>
      <c r="Y63" s="277">
        <f t="shared" si="11"/>
        <v>2.5</v>
      </c>
      <c r="Z63" s="278">
        <f t="shared" si="12"/>
        <v>1</v>
      </c>
      <c r="AA63" s="278">
        <f t="shared" si="13"/>
        <v>2.5</v>
      </c>
      <c r="AB63" s="278">
        <f t="shared" si="14"/>
        <v>1</v>
      </c>
      <c r="AC63" s="278">
        <f t="shared" si="15"/>
        <v>2</v>
      </c>
      <c r="AD63" s="278">
        <f t="shared" si="16"/>
        <v>1</v>
      </c>
      <c r="AE63" s="278">
        <f t="shared" si="17"/>
        <v>1</v>
      </c>
      <c r="AF63" s="278">
        <f t="shared" si="18"/>
        <v>1</v>
      </c>
      <c r="AG63" s="278">
        <f t="shared" si="19"/>
        <v>1</v>
      </c>
      <c r="AH63" s="278">
        <f t="shared" si="20"/>
        <v>1</v>
      </c>
      <c r="AI63" s="59">
        <f t="shared" si="21"/>
        <v>1.4</v>
      </c>
    </row>
    <row r="64" spans="1:35" x14ac:dyDescent="0.25">
      <c r="A64" s="403">
        <v>16</v>
      </c>
      <c r="B64" s="385">
        <v>40840</v>
      </c>
      <c r="C64" s="400" t="s">
        <v>27</v>
      </c>
      <c r="D64" s="387">
        <f>'[14]Мун-2024'!CU64</f>
        <v>0.30434782608695654</v>
      </c>
      <c r="E64" s="388" t="str">
        <f t="shared" si="0"/>
        <v>C</v>
      </c>
      <c r="F64" s="389">
        <f>'[14]Мун-2024'!CW64</f>
        <v>0.13908379415177455</v>
      </c>
      <c r="G64" s="24" t="str">
        <f t="shared" si="1"/>
        <v>D</v>
      </c>
      <c r="H64" s="390">
        <f>'[14]Мун-2024'!CY64</f>
        <v>0.04</v>
      </c>
      <c r="I64" s="24" t="str">
        <f t="shared" si="2"/>
        <v>D</v>
      </c>
      <c r="J64" s="28">
        <f>'[14]Мун-2024'!DA64</f>
        <v>2.7233115468409588E-2</v>
      </c>
      <c r="K64" s="24" t="str">
        <f t="shared" si="3"/>
        <v>D</v>
      </c>
      <c r="L64" s="23">
        <f>'[14]Рег-2024'!AA64</f>
        <v>0</v>
      </c>
      <c r="M64" s="30" t="str">
        <f t="shared" si="4"/>
        <v>D</v>
      </c>
      <c r="N64" s="33">
        <f>'[14]Рег-2024'!AC64</f>
        <v>1.8748859866629742E-4</v>
      </c>
      <c r="O64" s="34" t="str">
        <f t="shared" si="5"/>
        <v>D</v>
      </c>
      <c r="P64" s="23">
        <f>'[14]Рег-2024'!AE64</f>
        <v>0</v>
      </c>
      <c r="Q64" s="30" t="str">
        <f t="shared" si="6"/>
        <v>D</v>
      </c>
      <c r="R64" s="38">
        <f>'[14]Фед-2024'!AQ64</f>
        <v>0</v>
      </c>
      <c r="S64" s="34" t="str">
        <f t="shared" si="7"/>
        <v>D</v>
      </c>
      <c r="T64" s="36">
        <f>'[14]Фед-2024'!AS64</f>
        <v>3.7240699051536427E-4</v>
      </c>
      <c r="U64" s="30" t="str">
        <f t="shared" si="9"/>
        <v>D</v>
      </c>
      <c r="V64" s="38">
        <f>'[14]Фед-2024'!AU64</f>
        <v>0</v>
      </c>
      <c r="W64" s="388" t="str">
        <f t="shared" si="8"/>
        <v>D</v>
      </c>
      <c r="X64" s="58" t="str">
        <f t="shared" si="10"/>
        <v>D</v>
      </c>
      <c r="Y64" s="277">
        <f t="shared" si="11"/>
        <v>2</v>
      </c>
      <c r="Z64" s="278">
        <f t="shared" si="12"/>
        <v>1</v>
      </c>
      <c r="AA64" s="278">
        <f t="shared" si="13"/>
        <v>1</v>
      </c>
      <c r="AB64" s="278">
        <f t="shared" si="14"/>
        <v>1</v>
      </c>
      <c r="AC64" s="278">
        <f t="shared" si="15"/>
        <v>1</v>
      </c>
      <c r="AD64" s="278">
        <f t="shared" si="16"/>
        <v>1</v>
      </c>
      <c r="AE64" s="278">
        <f t="shared" si="17"/>
        <v>1</v>
      </c>
      <c r="AF64" s="278">
        <f t="shared" si="18"/>
        <v>1</v>
      </c>
      <c r="AG64" s="278">
        <f t="shared" si="19"/>
        <v>1</v>
      </c>
      <c r="AH64" s="278">
        <f t="shared" si="20"/>
        <v>1</v>
      </c>
      <c r="AI64" s="59">
        <f t="shared" si="21"/>
        <v>1.1000000000000001</v>
      </c>
    </row>
    <row r="65" spans="1:35" x14ac:dyDescent="0.25">
      <c r="A65" s="403">
        <v>17</v>
      </c>
      <c r="B65" s="385">
        <v>40950</v>
      </c>
      <c r="C65" s="400" t="s">
        <v>7</v>
      </c>
      <c r="D65" s="387">
        <f>'[14]Мун-2024'!CU65</f>
        <v>0.43478260869565216</v>
      </c>
      <c r="E65" s="388" t="str">
        <f t="shared" si="0"/>
        <v>B</v>
      </c>
      <c r="F65" s="389">
        <f>'[14]Мун-2024'!CW65</f>
        <v>0.17802725651427143</v>
      </c>
      <c r="G65" s="24" t="str">
        <f t="shared" si="1"/>
        <v>D</v>
      </c>
      <c r="H65" s="390">
        <f>'[14]Мун-2024'!CY65</f>
        <v>0.15625</v>
      </c>
      <c r="I65" s="24" t="str">
        <f t="shared" si="2"/>
        <v>C</v>
      </c>
      <c r="J65" s="28">
        <f>'[14]Мун-2024'!DA65</f>
        <v>3.1746031746031744E-2</v>
      </c>
      <c r="K65" s="24" t="str">
        <f t="shared" si="3"/>
        <v>D</v>
      </c>
      <c r="L65" s="23">
        <f>'[14]Рег-2024'!AA65</f>
        <v>0</v>
      </c>
      <c r="M65" s="30" t="str">
        <f t="shared" si="4"/>
        <v>D</v>
      </c>
      <c r="N65" s="33">
        <f>'[14]Рег-2024'!AC65</f>
        <v>1.8748859866629742E-4</v>
      </c>
      <c r="O65" s="34" t="str">
        <f t="shared" si="5"/>
        <v>D</v>
      </c>
      <c r="P65" s="23">
        <f>'[14]Рег-2024'!AE65</f>
        <v>0</v>
      </c>
      <c r="Q65" s="30" t="str">
        <f t="shared" si="6"/>
        <v>D</v>
      </c>
      <c r="R65" s="38">
        <f>'[14]Фед-2024'!AQ65</f>
        <v>0</v>
      </c>
      <c r="S65" s="34" t="str">
        <f t="shared" si="7"/>
        <v>D</v>
      </c>
      <c r="T65" s="36">
        <f>'[14]Фед-2024'!AS65</f>
        <v>3.7240699051536427E-4</v>
      </c>
      <c r="U65" s="30" t="str">
        <f t="shared" si="9"/>
        <v>D</v>
      </c>
      <c r="V65" s="38">
        <f>'[14]Фед-2024'!AU65</f>
        <v>0</v>
      </c>
      <c r="W65" s="388" t="str">
        <f t="shared" si="8"/>
        <v>D</v>
      </c>
      <c r="X65" s="58" t="str">
        <f t="shared" si="10"/>
        <v>D</v>
      </c>
      <c r="Y65" s="277">
        <f t="shared" si="11"/>
        <v>2.5</v>
      </c>
      <c r="Z65" s="278">
        <f t="shared" si="12"/>
        <v>1</v>
      </c>
      <c r="AA65" s="278">
        <f t="shared" si="13"/>
        <v>2</v>
      </c>
      <c r="AB65" s="278">
        <f t="shared" si="14"/>
        <v>1</v>
      </c>
      <c r="AC65" s="278">
        <f t="shared" si="15"/>
        <v>1</v>
      </c>
      <c r="AD65" s="278">
        <f t="shared" si="16"/>
        <v>1</v>
      </c>
      <c r="AE65" s="278">
        <f t="shared" si="17"/>
        <v>1</v>
      </c>
      <c r="AF65" s="278">
        <f t="shared" si="18"/>
        <v>1</v>
      </c>
      <c r="AG65" s="278">
        <f t="shared" si="19"/>
        <v>1</v>
      </c>
      <c r="AH65" s="278">
        <f t="shared" si="20"/>
        <v>1</v>
      </c>
      <c r="AI65" s="59">
        <f t="shared" si="21"/>
        <v>1.25</v>
      </c>
    </row>
    <row r="66" spans="1:35" x14ac:dyDescent="0.25">
      <c r="A66" s="403">
        <v>18</v>
      </c>
      <c r="B66" s="385">
        <v>40990</v>
      </c>
      <c r="C66" s="400" t="s">
        <v>28</v>
      </c>
      <c r="D66" s="387">
        <f>'[14]Мун-2024'!CU66</f>
        <v>0.34782608695652173</v>
      </c>
      <c r="E66" s="388" t="str">
        <f t="shared" si="0"/>
        <v>C</v>
      </c>
      <c r="F66" s="389">
        <f>'[14]Мун-2024'!CW66</f>
        <v>0.21140736711069733</v>
      </c>
      <c r="G66" s="24" t="str">
        <f t="shared" si="1"/>
        <v>D</v>
      </c>
      <c r="H66" s="390">
        <f>'[14]Мун-2024'!CY66</f>
        <v>0.28947368421052633</v>
      </c>
      <c r="I66" s="24" t="str">
        <f t="shared" si="2"/>
        <v>A</v>
      </c>
      <c r="J66" s="28">
        <f>'[14]Мун-2024'!DA66</f>
        <v>3.1879194630872486E-2</v>
      </c>
      <c r="K66" s="24" t="str">
        <f t="shared" si="3"/>
        <v>D</v>
      </c>
      <c r="L66" s="23">
        <f>'[14]Рег-2024'!AA66</f>
        <v>0.2</v>
      </c>
      <c r="M66" s="30" t="str">
        <f t="shared" si="4"/>
        <v>C</v>
      </c>
      <c r="N66" s="33">
        <f>'[14]Рег-2024'!AC66</f>
        <v>0.37497719733259482</v>
      </c>
      <c r="O66" s="34" t="str">
        <f t="shared" si="5"/>
        <v>D</v>
      </c>
      <c r="P66" s="23">
        <f>'[14]Рег-2024'!AE66</f>
        <v>0</v>
      </c>
      <c r="Q66" s="30" t="str">
        <f t="shared" si="6"/>
        <v>D</v>
      </c>
      <c r="R66" s="38">
        <f>'[14]Фед-2024'!AQ66</f>
        <v>0.22222222222222221</v>
      </c>
      <c r="S66" s="34" t="str">
        <f t="shared" si="7"/>
        <v>A</v>
      </c>
      <c r="T66" s="36">
        <f>'[14]Фед-2024'!AS66</f>
        <v>0.74481398103072849</v>
      </c>
      <c r="U66" s="30" t="str">
        <f t="shared" si="9"/>
        <v>C</v>
      </c>
      <c r="V66" s="38">
        <f>'[14]Фед-2024'!AU66</f>
        <v>1</v>
      </c>
      <c r="W66" s="388" t="str">
        <f t="shared" si="8"/>
        <v>A</v>
      </c>
      <c r="X66" s="58" t="str">
        <f t="shared" si="10"/>
        <v>C</v>
      </c>
      <c r="Y66" s="277">
        <f t="shared" si="11"/>
        <v>2</v>
      </c>
      <c r="Z66" s="278">
        <f t="shared" si="12"/>
        <v>1</v>
      </c>
      <c r="AA66" s="278">
        <f t="shared" si="13"/>
        <v>4.2</v>
      </c>
      <c r="AB66" s="278">
        <f t="shared" si="14"/>
        <v>1</v>
      </c>
      <c r="AC66" s="278">
        <f t="shared" si="15"/>
        <v>2</v>
      </c>
      <c r="AD66" s="278">
        <f t="shared" si="16"/>
        <v>1</v>
      </c>
      <c r="AE66" s="278">
        <f t="shared" si="17"/>
        <v>1</v>
      </c>
      <c r="AF66" s="278">
        <f t="shared" si="18"/>
        <v>4.2</v>
      </c>
      <c r="AG66" s="278">
        <f t="shared" si="19"/>
        <v>2</v>
      </c>
      <c r="AH66" s="278">
        <f t="shared" si="20"/>
        <v>4.2</v>
      </c>
      <c r="AI66" s="59">
        <f t="shared" si="21"/>
        <v>2.2599999999999998</v>
      </c>
    </row>
    <row r="67" spans="1:35" x14ac:dyDescent="0.25">
      <c r="A67" s="404">
        <v>19</v>
      </c>
      <c r="B67" s="394">
        <v>40133</v>
      </c>
      <c r="C67" s="395" t="s">
        <v>206</v>
      </c>
      <c r="D67" s="396">
        <f>'[14]Мун-2024'!CU67</f>
        <v>0.43478260869565216</v>
      </c>
      <c r="E67" s="397" t="str">
        <f t="shared" si="0"/>
        <v>B</v>
      </c>
      <c r="F67" s="398">
        <f>'[14]Мун-2024'!CW67</f>
        <v>1.5577384944998749</v>
      </c>
      <c r="G67" s="24" t="str">
        <f t="shared" si="1"/>
        <v>A</v>
      </c>
      <c r="H67" s="399">
        <f>'[14]Мун-2024'!CY67</f>
        <v>1.7857142857142856E-2</v>
      </c>
      <c r="I67" s="24" t="str">
        <f t="shared" si="2"/>
        <v>D</v>
      </c>
      <c r="J67" s="28">
        <f>'[14]Мун-2024'!DA67</f>
        <v>0.24626209322779244</v>
      </c>
      <c r="K67" s="24" t="str">
        <f t="shared" si="3"/>
        <v>A</v>
      </c>
      <c r="L67" s="25">
        <f>'[14]Рег-2024'!AA66</f>
        <v>0.2</v>
      </c>
      <c r="M67" s="35" t="str">
        <f t="shared" si="4"/>
        <v>C</v>
      </c>
      <c r="N67" s="28">
        <f>'[14]Рег-2024'!AC66</f>
        <v>0.37497719733259482</v>
      </c>
      <c r="O67" s="40" t="str">
        <f t="shared" si="5"/>
        <v>D</v>
      </c>
      <c r="P67" s="25">
        <f>'[14]Рег-2024'!AE66</f>
        <v>0</v>
      </c>
      <c r="Q67" s="35" t="str">
        <f t="shared" si="6"/>
        <v>D</v>
      </c>
      <c r="R67" s="33">
        <f>'[14]Фед-2024'!AQ66</f>
        <v>0.22222222222222221</v>
      </c>
      <c r="S67" s="40" t="str">
        <f t="shared" si="7"/>
        <v>A</v>
      </c>
      <c r="T67" s="33">
        <f>'[14]Фед-2024'!AS66</f>
        <v>0.74481398103072849</v>
      </c>
      <c r="U67" s="35" t="str">
        <f t="shared" si="9"/>
        <v>C</v>
      </c>
      <c r="V67" s="33">
        <f>'[14]Фед-2024'!AU66</f>
        <v>1</v>
      </c>
      <c r="W67" s="397" t="str">
        <f t="shared" si="8"/>
        <v>A</v>
      </c>
      <c r="X67" s="57" t="str">
        <f t="shared" si="10"/>
        <v>B</v>
      </c>
      <c r="Y67" s="277">
        <f t="shared" si="11"/>
        <v>2.5</v>
      </c>
      <c r="Z67" s="278">
        <f t="shared" si="12"/>
        <v>4.2</v>
      </c>
      <c r="AA67" s="278">
        <f t="shared" si="13"/>
        <v>1</v>
      </c>
      <c r="AB67" s="278">
        <f t="shared" si="14"/>
        <v>4.2</v>
      </c>
      <c r="AC67" s="278">
        <f t="shared" si="15"/>
        <v>2</v>
      </c>
      <c r="AD67" s="278">
        <f t="shared" si="16"/>
        <v>1</v>
      </c>
      <c r="AE67" s="278">
        <f t="shared" si="17"/>
        <v>1</v>
      </c>
      <c r="AF67" s="278">
        <f t="shared" si="18"/>
        <v>4.2</v>
      </c>
      <c r="AG67" s="278">
        <f t="shared" si="19"/>
        <v>2</v>
      </c>
      <c r="AH67" s="278">
        <f t="shared" si="20"/>
        <v>4.2</v>
      </c>
      <c r="AI67" s="59">
        <f t="shared" si="21"/>
        <v>2.63</v>
      </c>
    </row>
    <row r="68" spans="1:35" ht="15.75" thickBot="1" x14ac:dyDescent="0.3">
      <c r="A68" s="404">
        <v>20</v>
      </c>
      <c r="B68" s="394">
        <v>40159</v>
      </c>
      <c r="C68" s="395" t="s">
        <v>207</v>
      </c>
      <c r="D68" s="396">
        <f>'[14]Мун-2024'!CU68</f>
        <v>0.34782608695652173</v>
      </c>
      <c r="E68" s="397" t="str">
        <f t="shared" si="0"/>
        <v>C</v>
      </c>
      <c r="F68" s="398">
        <f>'[14]Мун-2024'!CW68</f>
        <v>0.16690055298212947</v>
      </c>
      <c r="G68" s="24" t="str">
        <f t="shared" si="1"/>
        <v>D</v>
      </c>
      <c r="H68" s="399">
        <f>'[14]Мун-2024'!CY68</f>
        <v>6.6666666666666666E-2</v>
      </c>
      <c r="I68" s="24" t="str">
        <f t="shared" si="2"/>
        <v>D</v>
      </c>
      <c r="J68" s="28">
        <f>'[14]Мун-2024'!DA68</f>
        <v>1.4025245441795231E-2</v>
      </c>
      <c r="K68" s="24" t="str">
        <f t="shared" si="3"/>
        <v>D</v>
      </c>
      <c r="L68" s="25">
        <f>'[14]Рег-2024'!AA68</f>
        <v>0.2</v>
      </c>
      <c r="M68" s="35" t="str">
        <f t="shared" si="4"/>
        <v>C</v>
      </c>
      <c r="N68" s="28">
        <f>'[14]Рег-2024'!AC68</f>
        <v>0.18748859866629741</v>
      </c>
      <c r="O68" s="40" t="str">
        <f t="shared" si="5"/>
        <v>D</v>
      </c>
      <c r="P68" s="25">
        <f>'[14]Рег-2024'!AE68</f>
        <v>1</v>
      </c>
      <c r="Q68" s="35" t="str">
        <f t="shared" si="6"/>
        <v>A</v>
      </c>
      <c r="R68" s="26">
        <f>'[14]Фед-2024'!AQ68</f>
        <v>0</v>
      </c>
      <c r="S68" s="40" t="str">
        <f t="shared" si="7"/>
        <v>D</v>
      </c>
      <c r="T68" s="43">
        <f>'[14]Фед-2024'!AS68</f>
        <v>3.7240699051536427E-4</v>
      </c>
      <c r="U68" s="35" t="str">
        <f t="shared" si="9"/>
        <v>D</v>
      </c>
      <c r="V68" s="26">
        <f>'[14]Фед-2024'!AU68</f>
        <v>0</v>
      </c>
      <c r="W68" s="397" t="str">
        <f t="shared" si="8"/>
        <v>D</v>
      </c>
      <c r="X68" s="57" t="str">
        <f t="shared" si="10"/>
        <v>C</v>
      </c>
      <c r="Y68" s="277">
        <f t="shared" si="11"/>
        <v>2</v>
      </c>
      <c r="Z68" s="278">
        <f t="shared" si="12"/>
        <v>1</v>
      </c>
      <c r="AA68" s="278">
        <f t="shared" si="13"/>
        <v>1</v>
      </c>
      <c r="AB68" s="278">
        <f t="shared" si="14"/>
        <v>1</v>
      </c>
      <c r="AC68" s="278">
        <f t="shared" si="15"/>
        <v>2</v>
      </c>
      <c r="AD68" s="278">
        <f t="shared" si="16"/>
        <v>1</v>
      </c>
      <c r="AE68" s="278">
        <f t="shared" si="17"/>
        <v>4.2</v>
      </c>
      <c r="AF68" s="278">
        <f t="shared" si="18"/>
        <v>1</v>
      </c>
      <c r="AG68" s="278">
        <f t="shared" si="19"/>
        <v>1</v>
      </c>
      <c r="AH68" s="278">
        <f t="shared" si="20"/>
        <v>1</v>
      </c>
      <c r="AI68" s="59">
        <f t="shared" si="21"/>
        <v>1.52</v>
      </c>
    </row>
    <row r="69" spans="1:35" ht="15.75" thickBot="1" x14ac:dyDescent="0.3">
      <c r="A69" s="401"/>
      <c r="B69" s="377"/>
      <c r="C69" s="29" t="str">
        <f>'[14]Мун-2024'!C69</f>
        <v>СВЕРДЛОВСКИЙ РАЙОН</v>
      </c>
      <c r="D69" s="70">
        <f>'[14]Мун-2024'!CU69</f>
        <v>0.34472049689440992</v>
      </c>
      <c r="E69" s="71" t="str">
        <f t="shared" si="0"/>
        <v>C</v>
      </c>
      <c r="F69" s="72">
        <f>'[14]Мун-2024'!CW69</f>
        <v>0.21697071887676828</v>
      </c>
      <c r="G69" s="73" t="str">
        <f t="shared" si="1"/>
        <v>D</v>
      </c>
      <c r="H69" s="74">
        <f>'[14]Мун-2024'!CY69</f>
        <v>0.19780219780219779</v>
      </c>
      <c r="I69" s="73" t="str">
        <f t="shared" si="2"/>
        <v>B</v>
      </c>
      <c r="J69" s="75">
        <f>'[14]Мун-2024'!DA69</f>
        <v>2.926515516964142E-2</v>
      </c>
      <c r="K69" s="73" t="str">
        <f t="shared" si="3"/>
        <v>D</v>
      </c>
      <c r="L69" s="76">
        <f>'[14]Рег-2024'!AA69</f>
        <v>0.24285714285714285</v>
      </c>
      <c r="M69" s="77" t="str">
        <f t="shared" si="4"/>
        <v>B</v>
      </c>
      <c r="N69" s="75">
        <f>'[14]Рег-2024'!AC69</f>
        <v>0.4017612828563516</v>
      </c>
      <c r="O69" s="78" t="str">
        <f t="shared" si="5"/>
        <v>D</v>
      </c>
      <c r="P69" s="76">
        <f>'[14]Рег-2024'!AE69</f>
        <v>0.4</v>
      </c>
      <c r="Q69" s="77" t="str">
        <f t="shared" si="6"/>
        <v>B</v>
      </c>
      <c r="R69" s="75">
        <f>'[14]Фед-2024'!AQ69</f>
        <v>6.3492063492063489E-2</v>
      </c>
      <c r="S69" s="78" t="str">
        <f t="shared" si="7"/>
        <v>C</v>
      </c>
      <c r="T69" s="76">
        <f>'[14]Фед-2024'!AS69</f>
        <v>0.42560798916041626</v>
      </c>
      <c r="U69" s="77" t="str">
        <f t="shared" si="9"/>
        <v>D</v>
      </c>
      <c r="V69" s="75">
        <f>'[14]Фед-2024'!AU69</f>
        <v>1</v>
      </c>
      <c r="W69" s="71" t="str">
        <f t="shared" si="8"/>
        <v>A</v>
      </c>
      <c r="X69" s="79" t="str">
        <f t="shared" si="10"/>
        <v>C</v>
      </c>
      <c r="Y69" s="277">
        <f t="shared" si="11"/>
        <v>2</v>
      </c>
      <c r="Z69" s="278">
        <f t="shared" si="12"/>
        <v>1</v>
      </c>
      <c r="AA69" s="278">
        <f t="shared" si="13"/>
        <v>2.5</v>
      </c>
      <c r="AB69" s="278">
        <f t="shared" si="14"/>
        <v>1</v>
      </c>
      <c r="AC69" s="278">
        <f t="shared" si="15"/>
        <v>2.5</v>
      </c>
      <c r="AD69" s="278">
        <f t="shared" si="16"/>
        <v>1</v>
      </c>
      <c r="AE69" s="278">
        <f t="shared" si="17"/>
        <v>2.5</v>
      </c>
      <c r="AF69" s="278">
        <f t="shared" si="18"/>
        <v>2</v>
      </c>
      <c r="AG69" s="278">
        <f t="shared" si="19"/>
        <v>1</v>
      </c>
      <c r="AH69" s="278">
        <f t="shared" si="20"/>
        <v>4.2</v>
      </c>
      <c r="AI69" s="59">
        <f t="shared" si="21"/>
        <v>1.97</v>
      </c>
    </row>
    <row r="70" spans="1:35" x14ac:dyDescent="0.25">
      <c r="A70" s="402">
        <v>1</v>
      </c>
      <c r="B70" s="379">
        <v>50040</v>
      </c>
      <c r="C70" s="392" t="s">
        <v>73</v>
      </c>
      <c r="D70" s="381">
        <f>'[14]Мун-2024'!CU70</f>
        <v>0.56521739130434778</v>
      </c>
      <c r="E70" s="382" t="str">
        <f>IF(D70&gt;=$D$126,"A",IF(D70&gt;=$D$127,"B",IF(D70&gt;=$D$128,"C","D")))</f>
        <v>B</v>
      </c>
      <c r="F70" s="383">
        <f>'[14]Мун-2024'!CW70</f>
        <v>0.44506814128567856</v>
      </c>
      <c r="G70" s="27" t="str">
        <f>IF(F70&gt;=$F$126,"A",IF(F70&gt;=$F$127,"B",IF(F70&gt;=$F$128,"C","D")))</f>
        <v>D</v>
      </c>
      <c r="H70" s="384">
        <f>'[14]Мун-2024'!CY70</f>
        <v>0.22500000000000001</v>
      </c>
      <c r="I70" s="27" t="str">
        <f>IF(H70&gt;=$H$126,"A",IF(H70&gt;=$H$127,"B",IF(H70&gt;=$H$128,"C","D")))</f>
        <v>B</v>
      </c>
      <c r="J70" s="26">
        <f>'[14]Мун-2024'!DA70</f>
        <v>6.3593004769475353E-2</v>
      </c>
      <c r="K70" s="27" t="str">
        <f>IF(J70&gt;=$J$126,"A",IF(J70&gt;=$J$127,"B",IF(J70&gt;=$J$128,"C","D")))</f>
        <v>C</v>
      </c>
      <c r="L70" s="36">
        <f>'[14]Рег-2024'!AA70</f>
        <v>0.4</v>
      </c>
      <c r="M70" s="37" t="str">
        <f>IF(L70&gt;=$L$126,"A",IF(L70&gt;=$L$127,"B",IF(L70&gt;=$L$128,"C","D")))</f>
        <v>A</v>
      </c>
      <c r="N70" s="38">
        <f>'[14]Рег-2024'!AC70</f>
        <v>0.74995439466518965</v>
      </c>
      <c r="O70" s="39" t="str">
        <f>IF(N70&gt;=$N$126,"A",IF(N70&gt;=$N$127,"B",IF(N70&gt;=$N$128,"C","D")))</f>
        <v>C</v>
      </c>
      <c r="P70" s="36">
        <f>'[14]Рег-2024'!AE70</f>
        <v>0.25</v>
      </c>
      <c r="Q70" s="37" t="str">
        <f>IF(P70&gt;=$P$126,"A",IF(P70&gt;=$P$127,"B",IF(P70&gt;=$P$128,"C","D")))</f>
        <v>C</v>
      </c>
      <c r="R70" s="38">
        <f>'[14]Фед-2024'!AQ70</f>
        <v>0</v>
      </c>
      <c r="S70" s="39" t="str">
        <f>IF(R70&gt;=$R$126,"A",IF(R70&gt;=$R$127,"B",IF(R70&gt;=$R$128,"C","D")))</f>
        <v>D</v>
      </c>
      <c r="T70" s="36">
        <f>'[14]Фед-2024'!AS70</f>
        <v>3.7240699051536427E-4</v>
      </c>
      <c r="U70" s="37" t="str">
        <f>IF(T70&gt;=$T$126,"A",IF(T70&gt;=$T$127,"B",IF(T70&gt;=$T$128,"C","D")))</f>
        <v>D</v>
      </c>
      <c r="V70" s="38">
        <f>'[14]Фед-2024'!AU70</f>
        <v>0</v>
      </c>
      <c r="W70" s="382" t="str">
        <f>IF(V70&gt;=$V$126,"A",IF(V70&gt;=$V$127,"B",IF(V70&gt;=$V$128,"C","D")))</f>
        <v>D</v>
      </c>
      <c r="X70" s="56" t="str">
        <f t="shared" si="10"/>
        <v>C</v>
      </c>
      <c r="Y70" s="277">
        <f t="shared" si="11"/>
        <v>2.5</v>
      </c>
      <c r="Z70" s="278">
        <f t="shared" si="12"/>
        <v>1</v>
      </c>
      <c r="AA70" s="278">
        <f t="shared" si="13"/>
        <v>2.5</v>
      </c>
      <c r="AB70" s="278">
        <f t="shared" si="14"/>
        <v>2</v>
      </c>
      <c r="AC70" s="278">
        <f t="shared" si="15"/>
        <v>4.2</v>
      </c>
      <c r="AD70" s="278">
        <f t="shared" si="16"/>
        <v>2</v>
      </c>
      <c r="AE70" s="278">
        <f t="shared" si="17"/>
        <v>2</v>
      </c>
      <c r="AF70" s="278">
        <f t="shared" si="18"/>
        <v>1</v>
      </c>
      <c r="AG70" s="278">
        <f t="shared" si="19"/>
        <v>1</v>
      </c>
      <c r="AH70" s="278">
        <f t="shared" si="20"/>
        <v>1</v>
      </c>
      <c r="AI70" s="59">
        <f t="shared" si="21"/>
        <v>1.92</v>
      </c>
    </row>
    <row r="71" spans="1:35" x14ac:dyDescent="0.25">
      <c r="A71" s="403">
        <v>2</v>
      </c>
      <c r="B71" s="385">
        <v>50003</v>
      </c>
      <c r="C71" s="386" t="s">
        <v>72</v>
      </c>
      <c r="D71" s="387">
        <f>'[14]Мун-2024'!CU71</f>
        <v>0.21739130434782608</v>
      </c>
      <c r="E71" s="388" t="str">
        <f t="shared" ref="E71:E124" si="22">IF(D71&gt;=$D$126,"A",IF(D71&gt;=$D$127,"B",IF(D71&gt;=$D$128,"C","D")))</f>
        <v>C</v>
      </c>
      <c r="F71" s="389">
        <f>'[14]Мун-2024'!CW71</f>
        <v>0.19471731181248436</v>
      </c>
      <c r="G71" s="24" t="str">
        <f t="shared" ref="G71:G124" si="23">IF(F71&gt;=$F$126,"A",IF(F71&gt;=$F$127,"B",IF(F71&gt;=$F$128,"C","D")))</f>
        <v>D</v>
      </c>
      <c r="H71" s="390">
        <f>'[14]Мун-2024'!CY71</f>
        <v>0.25714285714285712</v>
      </c>
      <c r="I71" s="24" t="str">
        <f t="shared" ref="I71:I124" si="24">IF(H71&gt;=$H$126,"A",IF(H71&gt;=$H$127,"B",IF(H71&gt;=$H$128,"C","D")))</f>
        <v>A</v>
      </c>
      <c r="J71" s="28">
        <f>'[14]Мун-2024'!DA71</f>
        <v>2.8386050283860504E-2</v>
      </c>
      <c r="K71" s="24" t="str">
        <f t="shared" ref="K71:K124" si="25">IF(J71&gt;=$J$126,"A",IF(J71&gt;=$J$127,"B",IF(J71&gt;=$J$128,"C","D")))</f>
        <v>D</v>
      </c>
      <c r="L71" s="23">
        <f>'[14]Рег-2024'!AA71</f>
        <v>0.2</v>
      </c>
      <c r="M71" s="30" t="str">
        <f t="shared" ref="M71:M124" si="26">IF(L71&gt;=$L$126,"A",IF(L71&gt;=$L$127,"B",IF(L71&gt;=$L$128,"C","D")))</f>
        <v>C</v>
      </c>
      <c r="N71" s="33">
        <f>'[14]Рег-2024'!AC71</f>
        <v>0.18748859866629741</v>
      </c>
      <c r="O71" s="34" t="str">
        <f t="shared" ref="O71:O124" si="27">IF(N71&gt;=$N$126,"A",IF(N71&gt;=$N$127,"B",IF(N71&gt;=$N$128,"C","D")))</f>
        <v>D</v>
      </c>
      <c r="P71" s="23">
        <f>'[14]Рег-2024'!AE71</f>
        <v>1</v>
      </c>
      <c r="Q71" s="30" t="str">
        <f t="shared" ref="Q71:Q124" si="28">IF(P71&gt;=$P$126,"A",IF(P71&gt;=$P$127,"B",IF(P71&gt;=$P$128,"C","D")))</f>
        <v>A</v>
      </c>
      <c r="R71" s="38">
        <f>'[14]Фед-2024'!AQ71</f>
        <v>0.1111111111111111</v>
      </c>
      <c r="S71" s="34" t="str">
        <f t="shared" ref="S71:S124" si="29">IF(R71&gt;=$R$126,"A",IF(R71&gt;=$R$127,"B",IF(R71&gt;=$R$128,"C","D")))</f>
        <v>B</v>
      </c>
      <c r="T71" s="36">
        <f>'[14]Фед-2024'!AS71</f>
        <v>0.37240699051536424</v>
      </c>
      <c r="U71" s="30" t="str">
        <f t="shared" ref="U71:U124" si="30">IF(T71&gt;=$T$126,"A",IF(T71&gt;=$T$127,"B",IF(T71&gt;=$T$128,"C","D")))</f>
        <v>D</v>
      </c>
      <c r="V71" s="38">
        <f>'[14]Фед-2024'!AU71</f>
        <v>1</v>
      </c>
      <c r="W71" s="388" t="str">
        <f t="shared" ref="W71:W124" si="31">IF(V71&gt;=$V$126,"A",IF(V71&gt;=$V$127,"B",IF(V71&gt;=$V$128,"C","D")))</f>
        <v>A</v>
      </c>
      <c r="X71" s="58" t="str">
        <f t="shared" ref="X71:X122" si="32">IF(AI71&gt;=3.5,"A",IF(AI71&gt;=2.5,"B",IF(AI71&gt;=1.5,"C","D")))</f>
        <v>C</v>
      </c>
      <c r="Y71" s="277">
        <f t="shared" ref="Y71:Y122" si="33">IF(E71="A",4.2,IF(E71="B",2.5,IF(E71="C",2,1)))</f>
        <v>2</v>
      </c>
      <c r="Z71" s="278">
        <f t="shared" ref="Z71:Z122" si="34">IF(G71="A",4.2,IF(G71="B",2.5,IF(G71="C",2,1)))</f>
        <v>1</v>
      </c>
      <c r="AA71" s="278">
        <f t="shared" ref="AA71:AA122" si="35">IF(I71="A",4.2,IF(I71="B",2.5,IF(I71="C",2,1)))</f>
        <v>4.2</v>
      </c>
      <c r="AB71" s="278">
        <f t="shared" ref="AB71:AB122" si="36">IF(K71="A",4.2,IF(K71="B",2.5,IF(K71="C",2,1)))</f>
        <v>1</v>
      </c>
      <c r="AC71" s="278">
        <f t="shared" ref="AC71:AC122" si="37">IF(M71="A",4.2,IF(M71="B",2.5,IF(M71="C",2,1)))</f>
        <v>2</v>
      </c>
      <c r="AD71" s="278">
        <f t="shared" ref="AD71:AD122" si="38">IF(O71="A",4.2,IF(O71="B",2.5,IF(O71="C",2,1)))</f>
        <v>1</v>
      </c>
      <c r="AE71" s="278">
        <f t="shared" ref="AE71:AE122" si="39">IF(Q71="A",4.2,IF(Q71="B",2.5,IF(Q71="C",2,1)))</f>
        <v>4.2</v>
      </c>
      <c r="AF71" s="278">
        <f t="shared" ref="AF71:AF122" si="40">IF(S71="A",4.2,IF(S71="B",2.5,IF(S71="C",2,1)))</f>
        <v>2.5</v>
      </c>
      <c r="AG71" s="278">
        <f t="shared" ref="AG71:AG122" si="41">IF(U71="A",4.2,IF(U71="B",2.5,IF(U71="C",2,1)))</f>
        <v>1</v>
      </c>
      <c r="AH71" s="278">
        <f t="shared" ref="AH71:AH122" si="42">IF(W71="A",4.2,IF(W71="B",2.5,IF(W71="C",2,1)))</f>
        <v>4.2</v>
      </c>
      <c r="AI71" s="59">
        <f t="shared" ref="AI71:AI122" si="43">AVERAGE(Y71:AH71)</f>
        <v>2.3099999999999996</v>
      </c>
    </row>
    <row r="72" spans="1:35" x14ac:dyDescent="0.25">
      <c r="A72" s="403">
        <v>3</v>
      </c>
      <c r="B72" s="385">
        <v>50060</v>
      </c>
      <c r="C72" s="386" t="s">
        <v>208</v>
      </c>
      <c r="D72" s="387">
        <f>'[14]Мун-2024'!CU72</f>
        <v>0.34782608695652173</v>
      </c>
      <c r="E72" s="388" t="str">
        <f t="shared" si="22"/>
        <v>C</v>
      </c>
      <c r="F72" s="389">
        <f>'[14]Мун-2024'!CW72</f>
        <v>0.20584401534462635</v>
      </c>
      <c r="G72" s="24" t="str">
        <f t="shared" si="23"/>
        <v>D</v>
      </c>
      <c r="H72" s="390">
        <f>'[14]Мун-2024'!CY72</f>
        <v>0.27027027027027029</v>
      </c>
      <c r="I72" s="24" t="str">
        <f t="shared" si="24"/>
        <v>A</v>
      </c>
      <c r="J72" s="28">
        <f>'[14]Мун-2024'!DA72</f>
        <v>2.0856820744081173E-2</v>
      </c>
      <c r="K72" s="24" t="str">
        <f t="shared" si="25"/>
        <v>D</v>
      </c>
      <c r="L72" s="23">
        <f>'[14]Рег-2024'!AA72</f>
        <v>0.2</v>
      </c>
      <c r="M72" s="30" t="str">
        <f t="shared" si="26"/>
        <v>C</v>
      </c>
      <c r="N72" s="33">
        <f>'[14]Рег-2024'!AC72</f>
        <v>0.74995439466518965</v>
      </c>
      <c r="O72" s="34" t="str">
        <f t="shared" si="27"/>
        <v>C</v>
      </c>
      <c r="P72" s="23">
        <f>'[14]Рег-2024'!AE72</f>
        <v>0.5</v>
      </c>
      <c r="Q72" s="30" t="str">
        <f t="shared" si="28"/>
        <v>A</v>
      </c>
      <c r="R72" s="38">
        <f>'[14]Фед-2024'!AQ72</f>
        <v>0</v>
      </c>
      <c r="S72" s="34" t="str">
        <f t="shared" si="29"/>
        <v>D</v>
      </c>
      <c r="T72" s="36">
        <f>'[14]Фед-2024'!AS72</f>
        <v>3.7240699051536427E-4</v>
      </c>
      <c r="U72" s="30" t="str">
        <f t="shared" si="30"/>
        <v>D</v>
      </c>
      <c r="V72" s="38">
        <f>'[14]Фед-2024'!AU72</f>
        <v>0</v>
      </c>
      <c r="W72" s="388" t="str">
        <f t="shared" si="31"/>
        <v>D</v>
      </c>
      <c r="X72" s="58" t="str">
        <f t="shared" si="32"/>
        <v>C</v>
      </c>
      <c r="Y72" s="277">
        <f t="shared" si="33"/>
        <v>2</v>
      </c>
      <c r="Z72" s="278">
        <f t="shared" si="34"/>
        <v>1</v>
      </c>
      <c r="AA72" s="278">
        <f t="shared" si="35"/>
        <v>4.2</v>
      </c>
      <c r="AB72" s="278">
        <f t="shared" si="36"/>
        <v>1</v>
      </c>
      <c r="AC72" s="278">
        <f t="shared" si="37"/>
        <v>2</v>
      </c>
      <c r="AD72" s="278">
        <f t="shared" si="38"/>
        <v>2</v>
      </c>
      <c r="AE72" s="278">
        <f t="shared" si="39"/>
        <v>4.2</v>
      </c>
      <c r="AF72" s="278">
        <f t="shared" si="40"/>
        <v>1</v>
      </c>
      <c r="AG72" s="278">
        <f t="shared" si="41"/>
        <v>1</v>
      </c>
      <c r="AH72" s="278">
        <f t="shared" si="42"/>
        <v>1</v>
      </c>
      <c r="AI72" s="59">
        <f t="shared" si="43"/>
        <v>1.94</v>
      </c>
    </row>
    <row r="73" spans="1:35" x14ac:dyDescent="0.25">
      <c r="A73" s="403">
        <v>4</v>
      </c>
      <c r="B73" s="385">
        <v>50170</v>
      </c>
      <c r="C73" s="386" t="s">
        <v>209</v>
      </c>
      <c r="D73" s="387">
        <f>'[14]Мун-2024'!CU73</f>
        <v>0.17391304347826086</v>
      </c>
      <c r="E73" s="388" t="str">
        <f t="shared" si="22"/>
        <v>D</v>
      </c>
      <c r="F73" s="389">
        <f>'[14]Мун-2024'!CW73</f>
        <v>5.0070165894638835E-2</v>
      </c>
      <c r="G73" s="24" t="str">
        <f t="shared" si="23"/>
        <v>D</v>
      </c>
      <c r="H73" s="390">
        <f>'[14]Мун-2024'!CY73</f>
        <v>0.1111111111111111</v>
      </c>
      <c r="I73" s="24" t="str">
        <f t="shared" si="24"/>
        <v>C</v>
      </c>
      <c r="J73" s="28">
        <f>'[14]Мун-2024'!DA73</f>
        <v>1.0428736964078795E-2</v>
      </c>
      <c r="K73" s="24" t="str">
        <f t="shared" si="25"/>
        <v>D</v>
      </c>
      <c r="L73" s="23">
        <f>'[14]Рег-2024'!AA73</f>
        <v>0.2</v>
      </c>
      <c r="M73" s="30" t="str">
        <f t="shared" si="26"/>
        <v>C</v>
      </c>
      <c r="N73" s="33">
        <f>'[14]Рег-2024'!AC73</f>
        <v>0.18748859866629741</v>
      </c>
      <c r="O73" s="34" t="str">
        <f t="shared" si="27"/>
        <v>D</v>
      </c>
      <c r="P73" s="23">
        <f>'[14]Рег-2024'!AE73</f>
        <v>0</v>
      </c>
      <c r="Q73" s="30" t="str">
        <f t="shared" si="28"/>
        <v>D</v>
      </c>
      <c r="R73" s="38">
        <f>'[14]Фед-2024'!AQ73</f>
        <v>0</v>
      </c>
      <c r="S73" s="34" t="str">
        <f t="shared" si="29"/>
        <v>D</v>
      </c>
      <c r="T73" s="36">
        <f>'[14]Фед-2024'!AS73</f>
        <v>3.7240699051536427E-4</v>
      </c>
      <c r="U73" s="30" t="str">
        <f t="shared" si="30"/>
        <v>D</v>
      </c>
      <c r="V73" s="38">
        <f>'[14]Фед-2024'!AU73</f>
        <v>0</v>
      </c>
      <c r="W73" s="388" t="str">
        <f t="shared" si="31"/>
        <v>D</v>
      </c>
      <c r="X73" s="58" t="str">
        <f t="shared" si="32"/>
        <v>D</v>
      </c>
      <c r="Y73" s="277">
        <f t="shared" si="33"/>
        <v>1</v>
      </c>
      <c r="Z73" s="278">
        <f t="shared" si="34"/>
        <v>1</v>
      </c>
      <c r="AA73" s="278">
        <f t="shared" si="35"/>
        <v>2</v>
      </c>
      <c r="AB73" s="278">
        <f t="shared" si="36"/>
        <v>1</v>
      </c>
      <c r="AC73" s="278">
        <f t="shared" si="37"/>
        <v>2</v>
      </c>
      <c r="AD73" s="278">
        <f t="shared" si="38"/>
        <v>1</v>
      </c>
      <c r="AE73" s="278">
        <f t="shared" si="39"/>
        <v>1</v>
      </c>
      <c r="AF73" s="278">
        <f t="shared" si="40"/>
        <v>1</v>
      </c>
      <c r="AG73" s="278">
        <f t="shared" si="41"/>
        <v>1</v>
      </c>
      <c r="AH73" s="278">
        <f t="shared" si="42"/>
        <v>1</v>
      </c>
      <c r="AI73" s="59">
        <f t="shared" si="43"/>
        <v>1.2</v>
      </c>
    </row>
    <row r="74" spans="1:35" x14ac:dyDescent="0.25">
      <c r="A74" s="403">
        <v>5</v>
      </c>
      <c r="B74" s="385">
        <v>50230</v>
      </c>
      <c r="C74" s="386" t="s">
        <v>70</v>
      </c>
      <c r="D74" s="387">
        <f>'[14]Мун-2024'!CU74</f>
        <v>0.34782608695652173</v>
      </c>
      <c r="E74" s="388" t="str">
        <f t="shared" si="22"/>
        <v>C</v>
      </c>
      <c r="F74" s="389">
        <f>'[14]Мун-2024'!CW74</f>
        <v>0.46732154834996248</v>
      </c>
      <c r="G74" s="24" t="str">
        <f t="shared" si="23"/>
        <v>D</v>
      </c>
      <c r="H74" s="390">
        <f>'[14]Мун-2024'!CY74</f>
        <v>0.25</v>
      </c>
      <c r="I74" s="24" t="str">
        <f t="shared" si="24"/>
        <v>A</v>
      </c>
      <c r="J74" s="28">
        <f>'[14]Мун-2024'!DA74</f>
        <v>8.0229226361031525E-2</v>
      </c>
      <c r="K74" s="24" t="str">
        <f t="shared" si="25"/>
        <v>C</v>
      </c>
      <c r="L74" s="23">
        <f>'[14]Рег-2024'!AA74</f>
        <v>0.4</v>
      </c>
      <c r="M74" s="30" t="str">
        <f t="shared" si="26"/>
        <v>A</v>
      </c>
      <c r="N74" s="33">
        <f>'[14]Рег-2024'!AC74</f>
        <v>1.8748859866629741</v>
      </c>
      <c r="O74" s="34" t="str">
        <f t="shared" si="27"/>
        <v>A</v>
      </c>
      <c r="P74" s="23">
        <f>'[14]Рег-2024'!AE74</f>
        <v>0.2</v>
      </c>
      <c r="Q74" s="30" t="str">
        <f t="shared" si="28"/>
        <v>C</v>
      </c>
      <c r="R74" s="38">
        <f>'[14]Фед-2024'!AQ74</f>
        <v>0</v>
      </c>
      <c r="S74" s="34" t="str">
        <f t="shared" si="29"/>
        <v>D</v>
      </c>
      <c r="T74" s="36">
        <f>'[14]Фед-2024'!AS74</f>
        <v>3.7240699051536427E-4</v>
      </c>
      <c r="U74" s="30" t="str">
        <f t="shared" si="30"/>
        <v>D</v>
      </c>
      <c r="V74" s="38">
        <f>'[14]Фед-2024'!AU74</f>
        <v>0</v>
      </c>
      <c r="W74" s="388" t="str">
        <f t="shared" si="31"/>
        <v>D</v>
      </c>
      <c r="X74" s="58" t="str">
        <f t="shared" si="32"/>
        <v>C</v>
      </c>
      <c r="Y74" s="277">
        <f t="shared" si="33"/>
        <v>2</v>
      </c>
      <c r="Z74" s="278">
        <f t="shared" si="34"/>
        <v>1</v>
      </c>
      <c r="AA74" s="278">
        <f t="shared" si="35"/>
        <v>4.2</v>
      </c>
      <c r="AB74" s="278">
        <f t="shared" si="36"/>
        <v>2</v>
      </c>
      <c r="AC74" s="278">
        <f t="shared" si="37"/>
        <v>4.2</v>
      </c>
      <c r="AD74" s="278">
        <f t="shared" si="38"/>
        <v>4.2</v>
      </c>
      <c r="AE74" s="278">
        <f t="shared" si="39"/>
        <v>2</v>
      </c>
      <c r="AF74" s="278">
        <f t="shared" si="40"/>
        <v>1</v>
      </c>
      <c r="AG74" s="278">
        <f t="shared" si="41"/>
        <v>1</v>
      </c>
      <c r="AH74" s="278">
        <f t="shared" si="42"/>
        <v>1</v>
      </c>
      <c r="AI74" s="59">
        <f t="shared" si="43"/>
        <v>2.2599999999999998</v>
      </c>
    </row>
    <row r="75" spans="1:35" x14ac:dyDescent="0.25">
      <c r="A75" s="403">
        <v>6</v>
      </c>
      <c r="B75" s="385">
        <v>50340</v>
      </c>
      <c r="C75" s="386" t="s">
        <v>210</v>
      </c>
      <c r="D75" s="387">
        <f>'[14]Мун-2024'!CU75</f>
        <v>0.17391304347826086</v>
      </c>
      <c r="E75" s="388" t="str">
        <f t="shared" si="22"/>
        <v>D</v>
      </c>
      <c r="F75" s="389">
        <f>'[14]Мун-2024'!CW75</f>
        <v>7.2323572958922763E-2</v>
      </c>
      <c r="G75" s="24" t="str">
        <f t="shared" si="23"/>
        <v>D</v>
      </c>
      <c r="H75" s="390">
        <f>'[14]Мун-2024'!CY75</f>
        <v>0.15384615384615385</v>
      </c>
      <c r="I75" s="24" t="str">
        <f t="shared" si="24"/>
        <v>C</v>
      </c>
      <c r="J75" s="28">
        <f>'[14]Мун-2024'!DA75</f>
        <v>1.264591439688716E-2</v>
      </c>
      <c r="K75" s="24" t="str">
        <f t="shared" si="25"/>
        <v>D</v>
      </c>
      <c r="L75" s="23">
        <f>'[14]Рег-2024'!AA75</f>
        <v>0.2</v>
      </c>
      <c r="M75" s="30" t="str">
        <f t="shared" si="26"/>
        <v>C</v>
      </c>
      <c r="N75" s="33">
        <f>'[14]Рег-2024'!AC75</f>
        <v>0.18748859866629741</v>
      </c>
      <c r="O75" s="34" t="str">
        <f t="shared" si="27"/>
        <v>D</v>
      </c>
      <c r="P75" s="23">
        <f>'[14]Рег-2024'!AE75</f>
        <v>0</v>
      </c>
      <c r="Q75" s="30" t="str">
        <f t="shared" si="28"/>
        <v>D</v>
      </c>
      <c r="R75" s="38">
        <f>'[14]Фед-2024'!AQ75</f>
        <v>0.1111111111111111</v>
      </c>
      <c r="S75" s="34" t="str">
        <f t="shared" si="29"/>
        <v>B</v>
      </c>
      <c r="T75" s="36">
        <f>'[14]Фед-2024'!AS75</f>
        <v>0.37240699051536424</v>
      </c>
      <c r="U75" s="30" t="str">
        <f t="shared" si="30"/>
        <v>D</v>
      </c>
      <c r="V75" s="38">
        <f>'[14]Фед-2024'!AU75</f>
        <v>1</v>
      </c>
      <c r="W75" s="388" t="str">
        <f t="shared" si="31"/>
        <v>A</v>
      </c>
      <c r="X75" s="58" t="str">
        <f t="shared" si="32"/>
        <v>C</v>
      </c>
      <c r="Y75" s="277">
        <f t="shared" si="33"/>
        <v>1</v>
      </c>
      <c r="Z75" s="278">
        <f t="shared" si="34"/>
        <v>1</v>
      </c>
      <c r="AA75" s="278">
        <f t="shared" si="35"/>
        <v>2</v>
      </c>
      <c r="AB75" s="278">
        <f t="shared" si="36"/>
        <v>1</v>
      </c>
      <c r="AC75" s="278">
        <f t="shared" si="37"/>
        <v>2</v>
      </c>
      <c r="AD75" s="278">
        <f t="shared" si="38"/>
        <v>1</v>
      </c>
      <c r="AE75" s="278">
        <f t="shared" si="39"/>
        <v>1</v>
      </c>
      <c r="AF75" s="278">
        <f t="shared" si="40"/>
        <v>2.5</v>
      </c>
      <c r="AG75" s="278">
        <f t="shared" si="41"/>
        <v>1</v>
      </c>
      <c r="AH75" s="278">
        <f t="shared" si="42"/>
        <v>4.2</v>
      </c>
      <c r="AI75" s="59">
        <f t="shared" si="43"/>
        <v>1.67</v>
      </c>
    </row>
    <row r="76" spans="1:35" x14ac:dyDescent="0.25">
      <c r="A76" s="403">
        <v>7</v>
      </c>
      <c r="B76" s="385">
        <v>50420</v>
      </c>
      <c r="C76" s="386" t="s">
        <v>211</v>
      </c>
      <c r="D76" s="387">
        <f>'[14]Мун-2024'!CU76</f>
        <v>0.39130434782608697</v>
      </c>
      <c r="E76" s="388" t="str">
        <f t="shared" si="22"/>
        <v>B</v>
      </c>
      <c r="F76" s="389">
        <f>'[14]Мун-2024'!CW76</f>
        <v>0.2169707188767683</v>
      </c>
      <c r="G76" s="24" t="str">
        <f t="shared" si="23"/>
        <v>D</v>
      </c>
      <c r="H76" s="390">
        <f>'[14]Мун-2024'!CY76</f>
        <v>0.25641025641025639</v>
      </c>
      <c r="I76" s="24" t="str">
        <f t="shared" si="24"/>
        <v>A</v>
      </c>
      <c r="J76" s="28">
        <f>'[14]Мун-2024'!DA76</f>
        <v>4.1489361702127657E-2</v>
      </c>
      <c r="K76" s="24" t="str">
        <f t="shared" si="25"/>
        <v>D</v>
      </c>
      <c r="L76" s="23">
        <f>'[14]Рег-2024'!AA76</f>
        <v>0.4</v>
      </c>
      <c r="M76" s="30" t="str">
        <f t="shared" si="26"/>
        <v>A</v>
      </c>
      <c r="N76" s="33">
        <f>'[14]Рег-2024'!AC76</f>
        <v>0.37497719733259482</v>
      </c>
      <c r="O76" s="34" t="str">
        <f t="shared" si="27"/>
        <v>D</v>
      </c>
      <c r="P76" s="23">
        <f>'[14]Рег-2024'!AE76</f>
        <v>0.5</v>
      </c>
      <c r="Q76" s="30" t="str">
        <f t="shared" si="28"/>
        <v>A</v>
      </c>
      <c r="R76" s="38">
        <f>'[14]Фед-2024'!AQ76</f>
        <v>0.1111111111111111</v>
      </c>
      <c r="S76" s="34" t="str">
        <f t="shared" si="29"/>
        <v>B</v>
      </c>
      <c r="T76" s="36">
        <f>'[14]Фед-2024'!AS76</f>
        <v>0.37240699051536424</v>
      </c>
      <c r="U76" s="30" t="str">
        <f t="shared" si="30"/>
        <v>D</v>
      </c>
      <c r="V76" s="38">
        <f>'[14]Фед-2024'!AU76</f>
        <v>1</v>
      </c>
      <c r="W76" s="388" t="str">
        <f t="shared" si="31"/>
        <v>A</v>
      </c>
      <c r="X76" s="58" t="str">
        <f t="shared" si="32"/>
        <v>B</v>
      </c>
      <c r="Y76" s="277">
        <f t="shared" si="33"/>
        <v>2.5</v>
      </c>
      <c r="Z76" s="278">
        <f t="shared" si="34"/>
        <v>1</v>
      </c>
      <c r="AA76" s="278">
        <f t="shared" si="35"/>
        <v>4.2</v>
      </c>
      <c r="AB76" s="278">
        <f t="shared" si="36"/>
        <v>1</v>
      </c>
      <c r="AC76" s="278">
        <f t="shared" si="37"/>
        <v>4.2</v>
      </c>
      <c r="AD76" s="278">
        <f t="shared" si="38"/>
        <v>1</v>
      </c>
      <c r="AE76" s="278">
        <f t="shared" si="39"/>
        <v>4.2</v>
      </c>
      <c r="AF76" s="278">
        <f t="shared" si="40"/>
        <v>2.5</v>
      </c>
      <c r="AG76" s="278">
        <f t="shared" si="41"/>
        <v>1</v>
      </c>
      <c r="AH76" s="278">
        <f t="shared" si="42"/>
        <v>4.2</v>
      </c>
      <c r="AI76" s="59">
        <f t="shared" si="43"/>
        <v>2.5799999999999996</v>
      </c>
    </row>
    <row r="77" spans="1:35" x14ac:dyDescent="0.25">
      <c r="A77" s="403">
        <v>8</v>
      </c>
      <c r="B77" s="385">
        <v>50450</v>
      </c>
      <c r="C77" s="386" t="s">
        <v>212</v>
      </c>
      <c r="D77" s="387">
        <f>'[14]Мун-2024'!CU77</f>
        <v>0.2608695652173913</v>
      </c>
      <c r="E77" s="388" t="str">
        <f t="shared" si="22"/>
        <v>C</v>
      </c>
      <c r="F77" s="389">
        <f>'[14]Мун-2024'!CW77</f>
        <v>0.16133720121605849</v>
      </c>
      <c r="G77" s="24" t="str">
        <f t="shared" si="23"/>
        <v>D</v>
      </c>
      <c r="H77" s="390">
        <f>'[14]Мун-2024'!CY77</f>
        <v>0.2413793103448276</v>
      </c>
      <c r="I77" s="24" t="str">
        <f t="shared" si="24"/>
        <v>B</v>
      </c>
      <c r="J77" s="28">
        <f>'[14]Мун-2024'!DA77</f>
        <v>2.0322354590049056E-2</v>
      </c>
      <c r="K77" s="24" t="str">
        <f t="shared" si="25"/>
        <v>D</v>
      </c>
      <c r="L77" s="23">
        <f>'[14]Рег-2024'!AA77</f>
        <v>0.2</v>
      </c>
      <c r="M77" s="30" t="str">
        <f t="shared" si="26"/>
        <v>C</v>
      </c>
      <c r="N77" s="33">
        <f>'[14]Рег-2024'!AC77</f>
        <v>0.18748859866629741</v>
      </c>
      <c r="O77" s="34" t="str">
        <f t="shared" si="27"/>
        <v>D</v>
      </c>
      <c r="P77" s="23">
        <f>'[14]Рег-2024'!AE77</f>
        <v>1</v>
      </c>
      <c r="Q77" s="30" t="str">
        <f t="shared" si="28"/>
        <v>A</v>
      </c>
      <c r="R77" s="38">
        <f>'[14]Фед-2024'!AQ77</f>
        <v>0</v>
      </c>
      <c r="S77" s="34" t="str">
        <f t="shared" si="29"/>
        <v>D</v>
      </c>
      <c r="T77" s="36">
        <f>'[14]Фед-2024'!AS77</f>
        <v>3.7240699051536427E-4</v>
      </c>
      <c r="U77" s="30" t="str">
        <f t="shared" si="30"/>
        <v>D</v>
      </c>
      <c r="V77" s="38">
        <f>'[14]Фед-2024'!AU77</f>
        <v>0</v>
      </c>
      <c r="W77" s="388" t="str">
        <f t="shared" si="31"/>
        <v>D</v>
      </c>
      <c r="X77" s="58" t="str">
        <f t="shared" si="32"/>
        <v>C</v>
      </c>
      <c r="Y77" s="277">
        <f t="shared" si="33"/>
        <v>2</v>
      </c>
      <c r="Z77" s="278">
        <f t="shared" si="34"/>
        <v>1</v>
      </c>
      <c r="AA77" s="278">
        <f t="shared" si="35"/>
        <v>2.5</v>
      </c>
      <c r="AB77" s="278">
        <f t="shared" si="36"/>
        <v>1</v>
      </c>
      <c r="AC77" s="278">
        <f t="shared" si="37"/>
        <v>2</v>
      </c>
      <c r="AD77" s="278">
        <f t="shared" si="38"/>
        <v>1</v>
      </c>
      <c r="AE77" s="278">
        <f t="shared" si="39"/>
        <v>4.2</v>
      </c>
      <c r="AF77" s="278">
        <f t="shared" si="40"/>
        <v>1</v>
      </c>
      <c r="AG77" s="278">
        <f t="shared" si="41"/>
        <v>1</v>
      </c>
      <c r="AH77" s="278">
        <f t="shared" si="42"/>
        <v>1</v>
      </c>
      <c r="AI77" s="59">
        <f t="shared" si="43"/>
        <v>1.67</v>
      </c>
    </row>
    <row r="78" spans="1:35" x14ac:dyDescent="0.25">
      <c r="A78" s="403">
        <v>9</v>
      </c>
      <c r="B78" s="385">
        <v>50620</v>
      </c>
      <c r="C78" s="386" t="s">
        <v>17</v>
      </c>
      <c r="D78" s="387">
        <f>'[14]Мун-2024'!CU78</f>
        <v>0.17391304347826086</v>
      </c>
      <c r="E78" s="388" t="str">
        <f t="shared" si="22"/>
        <v>D</v>
      </c>
      <c r="F78" s="389">
        <f>'[14]Мун-2024'!CW78</f>
        <v>6.6760221192851785E-2</v>
      </c>
      <c r="G78" s="24" t="str">
        <f t="shared" si="23"/>
        <v>D</v>
      </c>
      <c r="H78" s="390">
        <f>'[14]Мун-2024'!CY78</f>
        <v>0.16666666666666666</v>
      </c>
      <c r="I78" s="24" t="str">
        <f t="shared" si="24"/>
        <v>B</v>
      </c>
      <c r="J78" s="28">
        <f>'[14]Мун-2024'!DA78</f>
        <v>1.5894039735099338E-2</v>
      </c>
      <c r="K78" s="24" t="str">
        <f t="shared" si="25"/>
        <v>D</v>
      </c>
      <c r="L78" s="23">
        <f>'[14]Рег-2024'!AA78</f>
        <v>0</v>
      </c>
      <c r="M78" s="30" t="str">
        <f t="shared" si="26"/>
        <v>D</v>
      </c>
      <c r="N78" s="33">
        <f>'[14]Рег-2024'!AC78</f>
        <v>1.8748859866629742E-4</v>
      </c>
      <c r="O78" s="34" t="str">
        <f t="shared" si="27"/>
        <v>D</v>
      </c>
      <c r="P78" s="23">
        <f>'[14]Рег-2024'!AE78</f>
        <v>0</v>
      </c>
      <c r="Q78" s="30" t="str">
        <f t="shared" si="28"/>
        <v>D</v>
      </c>
      <c r="R78" s="38">
        <f>'[14]Фед-2024'!AQ78</f>
        <v>0</v>
      </c>
      <c r="S78" s="34" t="str">
        <f t="shared" si="29"/>
        <v>D</v>
      </c>
      <c r="T78" s="36">
        <f>'[14]Фед-2024'!AS78</f>
        <v>3.7240699051536427E-4</v>
      </c>
      <c r="U78" s="30" t="str">
        <f t="shared" si="30"/>
        <v>D</v>
      </c>
      <c r="V78" s="38">
        <f>'[14]Фед-2024'!AU78</f>
        <v>0</v>
      </c>
      <c r="W78" s="388" t="str">
        <f t="shared" si="31"/>
        <v>D</v>
      </c>
      <c r="X78" s="58" t="str">
        <f t="shared" si="32"/>
        <v>D</v>
      </c>
      <c r="Y78" s="277">
        <f t="shared" si="33"/>
        <v>1</v>
      </c>
      <c r="Z78" s="278">
        <f t="shared" si="34"/>
        <v>1</v>
      </c>
      <c r="AA78" s="278">
        <f t="shared" si="35"/>
        <v>2.5</v>
      </c>
      <c r="AB78" s="278">
        <f t="shared" si="36"/>
        <v>1</v>
      </c>
      <c r="AC78" s="278">
        <f t="shared" si="37"/>
        <v>1</v>
      </c>
      <c r="AD78" s="278">
        <f t="shared" si="38"/>
        <v>1</v>
      </c>
      <c r="AE78" s="278">
        <f t="shared" si="39"/>
        <v>1</v>
      </c>
      <c r="AF78" s="278">
        <f t="shared" si="40"/>
        <v>1</v>
      </c>
      <c r="AG78" s="278">
        <f t="shared" si="41"/>
        <v>1</v>
      </c>
      <c r="AH78" s="278">
        <f t="shared" si="42"/>
        <v>1</v>
      </c>
      <c r="AI78" s="59">
        <f t="shared" si="43"/>
        <v>1.1499999999999999</v>
      </c>
    </row>
    <row r="79" spans="1:35" x14ac:dyDescent="0.25">
      <c r="A79" s="403">
        <v>10</v>
      </c>
      <c r="B79" s="385">
        <v>50760</v>
      </c>
      <c r="C79" s="386" t="s">
        <v>213</v>
      </c>
      <c r="D79" s="387">
        <f>'[14]Мун-2024'!CU79</f>
        <v>0.52173913043478259</v>
      </c>
      <c r="E79" s="388" t="str">
        <f t="shared" si="22"/>
        <v>B</v>
      </c>
      <c r="F79" s="389">
        <f>'[14]Мун-2024'!CW79</f>
        <v>0.38387127185889774</v>
      </c>
      <c r="G79" s="24" t="str">
        <f t="shared" si="23"/>
        <v>D</v>
      </c>
      <c r="H79" s="390">
        <f>'[14]Мун-2024'!CY79</f>
        <v>8.6956521739130432E-2</v>
      </c>
      <c r="I79" s="24" t="str">
        <f t="shared" si="24"/>
        <v>C</v>
      </c>
      <c r="J79" s="28">
        <f>'[14]Мун-2024'!DA79</f>
        <v>3.3495145631067959E-2</v>
      </c>
      <c r="K79" s="24" t="str">
        <f t="shared" si="25"/>
        <v>D</v>
      </c>
      <c r="L79" s="23">
        <f>'[14]Рег-2024'!AA79</f>
        <v>0.2</v>
      </c>
      <c r="M79" s="30" t="str">
        <f t="shared" si="26"/>
        <v>C</v>
      </c>
      <c r="N79" s="33">
        <f>'[14]Рег-2024'!AC79</f>
        <v>0.18748859866629741</v>
      </c>
      <c r="O79" s="34" t="str">
        <f t="shared" si="27"/>
        <v>D</v>
      </c>
      <c r="P79" s="23">
        <f>'[14]Рег-2024'!AE79</f>
        <v>0</v>
      </c>
      <c r="Q79" s="30" t="str">
        <f t="shared" si="28"/>
        <v>D</v>
      </c>
      <c r="R79" s="38">
        <f>'[14]Фед-2024'!AQ79</f>
        <v>0</v>
      </c>
      <c r="S79" s="34" t="str">
        <f t="shared" si="29"/>
        <v>D</v>
      </c>
      <c r="T79" s="36">
        <f>'[14]Фед-2024'!AS79</f>
        <v>3.7240699051536427E-4</v>
      </c>
      <c r="U79" s="30" t="str">
        <f t="shared" si="30"/>
        <v>D</v>
      </c>
      <c r="V79" s="38">
        <f>'[14]Фед-2024'!AU79</f>
        <v>0</v>
      </c>
      <c r="W79" s="388" t="str">
        <f t="shared" si="31"/>
        <v>D</v>
      </c>
      <c r="X79" s="58" t="str">
        <f t="shared" si="32"/>
        <v>D</v>
      </c>
      <c r="Y79" s="277">
        <f t="shared" si="33"/>
        <v>2.5</v>
      </c>
      <c r="Z79" s="278">
        <f t="shared" si="34"/>
        <v>1</v>
      </c>
      <c r="AA79" s="278">
        <f t="shared" si="35"/>
        <v>2</v>
      </c>
      <c r="AB79" s="278">
        <f t="shared" si="36"/>
        <v>1</v>
      </c>
      <c r="AC79" s="278">
        <f t="shared" si="37"/>
        <v>2</v>
      </c>
      <c r="AD79" s="278">
        <f t="shared" si="38"/>
        <v>1</v>
      </c>
      <c r="AE79" s="278">
        <f t="shared" si="39"/>
        <v>1</v>
      </c>
      <c r="AF79" s="278">
        <f t="shared" si="40"/>
        <v>1</v>
      </c>
      <c r="AG79" s="278">
        <f t="shared" si="41"/>
        <v>1</v>
      </c>
      <c r="AH79" s="278">
        <f t="shared" si="42"/>
        <v>1</v>
      </c>
      <c r="AI79" s="59">
        <f t="shared" si="43"/>
        <v>1.35</v>
      </c>
    </row>
    <row r="80" spans="1:35" x14ac:dyDescent="0.25">
      <c r="A80" s="403">
        <v>11</v>
      </c>
      <c r="B80" s="385">
        <v>50780</v>
      </c>
      <c r="C80" s="400" t="s">
        <v>214</v>
      </c>
      <c r="D80" s="387">
        <f>'[14]Мун-2024'!CU80</f>
        <v>0.30434782608695654</v>
      </c>
      <c r="E80" s="388" t="str">
        <f t="shared" si="22"/>
        <v>C</v>
      </c>
      <c r="F80" s="389">
        <f>'[14]Мун-2024'!CW80</f>
        <v>0.10014033178927767</v>
      </c>
      <c r="G80" s="24" t="str">
        <f t="shared" si="23"/>
        <v>D</v>
      </c>
      <c r="H80" s="390">
        <f>'[14]Мун-2024'!CY80</f>
        <v>5.5555555555555552E-2</v>
      </c>
      <c r="I80" s="24" t="str">
        <f t="shared" si="24"/>
        <v>D</v>
      </c>
      <c r="J80" s="28">
        <f>'[14]Мун-2024'!DA80</f>
        <v>1.1494252873563218E-2</v>
      </c>
      <c r="K80" s="24" t="str">
        <f t="shared" si="25"/>
        <v>D</v>
      </c>
      <c r="L80" s="23">
        <f>'[14]Рег-2024'!AA80</f>
        <v>0</v>
      </c>
      <c r="M80" s="30" t="str">
        <f t="shared" si="26"/>
        <v>D</v>
      </c>
      <c r="N80" s="33">
        <f>'[14]Рег-2024'!AC80</f>
        <v>1.8748859866629742E-4</v>
      </c>
      <c r="O80" s="34" t="str">
        <f t="shared" si="27"/>
        <v>D</v>
      </c>
      <c r="P80" s="23">
        <f>'[14]Рег-2024'!AE80</f>
        <v>0</v>
      </c>
      <c r="Q80" s="30" t="str">
        <f t="shared" si="28"/>
        <v>D</v>
      </c>
      <c r="R80" s="38">
        <f>'[14]Фед-2024'!AQ80</f>
        <v>0.1111111111111111</v>
      </c>
      <c r="S80" s="34" t="str">
        <f t="shared" si="29"/>
        <v>B</v>
      </c>
      <c r="T80" s="36">
        <f>'[14]Фед-2024'!AS80</f>
        <v>0.37240699051536424</v>
      </c>
      <c r="U80" s="30" t="str">
        <f t="shared" si="30"/>
        <v>D</v>
      </c>
      <c r="V80" s="38">
        <f>'[14]Фед-2024'!AU80</f>
        <v>1</v>
      </c>
      <c r="W80" s="388" t="str">
        <f t="shared" si="31"/>
        <v>A</v>
      </c>
      <c r="X80" s="58" t="str">
        <f t="shared" si="32"/>
        <v>C</v>
      </c>
      <c r="Y80" s="277">
        <f t="shared" si="33"/>
        <v>2</v>
      </c>
      <c r="Z80" s="278">
        <f t="shared" si="34"/>
        <v>1</v>
      </c>
      <c r="AA80" s="278">
        <f t="shared" si="35"/>
        <v>1</v>
      </c>
      <c r="AB80" s="278">
        <f t="shared" si="36"/>
        <v>1</v>
      </c>
      <c r="AC80" s="278">
        <f t="shared" si="37"/>
        <v>1</v>
      </c>
      <c r="AD80" s="278">
        <f t="shared" si="38"/>
        <v>1</v>
      </c>
      <c r="AE80" s="278">
        <f t="shared" si="39"/>
        <v>1</v>
      </c>
      <c r="AF80" s="278">
        <f t="shared" si="40"/>
        <v>2.5</v>
      </c>
      <c r="AG80" s="278">
        <f t="shared" si="41"/>
        <v>1</v>
      </c>
      <c r="AH80" s="278">
        <f t="shared" si="42"/>
        <v>4.2</v>
      </c>
      <c r="AI80" s="59">
        <f t="shared" si="43"/>
        <v>1.5699999999999998</v>
      </c>
    </row>
    <row r="81" spans="1:35" x14ac:dyDescent="0.25">
      <c r="A81" s="403">
        <v>12</v>
      </c>
      <c r="B81" s="385">
        <v>50930</v>
      </c>
      <c r="C81" s="400" t="s">
        <v>176</v>
      </c>
      <c r="D81" s="387">
        <f>'[14]Мун-2024'!CU81</f>
        <v>0.30434782608695654</v>
      </c>
      <c r="E81" s="388" t="str">
        <f t="shared" si="22"/>
        <v>C</v>
      </c>
      <c r="F81" s="389">
        <f>'[14]Мун-2024'!CW81</f>
        <v>0.11683038708749062</v>
      </c>
      <c r="G81" s="24" t="str">
        <f t="shared" si="23"/>
        <v>D</v>
      </c>
      <c r="H81" s="390">
        <f>'[14]Мун-2024'!CY81</f>
        <v>0.19047619047619047</v>
      </c>
      <c r="I81" s="24" t="str">
        <f t="shared" si="24"/>
        <v>B</v>
      </c>
      <c r="J81" s="28">
        <f>'[14]Мун-2024'!DA81</f>
        <v>2.3076923076923078E-2</v>
      </c>
      <c r="K81" s="24" t="str">
        <f t="shared" si="25"/>
        <v>D</v>
      </c>
      <c r="L81" s="23">
        <f>'[14]Рег-2024'!AA81</f>
        <v>0</v>
      </c>
      <c r="M81" s="30" t="str">
        <f t="shared" si="26"/>
        <v>D</v>
      </c>
      <c r="N81" s="33">
        <f>'[14]Рег-2024'!AC81</f>
        <v>1.8748859866629742E-4</v>
      </c>
      <c r="O81" s="34" t="str">
        <f t="shared" si="27"/>
        <v>D</v>
      </c>
      <c r="P81" s="23">
        <f>'[14]Рег-2024'!AE81</f>
        <v>0</v>
      </c>
      <c r="Q81" s="30" t="str">
        <f t="shared" si="28"/>
        <v>D</v>
      </c>
      <c r="R81" s="38">
        <f>'[14]Фед-2024'!AQ81</f>
        <v>0.22222222222222221</v>
      </c>
      <c r="S81" s="34" t="str">
        <f t="shared" si="29"/>
        <v>A</v>
      </c>
      <c r="T81" s="36">
        <f>'[14]Фед-2024'!AS81</f>
        <v>0.74481398103072849</v>
      </c>
      <c r="U81" s="30" t="str">
        <f t="shared" si="30"/>
        <v>C</v>
      </c>
      <c r="V81" s="38">
        <f>'[14]Фед-2024'!AU81</f>
        <v>1</v>
      </c>
      <c r="W81" s="388" t="str">
        <f t="shared" si="31"/>
        <v>A</v>
      </c>
      <c r="X81" s="58" t="str">
        <f>IF(AI81&gt;=3.5,"A",IF(AI81&gt;=2.5,"B",IF(AI81&gt;=1.5,"C","D")))</f>
        <v>C</v>
      </c>
      <c r="Y81" s="277">
        <f>IF(E81="A",4.2,IF(E81="B",2.5,IF(E81="C",2,1)))</f>
        <v>2</v>
      </c>
      <c r="Z81" s="278">
        <f>IF(G81="A",4.2,IF(G81="B",2.5,IF(G81="C",2,1)))</f>
        <v>1</v>
      </c>
      <c r="AA81" s="278">
        <f>IF(I81="A",4.2,IF(I81="B",2.5,IF(I81="C",2,1)))</f>
        <v>2.5</v>
      </c>
      <c r="AB81" s="278">
        <f>IF(K81="A",4.2,IF(K81="B",2.5,IF(K81="C",2,1)))</f>
        <v>1</v>
      </c>
      <c r="AC81" s="278">
        <f>IF(M81="A",4.2,IF(M81="B",2.5,IF(M81="C",2,1)))</f>
        <v>1</v>
      </c>
      <c r="AD81" s="278">
        <f>IF(O81="A",4.2,IF(O81="B",2.5,IF(O81="C",2,1)))</f>
        <v>1</v>
      </c>
      <c r="AE81" s="278">
        <f>IF(Q81="A",4.2,IF(Q81="B",2.5,IF(Q81="C",2,1)))</f>
        <v>1</v>
      </c>
      <c r="AF81" s="278">
        <f>IF(S81="A",4.2,IF(S81="B",2.5,IF(S81="C",2,1)))</f>
        <v>4.2</v>
      </c>
      <c r="AG81" s="278">
        <f>IF(U81="A",4.2,IF(U81="B",2.5,IF(U81="C",2,1)))</f>
        <v>2</v>
      </c>
      <c r="AH81" s="278">
        <f>IF(W81="A",4.2,IF(W81="B",2.5,IF(W81="C",2,1)))</f>
        <v>4.2</v>
      </c>
      <c r="AI81" s="59">
        <f>AVERAGE(Y81:AH81)</f>
        <v>1.9899999999999998</v>
      </c>
    </row>
    <row r="82" spans="1:35" x14ac:dyDescent="0.25">
      <c r="A82" s="403">
        <v>13</v>
      </c>
      <c r="B82" s="385">
        <v>51370</v>
      </c>
      <c r="C82" s="386" t="s">
        <v>71</v>
      </c>
      <c r="D82" s="387">
        <f>'[14]Мун-2024'!CU82</f>
        <v>0.60869565217391308</v>
      </c>
      <c r="E82" s="388" t="str">
        <f t="shared" si="22"/>
        <v>A</v>
      </c>
      <c r="F82" s="389">
        <f>'[14]Мун-2024'!CW82</f>
        <v>0.41725138245532367</v>
      </c>
      <c r="G82" s="24" t="str">
        <f t="shared" si="23"/>
        <v>D</v>
      </c>
      <c r="H82" s="390">
        <f>'[14]Мун-2024'!CY82</f>
        <v>0.16</v>
      </c>
      <c r="I82" s="24" t="str">
        <f t="shared" si="24"/>
        <v>C</v>
      </c>
      <c r="J82" s="28">
        <f>'[14]Мун-2024'!DA82</f>
        <v>7.2674418604651167E-2</v>
      </c>
      <c r="K82" s="24" t="str">
        <f t="shared" si="25"/>
        <v>C</v>
      </c>
      <c r="L82" s="23">
        <f>'[14]Рег-2024'!AA82</f>
        <v>0.6</v>
      </c>
      <c r="M82" s="30" t="str">
        <f t="shared" si="26"/>
        <v>A</v>
      </c>
      <c r="N82" s="33">
        <f>'[14]Рег-2024'!AC82</f>
        <v>0.56246579599889224</v>
      </c>
      <c r="O82" s="34" t="str">
        <f t="shared" si="27"/>
        <v>C</v>
      </c>
      <c r="P82" s="23">
        <f>'[14]Рег-2024'!AE82</f>
        <v>0.66666666666666663</v>
      </c>
      <c r="Q82" s="30" t="str">
        <f t="shared" si="28"/>
        <v>A</v>
      </c>
      <c r="R82" s="38">
        <f>'[14]Фед-2024'!AQ82</f>
        <v>0.22222222222222221</v>
      </c>
      <c r="S82" s="34" t="str">
        <f t="shared" si="29"/>
        <v>A</v>
      </c>
      <c r="T82" s="36">
        <f>'[14]Фед-2024'!AS82</f>
        <v>3.7240699051536428</v>
      </c>
      <c r="U82" s="30" t="str">
        <f t="shared" si="30"/>
        <v>A</v>
      </c>
      <c r="V82" s="38">
        <f>'[14]Фед-2024'!AU82</f>
        <v>1</v>
      </c>
      <c r="W82" s="388" t="str">
        <f t="shared" si="31"/>
        <v>A</v>
      </c>
      <c r="X82" s="58" t="str">
        <f>IF(AI82&gt;=3.5,"A",IF(AI82&gt;=2.5,"B",IF(AI82&gt;=1.5,"C","D")))</f>
        <v>B</v>
      </c>
      <c r="Y82" s="277">
        <f>IF(E82="A",4.2,IF(E82="B",2.5,IF(E82="C",2,1)))</f>
        <v>4.2</v>
      </c>
      <c r="Z82" s="278">
        <f>IF(G82="A",4.2,IF(G82="B",2.5,IF(G82="C",2,1)))</f>
        <v>1</v>
      </c>
      <c r="AA82" s="278">
        <f>IF(I82="A",4.2,IF(I82="B",2.5,IF(I82="C",2,1)))</f>
        <v>2</v>
      </c>
      <c r="AB82" s="278">
        <f>IF(K82="A",4.2,IF(K82="B",2.5,IF(K82="C",2,1)))</f>
        <v>2</v>
      </c>
      <c r="AC82" s="278">
        <f>IF(M82="A",4.2,IF(M82="B",2.5,IF(M82="C",2,1)))</f>
        <v>4.2</v>
      </c>
      <c r="AD82" s="278">
        <f>IF(O82="A",4.2,IF(O82="B",2.5,IF(O82="C",2,1)))</f>
        <v>2</v>
      </c>
      <c r="AE82" s="278">
        <f>IF(Q82="A",4.2,IF(Q82="B",2.5,IF(Q82="C",2,1)))</f>
        <v>4.2</v>
      </c>
      <c r="AF82" s="278">
        <f>IF(S82="A",4.2,IF(S82="B",2.5,IF(S82="C",2,1)))</f>
        <v>4.2</v>
      </c>
      <c r="AG82" s="278">
        <f>IF(U82="A",4.2,IF(U82="B",2.5,IF(U82="C",2,1)))</f>
        <v>4.2</v>
      </c>
      <c r="AH82" s="278">
        <f>IF(W82="A",4.2,IF(W82="B",2.5,IF(W82="C",2,1)))</f>
        <v>4.2</v>
      </c>
      <c r="AI82" s="59">
        <f>AVERAGE(Y82:AH82)</f>
        <v>3.2199999999999998</v>
      </c>
    </row>
    <row r="83" spans="1:35" ht="15.75" thickBot="1" x14ac:dyDescent="0.3">
      <c r="A83" s="403">
        <v>14</v>
      </c>
      <c r="B83" s="385">
        <v>51580</v>
      </c>
      <c r="C83" s="386" t="s">
        <v>225</v>
      </c>
      <c r="D83" s="387">
        <f>'[14]Мун-2024'!CU83</f>
        <v>0.43478260869565216</v>
      </c>
      <c r="E83" s="388" t="str">
        <f t="shared" si="22"/>
        <v>B</v>
      </c>
      <c r="F83" s="389">
        <f>'[14]Мун-2024'!CW83</f>
        <v>0.13908379415177455</v>
      </c>
      <c r="G83" s="24" t="str">
        <f t="shared" si="23"/>
        <v>D</v>
      </c>
      <c r="H83" s="390">
        <f>'[14]Мун-2024'!CY83</f>
        <v>0.2</v>
      </c>
      <c r="I83" s="24" t="str">
        <f t="shared" si="24"/>
        <v>B</v>
      </c>
      <c r="J83" s="28">
        <f>'[14]Мун-2024'!DA83</f>
        <v>9.0448625180897246E-3</v>
      </c>
      <c r="K83" s="24" t="str">
        <f t="shared" si="25"/>
        <v>D</v>
      </c>
      <c r="L83" s="23">
        <f>'[14]Рег-2024'!AA84</f>
        <v>0.23333333333333334</v>
      </c>
      <c r="M83" s="30" t="str">
        <f t="shared" si="26"/>
        <v>B</v>
      </c>
      <c r="N83" s="33">
        <f>'[14]Рег-2024'!AC84</f>
        <v>1.2374247511975629</v>
      </c>
      <c r="O83" s="34" t="str">
        <f t="shared" si="27"/>
        <v>B</v>
      </c>
      <c r="P83" s="23">
        <f>'[14]Рег-2024'!AE84</f>
        <v>0.46464646464646464</v>
      </c>
      <c r="Q83" s="30" t="str">
        <f t="shared" si="28"/>
        <v>A</v>
      </c>
      <c r="R83" s="38">
        <f>'[14]Фед-2024'!AQ83</f>
        <v>0</v>
      </c>
      <c r="S83" s="34" t="str">
        <f t="shared" si="29"/>
        <v>D</v>
      </c>
      <c r="T83" s="36">
        <f>'[14]Фед-2024'!AS83</f>
        <v>3.7240699051536427E-4</v>
      </c>
      <c r="U83" s="30" t="str">
        <f t="shared" si="30"/>
        <v>D</v>
      </c>
      <c r="V83" s="38">
        <f>'[14]Фед-2024'!AU83</f>
        <v>0</v>
      </c>
      <c r="W83" s="388" t="str">
        <f t="shared" si="31"/>
        <v>D</v>
      </c>
      <c r="X83" s="58" t="str">
        <f>IF(AI83&gt;=3.5,"A",IF(AI83&gt;=2.5,"B",IF(AI83&gt;=1.5,"C","D")))</f>
        <v>C</v>
      </c>
      <c r="Y83" s="277">
        <f>IF(E83="A",4.2,IF(E83="B",2.5,IF(E83="C",2,1)))</f>
        <v>2.5</v>
      </c>
      <c r="Z83" s="278">
        <f>IF(G83="A",4.2,IF(G83="B",2.5,IF(G83="C",2,1)))</f>
        <v>1</v>
      </c>
      <c r="AA83" s="278">
        <f>IF(I83="A",4.2,IF(I83="B",2.5,IF(I83="C",2,1)))</f>
        <v>2.5</v>
      </c>
      <c r="AB83" s="278">
        <f>IF(K83="A",4.2,IF(K83="B",2.5,IF(K83="C",2,1)))</f>
        <v>1</v>
      </c>
      <c r="AC83" s="278">
        <f>IF(M83="A",4.2,IF(M83="B",2.5,IF(M83="C",2,1)))</f>
        <v>2.5</v>
      </c>
      <c r="AD83" s="278">
        <f>IF(O83="A",4.2,IF(O83="B",2.5,IF(O83="C",2,1)))</f>
        <v>2.5</v>
      </c>
      <c r="AE83" s="278">
        <f>IF(Q83="A",4.2,IF(Q83="B",2.5,IF(Q83="C",2,1)))</f>
        <v>4.2</v>
      </c>
      <c r="AF83" s="278">
        <f>IF(S83="A",4.2,IF(S83="B",2.5,IF(S83="C",2,1)))</f>
        <v>1</v>
      </c>
      <c r="AG83" s="278">
        <f>IF(U83="A",4.2,IF(U83="B",2.5,IF(U83="C",2,1)))</f>
        <v>1</v>
      </c>
      <c r="AH83" s="278">
        <f>IF(W83="A",4.2,IF(W83="B",2.5,IF(W83="C",2,1)))</f>
        <v>1</v>
      </c>
      <c r="AI83" s="59">
        <f>AVERAGE(Y83:AH83)</f>
        <v>1.92</v>
      </c>
    </row>
    <row r="84" spans="1:35" ht="15.75" thickBot="1" x14ac:dyDescent="0.3">
      <c r="A84" s="401"/>
      <c r="B84" s="377"/>
      <c r="C84" s="29" t="str">
        <f>'[14]Мун-2024'!C84</f>
        <v>СОВЕТСКИЙ РАЙОН</v>
      </c>
      <c r="D84" s="70">
        <f>'[14]Мун-2024'!CU84</f>
        <v>0.44637681159420295</v>
      </c>
      <c r="E84" s="71" t="str">
        <f t="shared" si="22"/>
        <v>B</v>
      </c>
      <c r="F84" s="72">
        <f>'[14]Мун-2024'!CW84</f>
        <v>0.72397750982470377</v>
      </c>
      <c r="G84" s="73" t="str">
        <f t="shared" si="23"/>
        <v>C</v>
      </c>
      <c r="H84" s="74">
        <f>'[14]Мун-2024'!CY84</f>
        <v>0.15292008196721313</v>
      </c>
      <c r="I84" s="73" t="str">
        <f t="shared" si="24"/>
        <v>C</v>
      </c>
      <c r="J84" s="75">
        <f>'[14]Мун-2024'!DA84</f>
        <v>8.0846569612126981E-2</v>
      </c>
      <c r="K84" s="73" t="str">
        <f t="shared" si="25"/>
        <v>C</v>
      </c>
      <c r="L84" s="76">
        <f>'[14]Рег-2024'!AA84</f>
        <v>0.23333333333333334</v>
      </c>
      <c r="M84" s="77" t="str">
        <f t="shared" si="26"/>
        <v>B</v>
      </c>
      <c r="N84" s="75">
        <f>'[14]Рег-2024'!AC84</f>
        <v>1.2374247511975629</v>
      </c>
      <c r="O84" s="78" t="str">
        <f t="shared" si="27"/>
        <v>B</v>
      </c>
      <c r="P84" s="76">
        <f>'[14]Рег-2024'!AE84</f>
        <v>0.46464646464646464</v>
      </c>
      <c r="Q84" s="77" t="str">
        <f t="shared" si="28"/>
        <v>A</v>
      </c>
      <c r="R84" s="75">
        <f>'[14]Фед-2024'!AQ84</f>
        <v>0.14074074074074075</v>
      </c>
      <c r="S84" s="78" t="str">
        <f t="shared" si="29"/>
        <v>B</v>
      </c>
      <c r="T84" s="76">
        <f>'[14]Фед-2024'!AS84</f>
        <v>2.1723741113396247</v>
      </c>
      <c r="U84" s="77" t="str">
        <f t="shared" si="30"/>
        <v>A</v>
      </c>
      <c r="V84" s="75">
        <f>'[14]Фед-2024'!AU84</f>
        <v>0.98857142857142855</v>
      </c>
      <c r="W84" s="71" t="str">
        <f t="shared" si="31"/>
        <v>A</v>
      </c>
      <c r="X84" s="79" t="str">
        <f t="shared" si="32"/>
        <v>B</v>
      </c>
      <c r="Y84" s="277">
        <f t="shared" si="33"/>
        <v>2.5</v>
      </c>
      <c r="Z84" s="278">
        <f t="shared" si="34"/>
        <v>2</v>
      </c>
      <c r="AA84" s="278">
        <f t="shared" si="35"/>
        <v>2</v>
      </c>
      <c r="AB84" s="278">
        <f t="shared" si="36"/>
        <v>2</v>
      </c>
      <c r="AC84" s="278">
        <f t="shared" si="37"/>
        <v>2.5</v>
      </c>
      <c r="AD84" s="278">
        <f t="shared" si="38"/>
        <v>2.5</v>
      </c>
      <c r="AE84" s="278">
        <f t="shared" si="39"/>
        <v>4.2</v>
      </c>
      <c r="AF84" s="278">
        <f t="shared" si="40"/>
        <v>2.5</v>
      </c>
      <c r="AG84" s="278">
        <f t="shared" si="41"/>
        <v>4.2</v>
      </c>
      <c r="AH84" s="278">
        <f t="shared" si="42"/>
        <v>4.2</v>
      </c>
      <c r="AI84" s="59">
        <f t="shared" si="43"/>
        <v>2.86</v>
      </c>
    </row>
    <row r="85" spans="1:35" x14ac:dyDescent="0.25">
      <c r="A85" s="402">
        <v>1</v>
      </c>
      <c r="B85" s="379">
        <v>60010</v>
      </c>
      <c r="C85" s="392" t="s">
        <v>177</v>
      </c>
      <c r="D85" s="381">
        <f>'[14]Мун-2024'!CU85</f>
        <v>0.34782608695652173</v>
      </c>
      <c r="E85" s="382" t="str">
        <f t="shared" si="22"/>
        <v>C</v>
      </c>
      <c r="F85" s="383">
        <f>'[14]Мун-2024'!CW85</f>
        <v>0.10570368355534866</v>
      </c>
      <c r="G85" s="27" t="str">
        <f t="shared" si="23"/>
        <v>D</v>
      </c>
      <c r="H85" s="384">
        <f>'[14]Мун-2024'!CY85</f>
        <v>0.26315789473684209</v>
      </c>
      <c r="I85" s="27" t="str">
        <f t="shared" si="24"/>
        <v>A</v>
      </c>
      <c r="J85" s="26">
        <f>'[14]Мун-2024'!DA85</f>
        <v>1.8830525272547076E-2</v>
      </c>
      <c r="K85" s="27" t="str">
        <f t="shared" si="25"/>
        <v>D</v>
      </c>
      <c r="L85" s="36">
        <f>'[14]Рег-2024'!AA85</f>
        <v>0</v>
      </c>
      <c r="M85" s="37" t="str">
        <f t="shared" si="26"/>
        <v>D</v>
      </c>
      <c r="N85" s="38">
        <f>'[14]Рег-2024'!AC85</f>
        <v>1.8748859866629742E-4</v>
      </c>
      <c r="O85" s="39" t="str">
        <f t="shared" si="27"/>
        <v>D</v>
      </c>
      <c r="P85" s="36">
        <f>'[14]Рег-2024'!AE85</f>
        <v>0</v>
      </c>
      <c r="Q85" s="37" t="str">
        <f t="shared" si="28"/>
        <v>D</v>
      </c>
      <c r="R85" s="38">
        <f>'[14]Фед-2024'!AQ85</f>
        <v>0</v>
      </c>
      <c r="S85" s="39" t="str">
        <f t="shared" si="29"/>
        <v>D</v>
      </c>
      <c r="T85" s="36">
        <f>'[14]Фед-2024'!AS85</f>
        <v>3.7240699051536427E-4</v>
      </c>
      <c r="U85" s="37" t="str">
        <f t="shared" si="30"/>
        <v>D</v>
      </c>
      <c r="V85" s="38">
        <f>'[14]Фед-2024'!AU85</f>
        <v>0</v>
      </c>
      <c r="W85" s="382" t="str">
        <f t="shared" si="31"/>
        <v>D</v>
      </c>
      <c r="X85" s="56" t="str">
        <f t="shared" si="32"/>
        <v>D</v>
      </c>
      <c r="Y85" s="277">
        <f t="shared" si="33"/>
        <v>2</v>
      </c>
      <c r="Z85" s="278">
        <f t="shared" si="34"/>
        <v>1</v>
      </c>
      <c r="AA85" s="278">
        <f t="shared" si="35"/>
        <v>4.2</v>
      </c>
      <c r="AB85" s="278">
        <f t="shared" si="36"/>
        <v>1</v>
      </c>
      <c r="AC85" s="278">
        <f t="shared" si="37"/>
        <v>1</v>
      </c>
      <c r="AD85" s="278">
        <f t="shared" si="38"/>
        <v>1</v>
      </c>
      <c r="AE85" s="278">
        <f t="shared" si="39"/>
        <v>1</v>
      </c>
      <c r="AF85" s="278">
        <f t="shared" si="40"/>
        <v>1</v>
      </c>
      <c r="AG85" s="278">
        <f t="shared" si="41"/>
        <v>1</v>
      </c>
      <c r="AH85" s="278">
        <f t="shared" si="42"/>
        <v>1</v>
      </c>
      <c r="AI85" s="59">
        <f t="shared" si="43"/>
        <v>1.42</v>
      </c>
    </row>
    <row r="86" spans="1:35" x14ac:dyDescent="0.25">
      <c r="A86" s="403">
        <v>2</v>
      </c>
      <c r="B86" s="385">
        <v>60020</v>
      </c>
      <c r="C86" s="386" t="s">
        <v>36</v>
      </c>
      <c r="D86" s="387">
        <f>'[14]Мун-2024'!CU86</f>
        <v>8.6956521739130432E-2</v>
      </c>
      <c r="E86" s="388" t="str">
        <f t="shared" si="22"/>
        <v>D</v>
      </c>
      <c r="F86" s="389">
        <f>'[14]Мун-2024'!CW86</f>
        <v>1.1126703532141964E-2</v>
      </c>
      <c r="G86" s="24" t="str">
        <f t="shared" si="23"/>
        <v>D</v>
      </c>
      <c r="H86" s="390">
        <f>'[14]Мун-2024'!CY86</f>
        <v>0</v>
      </c>
      <c r="I86" s="24" t="str">
        <f t="shared" si="24"/>
        <v>D</v>
      </c>
      <c r="J86" s="28">
        <f>'[14]Мун-2024'!DA86</f>
        <v>2.6109660574412533E-3</v>
      </c>
      <c r="K86" s="24" t="str">
        <f t="shared" si="25"/>
        <v>D</v>
      </c>
      <c r="L86" s="23">
        <f>'[14]Рег-2024'!AA86</f>
        <v>0</v>
      </c>
      <c r="M86" s="30" t="str">
        <f t="shared" si="26"/>
        <v>D</v>
      </c>
      <c r="N86" s="33">
        <f>'[14]Рег-2024'!AC86</f>
        <v>1.8748859866629742E-4</v>
      </c>
      <c r="O86" s="34" t="str">
        <f t="shared" si="27"/>
        <v>D</v>
      </c>
      <c r="P86" s="23">
        <f>'[14]Рег-2024'!AE86</f>
        <v>0</v>
      </c>
      <c r="Q86" s="30" t="str">
        <f t="shared" si="28"/>
        <v>D</v>
      </c>
      <c r="R86" s="38">
        <f>'[14]Фед-2024'!AQ86</f>
        <v>0</v>
      </c>
      <c r="S86" s="34" t="str">
        <f t="shared" si="29"/>
        <v>D</v>
      </c>
      <c r="T86" s="36">
        <f>'[14]Фед-2024'!AS86</f>
        <v>3.7240699051536427E-4</v>
      </c>
      <c r="U86" s="30" t="str">
        <f t="shared" si="30"/>
        <v>D</v>
      </c>
      <c r="V86" s="38">
        <f>'[14]Фед-2024'!AU86</f>
        <v>0</v>
      </c>
      <c r="W86" s="388" t="str">
        <f t="shared" si="31"/>
        <v>D</v>
      </c>
      <c r="X86" s="58" t="str">
        <f t="shared" si="32"/>
        <v>D</v>
      </c>
      <c r="Y86" s="277">
        <f t="shared" si="33"/>
        <v>1</v>
      </c>
      <c r="Z86" s="278">
        <f t="shared" si="34"/>
        <v>1</v>
      </c>
      <c r="AA86" s="278">
        <f t="shared" si="35"/>
        <v>1</v>
      </c>
      <c r="AB86" s="278">
        <f t="shared" si="36"/>
        <v>1</v>
      </c>
      <c r="AC86" s="278">
        <f t="shared" si="37"/>
        <v>1</v>
      </c>
      <c r="AD86" s="278">
        <f t="shared" si="38"/>
        <v>1</v>
      </c>
      <c r="AE86" s="278">
        <f t="shared" si="39"/>
        <v>1</v>
      </c>
      <c r="AF86" s="278">
        <f t="shared" si="40"/>
        <v>1</v>
      </c>
      <c r="AG86" s="278">
        <f t="shared" si="41"/>
        <v>1</v>
      </c>
      <c r="AH86" s="278">
        <f t="shared" si="42"/>
        <v>1</v>
      </c>
      <c r="AI86" s="59">
        <f t="shared" si="43"/>
        <v>1</v>
      </c>
    </row>
    <row r="87" spans="1:35" x14ac:dyDescent="0.25">
      <c r="A87" s="403">
        <v>3</v>
      </c>
      <c r="B87" s="385">
        <v>60050</v>
      </c>
      <c r="C87" s="386" t="s">
        <v>215</v>
      </c>
      <c r="D87" s="387">
        <f>'[14]Мун-2024'!CU87</f>
        <v>0.39130434782608697</v>
      </c>
      <c r="E87" s="388" t="str">
        <f t="shared" si="22"/>
        <v>B</v>
      </c>
      <c r="F87" s="389">
        <f>'[14]Мун-2024'!CW87</f>
        <v>0.11683038708749062</v>
      </c>
      <c r="G87" s="24" t="str">
        <f t="shared" si="23"/>
        <v>D</v>
      </c>
      <c r="H87" s="390">
        <f>'[14]Мун-2024'!CY87</f>
        <v>9.5238095238095233E-2</v>
      </c>
      <c r="I87" s="24" t="str">
        <f t="shared" si="24"/>
        <v>C</v>
      </c>
      <c r="J87" s="28">
        <f>'[14]Мун-2024'!DA87</f>
        <v>1.8567639257294429E-2</v>
      </c>
      <c r="K87" s="24" t="str">
        <f t="shared" si="25"/>
        <v>D</v>
      </c>
      <c r="L87" s="23">
        <f>'[14]Рег-2024'!AA87</f>
        <v>0</v>
      </c>
      <c r="M87" s="30" t="str">
        <f t="shared" si="26"/>
        <v>D</v>
      </c>
      <c r="N87" s="33">
        <f>'[14]Рег-2024'!AC87</f>
        <v>1.8748859866629742E-4</v>
      </c>
      <c r="O87" s="34" t="str">
        <f t="shared" si="27"/>
        <v>D</v>
      </c>
      <c r="P87" s="23">
        <f>'[14]Рег-2024'!AE87</f>
        <v>0</v>
      </c>
      <c r="Q87" s="30" t="str">
        <f t="shared" si="28"/>
        <v>D</v>
      </c>
      <c r="R87" s="38">
        <f>'[14]Фед-2024'!AQ87</f>
        <v>0.1111111111111111</v>
      </c>
      <c r="S87" s="34" t="str">
        <f t="shared" si="29"/>
        <v>B</v>
      </c>
      <c r="T87" s="36">
        <f>'[14]Фед-2024'!AS87</f>
        <v>0.37240699051536424</v>
      </c>
      <c r="U87" s="30" t="str">
        <f t="shared" si="30"/>
        <v>D</v>
      </c>
      <c r="V87" s="38">
        <f>'[14]Фед-2024'!AU87</f>
        <v>1</v>
      </c>
      <c r="W87" s="388" t="str">
        <f t="shared" si="31"/>
        <v>A</v>
      </c>
      <c r="X87" s="58" t="str">
        <f t="shared" si="32"/>
        <v>C</v>
      </c>
      <c r="Y87" s="277">
        <f t="shared" si="33"/>
        <v>2.5</v>
      </c>
      <c r="Z87" s="278">
        <f t="shared" si="34"/>
        <v>1</v>
      </c>
      <c r="AA87" s="278">
        <f t="shared" si="35"/>
        <v>2</v>
      </c>
      <c r="AB87" s="278">
        <f t="shared" si="36"/>
        <v>1</v>
      </c>
      <c r="AC87" s="278">
        <f t="shared" si="37"/>
        <v>1</v>
      </c>
      <c r="AD87" s="278">
        <f t="shared" si="38"/>
        <v>1</v>
      </c>
      <c r="AE87" s="278">
        <f t="shared" si="39"/>
        <v>1</v>
      </c>
      <c r="AF87" s="278">
        <f t="shared" si="40"/>
        <v>2.5</v>
      </c>
      <c r="AG87" s="278">
        <f t="shared" si="41"/>
        <v>1</v>
      </c>
      <c r="AH87" s="278">
        <f t="shared" si="42"/>
        <v>4.2</v>
      </c>
      <c r="AI87" s="59">
        <f t="shared" si="43"/>
        <v>1.72</v>
      </c>
    </row>
    <row r="88" spans="1:35" x14ac:dyDescent="0.25">
      <c r="A88" s="403">
        <v>4</v>
      </c>
      <c r="B88" s="385">
        <v>60070</v>
      </c>
      <c r="C88" s="386" t="s">
        <v>178</v>
      </c>
      <c r="D88" s="387">
        <f>'[14]Мун-2024'!CU88</f>
        <v>0.65217391304347827</v>
      </c>
      <c r="E88" s="388" t="str">
        <f t="shared" si="22"/>
        <v>A</v>
      </c>
      <c r="F88" s="389">
        <f>'[14]Мун-2024'!CW88</f>
        <v>0.75661584018565353</v>
      </c>
      <c r="G88" s="24" t="str">
        <f t="shared" si="23"/>
        <v>C</v>
      </c>
      <c r="H88" s="390">
        <f>'[14]Мун-2024'!CY88</f>
        <v>0.33088235294117646</v>
      </c>
      <c r="I88" s="24" t="str">
        <f t="shared" si="24"/>
        <v>A</v>
      </c>
      <c r="J88" s="28">
        <f>'[14]Мун-2024'!DA88</f>
        <v>0.1116584564860427</v>
      </c>
      <c r="K88" s="24" t="str">
        <f t="shared" si="25"/>
        <v>C</v>
      </c>
      <c r="L88" s="23">
        <f>'[14]Рег-2024'!AA88</f>
        <v>0.6</v>
      </c>
      <c r="M88" s="30" t="str">
        <f t="shared" si="26"/>
        <v>A</v>
      </c>
      <c r="N88" s="33">
        <f>'[14]Рег-2024'!AC88</f>
        <v>3.5622833746596507</v>
      </c>
      <c r="O88" s="34" t="str">
        <f t="shared" si="27"/>
        <v>A</v>
      </c>
      <c r="P88" s="23">
        <f>'[14]Рег-2024'!AE88</f>
        <v>0.57894736842105265</v>
      </c>
      <c r="Q88" s="30" t="str">
        <f t="shared" si="28"/>
        <v>A</v>
      </c>
      <c r="R88" s="38">
        <f>'[14]Фед-2024'!AQ88</f>
        <v>0.22222222222222221</v>
      </c>
      <c r="S88" s="34" t="str">
        <f t="shared" si="29"/>
        <v>A</v>
      </c>
      <c r="T88" s="36">
        <f>'[14]Фед-2024'!AS88</f>
        <v>1.489627962061457</v>
      </c>
      <c r="U88" s="30" t="str">
        <f t="shared" si="30"/>
        <v>B</v>
      </c>
      <c r="V88" s="38">
        <f>'[14]Фед-2024'!AU88</f>
        <v>1</v>
      </c>
      <c r="W88" s="388" t="str">
        <f t="shared" si="31"/>
        <v>A</v>
      </c>
      <c r="X88" s="58" t="str">
        <f t="shared" si="32"/>
        <v>A</v>
      </c>
      <c r="Y88" s="277">
        <f t="shared" si="33"/>
        <v>4.2</v>
      </c>
      <c r="Z88" s="278">
        <f t="shared" si="34"/>
        <v>2</v>
      </c>
      <c r="AA88" s="278">
        <f t="shared" si="35"/>
        <v>4.2</v>
      </c>
      <c r="AB88" s="278">
        <f t="shared" si="36"/>
        <v>2</v>
      </c>
      <c r="AC88" s="278">
        <f t="shared" si="37"/>
        <v>4.2</v>
      </c>
      <c r="AD88" s="278">
        <f t="shared" si="38"/>
        <v>4.2</v>
      </c>
      <c r="AE88" s="278">
        <f t="shared" si="39"/>
        <v>4.2</v>
      </c>
      <c r="AF88" s="278">
        <f t="shared" si="40"/>
        <v>4.2</v>
      </c>
      <c r="AG88" s="278">
        <f t="shared" si="41"/>
        <v>2.5</v>
      </c>
      <c r="AH88" s="278">
        <f t="shared" si="42"/>
        <v>4.2</v>
      </c>
      <c r="AI88" s="59">
        <f t="shared" si="43"/>
        <v>3.59</v>
      </c>
    </row>
    <row r="89" spans="1:35" x14ac:dyDescent="0.25">
      <c r="A89" s="403">
        <v>5</v>
      </c>
      <c r="B89" s="385">
        <v>60180</v>
      </c>
      <c r="C89" s="386" t="s">
        <v>216</v>
      </c>
      <c r="D89" s="387">
        <f>'[14]Мун-2024'!CU89</f>
        <v>0.34782608695652173</v>
      </c>
      <c r="E89" s="388" t="str">
        <f t="shared" si="22"/>
        <v>C</v>
      </c>
      <c r="F89" s="389">
        <f>'[14]Мун-2024'!CW89</f>
        <v>0.1835906082803424</v>
      </c>
      <c r="G89" s="24" t="str">
        <f t="shared" si="23"/>
        <v>D</v>
      </c>
      <c r="H89" s="390">
        <f>'[14]Мун-2024'!CY89</f>
        <v>0.27272727272727271</v>
      </c>
      <c r="I89" s="24" t="str">
        <f t="shared" si="24"/>
        <v>A</v>
      </c>
      <c r="J89" s="28">
        <f>'[14]Мун-2024'!DA89</f>
        <v>2.0484171322160148E-2</v>
      </c>
      <c r="K89" s="24" t="str">
        <f t="shared" si="25"/>
        <v>D</v>
      </c>
      <c r="L89" s="23">
        <f>'[14]Рег-2024'!AA89</f>
        <v>0.2</v>
      </c>
      <c r="M89" s="30" t="str">
        <f t="shared" si="26"/>
        <v>C</v>
      </c>
      <c r="N89" s="33">
        <f>'[14]Рег-2024'!AC89</f>
        <v>0.37497719733259482</v>
      </c>
      <c r="O89" s="34" t="str">
        <f t="shared" si="27"/>
        <v>D</v>
      </c>
      <c r="P89" s="23">
        <f>'[14]Рег-2024'!AE89</f>
        <v>1</v>
      </c>
      <c r="Q89" s="30" t="str">
        <f t="shared" si="28"/>
        <v>A</v>
      </c>
      <c r="R89" s="38">
        <f>'[14]Фед-2024'!AQ89</f>
        <v>0.1111111111111111</v>
      </c>
      <c r="S89" s="34" t="str">
        <f t="shared" si="29"/>
        <v>B</v>
      </c>
      <c r="T89" s="36">
        <f>'[14]Фед-2024'!AS89</f>
        <v>0.37240699051536424</v>
      </c>
      <c r="U89" s="30" t="str">
        <f t="shared" si="30"/>
        <v>D</v>
      </c>
      <c r="V89" s="38">
        <f>'[14]Фед-2024'!AU89</f>
        <v>1</v>
      </c>
      <c r="W89" s="388" t="str">
        <f t="shared" si="31"/>
        <v>A</v>
      </c>
      <c r="X89" s="58" t="str">
        <f t="shared" si="32"/>
        <v>C</v>
      </c>
      <c r="Y89" s="277">
        <f t="shared" si="33"/>
        <v>2</v>
      </c>
      <c r="Z89" s="278">
        <f t="shared" si="34"/>
        <v>1</v>
      </c>
      <c r="AA89" s="278">
        <f t="shared" si="35"/>
        <v>4.2</v>
      </c>
      <c r="AB89" s="278">
        <f t="shared" si="36"/>
        <v>1</v>
      </c>
      <c r="AC89" s="278">
        <f t="shared" si="37"/>
        <v>2</v>
      </c>
      <c r="AD89" s="278">
        <f t="shared" si="38"/>
        <v>1</v>
      </c>
      <c r="AE89" s="278">
        <f t="shared" si="39"/>
        <v>4.2</v>
      </c>
      <c r="AF89" s="278">
        <f t="shared" si="40"/>
        <v>2.5</v>
      </c>
      <c r="AG89" s="278">
        <f t="shared" si="41"/>
        <v>1</v>
      </c>
      <c r="AH89" s="278">
        <f t="shared" si="42"/>
        <v>4.2</v>
      </c>
      <c r="AI89" s="59">
        <f t="shared" si="43"/>
        <v>2.3099999999999996</v>
      </c>
    </row>
    <row r="90" spans="1:35" x14ac:dyDescent="0.25">
      <c r="A90" s="403">
        <v>6</v>
      </c>
      <c r="B90" s="385">
        <v>60240</v>
      </c>
      <c r="C90" s="386" t="s">
        <v>179</v>
      </c>
      <c r="D90" s="387">
        <f>'[14]Мун-2024'!CU90</f>
        <v>0.69565217391304346</v>
      </c>
      <c r="E90" s="388" t="str">
        <f t="shared" si="22"/>
        <v>A</v>
      </c>
      <c r="F90" s="389">
        <f>'[14]Мун-2024'!CW90</f>
        <v>1.3407677756231067</v>
      </c>
      <c r="G90" s="24" t="str">
        <f t="shared" si="23"/>
        <v>B</v>
      </c>
      <c r="H90" s="390">
        <f>'[14]Мун-2024'!CY90</f>
        <v>0.11203319502074689</v>
      </c>
      <c r="I90" s="24" t="str">
        <f t="shared" si="24"/>
        <v>C</v>
      </c>
      <c r="J90" s="28">
        <f>'[14]Мун-2024'!DA90</f>
        <v>0.10725411659991099</v>
      </c>
      <c r="K90" s="24" t="str">
        <f t="shared" si="25"/>
        <v>C</v>
      </c>
      <c r="L90" s="23">
        <f>'[14]Рег-2024'!AA90</f>
        <v>0.6</v>
      </c>
      <c r="M90" s="30" t="str">
        <f t="shared" si="26"/>
        <v>A</v>
      </c>
      <c r="N90" s="33">
        <f>'[14]Рег-2024'!AC90</f>
        <v>2.9998175786607586</v>
      </c>
      <c r="O90" s="34" t="str">
        <f t="shared" si="27"/>
        <v>A</v>
      </c>
      <c r="P90" s="23">
        <f>'[14]Рег-2024'!AE90</f>
        <v>0.4375</v>
      </c>
      <c r="Q90" s="30" t="str">
        <f t="shared" si="28"/>
        <v>B</v>
      </c>
      <c r="R90" s="38">
        <f>'[14]Фед-2024'!AQ90</f>
        <v>0.44444444444444442</v>
      </c>
      <c r="S90" s="34" t="str">
        <f t="shared" si="29"/>
        <v>A</v>
      </c>
      <c r="T90" s="36">
        <f>'[14]Фед-2024'!AS90</f>
        <v>2.2344419430921856</v>
      </c>
      <c r="U90" s="30" t="str">
        <f t="shared" si="30"/>
        <v>A</v>
      </c>
      <c r="V90" s="38">
        <f>'[14]Фед-2024'!AU90</f>
        <v>0.83333333333333337</v>
      </c>
      <c r="W90" s="388" t="str">
        <f t="shared" si="31"/>
        <v>A</v>
      </c>
      <c r="X90" s="58" t="str">
        <f>IF(AI90&gt;=3.5,"A",IF(AI90&gt;=2.5,"B",IF(AI90&gt;=1.5,"C","D")))</f>
        <v>B</v>
      </c>
      <c r="Y90" s="277">
        <f>IF(E90="A",4.2,IF(E90="B",2.5,IF(E90="C",2,1)))</f>
        <v>4.2</v>
      </c>
      <c r="Z90" s="278">
        <f>IF(G90="A",4.2,IF(G90="B",2.5,IF(G90="C",2,1)))</f>
        <v>2.5</v>
      </c>
      <c r="AA90" s="278">
        <f>IF(I90="A",4.2,IF(I90="B",2.5,IF(I90="C",2,1)))</f>
        <v>2</v>
      </c>
      <c r="AB90" s="278">
        <f>IF(K90="A",4.2,IF(K90="B",2.5,IF(K90="C",2,1)))</f>
        <v>2</v>
      </c>
      <c r="AC90" s="278">
        <f>IF(M90="A",4.2,IF(M90="B",2.5,IF(M90="C",2,1)))</f>
        <v>4.2</v>
      </c>
      <c r="AD90" s="278">
        <f>IF(O90="A",4.2,IF(O90="B",2.5,IF(O90="C",2,1)))</f>
        <v>4.2</v>
      </c>
      <c r="AE90" s="278">
        <f>IF(Q90="A",4.2,IF(Q90="B",2.5,IF(Q90="C",2,1)))</f>
        <v>2.5</v>
      </c>
      <c r="AF90" s="278">
        <f>IF(S90="A",4.2,IF(S90="B",2.5,IF(S90="C",2,1)))</f>
        <v>4.2</v>
      </c>
      <c r="AG90" s="278">
        <f>IF(U90="A",4.2,IF(U90="B",2.5,IF(U90="C",2,1)))</f>
        <v>4.2</v>
      </c>
      <c r="AH90" s="278">
        <f>IF(W90="A",4.2,IF(W90="B",2.5,IF(W90="C",2,1)))</f>
        <v>4.2</v>
      </c>
      <c r="AI90" s="59">
        <f>AVERAGE(Y90:AH90)</f>
        <v>3.4199999999999995</v>
      </c>
    </row>
    <row r="91" spans="1:35" x14ac:dyDescent="0.25">
      <c r="A91" s="403">
        <v>7</v>
      </c>
      <c r="B91" s="385">
        <v>60560</v>
      </c>
      <c r="C91" s="400" t="s">
        <v>16</v>
      </c>
      <c r="D91" s="387">
        <f>'[14]Мун-2024'!CU91</f>
        <v>0.34782608695652173</v>
      </c>
      <c r="E91" s="388" t="str">
        <f t="shared" si="22"/>
        <v>C</v>
      </c>
      <c r="F91" s="389">
        <f>'[14]Мун-2024'!CW91</f>
        <v>0.50070165894638841</v>
      </c>
      <c r="G91" s="24" t="str">
        <f t="shared" si="23"/>
        <v>C</v>
      </c>
      <c r="H91" s="390">
        <f>'[14]Мун-2024'!CY91</f>
        <v>3.3333333333333333E-2</v>
      </c>
      <c r="I91" s="24" t="str">
        <f t="shared" si="24"/>
        <v>D</v>
      </c>
      <c r="J91" s="28">
        <f>'[14]Мун-2024'!DA91</f>
        <v>0.16885553470919323</v>
      </c>
      <c r="K91" s="24" t="str">
        <f t="shared" si="25"/>
        <v>B</v>
      </c>
      <c r="L91" s="23">
        <f>'[14]Рег-2024'!AA91</f>
        <v>0.2</v>
      </c>
      <c r="M91" s="30" t="str">
        <f t="shared" si="26"/>
        <v>C</v>
      </c>
      <c r="N91" s="33">
        <f>'[14]Рег-2024'!AC91</f>
        <v>0.18748859866629741</v>
      </c>
      <c r="O91" s="34" t="str">
        <f t="shared" si="27"/>
        <v>D</v>
      </c>
      <c r="P91" s="23">
        <f>'[14]Рег-2024'!AE91</f>
        <v>1</v>
      </c>
      <c r="Q91" s="30" t="str">
        <f t="shared" si="28"/>
        <v>A</v>
      </c>
      <c r="R91" s="38">
        <f>'[14]Фед-2024'!AQ91</f>
        <v>0</v>
      </c>
      <c r="S91" s="34" t="str">
        <f t="shared" si="29"/>
        <v>D</v>
      </c>
      <c r="T91" s="36">
        <f>'[14]Фед-2024'!AS91</f>
        <v>0.37240699051536424</v>
      </c>
      <c r="U91" s="30" t="str">
        <f t="shared" si="30"/>
        <v>D</v>
      </c>
      <c r="V91" s="38">
        <f>'[14]Фед-2024'!AU91</f>
        <v>1</v>
      </c>
      <c r="W91" s="388" t="str">
        <f t="shared" si="31"/>
        <v>A</v>
      </c>
      <c r="X91" s="58" t="str">
        <f t="shared" si="32"/>
        <v>C</v>
      </c>
      <c r="Y91" s="277">
        <f t="shared" si="33"/>
        <v>2</v>
      </c>
      <c r="Z91" s="278">
        <f t="shared" si="34"/>
        <v>2</v>
      </c>
      <c r="AA91" s="278">
        <f t="shared" si="35"/>
        <v>1</v>
      </c>
      <c r="AB91" s="278">
        <f t="shared" si="36"/>
        <v>2.5</v>
      </c>
      <c r="AC91" s="278">
        <f t="shared" si="37"/>
        <v>2</v>
      </c>
      <c r="AD91" s="278">
        <f t="shared" si="38"/>
        <v>1</v>
      </c>
      <c r="AE91" s="278">
        <f t="shared" si="39"/>
        <v>4.2</v>
      </c>
      <c r="AF91" s="278">
        <f t="shared" si="40"/>
        <v>1</v>
      </c>
      <c r="AG91" s="278">
        <f t="shared" si="41"/>
        <v>1</v>
      </c>
      <c r="AH91" s="278">
        <f t="shared" si="42"/>
        <v>4.2</v>
      </c>
      <c r="AI91" s="59">
        <f t="shared" si="43"/>
        <v>2.09</v>
      </c>
    </row>
    <row r="92" spans="1:35" x14ac:dyDescent="0.25">
      <c r="A92" s="403">
        <v>8</v>
      </c>
      <c r="B92" s="385">
        <v>60660</v>
      </c>
      <c r="C92" s="400" t="s">
        <v>217</v>
      </c>
      <c r="D92" s="387">
        <f>'[14]Мун-2024'!CU92</f>
        <v>0.21739130434782608</v>
      </c>
      <c r="E92" s="388" t="str">
        <f t="shared" si="22"/>
        <v>C</v>
      </c>
      <c r="F92" s="389">
        <f>'[14]Мун-2024'!CW92</f>
        <v>3.3380110596425892E-2</v>
      </c>
      <c r="G92" s="24" t="str">
        <f t="shared" si="23"/>
        <v>D</v>
      </c>
      <c r="H92" s="390">
        <f>'[14]Мун-2024'!CY92</f>
        <v>0</v>
      </c>
      <c r="I92" s="24" t="str">
        <f t="shared" si="24"/>
        <v>D</v>
      </c>
      <c r="J92" s="28">
        <f>'[14]Мун-2024'!DA92</f>
        <v>6.8571428571428568E-3</v>
      </c>
      <c r="K92" s="24" t="str">
        <f t="shared" si="25"/>
        <v>D</v>
      </c>
      <c r="L92" s="23">
        <f>'[14]Рег-2024'!AA92</f>
        <v>0</v>
      </c>
      <c r="M92" s="30" t="str">
        <f t="shared" si="26"/>
        <v>D</v>
      </c>
      <c r="N92" s="33">
        <f>'[14]Рег-2024'!AC92</f>
        <v>1.8748859866629742E-4</v>
      </c>
      <c r="O92" s="34" t="str">
        <f t="shared" si="27"/>
        <v>D</v>
      </c>
      <c r="P92" s="23">
        <f>'[14]Рег-2024'!AE92</f>
        <v>0</v>
      </c>
      <c r="Q92" s="30" t="str">
        <f t="shared" si="28"/>
        <v>D</v>
      </c>
      <c r="R92" s="38">
        <f>'[14]Фед-2024'!AQ92</f>
        <v>0</v>
      </c>
      <c r="S92" s="34" t="str">
        <f t="shared" si="29"/>
        <v>D</v>
      </c>
      <c r="T92" s="36">
        <f>'[14]Фед-2024'!AS92</f>
        <v>3.7240699051536427E-4</v>
      </c>
      <c r="U92" s="30" t="str">
        <f t="shared" si="30"/>
        <v>D</v>
      </c>
      <c r="V92" s="38">
        <f>'[14]Фед-2024'!AU92</f>
        <v>0</v>
      </c>
      <c r="W92" s="388" t="str">
        <f t="shared" si="31"/>
        <v>D</v>
      </c>
      <c r="X92" s="58" t="str">
        <f t="shared" si="32"/>
        <v>D</v>
      </c>
      <c r="Y92" s="277">
        <f t="shared" si="33"/>
        <v>2</v>
      </c>
      <c r="Z92" s="278">
        <f t="shared" si="34"/>
        <v>1</v>
      </c>
      <c r="AA92" s="278">
        <f t="shared" si="35"/>
        <v>1</v>
      </c>
      <c r="AB92" s="278">
        <f t="shared" si="36"/>
        <v>1</v>
      </c>
      <c r="AC92" s="278">
        <f t="shared" si="37"/>
        <v>1</v>
      </c>
      <c r="AD92" s="278">
        <f t="shared" si="38"/>
        <v>1</v>
      </c>
      <c r="AE92" s="278">
        <f t="shared" si="39"/>
        <v>1</v>
      </c>
      <c r="AF92" s="278">
        <f t="shared" si="40"/>
        <v>1</v>
      </c>
      <c r="AG92" s="278">
        <f t="shared" si="41"/>
        <v>1</v>
      </c>
      <c r="AH92" s="278">
        <f t="shared" si="42"/>
        <v>1</v>
      </c>
      <c r="AI92" s="59">
        <f t="shared" si="43"/>
        <v>1.1000000000000001</v>
      </c>
    </row>
    <row r="93" spans="1:35" x14ac:dyDescent="0.25">
      <c r="A93" s="403">
        <v>9</v>
      </c>
      <c r="B93" s="385">
        <v>60001</v>
      </c>
      <c r="C93" s="386" t="s">
        <v>218</v>
      </c>
      <c r="D93" s="387">
        <f>'[14]Мун-2024'!CU93</f>
        <v>0.39130434782608697</v>
      </c>
      <c r="E93" s="388" t="str">
        <f t="shared" si="22"/>
        <v>B</v>
      </c>
      <c r="F93" s="389">
        <f>'[14]Мун-2024'!CW93</f>
        <v>0.16133720121605849</v>
      </c>
      <c r="G93" s="24" t="str">
        <f t="shared" si="23"/>
        <v>D</v>
      </c>
      <c r="H93" s="390">
        <f>'[14]Мун-2024'!CY93</f>
        <v>0.20689655172413793</v>
      </c>
      <c r="I93" s="24" t="str">
        <f t="shared" si="24"/>
        <v>B</v>
      </c>
      <c r="J93" s="28">
        <f>'[14]Мун-2024'!DA93</f>
        <v>2.8046421663442941E-2</v>
      </c>
      <c r="K93" s="24" t="str">
        <f t="shared" si="25"/>
        <v>D</v>
      </c>
      <c r="L93" s="23">
        <f>'[14]Рег-2024'!AA93</f>
        <v>0.2</v>
      </c>
      <c r="M93" s="30" t="str">
        <f t="shared" si="26"/>
        <v>C</v>
      </c>
      <c r="N93" s="33">
        <f>'[14]Рег-2024'!AC93</f>
        <v>0.18748859866629741</v>
      </c>
      <c r="O93" s="34" t="str">
        <f t="shared" si="27"/>
        <v>D</v>
      </c>
      <c r="P93" s="23">
        <f>'[14]Рег-2024'!AE93</f>
        <v>1</v>
      </c>
      <c r="Q93" s="30" t="str">
        <f t="shared" si="28"/>
        <v>A</v>
      </c>
      <c r="R93" s="38">
        <f>'[14]Фед-2024'!AQ93</f>
        <v>0</v>
      </c>
      <c r="S93" s="34" t="str">
        <f t="shared" si="29"/>
        <v>D</v>
      </c>
      <c r="T93" s="36">
        <f>'[14]Фед-2024'!AS93</f>
        <v>3.7240699051536427E-4</v>
      </c>
      <c r="U93" s="30" t="str">
        <f t="shared" si="30"/>
        <v>D</v>
      </c>
      <c r="V93" s="38">
        <f>'[14]Фед-2024'!AU93</f>
        <v>0</v>
      </c>
      <c r="W93" s="388" t="str">
        <f t="shared" si="31"/>
        <v>D</v>
      </c>
      <c r="X93" s="58" t="str">
        <f t="shared" si="32"/>
        <v>C</v>
      </c>
      <c r="Y93" s="277">
        <f t="shared" si="33"/>
        <v>2.5</v>
      </c>
      <c r="Z93" s="278">
        <f t="shared" si="34"/>
        <v>1</v>
      </c>
      <c r="AA93" s="278">
        <f t="shared" si="35"/>
        <v>2.5</v>
      </c>
      <c r="AB93" s="278">
        <f t="shared" si="36"/>
        <v>1</v>
      </c>
      <c r="AC93" s="278">
        <f t="shared" si="37"/>
        <v>2</v>
      </c>
      <c r="AD93" s="278">
        <f t="shared" si="38"/>
        <v>1</v>
      </c>
      <c r="AE93" s="278">
        <f t="shared" si="39"/>
        <v>4.2</v>
      </c>
      <c r="AF93" s="278">
        <f t="shared" si="40"/>
        <v>1</v>
      </c>
      <c r="AG93" s="278">
        <f t="shared" si="41"/>
        <v>1</v>
      </c>
      <c r="AH93" s="278">
        <f t="shared" si="42"/>
        <v>1</v>
      </c>
      <c r="AI93" s="59">
        <f t="shared" si="43"/>
        <v>1.72</v>
      </c>
    </row>
    <row r="94" spans="1:35" x14ac:dyDescent="0.25">
      <c r="A94" s="403">
        <v>10</v>
      </c>
      <c r="B94" s="385">
        <v>60850</v>
      </c>
      <c r="C94" s="386" t="s">
        <v>180</v>
      </c>
      <c r="D94" s="387">
        <f>'[14]Мун-2024'!CU94</f>
        <v>0.47826086956521741</v>
      </c>
      <c r="E94" s="388" t="str">
        <f t="shared" si="22"/>
        <v>B</v>
      </c>
      <c r="F94" s="389">
        <f>'[14]Мун-2024'!CW94</f>
        <v>0.23922412594105222</v>
      </c>
      <c r="G94" s="24" t="str">
        <f t="shared" si="23"/>
        <v>D</v>
      </c>
      <c r="H94" s="390">
        <f>'[14]Мун-2024'!CY94</f>
        <v>0.16279069767441862</v>
      </c>
      <c r="I94" s="24" t="str">
        <f t="shared" si="24"/>
        <v>C</v>
      </c>
      <c r="J94" s="28">
        <f>'[14]Мун-2024'!DA94</f>
        <v>3.4072900158478608E-2</v>
      </c>
      <c r="K94" s="24" t="str">
        <f t="shared" si="25"/>
        <v>D</v>
      </c>
      <c r="L94" s="23">
        <f>'[14]Рег-2024'!AA94</f>
        <v>0.2</v>
      </c>
      <c r="M94" s="30" t="str">
        <f t="shared" si="26"/>
        <v>C</v>
      </c>
      <c r="N94" s="33">
        <f>'[14]Рег-2024'!AC94</f>
        <v>0.18748859866629741</v>
      </c>
      <c r="O94" s="34" t="str">
        <f t="shared" si="27"/>
        <v>D</v>
      </c>
      <c r="P94" s="23">
        <f>'[14]Рег-2024'!AE94</f>
        <v>0</v>
      </c>
      <c r="Q94" s="30" t="str">
        <f t="shared" si="28"/>
        <v>D</v>
      </c>
      <c r="R94" s="38">
        <f>'[14]Фед-2024'!AQ94</f>
        <v>0</v>
      </c>
      <c r="S94" s="34" t="str">
        <f t="shared" si="29"/>
        <v>D</v>
      </c>
      <c r="T94" s="36">
        <f>'[14]Фед-2024'!AS94</f>
        <v>3.7240699051536427E-4</v>
      </c>
      <c r="U94" s="30" t="str">
        <f t="shared" si="30"/>
        <v>D</v>
      </c>
      <c r="V94" s="38">
        <f>'[14]Фед-2024'!AU94</f>
        <v>0</v>
      </c>
      <c r="W94" s="388" t="str">
        <f t="shared" si="31"/>
        <v>D</v>
      </c>
      <c r="X94" s="58" t="str">
        <f t="shared" si="32"/>
        <v>D</v>
      </c>
      <c r="Y94" s="277">
        <f t="shared" si="33"/>
        <v>2.5</v>
      </c>
      <c r="Z94" s="278">
        <f t="shared" si="34"/>
        <v>1</v>
      </c>
      <c r="AA94" s="278">
        <f t="shared" si="35"/>
        <v>2</v>
      </c>
      <c r="AB94" s="278">
        <f t="shared" si="36"/>
        <v>1</v>
      </c>
      <c r="AC94" s="278">
        <f t="shared" si="37"/>
        <v>2</v>
      </c>
      <c r="AD94" s="278">
        <f t="shared" si="38"/>
        <v>1</v>
      </c>
      <c r="AE94" s="278">
        <f t="shared" si="39"/>
        <v>1</v>
      </c>
      <c r="AF94" s="278">
        <f t="shared" si="40"/>
        <v>1</v>
      </c>
      <c r="AG94" s="278">
        <f t="shared" si="41"/>
        <v>1</v>
      </c>
      <c r="AH94" s="278">
        <f t="shared" si="42"/>
        <v>1</v>
      </c>
      <c r="AI94" s="59">
        <f t="shared" si="43"/>
        <v>1.35</v>
      </c>
    </row>
    <row r="95" spans="1:35" x14ac:dyDescent="0.25">
      <c r="A95" s="403">
        <v>11</v>
      </c>
      <c r="B95" s="385">
        <v>60910</v>
      </c>
      <c r="C95" s="386" t="s">
        <v>5</v>
      </c>
      <c r="D95" s="387">
        <f>'[14]Мун-2024'!CU95</f>
        <v>0.34782608695652173</v>
      </c>
      <c r="E95" s="388" t="str">
        <f t="shared" si="22"/>
        <v>C</v>
      </c>
      <c r="F95" s="389">
        <f>'[14]Мун-2024'!CW95</f>
        <v>0.15577384944998748</v>
      </c>
      <c r="G95" s="24" t="str">
        <f t="shared" si="23"/>
        <v>D</v>
      </c>
      <c r="H95" s="390">
        <f>'[14]Мун-2024'!CY95</f>
        <v>0.2857142857142857</v>
      </c>
      <c r="I95" s="24" t="str">
        <f t="shared" si="24"/>
        <v>A</v>
      </c>
      <c r="J95" s="28">
        <f>'[14]Мун-2024'!DA95</f>
        <v>2.9723991507430998E-2</v>
      </c>
      <c r="K95" s="24" t="str">
        <f t="shared" si="25"/>
        <v>D</v>
      </c>
      <c r="L95" s="23">
        <f>'[14]Рег-2024'!AA95</f>
        <v>0.4</v>
      </c>
      <c r="M95" s="30" t="str">
        <f t="shared" si="26"/>
        <v>A</v>
      </c>
      <c r="N95" s="33">
        <f>'[14]Рег-2024'!AC95</f>
        <v>0.56246579599889224</v>
      </c>
      <c r="O95" s="34" t="str">
        <f t="shared" si="27"/>
        <v>C</v>
      </c>
      <c r="P95" s="23">
        <f>'[14]Рег-2024'!AE95</f>
        <v>0.33333333333333331</v>
      </c>
      <c r="Q95" s="30" t="str">
        <f t="shared" si="28"/>
        <v>B</v>
      </c>
      <c r="R95" s="38">
        <f>'[14]Фед-2024'!AQ95</f>
        <v>0.1111111111111111</v>
      </c>
      <c r="S95" s="34" t="str">
        <f t="shared" si="29"/>
        <v>B</v>
      </c>
      <c r="T95" s="36">
        <f>'[14]Фед-2024'!AS95</f>
        <v>0.37240699051536424</v>
      </c>
      <c r="U95" s="30" t="str">
        <f t="shared" si="30"/>
        <v>D</v>
      </c>
      <c r="V95" s="38">
        <f>'[14]Фед-2024'!AU95</f>
        <v>1</v>
      </c>
      <c r="W95" s="388" t="str">
        <f t="shared" si="31"/>
        <v>A</v>
      </c>
      <c r="X95" s="58" t="str">
        <f t="shared" si="32"/>
        <v>C</v>
      </c>
      <c r="Y95" s="277">
        <f t="shared" si="33"/>
        <v>2</v>
      </c>
      <c r="Z95" s="278">
        <f t="shared" si="34"/>
        <v>1</v>
      </c>
      <c r="AA95" s="278">
        <f t="shared" si="35"/>
        <v>4.2</v>
      </c>
      <c r="AB95" s="278">
        <f t="shared" si="36"/>
        <v>1</v>
      </c>
      <c r="AC95" s="278">
        <f t="shared" si="37"/>
        <v>4.2</v>
      </c>
      <c r="AD95" s="278">
        <f t="shared" si="38"/>
        <v>2</v>
      </c>
      <c r="AE95" s="278">
        <f t="shared" si="39"/>
        <v>2.5</v>
      </c>
      <c r="AF95" s="278">
        <f t="shared" si="40"/>
        <v>2.5</v>
      </c>
      <c r="AG95" s="278">
        <f t="shared" si="41"/>
        <v>1</v>
      </c>
      <c r="AH95" s="278">
        <f t="shared" si="42"/>
        <v>4.2</v>
      </c>
      <c r="AI95" s="59">
        <f t="shared" si="43"/>
        <v>2.46</v>
      </c>
    </row>
    <row r="96" spans="1:35" x14ac:dyDescent="0.25">
      <c r="A96" s="403">
        <v>12</v>
      </c>
      <c r="B96" s="385">
        <v>60980</v>
      </c>
      <c r="C96" s="386" t="s">
        <v>43</v>
      </c>
      <c r="D96" s="387">
        <f>'[14]Мун-2024'!CU96</f>
        <v>0.65217391304347827</v>
      </c>
      <c r="E96" s="388" t="str">
        <f t="shared" si="22"/>
        <v>A</v>
      </c>
      <c r="F96" s="389">
        <f>'[14]Мун-2024'!CW96</f>
        <v>0.64534880486423396</v>
      </c>
      <c r="G96" s="24" t="str">
        <f t="shared" si="23"/>
        <v>C</v>
      </c>
      <c r="H96" s="390">
        <f>'[14]Мун-2024'!CY96</f>
        <v>0.10344827586206896</v>
      </c>
      <c r="I96" s="24" t="str">
        <f t="shared" si="24"/>
        <v>C</v>
      </c>
      <c r="J96" s="28">
        <f>'[14]Мун-2024'!DA96</f>
        <v>0.12903225806451613</v>
      </c>
      <c r="K96" s="24" t="str">
        <f t="shared" si="25"/>
        <v>B</v>
      </c>
      <c r="L96" s="23">
        <f>'[14]Рег-2024'!AA96</f>
        <v>0.2</v>
      </c>
      <c r="M96" s="30" t="str">
        <f t="shared" si="26"/>
        <v>C</v>
      </c>
      <c r="N96" s="33">
        <f>'[14]Рег-2024'!AC96</f>
        <v>0.18748859866629741</v>
      </c>
      <c r="O96" s="34" t="str">
        <f t="shared" si="27"/>
        <v>D</v>
      </c>
      <c r="P96" s="23">
        <f>'[14]Рег-2024'!AE96</f>
        <v>0</v>
      </c>
      <c r="Q96" s="30" t="str">
        <f t="shared" si="28"/>
        <v>D</v>
      </c>
      <c r="R96" s="38">
        <f>'[14]Фед-2024'!AQ96</f>
        <v>0</v>
      </c>
      <c r="S96" s="34" t="str">
        <f t="shared" si="29"/>
        <v>D</v>
      </c>
      <c r="T96" s="36">
        <f>'[14]Фед-2024'!AS96</f>
        <v>0.37240699051536424</v>
      </c>
      <c r="U96" s="30" t="str">
        <f t="shared" si="30"/>
        <v>D</v>
      </c>
      <c r="V96" s="38">
        <f>'[14]Фед-2024'!AU96</f>
        <v>1</v>
      </c>
      <c r="W96" s="388" t="str">
        <f t="shared" si="31"/>
        <v>A</v>
      </c>
      <c r="X96" s="58" t="str">
        <f t="shared" si="32"/>
        <v>C</v>
      </c>
      <c r="Y96" s="277">
        <f t="shared" si="33"/>
        <v>4.2</v>
      </c>
      <c r="Z96" s="278">
        <f t="shared" si="34"/>
        <v>2</v>
      </c>
      <c r="AA96" s="278">
        <f t="shared" si="35"/>
        <v>2</v>
      </c>
      <c r="AB96" s="278">
        <f t="shared" si="36"/>
        <v>2.5</v>
      </c>
      <c r="AC96" s="278">
        <f t="shared" si="37"/>
        <v>2</v>
      </c>
      <c r="AD96" s="278">
        <f t="shared" si="38"/>
        <v>1</v>
      </c>
      <c r="AE96" s="278">
        <f t="shared" si="39"/>
        <v>1</v>
      </c>
      <c r="AF96" s="278">
        <f t="shared" si="40"/>
        <v>1</v>
      </c>
      <c r="AG96" s="278">
        <f t="shared" si="41"/>
        <v>1</v>
      </c>
      <c r="AH96" s="278">
        <f t="shared" si="42"/>
        <v>4.2</v>
      </c>
      <c r="AI96" s="59">
        <f t="shared" si="43"/>
        <v>2.09</v>
      </c>
    </row>
    <row r="97" spans="1:35" x14ac:dyDescent="0.25">
      <c r="A97" s="403">
        <v>13</v>
      </c>
      <c r="B97" s="385">
        <v>61080</v>
      </c>
      <c r="C97" s="386" t="s">
        <v>181</v>
      </c>
      <c r="D97" s="387">
        <f>'[14]Мун-2024'!CU97</f>
        <v>0.56521739130434778</v>
      </c>
      <c r="E97" s="388" t="str">
        <f t="shared" si="22"/>
        <v>B</v>
      </c>
      <c r="F97" s="389">
        <f>'[14]Мун-2024'!CW97</f>
        <v>0.30598434713390399</v>
      </c>
      <c r="G97" s="24" t="str">
        <f t="shared" si="23"/>
        <v>D</v>
      </c>
      <c r="H97" s="390">
        <f>'[14]Мун-2024'!CY97</f>
        <v>0.18181818181818182</v>
      </c>
      <c r="I97" s="24" t="str">
        <f t="shared" si="24"/>
        <v>B</v>
      </c>
      <c r="J97" s="28">
        <f>'[14]Мун-2024'!DA97</f>
        <v>3.4547738693467334E-2</v>
      </c>
      <c r="K97" s="24" t="str">
        <f t="shared" si="25"/>
        <v>D</v>
      </c>
      <c r="L97" s="23">
        <f>'[14]Рег-2024'!AA97</f>
        <v>0.4</v>
      </c>
      <c r="M97" s="30" t="str">
        <f t="shared" si="26"/>
        <v>A</v>
      </c>
      <c r="N97" s="33">
        <f>'[14]Рег-2024'!AC97</f>
        <v>0.37497719733259482</v>
      </c>
      <c r="O97" s="34" t="str">
        <f t="shared" si="27"/>
        <v>D</v>
      </c>
      <c r="P97" s="23">
        <f>'[14]Рег-2024'!AE97</f>
        <v>0.5</v>
      </c>
      <c r="Q97" s="30" t="str">
        <f t="shared" si="28"/>
        <v>A</v>
      </c>
      <c r="R97" s="38">
        <f>'[14]Фед-2024'!AQ97</f>
        <v>0.33333333333333331</v>
      </c>
      <c r="S97" s="34" t="str">
        <f t="shared" si="29"/>
        <v>A</v>
      </c>
      <c r="T97" s="36">
        <f>'[14]Фед-2024'!AS97</f>
        <v>2.2344419430921856</v>
      </c>
      <c r="U97" s="30" t="str">
        <f t="shared" si="30"/>
        <v>A</v>
      </c>
      <c r="V97" s="38">
        <f>'[14]Фед-2024'!AU97</f>
        <v>1</v>
      </c>
      <c r="W97" s="388" t="str">
        <f t="shared" si="31"/>
        <v>A</v>
      </c>
      <c r="X97" s="58" t="str">
        <f t="shared" si="32"/>
        <v>B</v>
      </c>
      <c r="Y97" s="277">
        <f t="shared" si="33"/>
        <v>2.5</v>
      </c>
      <c r="Z97" s="278">
        <f t="shared" si="34"/>
        <v>1</v>
      </c>
      <c r="AA97" s="278">
        <f t="shared" si="35"/>
        <v>2.5</v>
      </c>
      <c r="AB97" s="278">
        <f t="shared" si="36"/>
        <v>1</v>
      </c>
      <c r="AC97" s="278">
        <f t="shared" si="37"/>
        <v>4.2</v>
      </c>
      <c r="AD97" s="278">
        <f t="shared" si="38"/>
        <v>1</v>
      </c>
      <c r="AE97" s="278">
        <f t="shared" si="39"/>
        <v>4.2</v>
      </c>
      <c r="AF97" s="278">
        <f t="shared" si="40"/>
        <v>4.2</v>
      </c>
      <c r="AG97" s="278">
        <f t="shared" si="41"/>
        <v>4.2</v>
      </c>
      <c r="AH97" s="278">
        <f t="shared" si="42"/>
        <v>4.2</v>
      </c>
      <c r="AI97" s="59">
        <f t="shared" si="43"/>
        <v>2.8999999999999995</v>
      </c>
    </row>
    <row r="98" spans="1:35" x14ac:dyDescent="0.25">
      <c r="A98" s="403">
        <v>14</v>
      </c>
      <c r="B98" s="385">
        <v>61150</v>
      </c>
      <c r="C98" s="386" t="s">
        <v>182</v>
      </c>
      <c r="D98" s="387">
        <f>'[14]Мун-2024'!CU98</f>
        <v>0.21739130434782608</v>
      </c>
      <c r="E98" s="388" t="str">
        <f t="shared" si="22"/>
        <v>C</v>
      </c>
      <c r="F98" s="389">
        <f>'[14]Мун-2024'!CW98</f>
        <v>7.2323572958922763E-2</v>
      </c>
      <c r="G98" s="24" t="str">
        <f t="shared" si="23"/>
        <v>D</v>
      </c>
      <c r="H98" s="390">
        <f>'[14]Мун-2024'!CY98</f>
        <v>7.6923076923076927E-2</v>
      </c>
      <c r="I98" s="24" t="str">
        <f t="shared" si="24"/>
        <v>D</v>
      </c>
      <c r="J98" s="28">
        <f>'[14]Мун-2024'!DA98</f>
        <v>1.1872146118721462E-2</v>
      </c>
      <c r="K98" s="24" t="str">
        <f t="shared" si="25"/>
        <v>D</v>
      </c>
      <c r="L98" s="23">
        <f>'[14]Рег-2024'!AA98</f>
        <v>0</v>
      </c>
      <c r="M98" s="30" t="str">
        <f t="shared" si="26"/>
        <v>D</v>
      </c>
      <c r="N98" s="33">
        <f>'[14]Рег-2024'!AC98</f>
        <v>1.8748859866629742E-4</v>
      </c>
      <c r="O98" s="34" t="str">
        <f t="shared" si="27"/>
        <v>D</v>
      </c>
      <c r="P98" s="23">
        <f>'[14]Рег-2024'!AE98</f>
        <v>0</v>
      </c>
      <c r="Q98" s="30" t="str">
        <f t="shared" si="28"/>
        <v>D</v>
      </c>
      <c r="R98" s="38">
        <f>'[14]Фед-2024'!AQ98</f>
        <v>0</v>
      </c>
      <c r="S98" s="34" t="str">
        <f t="shared" si="29"/>
        <v>D</v>
      </c>
      <c r="T98" s="36">
        <f>'[14]Фед-2024'!AS98</f>
        <v>3.7240699051536427E-4</v>
      </c>
      <c r="U98" s="30" t="str">
        <f t="shared" si="30"/>
        <v>D</v>
      </c>
      <c r="V98" s="38">
        <f>'[14]Фед-2024'!AU98</f>
        <v>0</v>
      </c>
      <c r="W98" s="388" t="str">
        <f t="shared" si="31"/>
        <v>D</v>
      </c>
      <c r="X98" s="58" t="str">
        <f t="shared" si="32"/>
        <v>D</v>
      </c>
      <c r="Y98" s="277">
        <f t="shared" si="33"/>
        <v>2</v>
      </c>
      <c r="Z98" s="278">
        <f t="shared" si="34"/>
        <v>1</v>
      </c>
      <c r="AA98" s="278">
        <f t="shared" si="35"/>
        <v>1</v>
      </c>
      <c r="AB98" s="278">
        <f t="shared" si="36"/>
        <v>1</v>
      </c>
      <c r="AC98" s="278">
        <f t="shared" si="37"/>
        <v>1</v>
      </c>
      <c r="AD98" s="278">
        <f t="shared" si="38"/>
        <v>1</v>
      </c>
      <c r="AE98" s="278">
        <f t="shared" si="39"/>
        <v>1</v>
      </c>
      <c r="AF98" s="278">
        <f t="shared" si="40"/>
        <v>1</v>
      </c>
      <c r="AG98" s="278">
        <f t="shared" si="41"/>
        <v>1</v>
      </c>
      <c r="AH98" s="278">
        <f t="shared" si="42"/>
        <v>1</v>
      </c>
      <c r="AI98" s="59">
        <f t="shared" si="43"/>
        <v>1.1000000000000001</v>
      </c>
    </row>
    <row r="99" spans="1:35" x14ac:dyDescent="0.25">
      <c r="A99" s="403">
        <v>15</v>
      </c>
      <c r="B99" s="385">
        <v>61210</v>
      </c>
      <c r="C99" s="400" t="s">
        <v>183</v>
      </c>
      <c r="D99" s="387">
        <f>'[14]Мун-2024'!CU99</f>
        <v>0.47826086956521741</v>
      </c>
      <c r="E99" s="388" t="str">
        <f t="shared" si="22"/>
        <v>B</v>
      </c>
      <c r="F99" s="389">
        <f>'[14]Мун-2024'!CW99</f>
        <v>0.13908379415177455</v>
      </c>
      <c r="G99" s="24" t="str">
        <f t="shared" si="23"/>
        <v>D</v>
      </c>
      <c r="H99" s="390">
        <f>'[14]Мун-2024'!CY99</f>
        <v>0.08</v>
      </c>
      <c r="I99" s="24" t="str">
        <f t="shared" si="24"/>
        <v>D</v>
      </c>
      <c r="J99" s="28">
        <f>'[14]Мун-2024'!DA99</f>
        <v>2.5906735751295335E-2</v>
      </c>
      <c r="K99" s="24" t="str">
        <f t="shared" si="25"/>
        <v>D</v>
      </c>
      <c r="L99" s="23">
        <f>'[14]Рег-2024'!AA99</f>
        <v>0</v>
      </c>
      <c r="M99" s="30" t="str">
        <f t="shared" si="26"/>
        <v>D</v>
      </c>
      <c r="N99" s="33">
        <f>'[14]Рег-2024'!AC99</f>
        <v>1.8748859866629742E-4</v>
      </c>
      <c r="O99" s="34" t="str">
        <f t="shared" si="27"/>
        <v>D</v>
      </c>
      <c r="P99" s="23">
        <f>'[14]Рег-2024'!AE99</f>
        <v>0</v>
      </c>
      <c r="Q99" s="30" t="str">
        <f t="shared" si="28"/>
        <v>D</v>
      </c>
      <c r="R99" s="38">
        <f>'[14]Фед-2024'!AQ99</f>
        <v>0</v>
      </c>
      <c r="S99" s="34" t="str">
        <f t="shared" si="29"/>
        <v>D</v>
      </c>
      <c r="T99" s="36">
        <f>'[14]Фед-2024'!AS99</f>
        <v>3.7240699051536427E-4</v>
      </c>
      <c r="U99" s="30" t="str">
        <f t="shared" si="30"/>
        <v>D</v>
      </c>
      <c r="V99" s="38">
        <f>'[14]Фед-2024'!AU99</f>
        <v>0</v>
      </c>
      <c r="W99" s="388" t="str">
        <f t="shared" si="31"/>
        <v>D</v>
      </c>
      <c r="X99" s="58" t="str">
        <f t="shared" si="32"/>
        <v>D</v>
      </c>
      <c r="Y99" s="277">
        <f t="shared" si="33"/>
        <v>2.5</v>
      </c>
      <c r="Z99" s="278">
        <f t="shared" si="34"/>
        <v>1</v>
      </c>
      <c r="AA99" s="278">
        <f t="shared" si="35"/>
        <v>1</v>
      </c>
      <c r="AB99" s="278">
        <f t="shared" si="36"/>
        <v>1</v>
      </c>
      <c r="AC99" s="278">
        <f t="shared" si="37"/>
        <v>1</v>
      </c>
      <c r="AD99" s="278">
        <f t="shared" si="38"/>
        <v>1</v>
      </c>
      <c r="AE99" s="278">
        <f t="shared" si="39"/>
        <v>1</v>
      </c>
      <c r="AF99" s="278">
        <f t="shared" si="40"/>
        <v>1</v>
      </c>
      <c r="AG99" s="278">
        <f t="shared" si="41"/>
        <v>1</v>
      </c>
      <c r="AH99" s="278">
        <f t="shared" si="42"/>
        <v>1</v>
      </c>
      <c r="AI99" s="59">
        <f t="shared" si="43"/>
        <v>1.1499999999999999</v>
      </c>
    </row>
    <row r="100" spans="1:35" x14ac:dyDescent="0.25">
      <c r="A100" s="403">
        <v>16</v>
      </c>
      <c r="B100" s="385">
        <v>61290</v>
      </c>
      <c r="C100" s="400" t="s">
        <v>44</v>
      </c>
      <c r="D100" s="387">
        <f>'[14]Мун-2024'!CU100</f>
        <v>8.6956521739130432E-2</v>
      </c>
      <c r="E100" s="388" t="str">
        <f t="shared" si="22"/>
        <v>D</v>
      </c>
      <c r="F100" s="389">
        <f>'[14]Мун-2024'!CW100</f>
        <v>1.1126703532141964E-2</v>
      </c>
      <c r="G100" s="24" t="str">
        <f t="shared" si="23"/>
        <v>D</v>
      </c>
      <c r="H100" s="390">
        <f>'[14]Мун-2024'!CY100</f>
        <v>0</v>
      </c>
      <c r="I100" s="24" t="str">
        <f t="shared" si="24"/>
        <v>D</v>
      </c>
      <c r="J100" s="28">
        <f>'[14]Мун-2024'!DA100</f>
        <v>2.5125628140703518E-3</v>
      </c>
      <c r="K100" s="24" t="str">
        <f t="shared" si="25"/>
        <v>D</v>
      </c>
      <c r="L100" s="23">
        <f>'[14]Рег-2024'!AA100</f>
        <v>0</v>
      </c>
      <c r="M100" s="30" t="str">
        <f t="shared" si="26"/>
        <v>D</v>
      </c>
      <c r="N100" s="33">
        <f>'[14]Рег-2024'!AC100</f>
        <v>1.8748859866629742E-4</v>
      </c>
      <c r="O100" s="34" t="str">
        <f t="shared" si="27"/>
        <v>D</v>
      </c>
      <c r="P100" s="23">
        <f>'[14]Рег-2024'!AE100</f>
        <v>0</v>
      </c>
      <c r="Q100" s="30" t="str">
        <f t="shared" si="28"/>
        <v>D</v>
      </c>
      <c r="R100" s="38">
        <f>'[14]Фед-2024'!AQ100</f>
        <v>0</v>
      </c>
      <c r="S100" s="34" t="str">
        <f t="shared" si="29"/>
        <v>D</v>
      </c>
      <c r="T100" s="36">
        <f>'[14]Фед-2024'!AS100</f>
        <v>3.7240699051536427E-4</v>
      </c>
      <c r="U100" s="30" t="str">
        <f t="shared" si="30"/>
        <v>D</v>
      </c>
      <c r="V100" s="38">
        <f>'[14]Фед-2024'!AU100</f>
        <v>0</v>
      </c>
      <c r="W100" s="388" t="str">
        <f t="shared" si="31"/>
        <v>D</v>
      </c>
      <c r="X100" s="58" t="str">
        <f t="shared" si="32"/>
        <v>D</v>
      </c>
      <c r="Y100" s="277">
        <f t="shared" si="33"/>
        <v>1</v>
      </c>
      <c r="Z100" s="278">
        <f t="shared" si="34"/>
        <v>1</v>
      </c>
      <c r="AA100" s="278">
        <f t="shared" si="35"/>
        <v>1</v>
      </c>
      <c r="AB100" s="278">
        <f t="shared" si="36"/>
        <v>1</v>
      </c>
      <c r="AC100" s="278">
        <f t="shared" si="37"/>
        <v>1</v>
      </c>
      <c r="AD100" s="278">
        <f t="shared" si="38"/>
        <v>1</v>
      </c>
      <c r="AE100" s="278">
        <f t="shared" si="39"/>
        <v>1</v>
      </c>
      <c r="AF100" s="278">
        <f t="shared" si="40"/>
        <v>1</v>
      </c>
      <c r="AG100" s="278">
        <f t="shared" si="41"/>
        <v>1</v>
      </c>
      <c r="AH100" s="278">
        <f t="shared" si="42"/>
        <v>1</v>
      </c>
      <c r="AI100" s="59">
        <f t="shared" si="43"/>
        <v>1</v>
      </c>
    </row>
    <row r="101" spans="1:35" x14ac:dyDescent="0.25">
      <c r="A101" s="403">
        <v>17</v>
      </c>
      <c r="B101" s="385">
        <v>61340</v>
      </c>
      <c r="C101" s="400" t="s">
        <v>184</v>
      </c>
      <c r="D101" s="387">
        <f>'[14]Мун-2024'!CU101</f>
        <v>0.21739130434782608</v>
      </c>
      <c r="E101" s="388" t="str">
        <f t="shared" si="22"/>
        <v>C</v>
      </c>
      <c r="F101" s="389">
        <f>'[14]Мун-2024'!CW101</f>
        <v>0.1223937388535616</v>
      </c>
      <c r="G101" s="24" t="str">
        <f t="shared" si="23"/>
        <v>D</v>
      </c>
      <c r="H101" s="390">
        <f>'[14]Мун-2024'!CY101</f>
        <v>0.18181818181818182</v>
      </c>
      <c r="I101" s="24" t="str">
        <f t="shared" si="24"/>
        <v>B</v>
      </c>
      <c r="J101" s="28">
        <f>'[14]Мун-2024'!DA101</f>
        <v>1.4388489208633094E-2</v>
      </c>
      <c r="K101" s="24" t="str">
        <f t="shared" si="25"/>
        <v>D</v>
      </c>
      <c r="L101" s="23">
        <f>'[14]Рег-2024'!AA101</f>
        <v>0</v>
      </c>
      <c r="M101" s="30" t="str">
        <f t="shared" si="26"/>
        <v>D</v>
      </c>
      <c r="N101" s="33">
        <f>'[14]Рег-2024'!AC101</f>
        <v>1.8748859866629742E-4</v>
      </c>
      <c r="O101" s="34" t="str">
        <f t="shared" si="27"/>
        <v>D</v>
      </c>
      <c r="P101" s="23">
        <f>'[14]Рег-2024'!AE101</f>
        <v>0</v>
      </c>
      <c r="Q101" s="30" t="str">
        <f t="shared" si="28"/>
        <v>D</v>
      </c>
      <c r="R101" s="38">
        <f>'[14]Фед-2024'!AQ101</f>
        <v>0</v>
      </c>
      <c r="S101" s="34" t="str">
        <f t="shared" si="29"/>
        <v>D</v>
      </c>
      <c r="T101" s="36">
        <f>'[14]Фед-2024'!AS101</f>
        <v>3.7240699051536427E-4</v>
      </c>
      <c r="U101" s="30" t="str">
        <f t="shared" si="30"/>
        <v>D</v>
      </c>
      <c r="V101" s="38">
        <f>'[14]Фед-2024'!AU101</f>
        <v>0</v>
      </c>
      <c r="W101" s="388" t="str">
        <f t="shared" si="31"/>
        <v>D</v>
      </c>
      <c r="X101" s="58" t="str">
        <f t="shared" si="32"/>
        <v>D</v>
      </c>
      <c r="Y101" s="277">
        <f t="shared" si="33"/>
        <v>2</v>
      </c>
      <c r="Z101" s="278">
        <f t="shared" si="34"/>
        <v>1</v>
      </c>
      <c r="AA101" s="278">
        <f t="shared" si="35"/>
        <v>2.5</v>
      </c>
      <c r="AB101" s="278">
        <f t="shared" si="36"/>
        <v>1</v>
      </c>
      <c r="AC101" s="278">
        <f t="shared" si="37"/>
        <v>1</v>
      </c>
      <c r="AD101" s="278">
        <f t="shared" si="38"/>
        <v>1</v>
      </c>
      <c r="AE101" s="278">
        <f t="shared" si="39"/>
        <v>1</v>
      </c>
      <c r="AF101" s="278">
        <f t="shared" si="40"/>
        <v>1</v>
      </c>
      <c r="AG101" s="278">
        <f t="shared" si="41"/>
        <v>1</v>
      </c>
      <c r="AH101" s="278">
        <f t="shared" si="42"/>
        <v>1</v>
      </c>
      <c r="AI101" s="59">
        <f t="shared" si="43"/>
        <v>1.25</v>
      </c>
    </row>
    <row r="102" spans="1:35" x14ac:dyDescent="0.25">
      <c r="A102" s="403">
        <v>18</v>
      </c>
      <c r="B102" s="385">
        <v>61390</v>
      </c>
      <c r="C102" s="386" t="s">
        <v>185</v>
      </c>
      <c r="D102" s="387">
        <f>'[14]Мун-2024'!CU102</f>
        <v>0.39130434782608697</v>
      </c>
      <c r="E102" s="388" t="str">
        <f t="shared" si="22"/>
        <v>B</v>
      </c>
      <c r="F102" s="389">
        <f>'[14]Мун-2024'!CW102</f>
        <v>0.35049116126247187</v>
      </c>
      <c r="G102" s="24" t="str">
        <f t="shared" si="23"/>
        <v>D</v>
      </c>
      <c r="H102" s="390">
        <f>'[14]Мун-2024'!CY102</f>
        <v>0.14285714285714285</v>
      </c>
      <c r="I102" s="24" t="str">
        <f t="shared" si="24"/>
        <v>C</v>
      </c>
      <c r="J102" s="28">
        <f>'[14]Мун-2024'!DA102</f>
        <v>6.0114503816793896E-2</v>
      </c>
      <c r="K102" s="24" t="str">
        <f t="shared" si="25"/>
        <v>C</v>
      </c>
      <c r="L102" s="23">
        <f>'[14]Рег-2024'!AA102</f>
        <v>0.2</v>
      </c>
      <c r="M102" s="30" t="str">
        <f t="shared" si="26"/>
        <v>C</v>
      </c>
      <c r="N102" s="33">
        <f>'[14]Рег-2024'!AC102</f>
        <v>0.18748859866629741</v>
      </c>
      <c r="O102" s="34" t="str">
        <f t="shared" si="27"/>
        <v>D</v>
      </c>
      <c r="P102" s="23">
        <f>'[14]Рег-2024'!AE102</f>
        <v>0</v>
      </c>
      <c r="Q102" s="30" t="str">
        <f t="shared" si="28"/>
        <v>D</v>
      </c>
      <c r="R102" s="38">
        <f>'[14]Фед-2024'!AQ102</f>
        <v>0</v>
      </c>
      <c r="S102" s="34" t="str">
        <f t="shared" si="29"/>
        <v>D</v>
      </c>
      <c r="T102" s="36">
        <f>'[14]Фед-2024'!AS102</f>
        <v>3.7240699051536427E-4</v>
      </c>
      <c r="U102" s="30" t="str">
        <f t="shared" si="30"/>
        <v>D</v>
      </c>
      <c r="V102" s="38">
        <f>'[14]Фед-2024'!AU102</f>
        <v>0</v>
      </c>
      <c r="W102" s="388" t="str">
        <f t="shared" si="31"/>
        <v>D</v>
      </c>
      <c r="X102" s="58" t="str">
        <f t="shared" si="32"/>
        <v>D</v>
      </c>
      <c r="Y102" s="277">
        <f t="shared" si="33"/>
        <v>2.5</v>
      </c>
      <c r="Z102" s="278">
        <f t="shared" si="34"/>
        <v>1</v>
      </c>
      <c r="AA102" s="278">
        <f t="shared" si="35"/>
        <v>2</v>
      </c>
      <c r="AB102" s="278">
        <f t="shared" si="36"/>
        <v>2</v>
      </c>
      <c r="AC102" s="278">
        <f t="shared" si="37"/>
        <v>2</v>
      </c>
      <c r="AD102" s="278">
        <f t="shared" si="38"/>
        <v>1</v>
      </c>
      <c r="AE102" s="278">
        <f t="shared" si="39"/>
        <v>1</v>
      </c>
      <c r="AF102" s="278">
        <f t="shared" si="40"/>
        <v>1</v>
      </c>
      <c r="AG102" s="278">
        <f t="shared" si="41"/>
        <v>1</v>
      </c>
      <c r="AH102" s="278">
        <f t="shared" si="42"/>
        <v>1</v>
      </c>
      <c r="AI102" s="59">
        <f t="shared" si="43"/>
        <v>1.45</v>
      </c>
    </row>
    <row r="103" spans="1:35" x14ac:dyDescent="0.25">
      <c r="A103" s="403">
        <v>19</v>
      </c>
      <c r="B103" s="385">
        <v>61410</v>
      </c>
      <c r="C103" s="386" t="s">
        <v>186</v>
      </c>
      <c r="D103" s="387">
        <f>'[14]Мун-2024'!CU103</f>
        <v>0.30434782608695654</v>
      </c>
      <c r="E103" s="388" t="str">
        <f t="shared" si="22"/>
        <v>C</v>
      </c>
      <c r="F103" s="389">
        <f>'[14]Мун-2024'!CW103</f>
        <v>0.23366077417498124</v>
      </c>
      <c r="G103" s="24" t="str">
        <f t="shared" si="23"/>
        <v>D</v>
      </c>
      <c r="H103" s="390">
        <f>'[14]Мун-2024'!CY103</f>
        <v>0.2857142857142857</v>
      </c>
      <c r="I103" s="24" t="str">
        <f t="shared" si="24"/>
        <v>A</v>
      </c>
      <c r="J103" s="28">
        <f>'[14]Мун-2024'!DA103</f>
        <v>3.9848197343453511E-2</v>
      </c>
      <c r="K103" s="24" t="str">
        <f t="shared" si="25"/>
        <v>D</v>
      </c>
      <c r="L103" s="23">
        <f>'[14]Рег-2024'!AA103</f>
        <v>0.2</v>
      </c>
      <c r="M103" s="30" t="str">
        <f t="shared" si="26"/>
        <v>C</v>
      </c>
      <c r="N103" s="33">
        <f>'[14]Рег-2024'!AC103</f>
        <v>0.18748859866629741</v>
      </c>
      <c r="O103" s="34" t="str">
        <f t="shared" si="27"/>
        <v>D</v>
      </c>
      <c r="P103" s="23">
        <f>'[14]Рег-2024'!AE103</f>
        <v>0</v>
      </c>
      <c r="Q103" s="30" t="str">
        <f t="shared" si="28"/>
        <v>D</v>
      </c>
      <c r="R103" s="38">
        <f>'[14]Фед-2024'!AQ103</f>
        <v>0</v>
      </c>
      <c r="S103" s="34" t="str">
        <f t="shared" si="29"/>
        <v>D</v>
      </c>
      <c r="T103" s="36">
        <f>'[14]Фед-2024'!AS103</f>
        <v>3.7240699051536427E-4</v>
      </c>
      <c r="U103" s="30" t="str">
        <f t="shared" si="30"/>
        <v>D</v>
      </c>
      <c r="V103" s="38">
        <f>'[14]Фед-2024'!AU103</f>
        <v>0</v>
      </c>
      <c r="W103" s="388" t="str">
        <f t="shared" si="31"/>
        <v>D</v>
      </c>
      <c r="X103" s="58" t="str">
        <f t="shared" si="32"/>
        <v>C</v>
      </c>
      <c r="Y103" s="277">
        <f t="shared" si="33"/>
        <v>2</v>
      </c>
      <c r="Z103" s="278">
        <f t="shared" si="34"/>
        <v>1</v>
      </c>
      <c r="AA103" s="278">
        <f t="shared" si="35"/>
        <v>4.2</v>
      </c>
      <c r="AB103" s="278">
        <f t="shared" si="36"/>
        <v>1</v>
      </c>
      <c r="AC103" s="278">
        <f t="shared" si="37"/>
        <v>2</v>
      </c>
      <c r="AD103" s="278">
        <f t="shared" si="38"/>
        <v>1</v>
      </c>
      <c r="AE103" s="278">
        <f t="shared" si="39"/>
        <v>1</v>
      </c>
      <c r="AF103" s="278">
        <f t="shared" si="40"/>
        <v>1</v>
      </c>
      <c r="AG103" s="278">
        <f t="shared" si="41"/>
        <v>1</v>
      </c>
      <c r="AH103" s="278">
        <f t="shared" si="42"/>
        <v>1</v>
      </c>
      <c r="AI103" s="59">
        <f t="shared" si="43"/>
        <v>1.52</v>
      </c>
    </row>
    <row r="104" spans="1:35" x14ac:dyDescent="0.25">
      <c r="A104" s="403">
        <v>20</v>
      </c>
      <c r="B104" s="385">
        <v>61430</v>
      </c>
      <c r="C104" s="386" t="s">
        <v>78</v>
      </c>
      <c r="D104" s="387">
        <f>'[14]Мун-2024'!CU104</f>
        <v>0.47826086956521741</v>
      </c>
      <c r="E104" s="388" t="str">
        <f t="shared" si="22"/>
        <v>B</v>
      </c>
      <c r="F104" s="389">
        <f>'[14]Мун-2024'!CW104</f>
        <v>2.0918202640426893</v>
      </c>
      <c r="G104" s="24" t="str">
        <f t="shared" si="23"/>
        <v>A</v>
      </c>
      <c r="H104" s="390">
        <f>'[14]Мун-2024'!CY104</f>
        <v>7.9787234042553196E-2</v>
      </c>
      <c r="I104" s="24" t="str">
        <f t="shared" si="24"/>
        <v>D</v>
      </c>
      <c r="J104" s="28">
        <f>'[14]Мун-2024'!DA104</f>
        <v>0.14406130268199233</v>
      </c>
      <c r="K104" s="24" t="str">
        <f t="shared" si="25"/>
        <v>B</v>
      </c>
      <c r="L104" s="23">
        <f>'[14]Рег-2024'!AA104</f>
        <v>0.2</v>
      </c>
      <c r="M104" s="30" t="str">
        <f t="shared" si="26"/>
        <v>C</v>
      </c>
      <c r="N104" s="33">
        <f>'[14]Рег-2024'!AC104</f>
        <v>2.0623745853292714</v>
      </c>
      <c r="O104" s="34" t="str">
        <f t="shared" si="27"/>
        <v>A</v>
      </c>
      <c r="P104" s="23">
        <f>'[14]Рег-2024'!AE104</f>
        <v>0.36363636363636365</v>
      </c>
      <c r="Q104" s="30" t="str">
        <f t="shared" si="28"/>
        <v>B</v>
      </c>
      <c r="R104" s="38">
        <f>'[14]Фед-2024'!AQ104</f>
        <v>0.44444444444444442</v>
      </c>
      <c r="S104" s="34" t="str">
        <f t="shared" si="29"/>
        <v>A</v>
      </c>
      <c r="T104" s="36">
        <f>'[14]Фед-2024'!AS104</f>
        <v>1.8620349525768214</v>
      </c>
      <c r="U104" s="30" t="str">
        <f t="shared" si="30"/>
        <v>A</v>
      </c>
      <c r="V104" s="38">
        <f>'[14]Фед-2024'!AU104</f>
        <v>0.8</v>
      </c>
      <c r="W104" s="388" t="str">
        <f t="shared" si="31"/>
        <v>A</v>
      </c>
      <c r="X104" s="58" t="str">
        <f t="shared" si="32"/>
        <v>B</v>
      </c>
      <c r="Y104" s="277">
        <f t="shared" si="33"/>
        <v>2.5</v>
      </c>
      <c r="Z104" s="278">
        <f t="shared" si="34"/>
        <v>4.2</v>
      </c>
      <c r="AA104" s="278">
        <f t="shared" si="35"/>
        <v>1</v>
      </c>
      <c r="AB104" s="278">
        <f t="shared" si="36"/>
        <v>2.5</v>
      </c>
      <c r="AC104" s="278">
        <f t="shared" si="37"/>
        <v>2</v>
      </c>
      <c r="AD104" s="278">
        <f t="shared" si="38"/>
        <v>4.2</v>
      </c>
      <c r="AE104" s="278">
        <f t="shared" si="39"/>
        <v>2.5</v>
      </c>
      <c r="AF104" s="278">
        <f t="shared" si="40"/>
        <v>4.2</v>
      </c>
      <c r="AG104" s="278">
        <f t="shared" si="41"/>
        <v>4.2</v>
      </c>
      <c r="AH104" s="278">
        <f t="shared" si="42"/>
        <v>4.2</v>
      </c>
      <c r="AI104" s="59">
        <f t="shared" si="43"/>
        <v>3.1499999999999995</v>
      </c>
    </row>
    <row r="105" spans="1:35" x14ac:dyDescent="0.25">
      <c r="A105" s="403">
        <v>21</v>
      </c>
      <c r="B105" s="385">
        <v>61440</v>
      </c>
      <c r="C105" s="386" t="s">
        <v>187</v>
      </c>
      <c r="D105" s="387">
        <f>'[14]Мун-2024'!CU105</f>
        <v>0.69565217391304346</v>
      </c>
      <c r="E105" s="388" t="str">
        <f t="shared" si="22"/>
        <v>A</v>
      </c>
      <c r="F105" s="389">
        <f>'[14]Мун-2024'!CW105</f>
        <v>2.0528768016801924</v>
      </c>
      <c r="G105" s="24" t="str">
        <f t="shared" si="23"/>
        <v>A</v>
      </c>
      <c r="H105" s="390">
        <f>'[14]Мун-2024'!CY105</f>
        <v>0.21138211382113822</v>
      </c>
      <c r="I105" s="24" t="str">
        <f t="shared" si="24"/>
        <v>B</v>
      </c>
      <c r="J105" s="28">
        <f>'[14]Мун-2024'!DA105</f>
        <v>0.13206871868289191</v>
      </c>
      <c r="K105" s="24" t="str">
        <f t="shared" si="25"/>
        <v>B</v>
      </c>
      <c r="L105" s="23">
        <f>'[14]Рег-2024'!AA105</f>
        <v>0.4</v>
      </c>
      <c r="M105" s="30" t="str">
        <f t="shared" si="26"/>
        <v>A</v>
      </c>
      <c r="N105" s="33">
        <f>'[14]Рег-2024'!AC105</f>
        <v>8.0620097426507886</v>
      </c>
      <c r="O105" s="34" t="str">
        <f t="shared" si="27"/>
        <v>A</v>
      </c>
      <c r="P105" s="23">
        <f>'[14]Рег-2024'!AE105</f>
        <v>0.46511627906976744</v>
      </c>
      <c r="Q105" s="30" t="str">
        <f t="shared" si="28"/>
        <v>A</v>
      </c>
      <c r="R105" s="38">
        <f>'[14]Фед-2024'!AQ105</f>
        <v>0.55555555555555558</v>
      </c>
      <c r="S105" s="34" t="str">
        <f t="shared" si="29"/>
        <v>A</v>
      </c>
      <c r="T105" s="36">
        <f>'[14]Фед-2024'!AS105</f>
        <v>41.709582937720796</v>
      </c>
      <c r="U105" s="30" t="str">
        <f t="shared" si="30"/>
        <v>A</v>
      </c>
      <c r="V105" s="38">
        <f>'[14]Фед-2024'!AU105</f>
        <v>1</v>
      </c>
      <c r="W105" s="388" t="str">
        <f t="shared" si="31"/>
        <v>A</v>
      </c>
      <c r="X105" s="58" t="str">
        <f t="shared" si="32"/>
        <v>A</v>
      </c>
      <c r="Y105" s="277">
        <f t="shared" si="33"/>
        <v>4.2</v>
      </c>
      <c r="Z105" s="278">
        <f t="shared" si="34"/>
        <v>4.2</v>
      </c>
      <c r="AA105" s="278">
        <f t="shared" si="35"/>
        <v>2.5</v>
      </c>
      <c r="AB105" s="278">
        <f t="shared" si="36"/>
        <v>2.5</v>
      </c>
      <c r="AC105" s="278">
        <f t="shared" si="37"/>
        <v>4.2</v>
      </c>
      <c r="AD105" s="278">
        <f t="shared" si="38"/>
        <v>4.2</v>
      </c>
      <c r="AE105" s="278">
        <f t="shared" si="39"/>
        <v>4.2</v>
      </c>
      <c r="AF105" s="278">
        <f t="shared" si="40"/>
        <v>4.2</v>
      </c>
      <c r="AG105" s="278">
        <f t="shared" si="41"/>
        <v>4.2</v>
      </c>
      <c r="AH105" s="278">
        <f t="shared" si="42"/>
        <v>4.2</v>
      </c>
      <c r="AI105" s="59">
        <f t="shared" si="43"/>
        <v>3.8600000000000003</v>
      </c>
    </row>
    <row r="106" spans="1:35" x14ac:dyDescent="0.25">
      <c r="A106" s="403">
        <v>22</v>
      </c>
      <c r="B106" s="385">
        <v>61450</v>
      </c>
      <c r="C106" s="386" t="s">
        <v>79</v>
      </c>
      <c r="D106" s="387">
        <f>'[14]Мун-2024'!CU106</f>
        <v>0.52173913043478259</v>
      </c>
      <c r="E106" s="388" t="str">
        <f t="shared" si="22"/>
        <v>B</v>
      </c>
      <c r="F106" s="389">
        <f>'[14]Мун-2024'!CW106</f>
        <v>0.72879908135529869</v>
      </c>
      <c r="G106" s="24" t="str">
        <f t="shared" si="23"/>
        <v>C</v>
      </c>
      <c r="H106" s="390">
        <f>'[14]Мун-2024'!CY106</f>
        <v>0.29770992366412213</v>
      </c>
      <c r="I106" s="24" t="str">
        <f t="shared" si="24"/>
        <v>A</v>
      </c>
      <c r="J106" s="28">
        <f>'[14]Мун-2024'!DA106</f>
        <v>6.6565040650406498E-2</v>
      </c>
      <c r="K106" s="24" t="str">
        <f t="shared" si="25"/>
        <v>C</v>
      </c>
      <c r="L106" s="23">
        <f>'[14]Рег-2024'!AA106</f>
        <v>0.6</v>
      </c>
      <c r="M106" s="30" t="str">
        <f t="shared" si="26"/>
        <v>A</v>
      </c>
      <c r="N106" s="33">
        <f>'[14]Рег-2024'!AC106</f>
        <v>2.8123289799944611</v>
      </c>
      <c r="O106" s="34" t="str">
        <f t="shared" si="27"/>
        <v>A</v>
      </c>
      <c r="P106" s="23">
        <f>'[14]Рег-2024'!AE106</f>
        <v>0.53333333333333333</v>
      </c>
      <c r="Q106" s="30" t="str">
        <f t="shared" si="28"/>
        <v>A</v>
      </c>
      <c r="R106" s="38">
        <f>'[14]Фед-2024'!AQ106</f>
        <v>0.22222222222222221</v>
      </c>
      <c r="S106" s="34" t="str">
        <f t="shared" si="29"/>
        <v>A</v>
      </c>
      <c r="T106" s="36">
        <f>'[14]Фед-2024'!AS106</f>
        <v>0.74481398103072849</v>
      </c>
      <c r="U106" s="30" t="str">
        <f t="shared" si="30"/>
        <v>C</v>
      </c>
      <c r="V106" s="38">
        <f>'[14]Фед-2024'!AU106</f>
        <v>1</v>
      </c>
      <c r="W106" s="388" t="str">
        <f t="shared" si="31"/>
        <v>A</v>
      </c>
      <c r="X106" s="58" t="str">
        <f t="shared" si="32"/>
        <v>B</v>
      </c>
      <c r="Y106" s="277">
        <f t="shared" si="33"/>
        <v>2.5</v>
      </c>
      <c r="Z106" s="278">
        <f t="shared" si="34"/>
        <v>2</v>
      </c>
      <c r="AA106" s="278">
        <f t="shared" si="35"/>
        <v>4.2</v>
      </c>
      <c r="AB106" s="278">
        <f t="shared" si="36"/>
        <v>2</v>
      </c>
      <c r="AC106" s="278">
        <f t="shared" si="37"/>
        <v>4.2</v>
      </c>
      <c r="AD106" s="278">
        <f t="shared" si="38"/>
        <v>4.2</v>
      </c>
      <c r="AE106" s="278">
        <f t="shared" si="39"/>
        <v>4.2</v>
      </c>
      <c r="AF106" s="278">
        <f t="shared" si="40"/>
        <v>4.2</v>
      </c>
      <c r="AG106" s="278">
        <f t="shared" si="41"/>
        <v>2</v>
      </c>
      <c r="AH106" s="278">
        <f t="shared" si="42"/>
        <v>4.2</v>
      </c>
      <c r="AI106" s="59">
        <f t="shared" si="43"/>
        <v>3.3699999999999997</v>
      </c>
    </row>
    <row r="107" spans="1:35" x14ac:dyDescent="0.25">
      <c r="A107" s="403">
        <v>23</v>
      </c>
      <c r="B107" s="385">
        <v>61470</v>
      </c>
      <c r="C107" s="386" t="s">
        <v>45</v>
      </c>
      <c r="D107" s="387">
        <f>'[14]Мун-2024'!CU107</f>
        <v>0.43478260869565216</v>
      </c>
      <c r="E107" s="388" t="str">
        <f t="shared" si="22"/>
        <v>B</v>
      </c>
      <c r="F107" s="389">
        <f>'[14]Мун-2024'!CW107</f>
        <v>0.15577384944998748</v>
      </c>
      <c r="G107" s="24" t="str">
        <f t="shared" si="23"/>
        <v>D</v>
      </c>
      <c r="H107" s="390">
        <f>'[14]Мун-2024'!CY107</f>
        <v>0.32142857142857145</v>
      </c>
      <c r="I107" s="24" t="str">
        <f t="shared" si="24"/>
        <v>A</v>
      </c>
      <c r="J107" s="28">
        <f>'[14]Мун-2024'!DA107</f>
        <v>2.0648967551622419E-2</v>
      </c>
      <c r="K107" s="24" t="str">
        <f t="shared" si="25"/>
        <v>D</v>
      </c>
      <c r="L107" s="23">
        <f>'[14]Рег-2024'!AA107</f>
        <v>0</v>
      </c>
      <c r="M107" s="30" t="str">
        <f t="shared" si="26"/>
        <v>D</v>
      </c>
      <c r="N107" s="33">
        <f>'[14]Рег-2024'!AC107</f>
        <v>1.8748859866629742E-4</v>
      </c>
      <c r="O107" s="34" t="str">
        <f t="shared" si="27"/>
        <v>D</v>
      </c>
      <c r="P107" s="23">
        <f>'[14]Рег-2024'!AE107</f>
        <v>0</v>
      </c>
      <c r="Q107" s="30" t="str">
        <f t="shared" si="28"/>
        <v>D</v>
      </c>
      <c r="R107" s="38">
        <f>'[14]Фед-2024'!AQ107</f>
        <v>0.1111111111111111</v>
      </c>
      <c r="S107" s="34" t="str">
        <f t="shared" si="29"/>
        <v>B</v>
      </c>
      <c r="T107" s="36">
        <f>'[14]Фед-2024'!AS107</f>
        <v>0.74481398103072849</v>
      </c>
      <c r="U107" s="30" t="str">
        <f t="shared" si="30"/>
        <v>C</v>
      </c>
      <c r="V107" s="38">
        <f>'[14]Фед-2024'!AU107</f>
        <v>1</v>
      </c>
      <c r="W107" s="388" t="str">
        <f t="shared" si="31"/>
        <v>A</v>
      </c>
      <c r="X107" s="58" t="str">
        <f t="shared" si="32"/>
        <v>C</v>
      </c>
      <c r="Y107" s="277">
        <f t="shared" si="33"/>
        <v>2.5</v>
      </c>
      <c r="Z107" s="278">
        <f t="shared" si="34"/>
        <v>1</v>
      </c>
      <c r="AA107" s="278">
        <f t="shared" si="35"/>
        <v>4.2</v>
      </c>
      <c r="AB107" s="278">
        <f t="shared" si="36"/>
        <v>1</v>
      </c>
      <c r="AC107" s="278">
        <f t="shared" si="37"/>
        <v>1</v>
      </c>
      <c r="AD107" s="278">
        <f t="shared" si="38"/>
        <v>1</v>
      </c>
      <c r="AE107" s="278">
        <f t="shared" si="39"/>
        <v>1</v>
      </c>
      <c r="AF107" s="278">
        <f t="shared" si="40"/>
        <v>2.5</v>
      </c>
      <c r="AG107" s="278">
        <f t="shared" si="41"/>
        <v>2</v>
      </c>
      <c r="AH107" s="278">
        <f t="shared" si="42"/>
        <v>4.2</v>
      </c>
      <c r="AI107" s="59">
        <f t="shared" si="43"/>
        <v>2.04</v>
      </c>
    </row>
    <row r="108" spans="1:35" x14ac:dyDescent="0.25">
      <c r="A108" s="403">
        <v>24</v>
      </c>
      <c r="B108" s="385">
        <v>61490</v>
      </c>
      <c r="C108" s="386" t="s">
        <v>77</v>
      </c>
      <c r="D108" s="387">
        <f>'[14]Мун-2024'!CU108</f>
        <v>0.69565217391304346</v>
      </c>
      <c r="E108" s="388" t="str">
        <f t="shared" si="22"/>
        <v>A</v>
      </c>
      <c r="F108" s="389">
        <f>'[14]Мун-2024'!CW108</f>
        <v>1.0792902426177706</v>
      </c>
      <c r="G108" s="24" t="str">
        <f t="shared" si="23"/>
        <v>B</v>
      </c>
      <c r="H108" s="390">
        <f>'[14]Мун-2024'!CY108</f>
        <v>0.35567010309278352</v>
      </c>
      <c r="I108" s="24" t="str">
        <f t="shared" si="24"/>
        <v>A</v>
      </c>
      <c r="J108" s="28">
        <f>'[14]Мун-2024'!DA108</f>
        <v>6.8382093761015159E-2</v>
      </c>
      <c r="K108" s="24" t="str">
        <f t="shared" si="25"/>
        <v>C</v>
      </c>
      <c r="L108" s="23">
        <f>'[14]Рег-2024'!AA108</f>
        <v>0.4</v>
      </c>
      <c r="M108" s="30" t="str">
        <f t="shared" si="26"/>
        <v>A</v>
      </c>
      <c r="N108" s="33">
        <f>'[14]Рег-2024'!AC108</f>
        <v>2.6248403813281636</v>
      </c>
      <c r="O108" s="34" t="str">
        <f t="shared" si="27"/>
        <v>A</v>
      </c>
      <c r="P108" s="23">
        <f>'[14]Рег-2024'!AE108</f>
        <v>0.5</v>
      </c>
      <c r="Q108" s="30" t="str">
        <f t="shared" si="28"/>
        <v>A</v>
      </c>
      <c r="R108" s="38">
        <f>'[14]Фед-2024'!AQ108</f>
        <v>0.22222222222222221</v>
      </c>
      <c r="S108" s="34" t="str">
        <f t="shared" si="29"/>
        <v>A</v>
      </c>
      <c r="T108" s="36">
        <f>'[14]Фед-2024'!AS108</f>
        <v>1.489627962061457</v>
      </c>
      <c r="U108" s="30" t="str">
        <f t="shared" si="30"/>
        <v>B</v>
      </c>
      <c r="V108" s="38">
        <f>'[14]Фед-2024'!AU108</f>
        <v>1</v>
      </c>
      <c r="W108" s="388" t="str">
        <f t="shared" si="31"/>
        <v>A</v>
      </c>
      <c r="X108" s="58" t="str">
        <f t="shared" si="32"/>
        <v>A</v>
      </c>
      <c r="Y108" s="277">
        <f t="shared" si="33"/>
        <v>4.2</v>
      </c>
      <c r="Z108" s="278">
        <f t="shared" si="34"/>
        <v>2.5</v>
      </c>
      <c r="AA108" s="278">
        <f t="shared" si="35"/>
        <v>4.2</v>
      </c>
      <c r="AB108" s="278">
        <f t="shared" si="36"/>
        <v>2</v>
      </c>
      <c r="AC108" s="278">
        <f t="shared" si="37"/>
        <v>4.2</v>
      </c>
      <c r="AD108" s="278">
        <f t="shared" si="38"/>
        <v>4.2</v>
      </c>
      <c r="AE108" s="278">
        <f t="shared" si="39"/>
        <v>4.2</v>
      </c>
      <c r="AF108" s="278">
        <f t="shared" si="40"/>
        <v>4.2</v>
      </c>
      <c r="AG108" s="278">
        <f t="shared" si="41"/>
        <v>2.5</v>
      </c>
      <c r="AH108" s="278">
        <f t="shared" si="42"/>
        <v>4.2</v>
      </c>
      <c r="AI108" s="59">
        <f t="shared" si="43"/>
        <v>3.6400000000000006</v>
      </c>
    </row>
    <row r="109" spans="1:35" x14ac:dyDescent="0.25">
      <c r="A109" s="403">
        <v>25</v>
      </c>
      <c r="B109" s="385">
        <v>61500</v>
      </c>
      <c r="C109" s="386" t="s">
        <v>80</v>
      </c>
      <c r="D109" s="387">
        <f>'[14]Мун-2024'!CU109</f>
        <v>0.65217391304347827</v>
      </c>
      <c r="E109" s="388" t="str">
        <f t="shared" si="22"/>
        <v>A</v>
      </c>
      <c r="F109" s="389">
        <f>'[14]Мун-2024'!CW109</f>
        <v>2.5480151088605099</v>
      </c>
      <c r="G109" s="24" t="str">
        <f t="shared" si="23"/>
        <v>A</v>
      </c>
      <c r="H109" s="390">
        <f>'[14]Мун-2024'!CY109</f>
        <v>8.9519650655021835E-2</v>
      </c>
      <c r="I109" s="24" t="str">
        <f t="shared" si="24"/>
        <v>C</v>
      </c>
      <c r="J109" s="28">
        <f>'[14]Мун-2024'!DA109</f>
        <v>0.14665385846942042</v>
      </c>
      <c r="K109" s="24" t="str">
        <f t="shared" si="25"/>
        <v>B</v>
      </c>
      <c r="L109" s="23">
        <f>'[14]Рег-2024'!AA109</f>
        <v>0.2</v>
      </c>
      <c r="M109" s="30" t="str">
        <f t="shared" si="26"/>
        <v>C</v>
      </c>
      <c r="N109" s="33">
        <f>'[14]Рег-2024'!AC109</f>
        <v>1.8748859866629741</v>
      </c>
      <c r="O109" s="34" t="str">
        <f t="shared" si="27"/>
        <v>A</v>
      </c>
      <c r="P109" s="23">
        <f>'[14]Рег-2024'!AE109</f>
        <v>0.4</v>
      </c>
      <c r="Q109" s="30" t="str">
        <f t="shared" si="28"/>
        <v>B</v>
      </c>
      <c r="R109" s="38">
        <f>'[14]Фед-2024'!AQ109</f>
        <v>0.1111111111111111</v>
      </c>
      <c r="S109" s="34" t="str">
        <f t="shared" si="29"/>
        <v>B</v>
      </c>
      <c r="T109" s="36">
        <f>'[14]Фед-2024'!AS109</f>
        <v>1.1172209715460928</v>
      </c>
      <c r="U109" s="30" t="str">
        <f t="shared" si="30"/>
        <v>B</v>
      </c>
      <c r="V109" s="38">
        <f>'[14]Фед-2024'!AU109</f>
        <v>1</v>
      </c>
      <c r="W109" s="388" t="str">
        <f t="shared" si="31"/>
        <v>A</v>
      </c>
      <c r="X109" s="58" t="str">
        <f t="shared" si="32"/>
        <v>B</v>
      </c>
      <c r="Y109" s="277">
        <f t="shared" si="33"/>
        <v>4.2</v>
      </c>
      <c r="Z109" s="278">
        <f t="shared" si="34"/>
        <v>4.2</v>
      </c>
      <c r="AA109" s="278">
        <f t="shared" si="35"/>
        <v>2</v>
      </c>
      <c r="AB109" s="278">
        <f t="shared" si="36"/>
        <v>2.5</v>
      </c>
      <c r="AC109" s="278">
        <f t="shared" si="37"/>
        <v>2</v>
      </c>
      <c r="AD109" s="278">
        <f t="shared" si="38"/>
        <v>4.2</v>
      </c>
      <c r="AE109" s="278">
        <f t="shared" si="39"/>
        <v>2.5</v>
      </c>
      <c r="AF109" s="278">
        <f t="shared" si="40"/>
        <v>2.5</v>
      </c>
      <c r="AG109" s="278">
        <f t="shared" si="41"/>
        <v>2.5</v>
      </c>
      <c r="AH109" s="278">
        <f t="shared" si="42"/>
        <v>4.2</v>
      </c>
      <c r="AI109" s="59">
        <f t="shared" si="43"/>
        <v>3.08</v>
      </c>
    </row>
    <row r="110" spans="1:35" x14ac:dyDescent="0.25">
      <c r="A110" s="403">
        <v>26</v>
      </c>
      <c r="B110" s="385">
        <v>61510</v>
      </c>
      <c r="C110" s="386" t="s">
        <v>46</v>
      </c>
      <c r="D110" s="387">
        <f>'[14]Мун-2024'!CU110</f>
        <v>0.78260869565217395</v>
      </c>
      <c r="E110" s="388" t="str">
        <f t="shared" si="22"/>
        <v>A</v>
      </c>
      <c r="F110" s="389">
        <f>'[14]Мун-2024'!CW110</f>
        <v>1.4464714591784553</v>
      </c>
      <c r="G110" s="24" t="str">
        <f t="shared" si="23"/>
        <v>B</v>
      </c>
      <c r="H110" s="390">
        <f>'[14]Мун-2024'!CY110</f>
        <v>0.1</v>
      </c>
      <c r="I110" s="24" t="str">
        <f t="shared" si="24"/>
        <v>C</v>
      </c>
      <c r="J110" s="28">
        <f>'[14]Мун-2024'!DA110</f>
        <v>0.14388489208633093</v>
      </c>
      <c r="K110" s="24" t="str">
        <f t="shared" si="25"/>
        <v>B</v>
      </c>
      <c r="L110" s="23">
        <f>'[14]Рег-2024'!AA110</f>
        <v>0.4</v>
      </c>
      <c r="M110" s="30" t="str">
        <f t="shared" si="26"/>
        <v>A</v>
      </c>
      <c r="N110" s="33">
        <f>'[14]Рег-2024'!AC110</f>
        <v>1.3124201906640818</v>
      </c>
      <c r="O110" s="34" t="str">
        <f t="shared" si="27"/>
        <v>B</v>
      </c>
      <c r="P110" s="23">
        <f>'[14]Рег-2024'!AE110</f>
        <v>0.42857142857142855</v>
      </c>
      <c r="Q110" s="30" t="str">
        <f t="shared" si="28"/>
        <v>B</v>
      </c>
      <c r="R110" s="38">
        <f>'[14]Фед-2024'!AQ110</f>
        <v>0.22222222222222221</v>
      </c>
      <c r="S110" s="34" t="str">
        <f t="shared" si="29"/>
        <v>A</v>
      </c>
      <c r="T110" s="36">
        <f>'[14]Фед-2024'!AS110</f>
        <v>1.489627962061457</v>
      </c>
      <c r="U110" s="30" t="str">
        <f t="shared" si="30"/>
        <v>B</v>
      </c>
      <c r="V110" s="38">
        <f>'[14]Фед-2024'!AU110</f>
        <v>1</v>
      </c>
      <c r="W110" s="388" t="str">
        <f t="shared" si="31"/>
        <v>A</v>
      </c>
      <c r="X110" s="58" t="str">
        <f t="shared" si="32"/>
        <v>B</v>
      </c>
      <c r="Y110" s="277">
        <f t="shared" si="33"/>
        <v>4.2</v>
      </c>
      <c r="Z110" s="278">
        <f t="shared" si="34"/>
        <v>2.5</v>
      </c>
      <c r="AA110" s="278">
        <f t="shared" si="35"/>
        <v>2</v>
      </c>
      <c r="AB110" s="278">
        <f t="shared" si="36"/>
        <v>2.5</v>
      </c>
      <c r="AC110" s="278">
        <f t="shared" si="37"/>
        <v>4.2</v>
      </c>
      <c r="AD110" s="278">
        <f t="shared" si="38"/>
        <v>2.5</v>
      </c>
      <c r="AE110" s="278">
        <f t="shared" si="39"/>
        <v>2.5</v>
      </c>
      <c r="AF110" s="278">
        <f t="shared" si="40"/>
        <v>4.2</v>
      </c>
      <c r="AG110" s="278">
        <f t="shared" si="41"/>
        <v>2.5</v>
      </c>
      <c r="AH110" s="278">
        <f t="shared" si="42"/>
        <v>4.2</v>
      </c>
      <c r="AI110" s="59">
        <f t="shared" si="43"/>
        <v>3.13</v>
      </c>
    </row>
    <row r="111" spans="1:35" x14ac:dyDescent="0.25">
      <c r="A111" s="403">
        <v>27</v>
      </c>
      <c r="B111" s="394">
        <v>61520</v>
      </c>
      <c r="C111" s="405" t="s">
        <v>219</v>
      </c>
      <c r="D111" s="396">
        <f>'[14]Мун-2024'!CU111</f>
        <v>0.60869565217391308</v>
      </c>
      <c r="E111" s="397" t="str">
        <f t="shared" si="22"/>
        <v>A</v>
      </c>
      <c r="F111" s="398">
        <f>'[14]Мун-2024'!CW111</f>
        <v>1.3852745897516745</v>
      </c>
      <c r="G111" s="24" t="str">
        <f t="shared" si="23"/>
        <v>B</v>
      </c>
      <c r="H111" s="399">
        <f>'[14]Мун-2024'!CY111</f>
        <v>0.40160642570281124</v>
      </c>
      <c r="I111" s="24" t="str">
        <f t="shared" si="24"/>
        <v>A</v>
      </c>
      <c r="J111" s="28">
        <f>'[14]Мун-2024'!DA111</f>
        <v>0.10705073086844367</v>
      </c>
      <c r="K111" s="24" t="str">
        <f t="shared" si="25"/>
        <v>C</v>
      </c>
      <c r="L111" s="25">
        <f>'[14]Рег-2024'!AA111</f>
        <v>0.6</v>
      </c>
      <c r="M111" s="35" t="str">
        <f t="shared" si="26"/>
        <v>A</v>
      </c>
      <c r="N111" s="28">
        <f>'[14]Рег-2024'!AC111</f>
        <v>7.4995439466518965</v>
      </c>
      <c r="O111" s="40" t="str">
        <f t="shared" si="27"/>
        <v>A</v>
      </c>
      <c r="P111" s="25">
        <f>'[14]Рег-2024'!AE111</f>
        <v>0.47499999999999998</v>
      </c>
      <c r="Q111" s="35" t="str">
        <f t="shared" si="28"/>
        <v>A</v>
      </c>
      <c r="R111" s="26">
        <f>'[14]Фед-2024'!AQ111</f>
        <v>0.66666666666666663</v>
      </c>
      <c r="S111" s="40" t="str">
        <f t="shared" si="29"/>
        <v>A</v>
      </c>
      <c r="T111" s="43">
        <f>'[14]Фед-2024'!AS111</f>
        <v>5.2136978672150995</v>
      </c>
      <c r="U111" s="35" t="str">
        <f t="shared" si="30"/>
        <v>A</v>
      </c>
      <c r="V111" s="26">
        <f>'[14]Фед-2024'!AU111</f>
        <v>1</v>
      </c>
      <c r="W111" s="397" t="str">
        <f t="shared" si="31"/>
        <v>A</v>
      </c>
      <c r="X111" s="57" t="str">
        <f t="shared" si="32"/>
        <v>A</v>
      </c>
      <c r="Y111" s="277">
        <f t="shared" si="33"/>
        <v>4.2</v>
      </c>
      <c r="Z111" s="278">
        <f t="shared" si="34"/>
        <v>2.5</v>
      </c>
      <c r="AA111" s="278">
        <f t="shared" si="35"/>
        <v>4.2</v>
      </c>
      <c r="AB111" s="278">
        <f t="shared" si="36"/>
        <v>2</v>
      </c>
      <c r="AC111" s="278">
        <f t="shared" si="37"/>
        <v>4.2</v>
      </c>
      <c r="AD111" s="278">
        <f t="shared" si="38"/>
        <v>4.2</v>
      </c>
      <c r="AE111" s="278">
        <f t="shared" si="39"/>
        <v>4.2</v>
      </c>
      <c r="AF111" s="278">
        <f t="shared" si="40"/>
        <v>4.2</v>
      </c>
      <c r="AG111" s="278">
        <f t="shared" si="41"/>
        <v>4.2</v>
      </c>
      <c r="AH111" s="278">
        <f t="shared" si="42"/>
        <v>4.2</v>
      </c>
      <c r="AI111" s="59">
        <f t="shared" si="43"/>
        <v>3.81</v>
      </c>
    </row>
    <row r="112" spans="1:35" x14ac:dyDescent="0.25">
      <c r="A112" s="403">
        <v>28</v>
      </c>
      <c r="B112" s="394">
        <v>61540</v>
      </c>
      <c r="C112" s="405" t="s">
        <v>188</v>
      </c>
      <c r="D112" s="396">
        <f>'[14]Мун-2024'!CU112</f>
        <v>0.39130434782608697</v>
      </c>
      <c r="E112" s="397" t="str">
        <f t="shared" si="22"/>
        <v>B</v>
      </c>
      <c r="F112" s="398">
        <f>'[14]Мун-2024'!CW112</f>
        <v>0.634222101332092</v>
      </c>
      <c r="G112" s="24" t="str">
        <f t="shared" si="23"/>
        <v>C</v>
      </c>
      <c r="H112" s="399">
        <f>'[14]Мун-2024'!CY112</f>
        <v>0.23684210526315788</v>
      </c>
      <c r="I112" s="24" t="str">
        <f t="shared" si="24"/>
        <v>B</v>
      </c>
      <c r="J112" s="28">
        <f>'[14]Мун-2024'!DA112</f>
        <v>5.858170606372045E-2</v>
      </c>
      <c r="K112" s="24" t="str">
        <f t="shared" si="25"/>
        <v>C</v>
      </c>
      <c r="L112" s="25">
        <f>'[14]Рег-2024'!AA112</f>
        <v>0.2</v>
      </c>
      <c r="M112" s="35" t="str">
        <f t="shared" si="26"/>
        <v>C</v>
      </c>
      <c r="N112" s="28">
        <f>'[14]Рег-2024'!AC112</f>
        <v>1.3124201906640818</v>
      </c>
      <c r="O112" s="40" t="str">
        <f t="shared" si="27"/>
        <v>B</v>
      </c>
      <c r="P112" s="25">
        <f>'[14]Рег-2024'!AE112</f>
        <v>0.2857142857142857</v>
      </c>
      <c r="Q112" s="35" t="str">
        <f t="shared" si="28"/>
        <v>C</v>
      </c>
      <c r="R112" s="33">
        <f>'[14]Фед-2024'!AQ114</f>
        <v>0</v>
      </c>
      <c r="S112" s="34" t="str">
        <f t="shared" si="29"/>
        <v>D</v>
      </c>
      <c r="T112" s="23">
        <f>'[14]Фед-2024'!AS114</f>
        <v>3.7240699051536427E-4</v>
      </c>
      <c r="U112" s="30" t="str">
        <f t="shared" si="30"/>
        <v>D</v>
      </c>
      <c r="V112" s="33">
        <f>'[14]Фед-2024'!AU114</f>
        <v>0</v>
      </c>
      <c r="W112" s="406" t="str">
        <f t="shared" si="31"/>
        <v>D</v>
      </c>
      <c r="X112" s="57" t="str">
        <f>IF(AI112&gt;=3.5,"A",IF(AI112&gt;=2.5,"B",IF(AI112&gt;=1.5,"C","D")))</f>
        <v>C</v>
      </c>
      <c r="Y112" s="277">
        <f>IF(E112="A",4.2,IF(E112="B",2.5,IF(E112="C",2,1)))</f>
        <v>2.5</v>
      </c>
      <c r="Z112" s="278">
        <f>IF(G112="A",4.2,IF(G112="B",2.5,IF(G112="C",2,1)))</f>
        <v>2</v>
      </c>
      <c r="AA112" s="278">
        <f>IF(I112="A",4.2,IF(I112="B",2.5,IF(I112="C",2,1)))</f>
        <v>2.5</v>
      </c>
      <c r="AB112" s="278">
        <f>IF(K112="A",4.2,IF(K112="B",2.5,IF(K112="C",2,1)))</f>
        <v>2</v>
      </c>
      <c r="AC112" s="278">
        <f>IF(M112="A",4.2,IF(M112="B",2.5,IF(M112="C",2,1)))</f>
        <v>2</v>
      </c>
      <c r="AD112" s="278">
        <f>IF(O112="A",4.2,IF(O112="B",2.5,IF(O112="C",2,1)))</f>
        <v>2.5</v>
      </c>
      <c r="AE112" s="278">
        <f>IF(Q112="A",4.2,IF(Q112="B",2.5,IF(Q112="C",2,1)))</f>
        <v>2</v>
      </c>
      <c r="AF112" s="278">
        <f>IF(S112="A",4.2,IF(S112="B",2.5,IF(S112="C",2,1)))</f>
        <v>1</v>
      </c>
      <c r="AG112" s="278">
        <f>IF(U112="A",4.2,IF(U112="B",2.5,IF(U112="C",2,1)))</f>
        <v>1</v>
      </c>
      <c r="AH112" s="278">
        <f>IF(W112="A",4.2,IF(W112="B",2.5,IF(W112="C",2,1)))</f>
        <v>1</v>
      </c>
      <c r="AI112" s="59">
        <f>AVERAGE(Y112:AH112)</f>
        <v>1.85</v>
      </c>
    </row>
    <row r="113" spans="1:35" x14ac:dyDescent="0.25">
      <c r="A113" s="403">
        <v>29</v>
      </c>
      <c r="B113" s="394">
        <v>61560</v>
      </c>
      <c r="C113" s="405" t="s">
        <v>220</v>
      </c>
      <c r="D113" s="396">
        <f>'[14]Мун-2024'!CU113</f>
        <v>0.47826086956521741</v>
      </c>
      <c r="E113" s="397" t="str">
        <f t="shared" si="22"/>
        <v>B</v>
      </c>
      <c r="F113" s="398">
        <f>'[14]Мун-2024'!CW113</f>
        <v>3.8999095880157584</v>
      </c>
      <c r="G113" s="24" t="str">
        <f t="shared" si="23"/>
        <v>A</v>
      </c>
      <c r="H113" s="399">
        <f>'[14]Мун-2024'!CY113</f>
        <v>8.5592011412268191E-3</v>
      </c>
      <c r="I113" s="24" t="str">
        <f t="shared" si="24"/>
        <v>D</v>
      </c>
      <c r="J113" s="28">
        <f>'[14]Мун-2024'!DA113</f>
        <v>0.19602908277404921</v>
      </c>
      <c r="K113" s="24" t="str">
        <f t="shared" si="25"/>
        <v>A</v>
      </c>
      <c r="L113" s="25">
        <f>'[14]Рег-2024'!AA115</f>
        <v>0.37777777777777777</v>
      </c>
      <c r="M113" s="35" t="str">
        <f t="shared" si="26"/>
        <v>A</v>
      </c>
      <c r="N113" s="28">
        <f>'[14]Рег-2024'!AC115</f>
        <v>2.1665349179216591</v>
      </c>
      <c r="O113" s="40" t="str">
        <f t="shared" si="27"/>
        <v>A</v>
      </c>
      <c r="P113" s="25">
        <f>'[14]Рег-2024'!AE115</f>
        <v>0.44230769230769229</v>
      </c>
      <c r="Q113" s="35" t="str">
        <f t="shared" si="28"/>
        <v>A</v>
      </c>
      <c r="R113" s="33">
        <f>'[14]Фед-2024'!AQ115</f>
        <v>0.1728395061728395</v>
      </c>
      <c r="S113" s="34" t="str">
        <f t="shared" si="29"/>
        <v>A</v>
      </c>
      <c r="T113" s="23">
        <f>'[14]Фед-2024'!AS115</f>
        <v>0.95170675353926426</v>
      </c>
      <c r="U113" s="30" t="str">
        <f t="shared" si="30"/>
        <v>C</v>
      </c>
      <c r="V113" s="33">
        <f>'[14]Фед-2024'!AU115</f>
        <v>0.91304347826086951</v>
      </c>
      <c r="W113" s="406" t="str">
        <f t="shared" si="31"/>
        <v>A</v>
      </c>
      <c r="X113" s="57" t="str">
        <f>IF(AI113&gt;=3.5,"A",IF(AI113&gt;=2.5,"B",IF(AI113&gt;=1.5,"C","D")))</f>
        <v>B</v>
      </c>
      <c r="Y113" s="277">
        <f>IF(E113="A",4.2,IF(E113="B",2.5,IF(E113="C",2,1)))</f>
        <v>2.5</v>
      </c>
      <c r="Z113" s="278">
        <f>IF(G113="A",4.2,IF(G113="B",2.5,IF(G113="C",2,1)))</f>
        <v>4.2</v>
      </c>
      <c r="AA113" s="278">
        <f>IF(I113="A",4.2,IF(I113="B",2.5,IF(I113="C",2,1)))</f>
        <v>1</v>
      </c>
      <c r="AB113" s="278">
        <f>IF(K113="A",4.2,IF(K113="B",2.5,IF(K113="C",2,1)))</f>
        <v>4.2</v>
      </c>
      <c r="AC113" s="278">
        <f>IF(M113="A",4.2,IF(M113="B",2.5,IF(M113="C",2,1)))</f>
        <v>4.2</v>
      </c>
      <c r="AD113" s="278">
        <f>IF(O113="A",4.2,IF(O113="B",2.5,IF(O113="C",2,1)))</f>
        <v>4.2</v>
      </c>
      <c r="AE113" s="278">
        <f>IF(Q113="A",4.2,IF(Q113="B",2.5,IF(Q113="C",2,1)))</f>
        <v>4.2</v>
      </c>
      <c r="AF113" s="278">
        <f>IF(S113="A",4.2,IF(S113="B",2.5,IF(S113="C",2,1)))</f>
        <v>4.2</v>
      </c>
      <c r="AG113" s="278">
        <f>IF(U113="A",4.2,IF(U113="B",2.5,IF(U113="C",2,1)))</f>
        <v>2</v>
      </c>
      <c r="AH113" s="278">
        <f>IF(W113="A",4.2,IF(W113="B",2.5,IF(W113="C",2,1)))</f>
        <v>4.2</v>
      </c>
      <c r="AI113" s="59">
        <f>AVERAGE(Y113:AH113)</f>
        <v>3.4899999999999998</v>
      </c>
    </row>
    <row r="114" spans="1:35" ht="15.75" thickBot="1" x14ac:dyDescent="0.3">
      <c r="A114" s="403">
        <v>30</v>
      </c>
      <c r="B114" s="394">
        <v>61570</v>
      </c>
      <c r="C114" s="405" t="s">
        <v>221</v>
      </c>
      <c r="D114" s="396">
        <f>'[14]Мун-2024'!CU114</f>
        <v>0.43478260869565216</v>
      </c>
      <c r="E114" s="397" t="str">
        <f t="shared" si="22"/>
        <v>B</v>
      </c>
      <c r="F114" s="398">
        <f>'[14]Мун-2024'!CW114</f>
        <v>0.21140736711069733</v>
      </c>
      <c r="G114" s="24" t="str">
        <f t="shared" si="23"/>
        <v>D</v>
      </c>
      <c r="H114" s="399">
        <f>'[14]Мун-2024'!CY114</f>
        <v>0.26315789473684209</v>
      </c>
      <c r="I114" s="24" t="str">
        <f t="shared" si="24"/>
        <v>A</v>
      </c>
      <c r="J114" s="28">
        <f>'[14]Мун-2024'!DA114</f>
        <v>1.6239316239316241E-2</v>
      </c>
      <c r="K114" s="24" t="str">
        <f t="shared" si="25"/>
        <v>D</v>
      </c>
      <c r="L114" s="25">
        <f>'[14]Рег-2024'!AA116</f>
        <v>0.6</v>
      </c>
      <c r="M114" s="35" t="str">
        <f t="shared" si="26"/>
        <v>A</v>
      </c>
      <c r="N114" s="28">
        <f>'[14]Рег-2024'!AC116</f>
        <v>6.3746123546541122</v>
      </c>
      <c r="O114" s="40" t="str">
        <f t="shared" si="27"/>
        <v>A</v>
      </c>
      <c r="P114" s="25">
        <f>'[14]Рег-2024'!AE116</f>
        <v>0.35294117647058826</v>
      </c>
      <c r="Q114" s="35" t="str">
        <f t="shared" si="28"/>
        <v>B</v>
      </c>
      <c r="R114" s="26">
        <f>'[14]Фед-2024'!AQ116</f>
        <v>0.44444444444444442</v>
      </c>
      <c r="S114" s="45" t="str">
        <f t="shared" si="29"/>
        <v>A</v>
      </c>
      <c r="T114" s="43">
        <f>'[14]Фед-2024'!AS116</f>
        <v>2.979255924122914</v>
      </c>
      <c r="U114" s="44" t="str">
        <f t="shared" si="30"/>
        <v>A</v>
      </c>
      <c r="V114" s="26">
        <f>'[14]Фед-2024'!AU116</f>
        <v>1</v>
      </c>
      <c r="W114" s="407" t="str">
        <f t="shared" si="31"/>
        <v>A</v>
      </c>
      <c r="X114" s="57" t="str">
        <f>IF(AI114&gt;=3.5,"A",IF(AI114&gt;=2.5,"B",IF(AI114&gt;=1.5,"C","D")))</f>
        <v>B</v>
      </c>
      <c r="Y114" s="277">
        <f>IF(E114="A",4.2,IF(E114="B",2.5,IF(E114="C",2,1)))</f>
        <v>2.5</v>
      </c>
      <c r="Z114" s="278">
        <f>IF(G114="A",4.2,IF(G114="B",2.5,IF(G114="C",2,1)))</f>
        <v>1</v>
      </c>
      <c r="AA114" s="278">
        <f>IF(I114="A",4.2,IF(I114="B",2.5,IF(I114="C",2,1)))</f>
        <v>4.2</v>
      </c>
      <c r="AB114" s="278">
        <f>IF(K114="A",4.2,IF(K114="B",2.5,IF(K114="C",2,1)))</f>
        <v>1</v>
      </c>
      <c r="AC114" s="278">
        <f>IF(M114="A",4.2,IF(M114="B",2.5,IF(M114="C",2,1)))</f>
        <v>4.2</v>
      </c>
      <c r="AD114" s="278">
        <f>IF(O114="A",4.2,IF(O114="B",2.5,IF(O114="C",2,1)))</f>
        <v>4.2</v>
      </c>
      <c r="AE114" s="278">
        <f>IF(Q114="A",4.2,IF(Q114="B",2.5,IF(Q114="C",2,1)))</f>
        <v>2.5</v>
      </c>
      <c r="AF114" s="278">
        <f>IF(S114="A",4.2,IF(S114="B",2.5,IF(S114="C",2,1)))</f>
        <v>4.2</v>
      </c>
      <c r="AG114" s="278">
        <f>IF(U114="A",4.2,IF(U114="B",2.5,IF(U114="C",2,1)))</f>
        <v>4.2</v>
      </c>
      <c r="AH114" s="278">
        <f>IF(W114="A",4.2,IF(W114="B",2.5,IF(W114="C",2,1)))</f>
        <v>4.2</v>
      </c>
      <c r="AI114" s="59">
        <f>AVERAGE(Y114:AH114)</f>
        <v>3.2199999999999998</v>
      </c>
    </row>
    <row r="115" spans="1:35" ht="15.75" thickBot="1" x14ac:dyDescent="0.3">
      <c r="A115" s="376"/>
      <c r="B115" s="377"/>
      <c r="C115" s="29" t="str">
        <f>'[14]Мун-2024'!C115</f>
        <v>ЦЕНТРАЛЬНЫЙ РАЙОН</v>
      </c>
      <c r="D115" s="70">
        <f>'[14]Мун-2024'!CU115</f>
        <v>0.45893719806763283</v>
      </c>
      <c r="E115" s="71" t="str">
        <f t="shared" si="22"/>
        <v>B</v>
      </c>
      <c r="F115" s="72">
        <f>'[14]Мун-2024'!CW115</f>
        <v>3.7119919283618055</v>
      </c>
      <c r="G115" s="73" t="str">
        <f t="shared" si="23"/>
        <v>A</v>
      </c>
      <c r="H115" s="74">
        <f>'[14]Мун-2024'!CY115</f>
        <v>4.1465445462114905E-2</v>
      </c>
      <c r="I115" s="73" t="str">
        <f t="shared" si="24"/>
        <v>D</v>
      </c>
      <c r="J115" s="75">
        <f>'[14]Мун-2024'!DA115</f>
        <v>0.47783878411713215</v>
      </c>
      <c r="K115" s="73" t="str">
        <f t="shared" si="25"/>
        <v>A</v>
      </c>
      <c r="L115" s="80">
        <f>'[14]Рег-2024'!AA115</f>
        <v>0.37777777777777777</v>
      </c>
      <c r="M115" s="81" t="str">
        <f t="shared" si="26"/>
        <v>A</v>
      </c>
      <c r="N115" s="82">
        <f>'[14]Рег-2024'!AC115</f>
        <v>2.1665349179216591</v>
      </c>
      <c r="O115" s="83" t="str">
        <f t="shared" si="27"/>
        <v>A</v>
      </c>
      <c r="P115" s="80">
        <f>'[14]Рег-2024'!AE115</f>
        <v>0.44230769230769229</v>
      </c>
      <c r="Q115" s="81" t="str">
        <f t="shared" si="28"/>
        <v>A</v>
      </c>
      <c r="R115" s="75">
        <f>'[14]Фед-2024'!AQ115</f>
        <v>0.1728395061728395</v>
      </c>
      <c r="S115" s="78" t="str">
        <f t="shared" si="29"/>
        <v>A</v>
      </c>
      <c r="T115" s="76">
        <f>'[14]Фед-2024'!AS115</f>
        <v>0.95170675353926426</v>
      </c>
      <c r="U115" s="77" t="str">
        <f t="shared" si="30"/>
        <v>C</v>
      </c>
      <c r="V115" s="75">
        <f>'[14]Фед-2024'!AU115</f>
        <v>0.91304347826086951</v>
      </c>
      <c r="W115" s="71" t="str">
        <f t="shared" si="31"/>
        <v>A</v>
      </c>
      <c r="X115" s="79" t="str">
        <f t="shared" si="32"/>
        <v>B</v>
      </c>
      <c r="Y115" s="277">
        <f t="shared" si="33"/>
        <v>2.5</v>
      </c>
      <c r="Z115" s="278">
        <f t="shared" si="34"/>
        <v>4.2</v>
      </c>
      <c r="AA115" s="278">
        <f t="shared" si="35"/>
        <v>1</v>
      </c>
      <c r="AB115" s="278">
        <f t="shared" si="36"/>
        <v>4.2</v>
      </c>
      <c r="AC115" s="278">
        <f t="shared" si="37"/>
        <v>4.2</v>
      </c>
      <c r="AD115" s="278">
        <f t="shared" si="38"/>
        <v>4.2</v>
      </c>
      <c r="AE115" s="278">
        <f t="shared" si="39"/>
        <v>4.2</v>
      </c>
      <c r="AF115" s="278">
        <f t="shared" si="40"/>
        <v>4.2</v>
      </c>
      <c r="AG115" s="278">
        <f t="shared" si="41"/>
        <v>2</v>
      </c>
      <c r="AH115" s="278">
        <f t="shared" si="42"/>
        <v>4.2</v>
      </c>
      <c r="AI115" s="59">
        <f t="shared" si="43"/>
        <v>3.4899999999999998</v>
      </c>
    </row>
    <row r="116" spans="1:35" x14ac:dyDescent="0.25">
      <c r="A116" s="408">
        <v>1</v>
      </c>
      <c r="B116" s="409">
        <v>70020</v>
      </c>
      <c r="C116" s="410" t="s">
        <v>74</v>
      </c>
      <c r="D116" s="411">
        <f>'[14]Мун-2024'!CU116</f>
        <v>0.39130434782608697</v>
      </c>
      <c r="E116" s="412" t="str">
        <f t="shared" si="22"/>
        <v>B</v>
      </c>
      <c r="F116" s="413">
        <f>'[14]Мун-2024'!CW116</f>
        <v>2.147453781703399</v>
      </c>
      <c r="G116" s="309" t="str">
        <f t="shared" si="23"/>
        <v>A</v>
      </c>
      <c r="H116" s="414">
        <f>'[14]Мун-2024'!CY116</f>
        <v>0.17098445595854922</v>
      </c>
      <c r="I116" s="309" t="str">
        <f t="shared" si="24"/>
        <v>B</v>
      </c>
      <c r="J116" s="31">
        <f>'[14]Мун-2024'!DA116</f>
        <v>0.33133047210300431</v>
      </c>
      <c r="K116" s="309" t="str">
        <f t="shared" si="25"/>
        <v>A</v>
      </c>
      <c r="L116" s="31">
        <f>'[14]Рег-2024'!AA116</f>
        <v>0.6</v>
      </c>
      <c r="M116" s="41" t="str">
        <f t="shared" si="26"/>
        <v>A</v>
      </c>
      <c r="N116" s="31">
        <f>'[14]Рег-2024'!AC116</f>
        <v>6.3746123546541122</v>
      </c>
      <c r="O116" s="32" t="str">
        <f t="shared" si="27"/>
        <v>A</v>
      </c>
      <c r="P116" s="42">
        <f>'[14]Рег-2024'!AE116</f>
        <v>0.35294117647058826</v>
      </c>
      <c r="Q116" s="41" t="str">
        <f t="shared" si="28"/>
        <v>B</v>
      </c>
      <c r="R116" s="31">
        <f>'[14]Фед-2024'!AQ116</f>
        <v>0.44444444444444442</v>
      </c>
      <c r="S116" s="32" t="str">
        <f t="shared" si="29"/>
        <v>A</v>
      </c>
      <c r="T116" s="42">
        <f>'[14]Фед-2024'!AS116</f>
        <v>2.979255924122914</v>
      </c>
      <c r="U116" s="41" t="str">
        <f t="shared" si="30"/>
        <v>A</v>
      </c>
      <c r="V116" s="31">
        <f>'[14]Фед-2024'!AU116</f>
        <v>1</v>
      </c>
      <c r="W116" s="412" t="str">
        <f t="shared" si="31"/>
        <v>A</v>
      </c>
      <c r="X116" s="64" t="str">
        <f t="shared" si="32"/>
        <v>A</v>
      </c>
      <c r="Y116" s="277">
        <f t="shared" si="33"/>
        <v>2.5</v>
      </c>
      <c r="Z116" s="278">
        <f t="shared" si="34"/>
        <v>4.2</v>
      </c>
      <c r="AA116" s="278">
        <f t="shared" si="35"/>
        <v>2.5</v>
      </c>
      <c r="AB116" s="278">
        <f t="shared" si="36"/>
        <v>4.2</v>
      </c>
      <c r="AC116" s="278">
        <f t="shared" si="37"/>
        <v>4.2</v>
      </c>
      <c r="AD116" s="278">
        <f t="shared" si="38"/>
        <v>4.2</v>
      </c>
      <c r="AE116" s="278">
        <f t="shared" si="39"/>
        <v>2.5</v>
      </c>
      <c r="AF116" s="278">
        <f t="shared" si="40"/>
        <v>4.2</v>
      </c>
      <c r="AG116" s="278">
        <f t="shared" si="41"/>
        <v>4.2</v>
      </c>
      <c r="AH116" s="278">
        <f t="shared" si="42"/>
        <v>4.2</v>
      </c>
      <c r="AI116" s="59">
        <f t="shared" si="43"/>
        <v>3.69</v>
      </c>
    </row>
    <row r="117" spans="1:35" x14ac:dyDescent="0.25">
      <c r="A117" s="393">
        <v>2</v>
      </c>
      <c r="B117" s="379">
        <v>70110</v>
      </c>
      <c r="C117" s="392" t="s">
        <v>76</v>
      </c>
      <c r="D117" s="381">
        <f>'[14]Мун-2024'!CU117</f>
        <v>0.43478260869565216</v>
      </c>
      <c r="E117" s="382" t="str">
        <f t="shared" si="22"/>
        <v>B</v>
      </c>
      <c r="F117" s="383">
        <f>'[14]Мун-2024'!CW117</f>
        <v>0.68985561899280179</v>
      </c>
      <c r="G117" s="27" t="str">
        <f t="shared" si="23"/>
        <v>C</v>
      </c>
      <c r="H117" s="384">
        <f>'[14]Мун-2024'!CY117</f>
        <v>0.19354838709677419</v>
      </c>
      <c r="I117" s="27" t="str">
        <f t="shared" si="24"/>
        <v>B</v>
      </c>
      <c r="J117" s="26">
        <f>'[14]Мун-2024'!DA117</f>
        <v>0.12744090441932168</v>
      </c>
      <c r="K117" s="27" t="str">
        <f t="shared" si="25"/>
        <v>B</v>
      </c>
      <c r="L117" s="38">
        <f>'[14]Рег-2024'!AA117</f>
        <v>0.2</v>
      </c>
      <c r="M117" s="37" t="str">
        <f t="shared" si="26"/>
        <v>C</v>
      </c>
      <c r="N117" s="38">
        <f>'[14]Рег-2024'!AC117</f>
        <v>0.74995439466518965</v>
      </c>
      <c r="O117" s="39" t="str">
        <f t="shared" si="27"/>
        <v>C</v>
      </c>
      <c r="P117" s="36">
        <f>'[14]Рег-2024'!AE117</f>
        <v>0.5</v>
      </c>
      <c r="Q117" s="37" t="str">
        <f t="shared" si="28"/>
        <v>A</v>
      </c>
      <c r="R117" s="38">
        <f>'[14]Фед-2024'!AQ117</f>
        <v>0.22222222222222221</v>
      </c>
      <c r="S117" s="39" t="str">
        <f t="shared" si="29"/>
        <v>A</v>
      </c>
      <c r="T117" s="36">
        <f>'[14]Фед-2024'!AS117</f>
        <v>0.74481398103072849</v>
      </c>
      <c r="U117" s="37" t="str">
        <f t="shared" si="30"/>
        <v>C</v>
      </c>
      <c r="V117" s="38">
        <f>'[14]Фед-2024'!AU117</f>
        <v>1</v>
      </c>
      <c r="W117" s="382" t="str">
        <f t="shared" si="31"/>
        <v>A</v>
      </c>
      <c r="X117" s="56" t="str">
        <f>IF(AI117&gt;=3.5,"A",IF(AI117&gt;=2.5,"B",IF(AI117&gt;=1.5,"C","D")))</f>
        <v>B</v>
      </c>
      <c r="Y117" s="268">
        <f>IF(E117="A",4.2,IF(E117="B",2.5,IF(E117="C",2,1)))</f>
        <v>2.5</v>
      </c>
      <c r="Z117" s="269">
        <f>IF(G117="A",4.2,IF(G117="B",2.5,IF(G117="C",2,1)))</f>
        <v>2</v>
      </c>
      <c r="AA117" s="269">
        <f>IF(I117="A",4.2,IF(I117="B",2.5,IF(I117="C",2,1)))</f>
        <v>2.5</v>
      </c>
      <c r="AB117" s="269">
        <f>IF(K117="A",4.2,IF(K117="B",2.5,IF(K117="C",2,1)))</f>
        <v>2.5</v>
      </c>
      <c r="AC117" s="269">
        <f>IF(M117="A",4.2,IF(M117="B",2.5,IF(M117="C",2,1)))</f>
        <v>2</v>
      </c>
      <c r="AD117" s="269">
        <f>IF(O117="A",4.2,IF(O117="B",2.5,IF(O117="C",2,1)))</f>
        <v>2</v>
      </c>
      <c r="AE117" s="269">
        <f>IF(Q117="A",4.2,IF(Q117="B",2.5,IF(Q117="C",2,1)))</f>
        <v>4.2</v>
      </c>
      <c r="AF117" s="269">
        <f>IF(S117="A",4.2,IF(S117="B",2.5,IF(S117="C",2,1)))</f>
        <v>4.2</v>
      </c>
      <c r="AG117" s="269">
        <f>IF(U117="A",4.2,IF(U117="B",2.5,IF(U117="C",2,1)))</f>
        <v>2</v>
      </c>
      <c r="AH117" s="269">
        <f>IF(W117="A",4.2,IF(W117="B",2.5,IF(W117="C",2,1)))</f>
        <v>4.2</v>
      </c>
      <c r="AI117" s="60">
        <f>AVERAGE(Y117:AH117)</f>
        <v>2.8099999999999996</v>
      </c>
    </row>
    <row r="118" spans="1:35" x14ac:dyDescent="0.25">
      <c r="A118" s="393">
        <v>3</v>
      </c>
      <c r="B118" s="385">
        <v>70021</v>
      </c>
      <c r="C118" s="386" t="s">
        <v>75</v>
      </c>
      <c r="D118" s="387">
        <f>'[14]Мун-2024'!CU118</f>
        <v>0.52173913043478259</v>
      </c>
      <c r="E118" s="388" t="str">
        <f t="shared" si="22"/>
        <v>B</v>
      </c>
      <c r="F118" s="389">
        <f>'[14]Мун-2024'!CW118</f>
        <v>5.0849035141888779</v>
      </c>
      <c r="G118" s="24" t="str">
        <f t="shared" si="23"/>
        <v>A</v>
      </c>
      <c r="H118" s="390">
        <f>'[14]Мун-2024'!CY118</f>
        <v>1.8599562363238512E-2</v>
      </c>
      <c r="I118" s="24" t="str">
        <f t="shared" si="24"/>
        <v>D</v>
      </c>
      <c r="J118" s="28">
        <f>'[14]Мун-2024'!DA118</f>
        <v>1.0998796630565584</v>
      </c>
      <c r="K118" s="24" t="str">
        <f t="shared" si="25"/>
        <v>A</v>
      </c>
      <c r="L118" s="33">
        <f>'[14]Рег-2024'!AA118</f>
        <v>0.4</v>
      </c>
      <c r="M118" s="30" t="str">
        <f t="shared" si="26"/>
        <v>A</v>
      </c>
      <c r="N118" s="33">
        <f>'[14]Рег-2024'!AC118</f>
        <v>0.74995439466518965</v>
      </c>
      <c r="O118" s="34" t="str">
        <f t="shared" si="27"/>
        <v>C</v>
      </c>
      <c r="P118" s="23">
        <f>'[14]Рег-2024'!AE118</f>
        <v>0</v>
      </c>
      <c r="Q118" s="30" t="str">
        <f t="shared" si="28"/>
        <v>D</v>
      </c>
      <c r="R118" s="38">
        <f>'[14]Фед-2024'!AQ118</f>
        <v>0.22222222222222221</v>
      </c>
      <c r="S118" s="34" t="str">
        <f t="shared" si="29"/>
        <v>A</v>
      </c>
      <c r="T118" s="36">
        <f>'[14]Фед-2024'!AS118</f>
        <v>1.489627962061457</v>
      </c>
      <c r="U118" s="30" t="str">
        <f t="shared" si="30"/>
        <v>B</v>
      </c>
      <c r="V118" s="38">
        <f>'[14]Фед-2024'!AU118</f>
        <v>1</v>
      </c>
      <c r="W118" s="388" t="str">
        <f t="shared" si="31"/>
        <v>A</v>
      </c>
      <c r="X118" s="58" t="str">
        <f t="shared" si="32"/>
        <v>B</v>
      </c>
      <c r="Y118" s="277">
        <f t="shared" si="33"/>
        <v>2.5</v>
      </c>
      <c r="Z118" s="278">
        <f t="shared" si="34"/>
        <v>4.2</v>
      </c>
      <c r="AA118" s="278">
        <f t="shared" si="35"/>
        <v>1</v>
      </c>
      <c r="AB118" s="278">
        <f t="shared" si="36"/>
        <v>4.2</v>
      </c>
      <c r="AC118" s="278">
        <f t="shared" si="37"/>
        <v>4.2</v>
      </c>
      <c r="AD118" s="278">
        <f t="shared" si="38"/>
        <v>2</v>
      </c>
      <c r="AE118" s="278">
        <f t="shared" si="39"/>
        <v>1</v>
      </c>
      <c r="AF118" s="278">
        <f t="shared" si="40"/>
        <v>4.2</v>
      </c>
      <c r="AG118" s="278">
        <f t="shared" si="41"/>
        <v>2.5</v>
      </c>
      <c r="AH118" s="278">
        <f t="shared" si="42"/>
        <v>4.2</v>
      </c>
      <c r="AI118" s="59">
        <f t="shared" si="43"/>
        <v>3</v>
      </c>
    </row>
    <row r="119" spans="1:35" x14ac:dyDescent="0.25">
      <c r="A119" s="393">
        <v>4</v>
      </c>
      <c r="B119" s="385">
        <v>70040</v>
      </c>
      <c r="C119" s="386" t="s">
        <v>37</v>
      </c>
      <c r="D119" s="387">
        <f>'[14]Мун-2024'!CU119</f>
        <v>0.47826086956521741</v>
      </c>
      <c r="E119" s="388" t="str">
        <f t="shared" si="22"/>
        <v>B</v>
      </c>
      <c r="F119" s="389">
        <f>'[14]Мун-2024'!CW119</f>
        <v>0.15577384944998748</v>
      </c>
      <c r="G119" s="24" t="str">
        <f t="shared" si="23"/>
        <v>D</v>
      </c>
      <c r="H119" s="390">
        <f>'[14]Мун-2024'!CY119</f>
        <v>0.14285714285714285</v>
      </c>
      <c r="I119" s="24" t="str">
        <f t="shared" si="24"/>
        <v>C</v>
      </c>
      <c r="J119" s="28">
        <f>'[14]Мун-2024'!DA119</f>
        <v>3.6553524804177548E-2</v>
      </c>
      <c r="K119" s="24" t="str">
        <f t="shared" si="25"/>
        <v>D</v>
      </c>
      <c r="L119" s="33">
        <f>'[14]Рег-2024'!AA119</f>
        <v>0.2</v>
      </c>
      <c r="M119" s="30" t="str">
        <f t="shared" si="26"/>
        <v>C</v>
      </c>
      <c r="N119" s="33">
        <f>'[14]Рег-2024'!AC119</f>
        <v>0.18748859866629741</v>
      </c>
      <c r="O119" s="34" t="str">
        <f t="shared" si="27"/>
        <v>D</v>
      </c>
      <c r="P119" s="23">
        <f>'[14]Рег-2024'!AE119</f>
        <v>0</v>
      </c>
      <c r="Q119" s="30" t="str">
        <f t="shared" si="28"/>
        <v>D</v>
      </c>
      <c r="R119" s="38">
        <f>'[14]Фед-2024'!AQ119</f>
        <v>0</v>
      </c>
      <c r="S119" s="34" t="str">
        <f t="shared" si="29"/>
        <v>D</v>
      </c>
      <c r="T119" s="36">
        <f>'[14]Фед-2024'!AS119</f>
        <v>3.7240699051536427E-4</v>
      </c>
      <c r="U119" s="30" t="str">
        <f t="shared" si="30"/>
        <v>D</v>
      </c>
      <c r="V119" s="38">
        <f>'[14]Фед-2024'!AU119</f>
        <v>0</v>
      </c>
      <c r="W119" s="388" t="str">
        <f t="shared" si="31"/>
        <v>D</v>
      </c>
      <c r="X119" s="58" t="str">
        <f t="shared" si="32"/>
        <v>D</v>
      </c>
      <c r="Y119" s="277">
        <f t="shared" si="33"/>
        <v>2.5</v>
      </c>
      <c r="Z119" s="278">
        <f t="shared" si="34"/>
        <v>1</v>
      </c>
      <c r="AA119" s="278">
        <f t="shared" si="35"/>
        <v>2</v>
      </c>
      <c r="AB119" s="278">
        <f t="shared" si="36"/>
        <v>1</v>
      </c>
      <c r="AC119" s="278">
        <f t="shared" si="37"/>
        <v>2</v>
      </c>
      <c r="AD119" s="278">
        <f t="shared" si="38"/>
        <v>1</v>
      </c>
      <c r="AE119" s="278">
        <f t="shared" si="39"/>
        <v>1</v>
      </c>
      <c r="AF119" s="278">
        <f t="shared" si="40"/>
        <v>1</v>
      </c>
      <c r="AG119" s="278">
        <f t="shared" si="41"/>
        <v>1</v>
      </c>
      <c r="AH119" s="278">
        <f t="shared" si="42"/>
        <v>1</v>
      </c>
      <c r="AI119" s="59">
        <f t="shared" si="43"/>
        <v>1.35</v>
      </c>
    </row>
    <row r="120" spans="1:35" x14ac:dyDescent="0.25">
      <c r="A120" s="393">
        <v>5</v>
      </c>
      <c r="B120" s="385">
        <v>70100</v>
      </c>
      <c r="C120" s="386" t="s">
        <v>222</v>
      </c>
      <c r="D120" s="387">
        <f>'[14]Мун-2024'!CU120</f>
        <v>0.56521739130434778</v>
      </c>
      <c r="E120" s="388" t="str">
        <f t="shared" si="22"/>
        <v>B</v>
      </c>
      <c r="F120" s="389">
        <f>'[14]Мун-2024'!CW120</f>
        <v>0.81781270961243435</v>
      </c>
      <c r="G120" s="24" t="str">
        <f t="shared" si="23"/>
        <v>C</v>
      </c>
      <c r="H120" s="390">
        <f>'[14]Мун-2024'!CY120</f>
        <v>0.48979591836734693</v>
      </c>
      <c r="I120" s="24" t="str">
        <f t="shared" si="24"/>
        <v>A</v>
      </c>
      <c r="J120" s="28">
        <f>'[14]Мун-2024'!DA120</f>
        <v>0.14714714714714713</v>
      </c>
      <c r="K120" s="24" t="str">
        <f t="shared" si="25"/>
        <v>B</v>
      </c>
      <c r="L120" s="33">
        <f>'[14]Рег-2024'!AA120</f>
        <v>0.6</v>
      </c>
      <c r="M120" s="30" t="str">
        <f t="shared" si="26"/>
        <v>A</v>
      </c>
      <c r="N120" s="33">
        <f>'[14]Рег-2024'!AC120</f>
        <v>8.0620097426507886</v>
      </c>
      <c r="O120" s="34" t="str">
        <f t="shared" si="27"/>
        <v>A</v>
      </c>
      <c r="P120" s="23">
        <f>'[14]Рег-2024'!AE120</f>
        <v>0.53488372093023251</v>
      </c>
      <c r="Q120" s="30" t="str">
        <f t="shared" si="28"/>
        <v>A</v>
      </c>
      <c r="R120" s="38">
        <f>'[14]Фед-2024'!AQ120</f>
        <v>0.33333333333333331</v>
      </c>
      <c r="S120" s="34" t="str">
        <f t="shared" si="29"/>
        <v>A</v>
      </c>
      <c r="T120" s="36">
        <f>'[14]Фед-2024'!AS120</f>
        <v>2.2344419430921856</v>
      </c>
      <c r="U120" s="30" t="str">
        <f t="shared" si="30"/>
        <v>A</v>
      </c>
      <c r="V120" s="38">
        <f>'[14]Фед-2024'!AU120</f>
        <v>0.66666666666666663</v>
      </c>
      <c r="W120" s="388" t="str">
        <f t="shared" si="31"/>
        <v>A</v>
      </c>
      <c r="X120" s="58" t="str">
        <f t="shared" si="32"/>
        <v>A</v>
      </c>
      <c r="Y120" s="277">
        <f t="shared" si="33"/>
        <v>2.5</v>
      </c>
      <c r="Z120" s="278">
        <f t="shared" si="34"/>
        <v>2</v>
      </c>
      <c r="AA120" s="278">
        <f t="shared" si="35"/>
        <v>4.2</v>
      </c>
      <c r="AB120" s="278">
        <f t="shared" si="36"/>
        <v>2.5</v>
      </c>
      <c r="AC120" s="278">
        <f t="shared" si="37"/>
        <v>4.2</v>
      </c>
      <c r="AD120" s="278">
        <f t="shared" si="38"/>
        <v>4.2</v>
      </c>
      <c r="AE120" s="278">
        <f t="shared" si="39"/>
        <v>4.2</v>
      </c>
      <c r="AF120" s="278">
        <f t="shared" si="40"/>
        <v>4.2</v>
      </c>
      <c r="AG120" s="278">
        <f t="shared" si="41"/>
        <v>4.2</v>
      </c>
      <c r="AH120" s="278">
        <f t="shared" si="42"/>
        <v>4.2</v>
      </c>
      <c r="AI120" s="59">
        <f t="shared" si="43"/>
        <v>3.6399999999999997</v>
      </c>
    </row>
    <row r="121" spans="1:35" x14ac:dyDescent="0.25">
      <c r="A121" s="393">
        <v>6</v>
      </c>
      <c r="B121" s="385">
        <v>70270</v>
      </c>
      <c r="C121" s="386" t="s">
        <v>39</v>
      </c>
      <c r="D121" s="387">
        <f>'[14]Мун-2024'!CU121</f>
        <v>8.6956521739130432E-2</v>
      </c>
      <c r="E121" s="388" t="str">
        <f t="shared" si="22"/>
        <v>D</v>
      </c>
      <c r="F121" s="389">
        <f>'[14]Мун-2024'!CW121</f>
        <v>2.781675883035491E-2</v>
      </c>
      <c r="G121" s="24" t="str">
        <f t="shared" si="23"/>
        <v>D</v>
      </c>
      <c r="H121" s="390">
        <f>'[14]Мун-2024'!CY121</f>
        <v>0.4</v>
      </c>
      <c r="I121" s="24" t="str">
        <f t="shared" si="24"/>
        <v>A</v>
      </c>
      <c r="J121" s="28">
        <f>'[14]Мун-2024'!DA121</f>
        <v>6.5019505851755524E-3</v>
      </c>
      <c r="K121" s="24" t="str">
        <f t="shared" si="25"/>
        <v>D</v>
      </c>
      <c r="L121" s="33">
        <f>'[14]Рег-2024'!AA121</f>
        <v>0.2</v>
      </c>
      <c r="M121" s="30" t="str">
        <f t="shared" si="26"/>
        <v>C</v>
      </c>
      <c r="N121" s="33">
        <f>'[14]Рег-2024'!AC121</f>
        <v>0.18748859866629741</v>
      </c>
      <c r="O121" s="34" t="str">
        <f t="shared" si="27"/>
        <v>D</v>
      </c>
      <c r="P121" s="23">
        <f>'[14]Рег-2024'!AE121</f>
        <v>1</v>
      </c>
      <c r="Q121" s="30" t="str">
        <f t="shared" si="28"/>
        <v>A</v>
      </c>
      <c r="R121" s="38">
        <f>'[14]Фед-2024'!AQ121</f>
        <v>0</v>
      </c>
      <c r="S121" s="34" t="str">
        <f t="shared" si="29"/>
        <v>D</v>
      </c>
      <c r="T121" s="36">
        <f>'[14]Фед-2024'!AS121</f>
        <v>3.7240699051536427E-4</v>
      </c>
      <c r="U121" s="30" t="str">
        <f t="shared" si="30"/>
        <v>D</v>
      </c>
      <c r="V121" s="38">
        <f>'[14]Фед-2024'!AU121</f>
        <v>0</v>
      </c>
      <c r="W121" s="388" t="str">
        <f t="shared" si="31"/>
        <v>D</v>
      </c>
      <c r="X121" s="58" t="str">
        <f>IF(AI121&gt;=3.5,"A",IF(AI121&gt;=2.5,"B",IF(AI121&gt;=1.5,"C","D")))</f>
        <v>C</v>
      </c>
      <c r="Y121" s="277">
        <f>IF(E121="A",4.2,IF(E121="B",2.5,IF(E121="C",2,1)))</f>
        <v>1</v>
      </c>
      <c r="Z121" s="278">
        <f>IF(G121="A",4.2,IF(G121="B",2.5,IF(G121="C",2,1)))</f>
        <v>1</v>
      </c>
      <c r="AA121" s="278">
        <f>IF(I121="A",4.2,IF(I121="B",2.5,IF(I121="C",2,1)))</f>
        <v>4.2</v>
      </c>
      <c r="AB121" s="278">
        <f>IF(K121="A",4.2,IF(K121="B",2.5,IF(K121="C",2,1)))</f>
        <v>1</v>
      </c>
      <c r="AC121" s="278">
        <f>IF(M121="A",4.2,IF(M121="B",2.5,IF(M121="C",2,1)))</f>
        <v>2</v>
      </c>
      <c r="AD121" s="278">
        <f>IF(O121="A",4.2,IF(O121="B",2.5,IF(O121="C",2,1)))</f>
        <v>1</v>
      </c>
      <c r="AE121" s="278">
        <f>IF(Q121="A",4.2,IF(Q121="B",2.5,IF(Q121="C",2,1)))</f>
        <v>4.2</v>
      </c>
      <c r="AF121" s="278">
        <f>IF(S121="A",4.2,IF(S121="B",2.5,IF(S121="C",2,1)))</f>
        <v>1</v>
      </c>
      <c r="AG121" s="278">
        <f>IF(U121="A",4.2,IF(U121="B",2.5,IF(U121="C",2,1)))</f>
        <v>1</v>
      </c>
      <c r="AH121" s="278">
        <f>IF(W121="A",4.2,IF(W121="B",2.5,IF(W121="C",2,1)))</f>
        <v>1</v>
      </c>
      <c r="AI121" s="59">
        <f>AVERAGE(Y121:AH121)</f>
        <v>1.7399999999999998</v>
      </c>
    </row>
    <row r="122" spans="1:35" x14ac:dyDescent="0.25">
      <c r="A122" s="393">
        <v>7</v>
      </c>
      <c r="B122" s="385">
        <v>70510</v>
      </c>
      <c r="C122" s="386" t="s">
        <v>15</v>
      </c>
      <c r="D122" s="387">
        <f>'[14]Мун-2024'!CU122</f>
        <v>0.13043478260869565</v>
      </c>
      <c r="E122" s="388" t="str">
        <f t="shared" si="22"/>
        <v>D</v>
      </c>
      <c r="F122" s="389">
        <f>'[14]Мун-2024'!CW122</f>
        <v>1.6690055298212946E-2</v>
      </c>
      <c r="G122" s="61" t="str">
        <f t="shared" si="23"/>
        <v>D</v>
      </c>
      <c r="H122" s="390">
        <f>'[14]Мун-2024'!CY122</f>
        <v>0</v>
      </c>
      <c r="I122" s="61" t="str">
        <f t="shared" si="24"/>
        <v>D</v>
      </c>
      <c r="J122" s="33">
        <f>'[14]Мун-2024'!DA122</f>
        <v>7.5187969924812026E-3</v>
      </c>
      <c r="K122" s="61" t="str">
        <f t="shared" si="25"/>
        <v>D</v>
      </c>
      <c r="L122" s="33">
        <f>'[14]Рег-2024'!AA122</f>
        <v>0</v>
      </c>
      <c r="M122" s="30" t="str">
        <f t="shared" si="26"/>
        <v>D</v>
      </c>
      <c r="N122" s="33">
        <f>'[14]Рег-2024'!AC122</f>
        <v>1.8748859866629742E-4</v>
      </c>
      <c r="O122" s="34" t="str">
        <f t="shared" si="27"/>
        <v>D</v>
      </c>
      <c r="P122" s="23">
        <f>'[14]Рег-2024'!AE122</f>
        <v>0</v>
      </c>
      <c r="Q122" s="30" t="str">
        <f t="shared" si="28"/>
        <v>D</v>
      </c>
      <c r="R122" s="33">
        <f>'[14]Фед-2024'!AQ122</f>
        <v>0.1111111111111111</v>
      </c>
      <c r="S122" s="34" t="str">
        <f t="shared" si="29"/>
        <v>B</v>
      </c>
      <c r="T122" s="23">
        <f>'[14]Фед-2024'!AS122</f>
        <v>0.37240699051536424</v>
      </c>
      <c r="U122" s="30" t="str">
        <f t="shared" si="30"/>
        <v>D</v>
      </c>
      <c r="V122" s="33">
        <f>'[14]Фед-2024'!AU122</f>
        <v>1</v>
      </c>
      <c r="W122" s="388" t="str">
        <f t="shared" si="31"/>
        <v>A</v>
      </c>
      <c r="X122" s="58" t="str">
        <f t="shared" si="32"/>
        <v>D</v>
      </c>
      <c r="Y122" s="277">
        <f t="shared" si="33"/>
        <v>1</v>
      </c>
      <c r="Z122" s="278">
        <f t="shared" si="34"/>
        <v>1</v>
      </c>
      <c r="AA122" s="278">
        <f t="shared" si="35"/>
        <v>1</v>
      </c>
      <c r="AB122" s="278">
        <f t="shared" si="36"/>
        <v>1</v>
      </c>
      <c r="AC122" s="278">
        <f t="shared" si="37"/>
        <v>1</v>
      </c>
      <c r="AD122" s="278">
        <f t="shared" si="38"/>
        <v>1</v>
      </c>
      <c r="AE122" s="278">
        <f t="shared" si="39"/>
        <v>1</v>
      </c>
      <c r="AF122" s="278">
        <f t="shared" si="40"/>
        <v>2.5</v>
      </c>
      <c r="AG122" s="278">
        <f t="shared" si="41"/>
        <v>1</v>
      </c>
      <c r="AH122" s="278">
        <f t="shared" si="42"/>
        <v>4.2</v>
      </c>
      <c r="AI122" s="59">
        <f t="shared" si="43"/>
        <v>1.47</v>
      </c>
    </row>
    <row r="123" spans="1:35" x14ac:dyDescent="0.25">
      <c r="A123" s="393">
        <v>8</v>
      </c>
      <c r="B123" s="385">
        <v>10880</v>
      </c>
      <c r="C123" s="386" t="s">
        <v>163</v>
      </c>
      <c r="D123" s="387">
        <f>'[14]Мун-2024'!CU123</f>
        <v>0.91304347826086951</v>
      </c>
      <c r="E123" s="388" t="str">
        <f t="shared" si="22"/>
        <v>A</v>
      </c>
      <c r="F123" s="389">
        <f>'[14]Мун-2024'!CW123</f>
        <v>21.12961000753759</v>
      </c>
      <c r="G123" s="61" t="str">
        <f t="shared" si="23"/>
        <v>A</v>
      </c>
      <c r="H123" s="390">
        <f>'[14]Мун-2024'!CY123</f>
        <v>1.2901527119536599E-2</v>
      </c>
      <c r="I123" s="61" t="str">
        <f t="shared" si="24"/>
        <v>D</v>
      </c>
      <c r="J123" s="33">
        <f>'[14]Мун-2024'!DA123</f>
        <v>0.99346063301072451</v>
      </c>
      <c r="K123" s="61" t="str">
        <f t="shared" si="25"/>
        <v>A</v>
      </c>
      <c r="L123" s="33">
        <f>'[14]Рег-2024'!AA124</f>
        <v>0.8</v>
      </c>
      <c r="M123" s="30" t="str">
        <f t="shared" si="26"/>
        <v>A</v>
      </c>
      <c r="N123" s="33">
        <f>'[14]Рег-2024'!AC124</f>
        <v>2.4373517826618665</v>
      </c>
      <c r="O123" s="34" t="str">
        <f t="shared" si="27"/>
        <v>A</v>
      </c>
      <c r="P123" s="23">
        <f>'[14]Рег-2024'!AE124</f>
        <v>0.46153846153846156</v>
      </c>
      <c r="Q123" s="30" t="str">
        <f t="shared" si="28"/>
        <v>A</v>
      </c>
      <c r="R123" s="33">
        <f>'[14]Фед-2024'!AQ124</f>
        <v>0.22222222222222221</v>
      </c>
      <c r="S123" s="34" t="str">
        <f t="shared" si="29"/>
        <v>A</v>
      </c>
      <c r="T123" s="23">
        <f>'[14]Фед-2024'!AS124</f>
        <v>0.74481398103072849</v>
      </c>
      <c r="U123" s="30" t="str">
        <f t="shared" si="30"/>
        <v>C</v>
      </c>
      <c r="V123" s="33">
        <f>'[14]Фед-2024'!AU124</f>
        <v>1</v>
      </c>
      <c r="W123" s="388" t="str">
        <f t="shared" si="31"/>
        <v>A</v>
      </c>
      <c r="X123" s="58" t="str">
        <f>IF(AI123&gt;=3.5,"A",IF(AI123&gt;=2.5,"B",IF(AI123&gt;=1.5,"C","D")))</f>
        <v>A</v>
      </c>
      <c r="Y123" s="277">
        <f>IF(E123="A",4.2,IF(E123="B",2.5,IF(E123="C",2,1)))</f>
        <v>4.2</v>
      </c>
      <c r="Z123" s="278">
        <f>IF(G123="A",4.2,IF(G123="B",2.5,IF(G123="C",2,1)))</f>
        <v>4.2</v>
      </c>
      <c r="AA123" s="278">
        <f>IF(I123="A",4.2,IF(I123="B",2.5,IF(I123="C",2,1)))</f>
        <v>1</v>
      </c>
      <c r="AB123" s="278">
        <f>IF(K123="A",4.2,IF(K123="B",2.5,IF(K123="C",2,1)))</f>
        <v>4.2</v>
      </c>
      <c r="AC123" s="278">
        <f>IF(M123="A",4.2,IF(M123="B",2.5,IF(M123="C",2,1)))</f>
        <v>4.2</v>
      </c>
      <c r="AD123" s="278">
        <f>IF(O123="A",4.2,IF(O123="B",2.5,IF(O123="C",2,1)))</f>
        <v>4.2</v>
      </c>
      <c r="AE123" s="278">
        <f>IF(Q123="A",4.2,IF(Q123="B",2.5,IF(Q123="C",2,1)))</f>
        <v>4.2</v>
      </c>
      <c r="AF123" s="278">
        <f>IF(S123="A",4.2,IF(S123="B",2.5,IF(S123="C",2,1)))</f>
        <v>4.2</v>
      </c>
      <c r="AG123" s="278">
        <f>IF(U123="A",4.2,IF(U123="B",2.5,IF(U123="C",2,1)))</f>
        <v>2</v>
      </c>
      <c r="AH123" s="278">
        <f>IF(W123="A",4.2,IF(W123="B",2.5,IF(W123="C",2,1)))</f>
        <v>4.2</v>
      </c>
      <c r="AI123" s="59">
        <f>AVERAGE(Y123:AH123)</f>
        <v>3.66</v>
      </c>
    </row>
    <row r="124" spans="1:35" ht="15.75" thickBot="1" x14ac:dyDescent="0.3">
      <c r="A124" s="415">
        <v>9</v>
      </c>
      <c r="B124" s="416">
        <v>10890</v>
      </c>
      <c r="C124" s="417" t="s">
        <v>190</v>
      </c>
      <c r="D124" s="418">
        <f>'[14]Мун-2024'!CU124</f>
        <v>0.60869565217391308</v>
      </c>
      <c r="E124" s="419" t="str">
        <f t="shared" si="22"/>
        <v>A</v>
      </c>
      <c r="F124" s="420">
        <f>'[14]Мун-2024'!CW124</f>
        <v>3.3380110596425894</v>
      </c>
      <c r="G124" s="65" t="str">
        <f t="shared" si="23"/>
        <v>A</v>
      </c>
      <c r="H124" s="421">
        <f>'[14]Мун-2024'!CY124</f>
        <v>2.5000000000000001E-2</v>
      </c>
      <c r="I124" s="65" t="str">
        <f t="shared" si="24"/>
        <v>D</v>
      </c>
      <c r="J124" s="51">
        <f>'[14]Мун-2024'!DA124</f>
        <v>0.21111893033075299</v>
      </c>
      <c r="K124" s="65" t="str">
        <f t="shared" si="25"/>
        <v>A</v>
      </c>
      <c r="L124" s="52">
        <f>'[14]Рег-2024'!AA124</f>
        <v>0.8</v>
      </c>
      <c r="M124" s="66" t="str">
        <f t="shared" si="26"/>
        <v>A</v>
      </c>
      <c r="N124" s="51">
        <f>'[14]Рег-2024'!AC124</f>
        <v>2.4373517826618665</v>
      </c>
      <c r="O124" s="67" t="str">
        <f t="shared" si="27"/>
        <v>A</v>
      </c>
      <c r="P124" s="52">
        <f>'[14]Рег-2024'!AE124</f>
        <v>0.46153846153846156</v>
      </c>
      <c r="Q124" s="66" t="str">
        <f t="shared" si="28"/>
        <v>A</v>
      </c>
      <c r="R124" s="51">
        <f>'[14]Фед-2024'!AQ124</f>
        <v>0.22222222222222221</v>
      </c>
      <c r="S124" s="67" t="str">
        <f t="shared" si="29"/>
        <v>A</v>
      </c>
      <c r="T124" s="52">
        <f>'[14]Фед-2024'!AS124</f>
        <v>0.74481398103072849</v>
      </c>
      <c r="U124" s="66" t="str">
        <f t="shared" si="30"/>
        <v>C</v>
      </c>
      <c r="V124" s="51">
        <f>'[14]Фед-2024'!AU124</f>
        <v>1</v>
      </c>
      <c r="W124" s="419" t="str">
        <f t="shared" si="31"/>
        <v>A</v>
      </c>
      <c r="X124" s="68" t="str">
        <f>IF(AI124&gt;=3.5,"A",IF(AI124&gt;=2.5,"B",IF(AI124&gt;=1.5,"C","D")))</f>
        <v>A</v>
      </c>
      <c r="Y124" s="268">
        <f>IF(E124="A",4.2,IF(E124="B",2.5,IF(E124="C",2,1)))</f>
        <v>4.2</v>
      </c>
      <c r="Z124" s="269">
        <f>IF(G124="A",4.2,IF(G124="B",2.5,IF(G124="C",2,1)))</f>
        <v>4.2</v>
      </c>
      <c r="AA124" s="269">
        <f>IF(I124="A",4.2,IF(I124="B",2.5,IF(I124="C",2,1)))</f>
        <v>1</v>
      </c>
      <c r="AB124" s="269">
        <f>IF(K124="A",4.2,IF(K124="B",2.5,IF(K124="C",2,1)))</f>
        <v>4.2</v>
      </c>
      <c r="AC124" s="269">
        <f>IF(M124="A",4.2,IF(M124="B",2.5,IF(M124="C",2,1)))</f>
        <v>4.2</v>
      </c>
      <c r="AD124" s="269">
        <f>IF(O124="A",4.2,IF(O124="B",2.5,IF(O124="C",2,1)))</f>
        <v>4.2</v>
      </c>
      <c r="AE124" s="269">
        <f>IF(Q124="A",4.2,IF(Q124="B",2.5,IF(Q124="C",2,1)))</f>
        <v>4.2</v>
      </c>
      <c r="AF124" s="269">
        <f>IF(S124="A",4.2,IF(S124="B",2.5,IF(S124="C",2,1)))</f>
        <v>4.2</v>
      </c>
      <c r="AG124" s="269">
        <f>IF(U124="A",4.2,IF(U124="B",2.5,IF(U124="C",2,1)))</f>
        <v>2</v>
      </c>
      <c r="AH124" s="269">
        <f>IF(W124="A",4.2,IF(W124="B",2.5,IF(W124="C",2,1)))</f>
        <v>4.2</v>
      </c>
      <c r="AI124" s="60">
        <f>AVERAGE(Y124:AH124)</f>
        <v>3.66</v>
      </c>
    </row>
    <row r="125" spans="1:35" ht="16.5" thickBot="1" x14ac:dyDescent="0.3">
      <c r="A125" s="318">
        <f>A16+A29+A47+A68+A83+A114+A124</f>
        <v>111</v>
      </c>
      <c r="B125" s="11"/>
      <c r="C125" s="94" t="s">
        <v>90</v>
      </c>
      <c r="D125" s="95">
        <f>'[14]Мун-2024'!CU125</f>
        <v>0.38386212299255779</v>
      </c>
      <c r="E125" s="96"/>
      <c r="F125" s="95">
        <f>'[14]Мун-2024'!CW125</f>
        <v>0.99999999999999978</v>
      </c>
      <c r="G125" s="96"/>
      <c r="H125" s="95">
        <f>'[14]Мун-2024'!CY125</f>
        <v>0.16434882169242118</v>
      </c>
      <c r="I125" s="97"/>
      <c r="J125" s="98">
        <f>'[14]Мун-2024'!DA125</f>
        <v>0.11703370636307713</v>
      </c>
      <c r="K125" s="97"/>
      <c r="L125" s="95">
        <f>'[14]Рег-2024'!AA125</f>
        <v>0.23063063063063044</v>
      </c>
      <c r="M125" s="97"/>
      <c r="N125" s="95">
        <f>'[14]Рег-2024'!AC125</f>
        <v>1.0000000000000013</v>
      </c>
      <c r="O125" s="97"/>
      <c r="P125" s="95">
        <f>'[14]Рег-2024'!AE125</f>
        <v>0.29412357183255011</v>
      </c>
      <c r="Q125" s="97"/>
      <c r="R125" s="95">
        <f>'[14]Фед-2024'!AQ125</f>
        <v>9.8098098098098038E-2</v>
      </c>
      <c r="S125" s="97"/>
      <c r="T125" s="95">
        <f>'[14]Фед-2024'!AS125</f>
        <v>0.99999999999999989</v>
      </c>
      <c r="U125" s="97"/>
      <c r="V125" s="95">
        <f>'[14]Фед-2024'!AU125</f>
        <v>0.44054054054054054</v>
      </c>
      <c r="W125" s="2"/>
      <c r="X125" s="14"/>
      <c r="Z125" s="17"/>
      <c r="AA125" s="17"/>
      <c r="AB125" s="17"/>
      <c r="AC125" s="17"/>
      <c r="AD125" s="18">
        <f>AVERAGE(AD7:AD121)</f>
        <v>1.8452173913043468</v>
      </c>
    </row>
    <row r="126" spans="1:35" x14ac:dyDescent="0.25">
      <c r="A126" s="7"/>
      <c r="B126" s="7"/>
      <c r="C126" s="15" t="s">
        <v>135</v>
      </c>
      <c r="D126" s="422">
        <f>D125+D125/2</f>
        <v>0.57579318448883665</v>
      </c>
      <c r="E126" s="422"/>
      <c r="F126" s="422">
        <f t="shared" ref="F126:V126" si="44">F125+F125/2</f>
        <v>1.4999999999999996</v>
      </c>
      <c r="G126" s="422"/>
      <c r="H126" s="422">
        <f t="shared" si="44"/>
        <v>0.24652323253863179</v>
      </c>
      <c r="I126" s="422"/>
      <c r="J126" s="422">
        <f t="shared" si="44"/>
        <v>0.17555055954461568</v>
      </c>
      <c r="K126" s="422"/>
      <c r="L126" s="422">
        <f t="shared" si="44"/>
        <v>0.34594594594594563</v>
      </c>
      <c r="M126" s="422"/>
      <c r="N126" s="422">
        <f t="shared" si="44"/>
        <v>1.500000000000002</v>
      </c>
      <c r="O126" s="422"/>
      <c r="P126" s="422">
        <f t="shared" si="44"/>
        <v>0.44118535774882517</v>
      </c>
      <c r="Q126" s="422"/>
      <c r="R126" s="422">
        <f t="shared" si="44"/>
        <v>0.14714714714714705</v>
      </c>
      <c r="S126" s="422"/>
      <c r="T126" s="422">
        <f t="shared" si="44"/>
        <v>1.4999999999999998</v>
      </c>
      <c r="U126" s="422"/>
      <c r="V126" s="422">
        <f t="shared" si="44"/>
        <v>0.66081081081081083</v>
      </c>
      <c r="W126" s="2"/>
      <c r="X126" s="14"/>
      <c r="Z126" s="17"/>
      <c r="AA126" s="17"/>
      <c r="AB126" s="17"/>
      <c r="AC126" s="17"/>
      <c r="AD126" s="19">
        <v>0.45</v>
      </c>
    </row>
    <row r="127" spans="1:35" x14ac:dyDescent="0.25">
      <c r="A127" s="7"/>
      <c r="B127" s="7"/>
      <c r="C127" s="20" t="s">
        <v>136</v>
      </c>
      <c r="D127" s="423">
        <f>D125</f>
        <v>0.38386212299255779</v>
      </c>
      <c r="E127" s="423"/>
      <c r="F127" s="423">
        <f t="shared" ref="F127:V127" si="45">F125</f>
        <v>0.99999999999999978</v>
      </c>
      <c r="G127" s="423"/>
      <c r="H127" s="423">
        <f t="shared" si="45"/>
        <v>0.16434882169242118</v>
      </c>
      <c r="I127" s="423"/>
      <c r="J127" s="423">
        <f t="shared" si="45"/>
        <v>0.11703370636307713</v>
      </c>
      <c r="K127" s="423"/>
      <c r="L127" s="423">
        <f t="shared" si="45"/>
        <v>0.23063063063063044</v>
      </c>
      <c r="M127" s="423"/>
      <c r="N127" s="423">
        <f t="shared" si="45"/>
        <v>1.0000000000000013</v>
      </c>
      <c r="O127" s="423"/>
      <c r="P127" s="423">
        <f t="shared" si="45"/>
        <v>0.29412357183255011</v>
      </c>
      <c r="Q127" s="423"/>
      <c r="R127" s="423">
        <f t="shared" si="45"/>
        <v>9.8098098098098038E-2</v>
      </c>
      <c r="S127" s="423"/>
      <c r="T127" s="423">
        <f t="shared" si="45"/>
        <v>0.99999999999999989</v>
      </c>
      <c r="U127" s="423"/>
      <c r="V127" s="423">
        <f t="shared" si="45"/>
        <v>0.44054054054054054</v>
      </c>
      <c r="W127" s="2"/>
      <c r="X127" s="14"/>
      <c r="Z127" s="17"/>
      <c r="AA127" s="17"/>
      <c r="AB127" s="17"/>
      <c r="AC127" s="17"/>
      <c r="AD127" s="19">
        <v>0.33</v>
      </c>
    </row>
    <row r="128" spans="1:35" x14ac:dyDescent="0.25">
      <c r="A128" s="7"/>
      <c r="B128" s="7"/>
      <c r="C128" s="15" t="s">
        <v>137</v>
      </c>
      <c r="D128" s="423">
        <f>D125-D125/2</f>
        <v>0.19193106149627889</v>
      </c>
      <c r="E128" s="423"/>
      <c r="F128" s="423">
        <f t="shared" ref="F128:V128" si="46">F125-F125/2</f>
        <v>0.49999999999999989</v>
      </c>
      <c r="G128" s="423"/>
      <c r="H128" s="423">
        <f t="shared" si="46"/>
        <v>8.2174410846210591E-2</v>
      </c>
      <c r="I128" s="423"/>
      <c r="J128" s="423">
        <f t="shared" si="46"/>
        <v>5.8516853181538563E-2</v>
      </c>
      <c r="K128" s="423"/>
      <c r="L128" s="423">
        <f t="shared" si="46"/>
        <v>0.11531531531531522</v>
      </c>
      <c r="M128" s="423"/>
      <c r="N128" s="423">
        <f t="shared" si="46"/>
        <v>0.50000000000000067</v>
      </c>
      <c r="O128" s="423"/>
      <c r="P128" s="423">
        <f t="shared" si="46"/>
        <v>0.14706178591627506</v>
      </c>
      <c r="Q128" s="423"/>
      <c r="R128" s="423">
        <f t="shared" si="46"/>
        <v>4.9049049049049019E-2</v>
      </c>
      <c r="S128" s="423"/>
      <c r="T128" s="423">
        <f t="shared" si="46"/>
        <v>0.49999999999999994</v>
      </c>
      <c r="U128" s="423"/>
      <c r="V128" s="423">
        <f t="shared" si="46"/>
        <v>0.22027027027027027</v>
      </c>
      <c r="W128" s="2"/>
      <c r="X128" s="2"/>
      <c r="Z128" s="17"/>
      <c r="AA128" s="17"/>
      <c r="AB128" s="17"/>
      <c r="AC128" s="17"/>
      <c r="AD128" s="19">
        <v>0.15</v>
      </c>
    </row>
    <row r="129" spans="2:24" x14ac:dyDescent="0.25">
      <c r="T129" s="16"/>
    </row>
    <row r="130" spans="2:24" x14ac:dyDescent="0.25">
      <c r="D130" s="1" t="s">
        <v>81</v>
      </c>
      <c r="E130" s="3" t="s">
        <v>134</v>
      </c>
      <c r="F130" s="21"/>
      <c r="G130" s="22"/>
      <c r="H130" s="21"/>
      <c r="I130" s="22"/>
      <c r="J130" s="22"/>
      <c r="K130" s="22"/>
      <c r="L130" s="21"/>
      <c r="M130" s="53"/>
      <c r="N130" s="21"/>
      <c r="O130" s="53"/>
      <c r="P130" s="21"/>
      <c r="Q130" s="54"/>
      <c r="R130" s="21"/>
      <c r="S130" s="53"/>
      <c r="T130" s="21"/>
      <c r="U130" s="53"/>
      <c r="V130" s="21"/>
      <c r="W130" s="12"/>
      <c r="X130" s="3"/>
    </row>
    <row r="131" spans="2:24" x14ac:dyDescent="0.25">
      <c r="B131" s="9"/>
      <c r="D131" s="4" t="s">
        <v>83</v>
      </c>
      <c r="E131" s="3" t="s">
        <v>131</v>
      </c>
      <c r="F131" s="21"/>
      <c r="G131" s="22"/>
      <c r="H131" s="21"/>
      <c r="I131" s="22"/>
      <c r="J131" s="22"/>
      <c r="K131" s="22"/>
      <c r="L131" s="21"/>
      <c r="M131" s="53"/>
      <c r="N131" s="21"/>
      <c r="O131" s="53"/>
      <c r="P131" s="21"/>
      <c r="Q131" s="54"/>
      <c r="R131" s="21"/>
      <c r="S131" s="53"/>
      <c r="T131" s="21"/>
      <c r="U131" s="53"/>
      <c r="V131" s="21"/>
      <c r="W131" s="12"/>
      <c r="X131" s="3"/>
    </row>
    <row r="132" spans="2:24" x14ac:dyDescent="0.25">
      <c r="D132" s="5" t="s">
        <v>82</v>
      </c>
      <c r="E132" s="3" t="s">
        <v>132</v>
      </c>
      <c r="F132" s="21"/>
      <c r="G132" s="22"/>
      <c r="H132" s="21"/>
      <c r="I132" s="22"/>
      <c r="J132" s="22"/>
      <c r="K132" s="22"/>
      <c r="L132" s="21"/>
      <c r="M132" s="53"/>
      <c r="N132" s="21"/>
      <c r="O132" s="53"/>
      <c r="P132" s="21"/>
      <c r="Q132" s="54"/>
      <c r="R132" s="21"/>
      <c r="S132" s="53"/>
      <c r="T132" s="21"/>
      <c r="U132" s="53"/>
      <c r="V132" s="21"/>
      <c r="W132" s="12"/>
      <c r="X132" s="3"/>
    </row>
    <row r="133" spans="2:24" x14ac:dyDescent="0.25">
      <c r="D133" s="6" t="s">
        <v>84</v>
      </c>
      <c r="E133" s="3" t="s">
        <v>133</v>
      </c>
      <c r="F133" s="21"/>
      <c r="G133" s="22"/>
      <c r="H133" s="21"/>
      <c r="I133" s="22"/>
      <c r="J133" s="22"/>
      <c r="K133" s="22"/>
      <c r="L133" s="21"/>
      <c r="M133" s="55"/>
      <c r="N133" s="21"/>
      <c r="O133" s="55"/>
      <c r="P133" s="21"/>
      <c r="Q133" s="54"/>
      <c r="R133" s="21"/>
      <c r="S133" s="55"/>
      <c r="T133" s="21"/>
      <c r="U133" s="55"/>
      <c r="V133" s="21"/>
      <c r="W133" s="12"/>
      <c r="X133" s="3"/>
    </row>
  </sheetData>
  <mergeCells count="10">
    <mergeCell ref="L4:Q4"/>
    <mergeCell ref="R4:W4"/>
    <mergeCell ref="X4:X5"/>
    <mergeCell ref="Y4:AI4"/>
    <mergeCell ref="A1:C1"/>
    <mergeCell ref="A2:C2"/>
    <mergeCell ref="A4:A5"/>
    <mergeCell ref="B4:B5"/>
    <mergeCell ref="C4:C5"/>
    <mergeCell ref="D4:K4"/>
  </mergeCells>
  <conditionalFormatting sqref="E6:E124 G6:G124 O6:O124 M6:M124 S6:S124 U6:U124 W6:X124 I6:I124 K6:K124">
    <cfRule type="cellIs" dxfId="54" priority="17" operator="equal">
      <formula>"D"</formula>
    </cfRule>
    <cfRule type="cellIs" dxfId="53" priority="18" operator="equal">
      <formula>"C"</formula>
    </cfRule>
    <cfRule type="cellIs" dxfId="52" priority="19" operator="equal">
      <formula>"B"</formula>
    </cfRule>
    <cfRule type="cellIs" dxfId="51" priority="20" operator="equal">
      <formula>"A"</formula>
    </cfRule>
  </conditionalFormatting>
  <conditionalFormatting sqref="Q6:Q124">
    <cfRule type="cellIs" dxfId="50" priority="8" operator="equal">
      <formula>"D"</formula>
    </cfRule>
    <cfRule type="cellIs" dxfId="49" priority="9" operator="equal">
      <formula>"C"</formula>
    </cfRule>
    <cfRule type="cellIs" dxfId="48" priority="10" operator="equal">
      <formula>"B"</formula>
    </cfRule>
    <cfRule type="cellIs" priority="11" operator="equal">
      <formula>"B"</formula>
    </cfRule>
    <cfRule type="cellIs" dxfId="47" priority="12" operator="equal">
      <formula>"A"</formula>
    </cfRule>
  </conditionalFormatting>
  <conditionalFormatting sqref="J6 J8:J124">
    <cfRule type="cellIs" dxfId="46" priority="13" operator="lessThan">
      <formula>$J$128</formula>
    </cfRule>
    <cfRule type="cellIs" dxfId="45" priority="14" operator="between">
      <formula>$J$128</formula>
      <formula>$J$127</formula>
    </cfRule>
    <cfRule type="cellIs" dxfId="44" priority="15" operator="between">
      <formula>$J$127</formula>
      <formula>$J$126</formula>
    </cfRule>
    <cfRule type="cellIs" dxfId="43" priority="16" operator="greaterThanOrEqual">
      <formula>$J$126</formula>
    </cfRule>
  </conditionalFormatting>
  <conditionalFormatting sqref="J7">
    <cfRule type="cellIs" dxfId="42" priority="4" operator="lessThan">
      <formula>$J$128</formula>
    </cfRule>
    <cfRule type="cellIs" dxfId="41" priority="5" operator="between">
      <formula>$J$128</formula>
      <formula>$J$127</formula>
    </cfRule>
    <cfRule type="cellIs" dxfId="40" priority="6" operator="between">
      <formula>$J$127</formula>
      <formula>$J$126</formula>
    </cfRule>
    <cfRule type="cellIs" dxfId="39" priority="7" operator="greaterThanOrEqual">
      <formula>$J$126</formula>
    </cfRule>
  </conditionalFormatting>
  <conditionalFormatting sqref="H6:H124">
    <cfRule type="cellIs" dxfId="38" priority="21" stopIfTrue="1" operator="lessThan">
      <formula>$H$128</formula>
    </cfRule>
    <cfRule type="cellIs" dxfId="37" priority="22" stopIfTrue="1" operator="between">
      <formula>$H$128</formula>
      <formula>$H$127</formula>
    </cfRule>
    <cfRule type="cellIs" dxfId="36" priority="23" stopIfTrue="1" operator="between">
      <formula>$H$127</formula>
      <formula>$H$126</formula>
    </cfRule>
    <cfRule type="cellIs" dxfId="35" priority="24" stopIfTrue="1" operator="greaterThanOrEqual">
      <formula>$H$126</formula>
    </cfRule>
  </conditionalFormatting>
  <conditionalFormatting sqref="F6:F124">
    <cfRule type="cellIs" dxfId="34" priority="3" stopIfTrue="1" operator="equal">
      <formula>$F$127</formula>
    </cfRule>
    <cfRule type="cellIs" dxfId="33" priority="25" stopIfTrue="1" operator="lessThan">
      <formula>$F$128</formula>
    </cfRule>
    <cfRule type="cellIs" dxfId="32" priority="26" stopIfTrue="1" operator="between">
      <formula>$F$128</formula>
      <formula>$F$127</formula>
    </cfRule>
    <cfRule type="cellIs" dxfId="31" priority="27" stopIfTrue="1" operator="between">
      <formula>$F$127</formula>
      <formula>$F$126</formula>
    </cfRule>
    <cfRule type="cellIs" dxfId="30" priority="28" stopIfTrue="1" operator="greaterThanOrEqual">
      <formula>$F$126</formula>
    </cfRule>
  </conditionalFormatting>
  <conditionalFormatting sqref="D6:D124">
    <cfRule type="cellIs" dxfId="29" priority="29" stopIfTrue="1" operator="greaterThanOrEqual">
      <formula>$D$126</formula>
    </cfRule>
    <cfRule type="cellIs" dxfId="28" priority="30" stopIfTrue="1" operator="between">
      <formula>$D$127</formula>
      <formula>$D$126</formula>
    </cfRule>
    <cfRule type="cellIs" dxfId="27" priority="31" stopIfTrue="1" operator="between">
      <formula>$D$128</formula>
      <formula>$D$127</formula>
    </cfRule>
    <cfRule type="cellIs" dxfId="26" priority="32" stopIfTrue="1" operator="lessThan">
      <formula>$D$128</formula>
    </cfRule>
  </conditionalFormatting>
  <conditionalFormatting sqref="L6:L124">
    <cfRule type="cellIs" dxfId="25" priority="2" stopIfTrue="1" operator="equal">
      <formula>$L$127</formula>
    </cfRule>
    <cfRule type="cellIs" dxfId="24" priority="33" stopIfTrue="1" operator="lessThan">
      <formula>$L$128</formula>
    </cfRule>
    <cfRule type="cellIs" dxfId="23" priority="34" stopIfTrue="1" operator="between">
      <formula>$L$128</formula>
      <formula>$L$127</formula>
    </cfRule>
    <cfRule type="cellIs" dxfId="22" priority="35" stopIfTrue="1" operator="between">
      <formula>$L$127</formula>
      <formula>$L$126</formula>
    </cfRule>
    <cfRule type="cellIs" dxfId="21" priority="36" stopIfTrue="1" operator="greaterThanOrEqual">
      <formula>$L$126</formula>
    </cfRule>
  </conditionalFormatting>
  <conditionalFormatting sqref="N6:N124">
    <cfRule type="cellIs" dxfId="20" priority="37" stopIfTrue="1" operator="lessThan">
      <formula>$N$128</formula>
    </cfRule>
    <cfRule type="cellIs" dxfId="19" priority="38" stopIfTrue="1" operator="between">
      <formula>$N$128</formula>
      <formula>$N$127</formula>
    </cfRule>
    <cfRule type="cellIs" dxfId="18" priority="39" stopIfTrue="1" operator="between">
      <formula>$N$127</formula>
      <formula>$N$126</formula>
    </cfRule>
    <cfRule type="cellIs" dxfId="17" priority="40" stopIfTrue="1" operator="greaterThanOrEqual">
      <formula>$N$126</formula>
    </cfRule>
  </conditionalFormatting>
  <conditionalFormatting sqref="P6:P124">
    <cfRule type="cellIs" dxfId="16" priority="41" stopIfTrue="1" operator="lessThan">
      <formula>$P$128</formula>
    </cfRule>
    <cfRule type="cellIs" dxfId="15" priority="42" stopIfTrue="1" operator="between">
      <formula>$P$128</formula>
      <formula>$P$127</formula>
    </cfRule>
    <cfRule type="cellIs" dxfId="14" priority="43" stopIfTrue="1" operator="between">
      <formula>$P$127</formula>
      <formula>$P$126</formula>
    </cfRule>
    <cfRule type="cellIs" dxfId="13" priority="44" stopIfTrue="1" operator="greaterThanOrEqual">
      <formula>$P$126</formula>
    </cfRule>
  </conditionalFormatting>
  <conditionalFormatting sqref="R6:R124">
    <cfRule type="cellIs" dxfId="12" priority="1" stopIfTrue="1" operator="equal">
      <formula>$R$127</formula>
    </cfRule>
    <cfRule type="cellIs" dxfId="11" priority="45" stopIfTrue="1" operator="lessThan">
      <formula>$R$128</formula>
    </cfRule>
    <cfRule type="cellIs" dxfId="10" priority="46" stopIfTrue="1" operator="between">
      <formula>$R$128</formula>
      <formula>$R$127</formula>
    </cfRule>
    <cfRule type="cellIs" dxfId="9" priority="47" stopIfTrue="1" operator="between">
      <formula>$R$127</formula>
      <formula>$R$126</formula>
    </cfRule>
    <cfRule type="cellIs" dxfId="8" priority="48" stopIfTrue="1" operator="greaterThanOrEqual">
      <formula>$R$126</formula>
    </cfRule>
  </conditionalFormatting>
  <conditionalFormatting sqref="T6:T124">
    <cfRule type="cellIs" dxfId="7" priority="49" operator="lessThan">
      <formula>$T$128</formula>
    </cfRule>
    <cfRule type="cellIs" dxfId="6" priority="50" operator="between">
      <formula>$T$128</formula>
      <formula>$T$127</formula>
    </cfRule>
    <cfRule type="cellIs" dxfId="5" priority="51" operator="between">
      <formula>$T$127</formula>
      <formula>$T$126</formula>
    </cfRule>
    <cfRule type="cellIs" dxfId="4" priority="52" operator="greaterThanOrEqual">
      <formula>$T$128</formula>
    </cfRule>
  </conditionalFormatting>
  <conditionalFormatting sqref="V6:V124">
    <cfRule type="cellIs" dxfId="3" priority="53" operator="lessThan">
      <formula>$V$128</formula>
    </cfRule>
    <cfRule type="cellIs" dxfId="2" priority="54" stopIfTrue="1" operator="between">
      <formula>$V$128</formula>
      <formula>$V$127</formula>
    </cfRule>
    <cfRule type="cellIs" dxfId="1" priority="55" stopIfTrue="1" operator="between">
      <formula>$V$127</formula>
      <formula>$V$126</formula>
    </cfRule>
    <cfRule type="cellIs" dxfId="0" priority="56" operator="greaterThanOrEqual">
      <formula>$V$126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 свод</vt:lpstr>
      <vt:lpstr>2021 свод</vt:lpstr>
      <vt:lpstr>2022 свод</vt:lpstr>
      <vt:lpstr>2023 свод</vt:lpstr>
      <vt:lpstr>2024 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2024-10-23T09:12:48Z</dcterms:modified>
</cp:coreProperties>
</file>