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-15" windowWidth="20235" windowHeight="7965" tabRatio="627"/>
  </bookViews>
  <sheets>
    <sheet name="Физика-9 диаграмма по районам" sheetId="17" r:id="rId1"/>
    <sheet name="Физика-9 диаграмма" sheetId="14" r:id="rId2"/>
    <sheet name="Рейтинги 2022-2025" sheetId="13" r:id="rId3"/>
    <sheet name="Рейтинг по сумме мест" sheetId="11" r:id="rId4"/>
    <sheet name=" Физика-9 2025 Итоги" sheetId="16" r:id="rId5"/>
    <sheet name=" Физика-9 2025 расклад" sheetId="10" r:id="rId6"/>
  </sheets>
  <definedNames>
    <definedName name="_xlnm._FilterDatabase" localSheetId="2" hidden="1">'Рейтинги 2022-2025'!$J$118:$K$127</definedName>
    <definedName name="_xlnm._FilterDatabase" localSheetId="1" hidden="1">'Физика-9 диаграмма'!$K$2:$N$2</definedName>
    <definedName name="_xlnm._FilterDatabase" localSheetId="0" hidden="1">'Физика-9 диаграмма по районам'!#REF!</definedName>
  </definedNames>
  <calcPr calcId="145621"/>
</workbook>
</file>

<file path=xl/calcChain.xml><?xml version="1.0" encoding="utf-8"?>
<calcChain xmlns="http://schemas.openxmlformats.org/spreadsheetml/2006/main">
  <c r="S109" i="17" l="1"/>
  <c r="S109" i="14"/>
  <c r="S25" i="17"/>
  <c r="S24" i="17"/>
  <c r="S23" i="17"/>
  <c r="S22" i="17"/>
  <c r="S21" i="17"/>
  <c r="S20" i="17"/>
  <c r="S19" i="17"/>
  <c r="S18" i="17"/>
  <c r="S17" i="17"/>
  <c r="S16" i="17"/>
  <c r="S15" i="17"/>
  <c r="S13" i="17"/>
  <c r="S12" i="17"/>
  <c r="S11" i="17"/>
  <c r="S10" i="17"/>
  <c r="S9" i="17"/>
  <c r="S8" i="17"/>
  <c r="S7" i="17"/>
  <c r="S6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110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119" i="17"/>
  <c r="S118" i="17"/>
  <c r="S117" i="17"/>
  <c r="S116" i="17"/>
  <c r="S115" i="17"/>
  <c r="S114" i="17"/>
  <c r="S113" i="17"/>
  <c r="S112" i="17"/>
  <c r="S120" i="17"/>
  <c r="D111" i="17"/>
  <c r="C111" i="17"/>
  <c r="D79" i="17"/>
  <c r="C79" i="17"/>
  <c r="D64" i="17"/>
  <c r="C64" i="17"/>
  <c r="D44" i="17"/>
  <c r="C44" i="17"/>
  <c r="D26" i="17"/>
  <c r="C26" i="17"/>
  <c r="D14" i="17"/>
  <c r="C14" i="17"/>
  <c r="D5" i="17"/>
  <c r="C5" i="17"/>
  <c r="D4" i="17"/>
  <c r="D121" i="17" s="1"/>
  <c r="C4" i="17"/>
  <c r="S13" i="14"/>
  <c r="S12" i="14"/>
  <c r="S11" i="14"/>
  <c r="S10" i="14"/>
  <c r="S9" i="14"/>
  <c r="S8" i="14"/>
  <c r="S7" i="14"/>
  <c r="S6" i="14"/>
  <c r="S25" i="14"/>
  <c r="S24" i="14"/>
  <c r="S23" i="14"/>
  <c r="S22" i="14"/>
  <c r="S21" i="14"/>
  <c r="S20" i="14"/>
  <c r="S19" i="14"/>
  <c r="S18" i="14"/>
  <c r="S17" i="14"/>
  <c r="S16" i="14"/>
  <c r="S15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110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119" i="14"/>
  <c r="S118" i="14"/>
  <c r="S117" i="14"/>
  <c r="S116" i="14"/>
  <c r="S115" i="14"/>
  <c r="S114" i="14"/>
  <c r="S113" i="14"/>
  <c r="S112" i="14"/>
  <c r="S120" i="14"/>
  <c r="D121" i="14"/>
  <c r="D111" i="14"/>
  <c r="C111" i="14"/>
  <c r="D79" i="14"/>
  <c r="C79" i="14"/>
  <c r="D64" i="14"/>
  <c r="C64" i="14"/>
  <c r="D44" i="14"/>
  <c r="C44" i="14"/>
  <c r="D26" i="14"/>
  <c r="C26" i="14"/>
  <c r="D14" i="14"/>
  <c r="C14" i="14"/>
  <c r="D5" i="14"/>
  <c r="C5" i="14"/>
  <c r="D4" i="14"/>
  <c r="C4" i="14"/>
  <c r="T114" i="11"/>
  <c r="T113" i="11"/>
  <c r="T110" i="11"/>
  <c r="T111" i="11"/>
  <c r="T112" i="11"/>
  <c r="T94" i="11"/>
  <c r="T109" i="11"/>
  <c r="T107" i="11"/>
  <c r="T95" i="11"/>
  <c r="T108" i="11"/>
  <c r="T105" i="11"/>
  <c r="T78" i="11"/>
  <c r="T97" i="11"/>
  <c r="T104" i="11"/>
  <c r="T106" i="11"/>
  <c r="T73" i="11"/>
  <c r="T103" i="11"/>
  <c r="T93" i="11"/>
  <c r="T99" i="11"/>
  <c r="T92" i="11"/>
  <c r="T102" i="11"/>
  <c r="T101" i="11"/>
  <c r="T100" i="11"/>
  <c r="T91" i="11"/>
  <c r="T98" i="11"/>
  <c r="T72" i="11"/>
  <c r="T87" i="11"/>
  <c r="T52" i="11"/>
  <c r="T69" i="11"/>
  <c r="T64" i="11"/>
  <c r="T89" i="11"/>
  <c r="T85" i="11"/>
  <c r="T96" i="11"/>
  <c r="T67" i="11"/>
  <c r="T65" i="11"/>
  <c r="T90" i="11"/>
  <c r="T80" i="11"/>
  <c r="T81" i="11"/>
  <c r="T75" i="11"/>
  <c r="T83" i="11"/>
  <c r="T88" i="11"/>
  <c r="T77" i="11"/>
  <c r="T76" i="11"/>
  <c r="T66" i="11"/>
  <c r="T54" i="11"/>
  <c r="T84" i="11"/>
  <c r="T71" i="11"/>
  <c r="T86" i="11"/>
  <c r="T79" i="11"/>
  <c r="T82" i="11"/>
  <c r="T59" i="11"/>
  <c r="T68" i="11"/>
  <c r="T56" i="11"/>
  <c r="T55" i="11"/>
  <c r="T50" i="11"/>
  <c r="T60" i="11"/>
  <c r="T74" i="11"/>
  <c r="T57" i="11"/>
  <c r="T42" i="11"/>
  <c r="T61" i="11"/>
  <c r="T70" i="11"/>
  <c r="T41" i="11"/>
  <c r="T63" i="11"/>
  <c r="T51" i="11"/>
  <c r="T36" i="11"/>
  <c r="T58" i="11"/>
  <c r="T44" i="11"/>
  <c r="T47" i="11"/>
  <c r="T39" i="11"/>
  <c r="T49" i="11"/>
  <c r="T37" i="11"/>
  <c r="T46" i="11"/>
  <c r="T62" i="11"/>
  <c r="T34" i="11"/>
  <c r="T32" i="11"/>
  <c r="T53" i="11"/>
  <c r="T48" i="11"/>
  <c r="T29" i="11"/>
  <c r="T25" i="11"/>
  <c r="T26" i="11"/>
  <c r="T43" i="11"/>
  <c r="T33" i="11"/>
  <c r="T28" i="11"/>
  <c r="T35" i="11"/>
  <c r="T38" i="11"/>
  <c r="T45" i="11"/>
  <c r="T24" i="11"/>
  <c r="T27" i="11"/>
  <c r="T31" i="11"/>
  <c r="T40" i="11"/>
  <c r="T13" i="11"/>
  <c r="T16" i="11"/>
  <c r="T17" i="11"/>
  <c r="T10" i="11"/>
  <c r="T12" i="11"/>
  <c r="T30" i="11"/>
  <c r="T14" i="11"/>
  <c r="T23" i="11"/>
  <c r="T21" i="11"/>
  <c r="T19" i="11"/>
  <c r="T11" i="11"/>
  <c r="T18" i="11"/>
  <c r="T9" i="11"/>
  <c r="T22" i="11"/>
  <c r="T20" i="11"/>
  <c r="T8" i="11"/>
  <c r="T7" i="11"/>
  <c r="T15" i="11"/>
  <c r="T6" i="11"/>
  <c r="E115" i="11"/>
  <c r="D115" i="13"/>
  <c r="I73" i="10" l="1"/>
  <c r="D75" i="10"/>
  <c r="E75" i="10"/>
  <c r="F75" i="10"/>
  <c r="G75" i="10"/>
  <c r="I40" i="10"/>
  <c r="G111" i="14" l="1"/>
  <c r="H111" i="14"/>
  <c r="K111" i="14"/>
  <c r="L111" i="14"/>
  <c r="O111" i="14"/>
  <c r="P111" i="14"/>
  <c r="G64" i="14"/>
  <c r="H64" i="14"/>
  <c r="K64" i="14"/>
  <c r="L64" i="14"/>
  <c r="O64" i="14"/>
  <c r="P64" i="14"/>
  <c r="E107" i="16"/>
  <c r="I82" i="10"/>
  <c r="I58" i="10"/>
  <c r="I50" i="10"/>
  <c r="I39" i="10"/>
  <c r="I38" i="10"/>
  <c r="I111" i="10"/>
  <c r="H111" i="17" l="1"/>
  <c r="G111" i="17"/>
  <c r="H79" i="17"/>
  <c r="G79" i="17"/>
  <c r="H64" i="17"/>
  <c r="G64" i="17"/>
  <c r="H44" i="17"/>
  <c r="G44" i="17"/>
  <c r="H26" i="17"/>
  <c r="G26" i="17"/>
  <c r="H14" i="17"/>
  <c r="G14" i="17"/>
  <c r="H5" i="17"/>
  <c r="G5" i="17"/>
  <c r="H4" i="17"/>
  <c r="H121" i="17" s="1"/>
  <c r="G4" i="17"/>
  <c r="H121" i="14"/>
  <c r="H79" i="14"/>
  <c r="G79" i="14"/>
  <c r="H44" i="14"/>
  <c r="G44" i="14"/>
  <c r="H26" i="14"/>
  <c r="G26" i="14"/>
  <c r="H14" i="14"/>
  <c r="G14" i="14"/>
  <c r="H5" i="14"/>
  <c r="G5" i="14"/>
  <c r="G4" i="14" s="1"/>
  <c r="H4" i="14"/>
  <c r="H115" i="13"/>
  <c r="H115" i="11"/>
  <c r="L111" i="17" l="1"/>
  <c r="K111" i="17"/>
  <c r="L79" i="17"/>
  <c r="K79" i="17"/>
  <c r="L64" i="17"/>
  <c r="K64" i="17"/>
  <c r="L44" i="17"/>
  <c r="K44" i="17"/>
  <c r="L26" i="17"/>
  <c r="K26" i="17"/>
  <c r="L14" i="17"/>
  <c r="K14" i="17"/>
  <c r="L5" i="17"/>
  <c r="K5" i="17"/>
  <c r="L4" i="17"/>
  <c r="L121" i="17" s="1"/>
  <c r="K4" i="17"/>
  <c r="L121" i="14"/>
  <c r="L79" i="14"/>
  <c r="K79" i="14"/>
  <c r="L44" i="14"/>
  <c r="K44" i="14"/>
  <c r="L26" i="14"/>
  <c r="K26" i="14"/>
  <c r="L14" i="14"/>
  <c r="K14" i="14"/>
  <c r="L5" i="14"/>
  <c r="K5" i="14"/>
  <c r="L4" i="14"/>
  <c r="K4" i="14"/>
  <c r="N115" i="11" l="1"/>
  <c r="K115" i="11"/>
  <c r="P115" i="13"/>
  <c r="L115" i="13"/>
  <c r="P121" i="14" l="1"/>
  <c r="H60" i="10" l="1"/>
  <c r="G60" i="10"/>
  <c r="F60" i="10"/>
  <c r="E60" i="10"/>
  <c r="D26" i="10"/>
  <c r="H75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1" i="10"/>
  <c r="I70" i="10"/>
  <c r="I71" i="10"/>
  <c r="I69" i="10"/>
  <c r="I68" i="10"/>
  <c r="I67" i="10"/>
  <c r="I66" i="10"/>
  <c r="I65" i="10"/>
  <c r="I64" i="10"/>
  <c r="I63" i="10"/>
  <c r="I62" i="10"/>
  <c r="H43" i="10"/>
  <c r="G43" i="10"/>
  <c r="F43" i="10"/>
  <c r="E43" i="10"/>
  <c r="D43" i="10"/>
  <c r="I56" i="10"/>
  <c r="I55" i="10"/>
  <c r="I54" i="10"/>
  <c r="I53" i="10"/>
  <c r="I52" i="10"/>
  <c r="I51" i="10"/>
  <c r="I49" i="10"/>
  <c r="I48" i="10"/>
  <c r="H26" i="10"/>
  <c r="G26" i="10"/>
  <c r="F26" i="10"/>
  <c r="E26" i="10"/>
  <c r="I37" i="10"/>
  <c r="I36" i="10"/>
  <c r="I35" i="10"/>
  <c r="I34" i="10"/>
  <c r="I33" i="10"/>
  <c r="I32" i="10"/>
  <c r="I31" i="10"/>
  <c r="I30" i="10"/>
  <c r="I29" i="10"/>
  <c r="I28" i="10"/>
  <c r="I27" i="10"/>
  <c r="H15" i="10"/>
  <c r="G15" i="10"/>
  <c r="F15" i="10"/>
  <c r="E15" i="10"/>
  <c r="D15" i="10"/>
  <c r="I23" i="10"/>
  <c r="I22" i="10"/>
  <c r="I21" i="10"/>
  <c r="I20" i="10"/>
  <c r="I19" i="10"/>
  <c r="I18" i="10"/>
  <c r="I17" i="10"/>
  <c r="I16" i="10"/>
  <c r="H104" i="10"/>
  <c r="G104" i="10"/>
  <c r="F104" i="10"/>
  <c r="E104" i="10"/>
  <c r="D104" i="10"/>
  <c r="I110" i="10"/>
  <c r="I109" i="10"/>
  <c r="I108" i="10"/>
  <c r="I107" i="10"/>
  <c r="I106" i="10"/>
  <c r="I105" i="10"/>
  <c r="H7" i="10"/>
  <c r="G7" i="10"/>
  <c r="G6" i="10" s="1"/>
  <c r="F7" i="10"/>
  <c r="E7" i="10"/>
  <c r="E6" i="10" s="1"/>
  <c r="D7" i="10"/>
  <c r="I113" i="10"/>
  <c r="I112" i="10"/>
  <c r="I103" i="10"/>
  <c r="I102" i="10"/>
  <c r="I101" i="10"/>
  <c r="I100" i="10"/>
  <c r="I80" i="10"/>
  <c r="I79" i="10"/>
  <c r="I78" i="10"/>
  <c r="I77" i="10"/>
  <c r="I76" i="10"/>
  <c r="I74" i="10"/>
  <c r="I72" i="10"/>
  <c r="I61" i="10"/>
  <c r="I60" i="10" s="1"/>
  <c r="I59" i="10"/>
  <c r="I57" i="10"/>
  <c r="I47" i="10"/>
  <c r="I46" i="10"/>
  <c r="I45" i="10"/>
  <c r="I44" i="10"/>
  <c r="I43" i="10" s="1"/>
  <c r="I42" i="10"/>
  <c r="I41" i="10"/>
  <c r="I25" i="10"/>
  <c r="I24" i="10"/>
  <c r="I14" i="10"/>
  <c r="I13" i="10"/>
  <c r="I12" i="10"/>
  <c r="I11" i="10"/>
  <c r="I10" i="10"/>
  <c r="I9" i="10"/>
  <c r="I8" i="10"/>
  <c r="I114" i="10" s="1"/>
  <c r="P4" i="14"/>
  <c r="O5" i="14"/>
  <c r="P5" i="14"/>
  <c r="P4" i="17"/>
  <c r="I26" i="10" l="1"/>
  <c r="I15" i="10"/>
  <c r="I7" i="10"/>
  <c r="P121" i="17"/>
  <c r="P5" i="17"/>
  <c r="O5" i="17"/>
  <c r="P14" i="17"/>
  <c r="O14" i="17"/>
  <c r="P26" i="17"/>
  <c r="O26" i="17"/>
  <c r="P44" i="17"/>
  <c r="O44" i="17"/>
  <c r="P64" i="17"/>
  <c r="O64" i="17"/>
  <c r="P79" i="17"/>
  <c r="O79" i="17"/>
  <c r="P111" i="17"/>
  <c r="O111" i="17"/>
  <c r="P79" i="14"/>
  <c r="O79" i="14"/>
  <c r="P44" i="14"/>
  <c r="O44" i="14"/>
  <c r="P26" i="14"/>
  <c r="O26" i="14"/>
  <c r="P14" i="14"/>
  <c r="O14" i="14"/>
  <c r="H6" i="10"/>
  <c r="F6" i="10"/>
  <c r="I104" i="10"/>
  <c r="O4" i="14" l="1"/>
  <c r="O4" i="17"/>
  <c r="D60" i="10" l="1"/>
  <c r="E6" i="16" l="1"/>
  <c r="D6" i="16"/>
  <c r="I75" i="10"/>
  <c r="D6" i="10" l="1"/>
  <c r="I6" i="10" s="1"/>
</calcChain>
</file>

<file path=xl/sharedStrings.xml><?xml version="1.0" encoding="utf-8"?>
<sst xmlns="http://schemas.openxmlformats.org/spreadsheetml/2006/main" count="1730" uniqueCount="205">
  <si>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</si>
  <si>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</si>
  <si>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</si>
  <si>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</si>
  <si>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</si>
  <si>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</si>
  <si>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</si>
  <si>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</si>
  <si>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</si>
  <si>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</si>
  <si>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</si>
  <si>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</si>
  <si>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</si>
  <si>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</si>
  <si>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</si>
  <si>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</si>
  <si>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</si>
  <si>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</si>
  <si>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</si>
  <si>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</si>
  <si>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</si>
  <si>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152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</si>
  <si>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</si>
  <si>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</si>
  <si>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</si>
  <si>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</si>
  <si>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</si>
  <si>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</si>
  <si>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>Октябрьский</t>
  </si>
  <si>
    <t>МБОУ СШ № 39</t>
  </si>
  <si>
    <t>МБОУ СШ № 82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</si>
  <si>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</si>
  <si>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</si>
  <si>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</si>
  <si>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</si>
  <si>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</si>
  <si>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</si>
  <si>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</si>
  <si>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</si>
  <si>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</si>
  <si>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</si>
  <si>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</si>
  <si>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</si>
  <si>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</si>
  <si>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</si>
  <si>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</si>
  <si>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</si>
  <si>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</si>
  <si>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</si>
  <si>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</si>
  <si>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</si>
  <si>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</si>
  <si>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</si>
  <si>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</si>
  <si>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</si>
  <si>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</si>
  <si>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</si>
  <si>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</si>
  <si>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</si>
  <si>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</si>
  <si>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</si>
  <si>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</si>
  <si>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</si>
  <si>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</si>
  <si>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</si>
  <si>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</si>
  <si>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</si>
  <si>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</si>
  <si>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</si>
  <si>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</si>
  <si>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</si>
  <si>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</si>
  <si>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</si>
  <si>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</si>
  <si>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95</t>
  </si>
  <si>
    <t>МАОУ Гимназия № 13 "Академ"</t>
  </si>
  <si>
    <t>МБОУ СШ № 93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</si>
  <si>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</si>
  <si>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</si>
  <si>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</si>
  <si>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</si>
  <si>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</si>
  <si>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</si>
  <si>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</si>
  <si>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МБОУ Гимназия  № 16</t>
  </si>
  <si>
    <t>МАОУ Лицей № 1</t>
  </si>
  <si>
    <t>МБОУ СШ № 78</t>
  </si>
  <si>
    <t>Наименование ОУ (кратко)</t>
  </si>
  <si>
    <t>МАОУ Лицей № 9 "Лидер"</t>
  </si>
  <si>
    <t>ФИЗИКА,  9 кл.</t>
  </si>
  <si>
    <t>Код ОУ по КИАСУО</t>
  </si>
  <si>
    <t>Чел.</t>
  </si>
  <si>
    <t>отметки по 5 -балльной шкале</t>
  </si>
  <si>
    <t>Среднее значение по городу принято:</t>
  </si>
  <si>
    <t>места</t>
  </si>
  <si>
    <t>Сумма мест</t>
  </si>
  <si>
    <t>чел.</t>
  </si>
  <si>
    <t>ср. балл ОУ</t>
  </si>
  <si>
    <t>ср. балл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</si>
  <si>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</si>
  <si>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</si>
  <si>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</si>
  <si>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</si>
  <si>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Среднее значение по городу принято</t>
  </si>
  <si>
    <t>Наименование ОУ (кратно)</t>
  </si>
  <si>
    <t>ср.балл ОУ</t>
  </si>
  <si>
    <t>ср.балл по городу</t>
  </si>
  <si>
    <t>Образовательная организация</t>
  </si>
  <si>
    <t>место</t>
  </si>
  <si>
    <t xml:space="preserve">МБОУ СШ № 72 </t>
  </si>
  <si>
    <t>средний балл принят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</si>
  <si>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</si>
  <si>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</si>
  <si>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</si>
  <si>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</si>
  <si>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</si>
  <si>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</si>
  <si>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</si>
  <si>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10</t>
  </si>
  <si>
    <t>по городу Красноярску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</si>
  <si>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</si>
  <si>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</si>
  <si>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</si>
  <si>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МАОУ Гимназия №14</t>
  </si>
  <si>
    <t>МБОУ СШ № 154</t>
  </si>
  <si>
    <t>МАОУ СШ № 155</t>
  </si>
  <si>
    <t>МАОУ СШ № 157</t>
  </si>
  <si>
    <t>МБОУ Гимназия № 3</t>
  </si>
  <si>
    <t>МБОУ СШ № 86</t>
  </si>
  <si>
    <t>МАОУ СШ № 12</t>
  </si>
  <si>
    <t>МАОУ СШ № 19</t>
  </si>
  <si>
    <t>МАОУ СШ Комплекс "Покровский"</t>
  </si>
  <si>
    <t>МБОУ СШ № 8</t>
  </si>
  <si>
    <t>МАОУ Гимназия № 11</t>
  </si>
  <si>
    <t>МАОУ "КУГ №1 - Универс"</t>
  </si>
  <si>
    <t>МАОУ СШИ № 1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</si>
  <si>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</si>
  <si>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</si>
  <si>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</si>
  <si>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</si>
  <si>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</si>
  <si>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</si>
  <si>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</si>
  <si>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</si>
  <si>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156</t>
  </si>
  <si>
    <t>МАОУ Гимназия № 8</t>
  </si>
  <si>
    <t>МБОУ СОШ № 10</t>
  </si>
  <si>
    <t>МАОУ СШ № 16</t>
  </si>
  <si>
    <t>МАОУ Лицей № 3</t>
  </si>
  <si>
    <t>МАОУ СШ № 53</t>
  </si>
  <si>
    <t>МАОУ СШ № 82</t>
  </si>
  <si>
    <t xml:space="preserve">МБОУ СШ № 73 </t>
  </si>
  <si>
    <t xml:space="preserve">МБОУ СШ № 133 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</si>
  <si>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</si>
  <si>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</si>
  <si>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</si>
  <si>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</si>
  <si>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</si>
  <si>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</si>
  <si>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</si>
  <si>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</si>
  <si>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</si>
  <si>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</si>
  <si>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</si>
  <si>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</si>
  <si>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</si>
  <si>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</si>
  <si>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</si>
  <si>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</si>
  <si>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</si>
  <si>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156</t>
  </si>
  <si>
    <t>МАОУ СШ № 154</t>
  </si>
  <si>
    <t>МАОУ СШ № 152</t>
  </si>
  <si>
    <t>МАОУ СШ № 150</t>
  </si>
  <si>
    <t>МАОУ СШ № 149</t>
  </si>
  <si>
    <t>МАОУ СШ № 145</t>
  </si>
  <si>
    <t>МАОУ СШ № 144</t>
  </si>
  <si>
    <t>МАОУ СШ № 143</t>
  </si>
  <si>
    <t>МАОУ СШ № 141</t>
  </si>
  <si>
    <t>МАОУ СШ № 139</t>
  </si>
  <si>
    <t>МАОУ СШ № 134</t>
  </si>
  <si>
    <t>МАОУ СШ № 90</t>
  </si>
  <si>
    <t>МАОУ СШ № 81</t>
  </si>
  <si>
    <t>МАОУ СШ № 8 "Созидание"</t>
  </si>
  <si>
    <t>МАОУ Комплекс "Покровский"</t>
  </si>
  <si>
    <t>МАОУ СШ № 66</t>
  </si>
  <si>
    <t>МАОУ СШ № 93</t>
  </si>
  <si>
    <t>МАОУ СШ-Интернат № 1</t>
  </si>
  <si>
    <t>МАОУ СШ № 89</t>
  </si>
  <si>
    <t>МАОУ СШ № 65</t>
  </si>
  <si>
    <t>МАОУ СШ № 50</t>
  </si>
  <si>
    <t>МАОУ СШ № 46</t>
  </si>
  <si>
    <t>МАОУ СШ № 129</t>
  </si>
  <si>
    <t>МАОУ СШ № 147</t>
  </si>
  <si>
    <t>МАОУ СШ № 91</t>
  </si>
  <si>
    <t>МАОУ СШ № 98</t>
  </si>
  <si>
    <t xml:space="preserve">МАОУ СШ № 72 </t>
  </si>
  <si>
    <t>МАОУ СШ № 3</t>
  </si>
  <si>
    <t>МАОУ СШ № 63</t>
  </si>
  <si>
    <t>МАОУ Лицей № 28</t>
  </si>
  <si>
    <t>МАОУ СШ-И № 1</t>
  </si>
  <si>
    <t>МБОУ СШ № 84</t>
  </si>
  <si>
    <t>МБОУ СШ № 159</t>
  </si>
  <si>
    <t>МБОУ СШ № 2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</si>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</sst>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10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9" fillId="0" borderId="0"/>
    <xf numFmtId="165" fontId="29" fillId="0" borderId="0" applyBorder="0" applyProtection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164" fontId="26" fillId="0" borderId="0" applyFont="0" applyFill="0" applyBorder="0" applyAlignment="0" applyProtection="0"/>
    <xf numFmtId="0" fontId="15" fillId="0" borderId="0"/>
    <xf numFmtId="9" fontId="26" fillId="0" borderId="0" applyFont="0" applyFill="0" applyBorder="0" applyAlignment="0" applyProtection="0"/>
    <xf numFmtId="0" fontId="12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42" fillId="0" borderId="0"/>
    <xf numFmtId="0" fontId="29" fillId="0" borderId="0"/>
    <xf numFmtId="0" fontId="9" fillId="0" borderId="0"/>
    <xf numFmtId="0" fontId="26" fillId="0" borderId="0"/>
    <xf numFmtId="0" fontId="9" fillId="0" borderId="0"/>
    <xf numFmtId="0" fontId="4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</cellStyleXfs>
  <cellXfs count="640">
    <xf numFmtId="0" fontId="0" fillId="0" borderId="0" xfId="0"/>
    <xf numFmtId="0" fontId="20" fillId="0" borderId="0" xfId="4" applyBorder="1"/>
    <xf numFmtId="0" fontId="20" fillId="0" borderId="0" xfId="4" applyBorder="1" applyAlignment="1">
      <alignment horizontal="center" vertical="center"/>
    </xf>
    <xf numFmtId="0" fontId="28" fillId="0" borderId="0" xfId="4" applyFont="1"/>
    <xf numFmtId="0" fontId="20" fillId="0" borderId="0" xfId="4"/>
    <xf numFmtId="0" fontId="20" fillId="0" borderId="0" xfId="4" applyAlignment="1">
      <alignment horizontal="center" vertical="center"/>
    </xf>
    <xf numFmtId="0" fontId="28" fillId="0" borderId="0" xfId="4" applyFont="1" applyAlignment="1">
      <alignment horizontal="left" vertical="top"/>
    </xf>
    <xf numFmtId="0" fontId="24" fillId="0" borderId="0" xfId="4" applyFont="1" applyBorder="1" applyAlignment="1">
      <alignment horizontal="left" vertical="center"/>
    </xf>
    <xf numFmtId="1" fontId="28" fillId="0" borderId="0" xfId="4" applyNumberFormat="1" applyFont="1"/>
    <xf numFmtId="0" fontId="27" fillId="0" borderId="0" xfId="0" applyFont="1" applyBorder="1" applyAlignment="1">
      <alignment horizontal="center"/>
    </xf>
    <xf numFmtId="0" fontId="28" fillId="0" borderId="0" xfId="4" applyFont="1" applyBorder="1"/>
    <xf numFmtId="0" fontId="30" fillId="0" borderId="14" xfId="0" applyFont="1" applyBorder="1" applyAlignment="1">
      <alignment horizontal="center" vertical="center"/>
    </xf>
    <xf numFmtId="0" fontId="16" fillId="0" borderId="0" xfId="4" applyFont="1" applyBorder="1"/>
    <xf numFmtId="0" fontId="21" fillId="0" borderId="0" xfId="4" applyFont="1" applyBorder="1" applyAlignment="1"/>
    <xf numFmtId="0" fontId="16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/>
    </xf>
    <xf numFmtId="0" fontId="16" fillId="0" borderId="0" xfId="4" applyFont="1"/>
    <xf numFmtId="0" fontId="16" fillId="0" borderId="0" xfId="4" applyFont="1" applyAlignment="1">
      <alignment horizontal="center" vertical="center"/>
    </xf>
    <xf numFmtId="0" fontId="32" fillId="0" borderId="5" xfId="0" applyFont="1" applyBorder="1"/>
    <xf numFmtId="0" fontId="32" fillId="0" borderId="8" xfId="0" applyFont="1" applyBorder="1" applyAlignment="1">
      <alignment horizontal="right"/>
    </xf>
    <xf numFmtId="0" fontId="32" fillId="0" borderId="26" xfId="0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0" borderId="6" xfId="0" applyFont="1" applyBorder="1" applyAlignment="1">
      <alignment horizontal="right"/>
    </xf>
    <xf numFmtId="0" fontId="16" fillId="0" borderId="5" xfId="4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left" wrapText="1"/>
    </xf>
    <xf numFmtId="0" fontId="16" fillId="0" borderId="4" xfId="4" applyFont="1" applyFill="1" applyBorder="1"/>
    <xf numFmtId="0" fontId="16" fillId="0" borderId="4" xfId="0" applyFont="1" applyBorder="1" applyAlignment="1">
      <alignment horizontal="left" wrapText="1"/>
    </xf>
    <xf numFmtId="0" fontId="16" fillId="0" borderId="0" xfId="7" applyFont="1"/>
    <xf numFmtId="2" fontId="23" fillId="2" borderId="2" xfId="7" applyNumberFormat="1" applyFont="1" applyFill="1" applyBorder="1" applyAlignment="1">
      <alignment horizontal="right" vertical="center"/>
    </xf>
    <xf numFmtId="0" fontId="30" fillId="0" borderId="31" xfId="0" applyFont="1" applyBorder="1" applyAlignment="1">
      <alignment horizontal="center" vertical="center"/>
    </xf>
    <xf numFmtId="0" fontId="25" fillId="0" borderId="0" xfId="0" applyFont="1" applyBorder="1" applyAlignment="1"/>
    <xf numFmtId="0" fontId="32" fillId="0" borderId="4" xfId="0" applyFont="1" applyBorder="1"/>
    <xf numFmtId="0" fontId="32" fillId="0" borderId="11" xfId="0" applyFont="1" applyBorder="1"/>
    <xf numFmtId="0" fontId="32" fillId="0" borderId="7" xfId="0" applyFont="1" applyBorder="1" applyAlignment="1">
      <alignment horizontal="right"/>
    </xf>
    <xf numFmtId="0" fontId="36" fillId="0" borderId="0" xfId="0" applyFont="1"/>
    <xf numFmtId="0" fontId="36" fillId="6" borderId="0" xfId="0" applyFont="1" applyFill="1"/>
    <xf numFmtId="0" fontId="30" fillId="0" borderId="1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34" fillId="0" borderId="0" xfId="0" applyFont="1" applyBorder="1" applyAlignment="1">
      <alignment horizontal="right"/>
    </xf>
    <xf numFmtId="0" fontId="30" fillId="0" borderId="3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0" fillId="0" borderId="6" xfId="0" applyBorder="1"/>
    <xf numFmtId="2" fontId="0" fillId="0" borderId="0" xfId="0" applyNumberFormat="1"/>
    <xf numFmtId="2" fontId="0" fillId="2" borderId="0" xfId="0" applyNumberFormat="1" applyFill="1"/>
    <xf numFmtId="0" fontId="0" fillId="0" borderId="8" xfId="0" applyBorder="1"/>
    <xf numFmtId="0" fontId="23" fillId="0" borderId="0" xfId="0" applyFont="1" applyFill="1" applyBorder="1" applyAlignment="1">
      <alignment horizontal="right" vertical="center"/>
    </xf>
    <xf numFmtId="0" fontId="16" fillId="2" borderId="41" xfId="0" applyFont="1" applyFill="1" applyBorder="1" applyAlignment="1">
      <alignment horizontal="right"/>
    </xf>
    <xf numFmtId="0" fontId="37" fillId="0" borderId="0" xfId="4" applyFont="1" applyBorder="1" applyAlignment="1">
      <alignment horizontal="center"/>
    </xf>
    <xf numFmtId="0" fontId="20" fillId="0" borderId="0" xfId="4" applyBorder="1" applyAlignment="1"/>
    <xf numFmtId="0" fontId="21" fillId="0" borderId="0" xfId="0" applyFont="1" applyAlignment="1">
      <alignment horizontal="right"/>
    </xf>
    <xf numFmtId="0" fontId="30" fillId="0" borderId="16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2" fontId="21" fillId="2" borderId="45" xfId="10" applyNumberFormat="1" applyFont="1" applyFill="1" applyBorder="1" applyAlignment="1">
      <alignment horizontal="left" vertical="center"/>
    </xf>
    <xf numFmtId="0" fontId="21" fillId="0" borderId="44" xfId="0" applyFont="1" applyBorder="1" applyAlignment="1">
      <alignment horizontal="left" vertical="center" wrapText="1"/>
    </xf>
    <xf numFmtId="0" fontId="21" fillId="0" borderId="44" xfId="4" applyFont="1" applyFill="1" applyBorder="1" applyAlignment="1" applyProtection="1">
      <alignment horizontal="left" vertical="center" wrapText="1"/>
      <protection locked="0"/>
    </xf>
    <xf numFmtId="2" fontId="21" fillId="0" borderId="2" xfId="7" applyNumberFormat="1" applyFont="1" applyBorder="1" applyAlignment="1">
      <alignment horizontal="right" vertical="center"/>
    </xf>
    <xf numFmtId="0" fontId="38" fillId="0" borderId="44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2" fontId="38" fillId="0" borderId="45" xfId="0" applyNumberFormat="1" applyFont="1" applyBorder="1" applyAlignment="1">
      <alignment horizontal="center" vertical="center" wrapText="1"/>
    </xf>
    <xf numFmtId="0" fontId="36" fillId="7" borderId="0" xfId="0" applyFont="1" applyFill="1"/>
    <xf numFmtId="0" fontId="36" fillId="8" borderId="0" xfId="0" applyFont="1" applyFill="1"/>
    <xf numFmtId="2" fontId="16" fillId="2" borderId="3" xfId="10" applyNumberFormat="1" applyFont="1" applyFill="1" applyBorder="1" applyAlignment="1">
      <alignment horizontal="right"/>
    </xf>
    <xf numFmtId="0" fontId="16" fillId="2" borderId="4" xfId="10" applyFont="1" applyFill="1" applyBorder="1" applyAlignment="1">
      <alignment horizontal="right" wrapText="1"/>
    </xf>
    <xf numFmtId="2" fontId="30" fillId="0" borderId="45" xfId="0" applyNumberFormat="1" applyFont="1" applyBorder="1" applyAlignment="1">
      <alignment horizontal="left" vertical="center" wrapText="1"/>
    </xf>
    <xf numFmtId="2" fontId="16" fillId="2" borderId="18" xfId="1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 vertical="top"/>
    </xf>
    <xf numFmtId="2" fontId="16" fillId="2" borderId="11" xfId="10" applyNumberFormat="1" applyFont="1" applyFill="1" applyBorder="1" applyAlignment="1">
      <alignment horizontal="center"/>
    </xf>
    <xf numFmtId="2" fontId="31" fillId="2" borderId="5" xfId="10" applyNumberFormat="1" applyFont="1" applyFill="1" applyBorder="1" applyAlignment="1">
      <alignment horizontal="center"/>
    </xf>
    <xf numFmtId="2" fontId="16" fillId="2" borderId="4" xfId="10" applyNumberFormat="1" applyFont="1" applyFill="1" applyBorder="1" applyAlignment="1">
      <alignment horizontal="center"/>
    </xf>
    <xf numFmtId="2" fontId="16" fillId="2" borderId="5" xfId="10" applyNumberFormat="1" applyFont="1" applyFill="1" applyBorder="1" applyAlignment="1">
      <alignment horizontal="center"/>
    </xf>
    <xf numFmtId="0" fontId="36" fillId="9" borderId="0" xfId="0" applyFont="1" applyFill="1"/>
    <xf numFmtId="2" fontId="34" fillId="0" borderId="0" xfId="0" applyNumberFormat="1" applyFont="1" applyBorder="1" applyAlignment="1">
      <alignment horizontal="center"/>
    </xf>
    <xf numFmtId="0" fontId="16" fillId="0" borderId="47" xfId="0" applyFont="1" applyBorder="1" applyAlignment="1">
      <alignment horizontal="left" wrapText="1"/>
    </xf>
    <xf numFmtId="0" fontId="39" fillId="0" borderId="35" xfId="0" applyFont="1" applyBorder="1" applyAlignment="1">
      <alignment horizontal="center" wrapText="1"/>
    </xf>
    <xf numFmtId="0" fontId="16" fillId="0" borderId="50" xfId="4" applyFont="1" applyBorder="1" applyAlignment="1">
      <alignment horizontal="right"/>
    </xf>
    <xf numFmtId="0" fontId="16" fillId="0" borderId="51" xfId="4" applyFont="1" applyBorder="1" applyAlignment="1">
      <alignment horizontal="right"/>
    </xf>
    <xf numFmtId="0" fontId="16" fillId="0" borderId="52" xfId="4" applyFont="1" applyBorder="1" applyAlignment="1">
      <alignment horizontal="right"/>
    </xf>
    <xf numFmtId="0" fontId="16" fillId="0" borderId="41" xfId="4" applyFont="1" applyBorder="1" applyAlignment="1">
      <alignment horizontal="right"/>
    </xf>
    <xf numFmtId="0" fontId="16" fillId="0" borderId="42" xfId="4" applyFont="1" applyBorder="1" applyAlignment="1">
      <alignment horizontal="right"/>
    </xf>
    <xf numFmtId="0" fontId="32" fillId="0" borderId="47" xfId="0" applyFont="1" applyBorder="1"/>
    <xf numFmtId="0" fontId="32" fillId="0" borderId="49" xfId="0" applyFont="1" applyBorder="1"/>
    <xf numFmtId="0" fontId="39" fillId="0" borderId="44" xfId="0" applyFont="1" applyBorder="1" applyAlignment="1">
      <alignment horizontal="center" vertical="center" wrapText="1"/>
    </xf>
    <xf numFmtId="0" fontId="16" fillId="0" borderId="47" xfId="4" applyFont="1" applyFill="1" applyBorder="1" applyAlignment="1" applyProtection="1">
      <alignment horizontal="left" vertical="top" wrapText="1"/>
      <protection locked="0"/>
    </xf>
    <xf numFmtId="0" fontId="28" fillId="0" borderId="0" xfId="4" applyFont="1" applyAlignment="1">
      <alignment horizontal="center" vertical="top"/>
    </xf>
    <xf numFmtId="0" fontId="16" fillId="2" borderId="10" xfId="10" applyFont="1" applyFill="1" applyBorder="1" applyAlignment="1">
      <alignment horizontal="center" wrapText="1"/>
    </xf>
    <xf numFmtId="0" fontId="16" fillId="2" borderId="6" xfId="10" applyFont="1" applyFill="1" applyBorder="1" applyAlignment="1">
      <alignment horizontal="center" wrapText="1"/>
    </xf>
    <xf numFmtId="0" fontId="16" fillId="2" borderId="8" xfId="10" applyFont="1" applyFill="1" applyBorder="1" applyAlignment="1">
      <alignment horizontal="center" wrapText="1"/>
    </xf>
    <xf numFmtId="0" fontId="16" fillId="2" borderId="7" xfId="10" applyFont="1" applyFill="1" applyBorder="1" applyAlignment="1">
      <alignment horizontal="center" wrapText="1"/>
    </xf>
    <xf numFmtId="0" fontId="21" fillId="0" borderId="16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 wrapText="1"/>
    </xf>
    <xf numFmtId="0" fontId="16" fillId="2" borderId="50" xfId="0" applyFont="1" applyFill="1" applyBorder="1" applyAlignment="1">
      <alignment horizontal="right"/>
    </xf>
    <xf numFmtId="0" fontId="30" fillId="0" borderId="46" xfId="0" applyFont="1" applyBorder="1" applyAlignment="1" applyProtection="1">
      <alignment horizontal="left" vertical="center" wrapText="1"/>
      <protection locked="0"/>
    </xf>
    <xf numFmtId="0" fontId="41" fillId="0" borderId="16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2" fontId="30" fillId="0" borderId="44" xfId="0" applyNumberFormat="1" applyFont="1" applyBorder="1" applyAlignment="1">
      <alignment horizontal="left" vertical="center" wrapText="1"/>
    </xf>
    <xf numFmtId="2" fontId="30" fillId="0" borderId="44" xfId="0" applyNumberFormat="1" applyFont="1" applyBorder="1" applyAlignment="1" applyProtection="1">
      <alignment horizontal="left" vertical="center" wrapText="1"/>
      <protection locked="0"/>
    </xf>
    <xf numFmtId="0" fontId="41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2" borderId="43" xfId="0" applyFont="1" applyFill="1" applyBorder="1" applyAlignment="1">
      <alignment horizontal="left" vertical="center"/>
    </xf>
    <xf numFmtId="0" fontId="16" fillId="2" borderId="57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0" fillId="0" borderId="26" xfId="0" applyFill="1" applyBorder="1"/>
    <xf numFmtId="2" fontId="16" fillId="0" borderId="4" xfId="0" applyNumberFormat="1" applyFont="1" applyBorder="1" applyAlignment="1">
      <alignment horizontal="right" wrapText="1"/>
    </xf>
    <xf numFmtId="0" fontId="16" fillId="0" borderId="53" xfId="4" applyFont="1" applyFill="1" applyBorder="1" applyAlignment="1" applyProtection="1">
      <alignment horizontal="left" vertical="top" wrapText="1"/>
      <protection locked="0"/>
    </xf>
    <xf numFmtId="0" fontId="32" fillId="0" borderId="55" xfId="0" applyFont="1" applyBorder="1" applyAlignment="1">
      <alignment horizontal="right"/>
    </xf>
    <xf numFmtId="0" fontId="16" fillId="0" borderId="47" xfId="4" applyFont="1" applyFill="1" applyBorder="1" applyAlignment="1" applyProtection="1">
      <alignment horizontal="center"/>
      <protection locked="0"/>
    </xf>
    <xf numFmtId="2" fontId="16" fillId="2" borderId="53" xfId="10" applyNumberFormat="1" applyFont="1" applyFill="1" applyBorder="1" applyAlignment="1">
      <alignment horizontal="right"/>
    </xf>
    <xf numFmtId="0" fontId="39" fillId="0" borderId="58" xfId="0" applyFont="1" applyBorder="1" applyAlignment="1">
      <alignment horizontal="center" vertical="center"/>
    </xf>
    <xf numFmtId="0" fontId="32" fillId="0" borderId="60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16" fillId="0" borderId="53" xfId="0" applyFont="1" applyBorder="1" applyAlignment="1">
      <alignment horizontal="left" wrapText="1"/>
    </xf>
    <xf numFmtId="0" fontId="16" fillId="0" borderId="53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8" xfId="4" applyFont="1" applyFill="1" applyBorder="1" applyAlignment="1" applyProtection="1">
      <alignment horizontal="left" vertical="top" wrapText="1"/>
      <protection locked="0"/>
    </xf>
    <xf numFmtId="0" fontId="14" fillId="0" borderId="53" xfId="4" applyFont="1" applyFill="1" applyBorder="1" applyAlignment="1" applyProtection="1">
      <alignment horizontal="left" vertical="top" wrapText="1"/>
      <protection locked="0"/>
    </xf>
    <xf numFmtId="0" fontId="32" fillId="0" borderId="23" xfId="0" applyFont="1" applyBorder="1"/>
    <xf numFmtId="0" fontId="16" fillId="2" borderId="59" xfId="10" applyFont="1" applyFill="1" applyBorder="1" applyAlignment="1">
      <alignment horizont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16" fillId="2" borderId="51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6" fillId="2" borderId="41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16" fillId="2" borderId="50" xfId="0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16" fillId="2" borderId="52" xfId="0" applyFont="1" applyFill="1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16" fillId="2" borderId="42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16" fillId="0" borderId="64" xfId="4" applyFont="1" applyFill="1" applyBorder="1" applyAlignment="1" applyProtection="1">
      <alignment horizontal="left" vertical="top" wrapText="1"/>
      <protection locked="0"/>
    </xf>
    <xf numFmtId="2" fontId="32" fillId="0" borderId="62" xfId="0" applyNumberFormat="1" applyFont="1" applyBorder="1" applyAlignment="1" applyProtection="1">
      <alignment horizontal="right" vertical="top" wrapText="1"/>
      <protection locked="0"/>
    </xf>
    <xf numFmtId="0" fontId="16" fillId="2" borderId="67" xfId="0" applyFont="1" applyFill="1" applyBorder="1" applyAlignment="1">
      <alignment horizontal="right"/>
    </xf>
    <xf numFmtId="0" fontId="0" fillId="0" borderId="65" xfId="0" applyBorder="1"/>
    <xf numFmtId="2" fontId="38" fillId="0" borderId="44" xfId="0" applyNumberFormat="1" applyFont="1" applyBorder="1" applyAlignment="1">
      <alignment horizontal="center" vertical="center" wrapText="1"/>
    </xf>
    <xf numFmtId="2" fontId="32" fillId="0" borderId="62" xfId="0" applyNumberFormat="1" applyFont="1" applyBorder="1" applyAlignment="1">
      <alignment horizontal="right" wrapText="1"/>
    </xf>
    <xf numFmtId="2" fontId="16" fillId="0" borderId="62" xfId="0" applyNumberFormat="1" applyFont="1" applyBorder="1" applyAlignment="1">
      <alignment horizontal="right" wrapText="1"/>
    </xf>
    <xf numFmtId="2" fontId="16" fillId="0" borderId="62" xfId="0" applyNumberFormat="1" applyFont="1" applyFill="1" applyBorder="1" applyAlignment="1">
      <alignment horizontal="right" wrapText="1"/>
    </xf>
    <xf numFmtId="2" fontId="16" fillId="0" borderId="62" xfId="0" applyNumberFormat="1" applyFont="1" applyFill="1" applyBorder="1" applyAlignment="1">
      <alignment horizontal="right" vertical="center" wrapText="1"/>
    </xf>
    <xf numFmtId="0" fontId="16" fillId="2" borderId="67" xfId="0" applyFont="1" applyFill="1" applyBorder="1" applyAlignment="1">
      <alignment horizontal="right" vertical="center"/>
    </xf>
    <xf numFmtId="0" fontId="33" fillId="0" borderId="63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right" vertical="center"/>
    </xf>
    <xf numFmtId="0" fontId="16" fillId="0" borderId="64" xfId="0" applyFont="1" applyBorder="1" applyAlignment="1">
      <alignment horizontal="left" wrapText="1"/>
    </xf>
    <xf numFmtId="0" fontId="14" fillId="0" borderId="64" xfId="0" applyFont="1" applyBorder="1" applyAlignment="1">
      <alignment horizontal="left" wrapText="1"/>
    </xf>
    <xf numFmtId="0" fontId="16" fillId="0" borderId="64" xfId="0" applyFont="1" applyFill="1" applyBorder="1" applyAlignment="1">
      <alignment horizontal="left" vertical="center" wrapText="1"/>
    </xf>
    <xf numFmtId="0" fontId="16" fillId="0" borderId="64" xfId="0" applyFont="1" applyFill="1" applyBorder="1" applyAlignment="1">
      <alignment horizontal="left" wrapText="1"/>
    </xf>
    <xf numFmtId="0" fontId="14" fillId="0" borderId="64" xfId="0" applyFont="1" applyFill="1" applyBorder="1" applyAlignment="1">
      <alignment horizontal="left" wrapText="1"/>
    </xf>
    <xf numFmtId="0" fontId="32" fillId="0" borderId="64" xfId="0" applyFont="1" applyBorder="1" applyAlignment="1">
      <alignment horizontal="left" wrapText="1"/>
    </xf>
    <xf numFmtId="0" fontId="14" fillId="0" borderId="64" xfId="0" applyFont="1" applyBorder="1" applyAlignment="1">
      <alignment horizontal="left" vertical="center" wrapText="1"/>
    </xf>
    <xf numFmtId="0" fontId="14" fillId="0" borderId="64" xfId="1" applyFont="1" applyBorder="1" applyAlignment="1">
      <alignment horizontal="left" vertical="center" wrapText="1"/>
    </xf>
    <xf numFmtId="0" fontId="16" fillId="3" borderId="64" xfId="1" applyFont="1" applyFill="1" applyBorder="1" applyAlignment="1">
      <alignment horizontal="left" wrapText="1"/>
    </xf>
    <xf numFmtId="0" fontId="32" fillId="0" borderId="64" xfId="0" applyFont="1" applyBorder="1" applyAlignment="1" applyProtection="1">
      <alignment horizontal="left" vertical="top" wrapText="1"/>
      <protection locked="0"/>
    </xf>
    <xf numFmtId="0" fontId="14" fillId="0" borderId="64" xfId="4" applyFont="1" applyFill="1" applyBorder="1" applyAlignment="1" applyProtection="1">
      <alignment horizontal="left" vertical="top" wrapText="1"/>
      <protection locked="0"/>
    </xf>
    <xf numFmtId="0" fontId="11" fillId="0" borderId="64" xfId="4" applyFont="1" applyFill="1" applyBorder="1" applyAlignment="1" applyProtection="1">
      <alignment horizontal="left" vertical="top" wrapText="1"/>
      <protection locked="0"/>
    </xf>
    <xf numFmtId="0" fontId="33" fillId="0" borderId="71" xfId="0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left" wrapText="1"/>
    </xf>
    <xf numFmtId="0" fontId="0" fillId="0" borderId="73" xfId="0" applyBorder="1"/>
    <xf numFmtId="0" fontId="16" fillId="2" borderId="69" xfId="0" applyFont="1" applyFill="1" applyBorder="1" applyAlignment="1">
      <alignment horizontal="right"/>
    </xf>
    <xf numFmtId="0" fontId="0" fillId="0" borderId="67" xfId="0" applyBorder="1"/>
    <xf numFmtId="0" fontId="16" fillId="0" borderId="62" xfId="0" applyFont="1" applyBorder="1" applyAlignment="1">
      <alignment horizontal="left" wrapText="1"/>
    </xf>
    <xf numFmtId="0" fontId="16" fillId="0" borderId="62" xfId="0" applyFont="1" applyFill="1" applyBorder="1" applyAlignment="1">
      <alignment horizontal="left" wrapText="1"/>
    </xf>
    <xf numFmtId="0" fontId="14" fillId="0" borderId="62" xfId="0" applyFont="1" applyBorder="1" applyAlignment="1">
      <alignment horizontal="left" wrapText="1"/>
    </xf>
    <xf numFmtId="0" fontId="16" fillId="0" borderId="67" xfId="4" applyFont="1" applyBorder="1" applyAlignment="1">
      <alignment horizontal="right"/>
    </xf>
    <xf numFmtId="0" fontId="16" fillId="2" borderId="65" xfId="10" applyFont="1" applyFill="1" applyBorder="1" applyAlignment="1">
      <alignment horizontal="center" wrapText="1"/>
    </xf>
    <xf numFmtId="2" fontId="16" fillId="2" borderId="62" xfId="10" applyNumberFormat="1" applyFont="1" applyFill="1" applyBorder="1" applyAlignment="1">
      <alignment horizontal="center"/>
    </xf>
    <xf numFmtId="0" fontId="16" fillId="2" borderId="73" xfId="10" applyFont="1" applyFill="1" applyBorder="1" applyAlignment="1">
      <alignment horizontal="center" wrapText="1"/>
    </xf>
    <xf numFmtId="2" fontId="31" fillId="2" borderId="62" xfId="10" applyNumberFormat="1" applyFont="1" applyFill="1" applyBorder="1" applyAlignment="1">
      <alignment horizontal="center"/>
    </xf>
    <xf numFmtId="0" fontId="14" fillId="2" borderId="65" xfId="10" applyFont="1" applyFill="1" applyBorder="1" applyAlignment="1">
      <alignment horizontal="center" wrapText="1"/>
    </xf>
    <xf numFmtId="2" fontId="16" fillId="2" borderId="63" xfId="10" applyNumberFormat="1" applyFont="1" applyFill="1" applyBorder="1" applyAlignment="1">
      <alignment horizontal="center"/>
    </xf>
    <xf numFmtId="2" fontId="31" fillId="5" borderId="62" xfId="1" applyNumberFormat="1" applyFont="1" applyFill="1" applyBorder="1" applyAlignment="1">
      <alignment horizontal="center"/>
    </xf>
    <xf numFmtId="2" fontId="32" fillId="4" borderId="62" xfId="10" applyNumberFormat="1" applyFont="1" applyFill="1" applyBorder="1" applyAlignment="1">
      <alignment horizontal="center"/>
    </xf>
    <xf numFmtId="0" fontId="16" fillId="0" borderId="65" xfId="0" applyFont="1" applyBorder="1" applyAlignment="1">
      <alignment horizontal="center" wrapText="1"/>
    </xf>
    <xf numFmtId="2" fontId="16" fillId="2" borderId="74" xfId="10" applyNumberFormat="1" applyFont="1" applyFill="1" applyBorder="1" applyAlignment="1">
      <alignment horizontal="center"/>
    </xf>
    <xf numFmtId="0" fontId="32" fillId="0" borderId="65" xfId="0" applyFont="1" applyBorder="1" applyAlignment="1">
      <alignment horizontal="right"/>
    </xf>
    <xf numFmtId="2" fontId="16" fillId="2" borderId="66" xfId="10" applyNumberFormat="1" applyFont="1" applyFill="1" applyBorder="1" applyAlignment="1">
      <alignment horizontal="right"/>
    </xf>
    <xf numFmtId="0" fontId="16" fillId="2" borderId="62" xfId="10" applyFont="1" applyFill="1" applyBorder="1" applyAlignment="1">
      <alignment horizontal="right" wrapText="1"/>
    </xf>
    <xf numFmtId="0" fontId="30" fillId="0" borderId="16" xfId="0" applyFont="1" applyBorder="1" applyAlignment="1">
      <alignment horizontal="center" vertical="center"/>
    </xf>
    <xf numFmtId="2" fontId="16" fillId="2" borderId="79" xfId="10" applyNumberFormat="1" applyFont="1" applyFill="1" applyBorder="1" applyAlignment="1">
      <alignment horizontal="right"/>
    </xf>
    <xf numFmtId="2" fontId="43" fillId="2" borderId="45" xfId="18" applyNumberFormat="1" applyFont="1" applyFill="1" applyBorder="1" applyAlignment="1">
      <alignment horizontal="center" vertical="center"/>
    </xf>
    <xf numFmtId="0" fontId="32" fillId="0" borderId="73" xfId="0" applyFont="1" applyBorder="1" applyAlignment="1">
      <alignment horizontal="right"/>
    </xf>
    <xf numFmtId="2" fontId="40" fillId="2" borderId="45" xfId="18" applyNumberFormat="1" applyFont="1" applyFill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16" fillId="0" borderId="62" xfId="4" applyFont="1" applyFill="1" applyBorder="1"/>
    <xf numFmtId="0" fontId="16" fillId="0" borderId="63" xfId="4" applyFont="1" applyFill="1" applyBorder="1"/>
    <xf numFmtId="0" fontId="16" fillId="2" borderId="63" xfId="10" applyFont="1" applyFill="1" applyBorder="1" applyAlignment="1">
      <alignment horizontal="right" wrapText="1"/>
    </xf>
    <xf numFmtId="0" fontId="16" fillId="0" borderId="63" xfId="0" applyFont="1" applyBorder="1" applyAlignment="1">
      <alignment horizontal="left" wrapText="1"/>
    </xf>
    <xf numFmtId="2" fontId="16" fillId="2" borderId="70" xfId="10" applyNumberFormat="1" applyFont="1" applyFill="1" applyBorder="1" applyAlignment="1">
      <alignment horizontal="right"/>
    </xf>
    <xf numFmtId="2" fontId="32" fillId="0" borderId="12" xfId="0" applyNumberFormat="1" applyFont="1" applyBorder="1" applyAlignment="1">
      <alignment horizontal="center"/>
    </xf>
    <xf numFmtId="2" fontId="32" fillId="0" borderId="60" xfId="0" applyNumberFormat="1" applyFont="1" applyBorder="1" applyAlignment="1">
      <alignment horizontal="center"/>
    </xf>
    <xf numFmtId="2" fontId="32" fillId="0" borderId="14" xfId="0" applyNumberFormat="1" applyFont="1" applyBorder="1" applyAlignment="1">
      <alignment horizontal="center"/>
    </xf>
    <xf numFmtId="2" fontId="32" fillId="0" borderId="31" xfId="0" applyNumberFormat="1" applyFont="1" applyBorder="1" applyAlignment="1">
      <alignment horizontal="center"/>
    </xf>
    <xf numFmtId="0" fontId="32" fillId="0" borderId="53" xfId="0" applyFont="1" applyBorder="1" applyAlignment="1" applyProtection="1">
      <alignment horizontal="left" vertical="top" wrapText="1"/>
      <protection locked="0"/>
    </xf>
    <xf numFmtId="0" fontId="14" fillId="0" borderId="53" xfId="0" applyFont="1" applyFill="1" applyBorder="1" applyAlignment="1">
      <alignment horizontal="left" wrapText="1"/>
    </xf>
    <xf numFmtId="0" fontId="28" fillId="0" borderId="0" xfId="4" applyFont="1" applyBorder="1" applyAlignment="1">
      <alignment horizontal="left" vertical="top"/>
    </xf>
    <xf numFmtId="0" fontId="30" fillId="0" borderId="29" xfId="0" applyFont="1" applyBorder="1" applyAlignment="1">
      <alignment horizontal="right" vertical="center" wrapText="1"/>
    </xf>
    <xf numFmtId="0" fontId="16" fillId="0" borderId="76" xfId="0" applyFont="1" applyBorder="1" applyAlignment="1">
      <alignment horizontal="right" wrapText="1"/>
    </xf>
    <xf numFmtId="0" fontId="14" fillId="0" borderId="76" xfId="0" applyFont="1" applyBorder="1" applyAlignment="1">
      <alignment horizontal="right" wrapText="1"/>
    </xf>
    <xf numFmtId="0" fontId="16" fillId="0" borderId="76" xfId="0" applyFont="1" applyFill="1" applyBorder="1" applyAlignment="1">
      <alignment horizontal="right" vertical="center" wrapText="1"/>
    </xf>
    <xf numFmtId="0" fontId="16" fillId="0" borderId="76" xfId="0" applyFont="1" applyFill="1" applyBorder="1" applyAlignment="1">
      <alignment horizontal="right" wrapText="1"/>
    </xf>
    <xf numFmtId="0" fontId="14" fillId="0" borderId="76" xfId="0" applyFont="1" applyFill="1" applyBorder="1" applyAlignment="1">
      <alignment horizontal="right" wrapText="1"/>
    </xf>
    <xf numFmtId="0" fontId="32" fillId="0" borderId="76" xfId="0" applyFont="1" applyBorder="1" applyAlignment="1">
      <alignment horizontal="right" wrapText="1"/>
    </xf>
    <xf numFmtId="0" fontId="14" fillId="0" borderId="76" xfId="0" applyFont="1" applyBorder="1" applyAlignment="1">
      <alignment horizontal="right" vertical="center" wrapText="1"/>
    </xf>
    <xf numFmtId="0" fontId="14" fillId="0" borderId="76" xfId="1" applyFont="1" applyBorder="1" applyAlignment="1">
      <alignment horizontal="right" vertical="center" wrapText="1"/>
    </xf>
    <xf numFmtId="0" fontId="16" fillId="3" borderId="76" xfId="1" applyFont="1" applyFill="1" applyBorder="1" applyAlignment="1">
      <alignment horizontal="right" wrapText="1"/>
    </xf>
    <xf numFmtId="0" fontId="16" fillId="0" borderId="76" xfId="4" applyFont="1" applyFill="1" applyBorder="1" applyAlignment="1" applyProtection="1">
      <alignment horizontal="right" vertical="top" wrapText="1"/>
      <protection locked="0"/>
    </xf>
    <xf numFmtId="0" fontId="32" fillId="0" borderId="76" xfId="0" applyFont="1" applyBorder="1" applyAlignment="1" applyProtection="1">
      <alignment horizontal="right" vertical="top" wrapText="1"/>
      <protection locked="0"/>
    </xf>
    <xf numFmtId="0" fontId="30" fillId="0" borderId="29" xfId="0" applyFont="1" applyBorder="1" applyAlignment="1" applyProtection="1">
      <alignment horizontal="right" vertical="center" wrapText="1"/>
      <protection locked="0"/>
    </xf>
    <xf numFmtId="0" fontId="14" fillId="0" borderId="76" xfId="4" applyFont="1" applyFill="1" applyBorder="1" applyAlignment="1" applyProtection="1">
      <alignment horizontal="right" vertical="top" wrapText="1"/>
      <protection locked="0"/>
    </xf>
    <xf numFmtId="0" fontId="11" fillId="0" borderId="76" xfId="4" applyFont="1" applyFill="1" applyBorder="1" applyAlignment="1" applyProtection="1">
      <alignment horizontal="right" vertical="top" wrapText="1"/>
      <protection locked="0"/>
    </xf>
    <xf numFmtId="0" fontId="16" fillId="0" borderId="27" xfId="0" applyFont="1" applyBorder="1" applyAlignment="1">
      <alignment horizontal="right" wrapText="1"/>
    </xf>
    <xf numFmtId="0" fontId="14" fillId="0" borderId="68" xfId="0" applyFont="1" applyBorder="1" applyAlignment="1">
      <alignment horizontal="right" vertical="center" wrapText="1"/>
    </xf>
    <xf numFmtId="0" fontId="14" fillId="0" borderId="78" xfId="0" applyFont="1" applyBorder="1" applyAlignment="1">
      <alignment horizontal="right" wrapText="1"/>
    </xf>
    <xf numFmtId="0" fontId="16" fillId="0" borderId="75" xfId="4" applyFont="1" applyFill="1" applyBorder="1" applyAlignment="1" applyProtection="1">
      <alignment horizontal="right" vertical="top" wrapText="1"/>
      <protection locked="0"/>
    </xf>
    <xf numFmtId="0" fontId="16" fillId="0" borderId="75" xfId="0" applyFont="1" applyBorder="1" applyAlignment="1">
      <alignment horizontal="right" wrapText="1"/>
    </xf>
    <xf numFmtId="0" fontId="14" fillId="0" borderId="75" xfId="0" applyFont="1" applyBorder="1" applyAlignment="1">
      <alignment horizontal="right" wrapText="1"/>
    </xf>
    <xf numFmtId="0" fontId="16" fillId="0" borderId="75" xfId="0" applyFont="1" applyFill="1" applyBorder="1" applyAlignment="1">
      <alignment horizontal="right" vertical="center" wrapText="1"/>
    </xf>
    <xf numFmtId="0" fontId="16" fillId="0" borderId="75" xfId="0" applyFont="1" applyFill="1" applyBorder="1" applyAlignment="1">
      <alignment horizontal="right" wrapText="1"/>
    </xf>
    <xf numFmtId="0" fontId="14" fillId="0" borderId="75" xfId="0" applyFont="1" applyFill="1" applyBorder="1" applyAlignment="1">
      <alignment horizontal="right" wrapText="1"/>
    </xf>
    <xf numFmtId="0" fontId="32" fillId="0" borderId="75" xfId="0" applyFont="1" applyBorder="1" applyAlignment="1">
      <alignment horizontal="right" wrapText="1"/>
    </xf>
    <xf numFmtId="0" fontId="14" fillId="0" borderId="75" xfId="0" applyFont="1" applyBorder="1" applyAlignment="1">
      <alignment horizontal="right" vertical="center" wrapText="1"/>
    </xf>
    <xf numFmtId="0" fontId="14" fillId="0" borderId="75" xfId="1" applyFont="1" applyBorder="1" applyAlignment="1">
      <alignment horizontal="right" vertical="center" wrapText="1"/>
    </xf>
    <xf numFmtId="0" fontId="16" fillId="3" borderId="75" xfId="1" applyFont="1" applyFill="1" applyBorder="1" applyAlignment="1">
      <alignment horizontal="right" wrapText="1"/>
    </xf>
    <xf numFmtId="0" fontId="32" fillId="0" borderId="75" xfId="0" applyFont="1" applyBorder="1" applyAlignment="1" applyProtection="1">
      <alignment horizontal="right" vertical="top" wrapText="1"/>
      <protection locked="0"/>
    </xf>
    <xf numFmtId="0" fontId="14" fillId="0" borderId="75" xfId="4" applyFont="1" applyFill="1" applyBorder="1" applyAlignment="1" applyProtection="1">
      <alignment horizontal="right" vertical="top" wrapText="1"/>
      <protection locked="0"/>
    </xf>
    <xf numFmtId="0" fontId="11" fillId="0" borderId="75" xfId="4" applyFont="1" applyFill="1" applyBorder="1" applyAlignment="1" applyProtection="1">
      <alignment horizontal="right" vertical="top" wrapText="1"/>
      <protection locked="0"/>
    </xf>
    <xf numFmtId="0" fontId="16" fillId="0" borderId="59" xfId="0" applyFont="1" applyBorder="1" applyAlignment="1">
      <alignment horizontal="right" wrapText="1"/>
    </xf>
    <xf numFmtId="0" fontId="14" fillId="0" borderId="71" xfId="0" applyFont="1" applyBorder="1" applyAlignment="1">
      <alignment horizontal="right" vertical="center" wrapText="1"/>
    </xf>
    <xf numFmtId="2" fontId="14" fillId="0" borderId="62" xfId="1" applyNumberFormat="1" applyFont="1" applyBorder="1" applyAlignment="1">
      <alignment horizontal="right" vertical="center" wrapText="1"/>
    </xf>
    <xf numFmtId="2" fontId="14" fillId="0" borderId="62" xfId="0" applyNumberFormat="1" applyFont="1" applyBorder="1" applyAlignment="1">
      <alignment horizontal="right" wrapText="1"/>
    </xf>
    <xf numFmtId="2" fontId="14" fillId="0" borderId="62" xfId="0" applyNumberFormat="1" applyFont="1" applyFill="1" applyBorder="1" applyAlignment="1">
      <alignment horizontal="right" wrapText="1"/>
    </xf>
    <xf numFmtId="2" fontId="16" fillId="0" borderId="62" xfId="4" applyNumberFormat="1" applyFont="1" applyFill="1" applyBorder="1" applyAlignment="1" applyProtection="1">
      <alignment horizontal="right" vertical="top" wrapText="1"/>
      <protection locked="0"/>
    </xf>
    <xf numFmtId="2" fontId="14" fillId="0" borderId="62" xfId="4" applyNumberFormat="1" applyFont="1" applyFill="1" applyBorder="1" applyAlignment="1" applyProtection="1">
      <alignment vertical="top" wrapText="1"/>
      <protection locked="0"/>
    </xf>
    <xf numFmtId="2" fontId="16" fillId="0" borderId="62" xfId="4" applyNumberFormat="1" applyFont="1" applyFill="1" applyBorder="1" applyAlignment="1" applyProtection="1">
      <alignment vertical="top" wrapText="1"/>
      <protection locked="0"/>
    </xf>
    <xf numFmtId="0" fontId="16" fillId="0" borderId="13" xfId="0" applyFont="1" applyBorder="1" applyAlignment="1">
      <alignment horizontal="left" wrapText="1"/>
    </xf>
    <xf numFmtId="0" fontId="16" fillId="0" borderId="88" xfId="0" applyFont="1" applyBorder="1" applyAlignment="1">
      <alignment horizontal="left" wrapText="1"/>
    </xf>
    <xf numFmtId="0" fontId="16" fillId="0" borderId="88" xfId="0" applyFont="1" applyFill="1" applyBorder="1" applyAlignment="1">
      <alignment horizontal="left" wrapText="1"/>
    </xf>
    <xf numFmtId="0" fontId="14" fillId="0" borderId="88" xfId="0" applyFont="1" applyBorder="1" applyAlignment="1">
      <alignment horizontal="left" wrapText="1"/>
    </xf>
    <xf numFmtId="2" fontId="14" fillId="0" borderId="62" xfId="0" applyNumberFormat="1" applyFont="1" applyBorder="1" applyAlignment="1">
      <alignment horizontal="right" vertical="center" wrapText="1"/>
    </xf>
    <xf numFmtId="0" fontId="14" fillId="0" borderId="77" xfId="0" applyFont="1" applyBorder="1" applyAlignment="1">
      <alignment horizontal="right" wrapText="1"/>
    </xf>
    <xf numFmtId="2" fontId="14" fillId="0" borderId="74" xfId="0" applyNumberFormat="1" applyFont="1" applyBorder="1" applyAlignment="1">
      <alignment horizontal="right" wrapText="1"/>
    </xf>
    <xf numFmtId="2" fontId="16" fillId="3" borderId="62" xfId="1" applyNumberFormat="1" applyFont="1" applyFill="1" applyBorder="1" applyAlignment="1">
      <alignment horizontal="right" wrapText="1"/>
    </xf>
    <xf numFmtId="2" fontId="14" fillId="0" borderId="62" xfId="4" applyNumberFormat="1" applyFont="1" applyFill="1" applyBorder="1" applyAlignment="1" applyProtection="1">
      <alignment horizontal="right" vertical="top" wrapText="1"/>
      <protection locked="0"/>
    </xf>
    <xf numFmtId="0" fontId="8" fillId="0" borderId="62" xfId="4" applyFont="1" applyFill="1" applyBorder="1" applyAlignment="1" applyProtection="1">
      <alignment horizontal="left" vertical="center" wrapText="1"/>
      <protection locked="0"/>
    </xf>
    <xf numFmtId="1" fontId="29" fillId="0" borderId="83" xfId="25" applyNumberFormat="1" applyBorder="1"/>
    <xf numFmtId="1" fontId="29" fillId="0" borderId="80" xfId="25" applyNumberFormat="1" applyBorder="1"/>
    <xf numFmtId="1" fontId="21" fillId="2" borderId="44" xfId="10" applyNumberFormat="1" applyFont="1" applyFill="1" applyBorder="1" applyAlignment="1">
      <alignment horizontal="left" vertical="center" wrapText="1"/>
    </xf>
    <xf numFmtId="1" fontId="21" fillId="2" borderId="44" xfId="10" applyNumberFormat="1" applyFont="1" applyFill="1" applyBorder="1" applyAlignment="1">
      <alignment horizontal="left" vertical="center"/>
    </xf>
    <xf numFmtId="1" fontId="9" fillId="0" borderId="62" xfId="28" applyNumberFormat="1" applyFont="1" applyBorder="1" applyAlignment="1">
      <alignment horizontal="center" vertical="center"/>
    </xf>
    <xf numFmtId="1" fontId="29" fillId="0" borderId="84" xfId="25" applyNumberFormat="1" applyBorder="1"/>
    <xf numFmtId="1" fontId="29" fillId="0" borderId="82" xfId="25" applyNumberFormat="1" applyBorder="1"/>
    <xf numFmtId="1" fontId="29" fillId="0" borderId="87" xfId="25" applyNumberFormat="1" applyBorder="1"/>
    <xf numFmtId="1" fontId="29" fillId="0" borderId="86" xfId="25" applyNumberFormat="1" applyBorder="1"/>
    <xf numFmtId="1" fontId="29" fillId="0" borderId="85" xfId="25" applyNumberFormat="1" applyBorder="1"/>
    <xf numFmtId="1" fontId="29" fillId="0" borderId="81" xfId="25" applyNumberFormat="1" applyBorder="1"/>
    <xf numFmtId="1" fontId="30" fillId="0" borderId="44" xfId="0" applyNumberFormat="1" applyFont="1" applyBorder="1" applyAlignment="1">
      <alignment horizontal="left" vertical="center"/>
    </xf>
    <xf numFmtId="1" fontId="30" fillId="0" borderId="20" xfId="0" applyNumberFormat="1" applyFont="1" applyBorder="1" applyAlignment="1">
      <alignment horizontal="left" vertical="center"/>
    </xf>
    <xf numFmtId="1" fontId="38" fillId="0" borderId="20" xfId="0" applyNumberFormat="1" applyFont="1" applyBorder="1" applyAlignment="1">
      <alignment horizontal="center" vertical="center"/>
    </xf>
    <xf numFmtId="0" fontId="21" fillId="0" borderId="44" xfId="4" applyFont="1" applyFill="1" applyBorder="1" applyAlignment="1" applyProtection="1">
      <alignment horizontal="center" vertical="center"/>
      <protection locked="0"/>
    </xf>
    <xf numFmtId="0" fontId="8" fillId="0" borderId="5" xfId="4" applyFont="1" applyFill="1" applyBorder="1" applyAlignment="1" applyProtection="1">
      <alignment horizontal="center" vertical="center"/>
      <protection locked="0"/>
    </xf>
    <xf numFmtId="0" fontId="8" fillId="0" borderId="62" xfId="4" applyFont="1" applyFill="1" applyBorder="1" applyAlignment="1" applyProtection="1">
      <alignment horizontal="center" vertical="center"/>
      <protection locked="0"/>
    </xf>
    <xf numFmtId="1" fontId="8" fillId="2" borderId="5" xfId="10" applyNumberFormat="1" applyFont="1" applyFill="1" applyBorder="1" applyAlignment="1">
      <alignment horizontal="right" vertical="center" wrapText="1"/>
    </xf>
    <xf numFmtId="1" fontId="8" fillId="2" borderId="5" xfId="10" applyNumberFormat="1" applyFont="1" applyFill="1" applyBorder="1" applyAlignment="1">
      <alignment horizontal="right" vertical="center"/>
    </xf>
    <xf numFmtId="1" fontId="8" fillId="2" borderId="62" xfId="10" applyNumberFormat="1" applyFont="1" applyFill="1" applyBorder="1" applyAlignment="1">
      <alignment horizontal="right" vertical="center" wrapText="1"/>
    </xf>
    <xf numFmtId="1" fontId="8" fillId="2" borderId="62" xfId="10" applyNumberFormat="1" applyFont="1" applyFill="1" applyBorder="1" applyAlignment="1">
      <alignment horizontal="right" vertical="center"/>
    </xf>
    <xf numFmtId="1" fontId="29" fillId="0" borderId="83" xfId="25" applyNumberFormat="1" applyBorder="1" applyAlignment="1">
      <alignment horizontal="right"/>
    </xf>
    <xf numFmtId="1" fontId="29" fillId="0" borderId="85" xfId="25" applyNumberFormat="1" applyBorder="1" applyAlignment="1">
      <alignment horizontal="right"/>
    </xf>
    <xf numFmtId="1" fontId="29" fillId="0" borderId="81" xfId="25" applyNumberFormat="1" applyBorder="1" applyAlignment="1">
      <alignment horizontal="right"/>
    </xf>
    <xf numFmtId="0" fontId="8" fillId="0" borderId="6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6" fillId="0" borderId="89" xfId="4" applyFont="1" applyFill="1" applyBorder="1" applyAlignment="1" applyProtection="1">
      <alignment horizontal="center"/>
      <protection locked="0"/>
    </xf>
    <xf numFmtId="1" fontId="16" fillId="2" borderId="89" xfId="10" applyNumberFormat="1" applyFont="1" applyFill="1" applyBorder="1" applyAlignment="1">
      <alignment horizontal="center"/>
    </xf>
    <xf numFmtId="0" fontId="16" fillId="0" borderId="62" xfId="4" applyFont="1" applyFill="1" applyBorder="1" applyAlignment="1" applyProtection="1">
      <alignment horizontal="center"/>
      <protection locked="0"/>
    </xf>
    <xf numFmtId="0" fontId="14" fillId="0" borderId="62" xfId="0" applyFont="1" applyFill="1" applyBorder="1" applyAlignment="1">
      <alignment horizontal="left" wrapText="1"/>
    </xf>
    <xf numFmtId="2" fontId="31" fillId="2" borderId="66" xfId="10" applyNumberFormat="1" applyFont="1" applyFill="1" applyBorder="1" applyAlignment="1">
      <alignment horizontal="right"/>
    </xf>
    <xf numFmtId="1" fontId="29" fillId="0" borderId="90" xfId="25" applyNumberFormat="1" applyBorder="1"/>
    <xf numFmtId="1" fontId="29" fillId="0" borderId="62" xfId="25" applyNumberFormat="1" applyBorder="1"/>
    <xf numFmtId="0" fontId="16" fillId="0" borderId="89" xfId="0" applyFont="1" applyBorder="1" applyAlignment="1">
      <alignment horizontal="left" wrapText="1"/>
    </xf>
    <xf numFmtId="0" fontId="8" fillId="0" borderId="89" xfId="0" applyFont="1" applyBorder="1" applyAlignment="1">
      <alignment horizontal="left" wrapText="1"/>
    </xf>
    <xf numFmtId="0" fontId="8" fillId="0" borderId="62" xfId="0" applyFont="1" applyBorder="1" applyAlignment="1">
      <alignment horizontal="left" wrapText="1"/>
    </xf>
    <xf numFmtId="0" fontId="32" fillId="0" borderId="8" xfId="0" applyFont="1" applyBorder="1" applyAlignment="1">
      <alignment horizontal="right" vertical="center"/>
    </xf>
    <xf numFmtId="2" fontId="8" fillId="2" borderId="18" xfId="10" applyNumberFormat="1" applyFont="1" applyFill="1" applyBorder="1" applyAlignment="1">
      <alignment horizontal="right" vertical="center"/>
    </xf>
    <xf numFmtId="2" fontId="8" fillId="2" borderId="66" xfId="10" applyNumberFormat="1" applyFont="1" applyFill="1" applyBorder="1" applyAlignment="1">
      <alignment horizontal="right" vertical="center"/>
    </xf>
    <xf numFmtId="2" fontId="31" fillId="2" borderId="79" xfId="10" applyNumberFormat="1" applyFont="1" applyFill="1" applyBorder="1" applyAlignment="1">
      <alignment horizontal="right"/>
    </xf>
    <xf numFmtId="0" fontId="16" fillId="0" borderId="62" xfId="4" applyFont="1" applyFill="1" applyBorder="1" applyAlignment="1" applyProtection="1">
      <alignment horizontal="left" vertical="top" wrapText="1"/>
      <protection locked="0"/>
    </xf>
    <xf numFmtId="0" fontId="16" fillId="0" borderId="63" xfId="4" applyFont="1" applyFill="1" applyBorder="1" applyAlignment="1" applyProtection="1">
      <alignment horizontal="center"/>
      <protection locked="0"/>
    </xf>
    <xf numFmtId="0" fontId="8" fillId="0" borderId="62" xfId="0" applyFont="1" applyFill="1" applyBorder="1" applyAlignment="1">
      <alignment horizontal="left" wrapText="1"/>
    </xf>
    <xf numFmtId="1" fontId="9" fillId="0" borderId="0" xfId="28" applyNumberFormat="1" applyFont="1" applyBorder="1" applyAlignment="1">
      <alignment horizontal="center" vertical="center"/>
    </xf>
    <xf numFmtId="2" fontId="21" fillId="2" borderId="44" xfId="10" applyNumberFormat="1" applyFont="1" applyFill="1" applyBorder="1" applyAlignment="1">
      <alignment horizontal="left" vertical="center" wrapText="1"/>
    </xf>
    <xf numFmtId="0" fontId="16" fillId="0" borderId="89" xfId="4" applyFont="1" applyFill="1" applyBorder="1"/>
    <xf numFmtId="0" fontId="16" fillId="2" borderId="89" xfId="10" applyFont="1" applyFill="1" applyBorder="1" applyAlignment="1">
      <alignment horizontal="right" wrapText="1"/>
    </xf>
    <xf numFmtId="0" fontId="16" fillId="0" borderId="5" xfId="4" applyFont="1" applyFill="1" applyBorder="1"/>
    <xf numFmtId="0" fontId="16" fillId="2" borderId="5" xfId="10" applyFont="1" applyFill="1" applyBorder="1" applyAlignment="1">
      <alignment horizontal="right" wrapText="1"/>
    </xf>
    <xf numFmtId="0" fontId="7" fillId="0" borderId="62" xfId="4" applyFont="1" applyFill="1" applyBorder="1"/>
    <xf numFmtId="0" fontId="9" fillId="0" borderId="62" xfId="4" applyFont="1" applyFill="1" applyBorder="1"/>
    <xf numFmtId="2" fontId="16" fillId="0" borderId="76" xfId="0" applyNumberFormat="1" applyFont="1" applyBorder="1" applyAlignment="1">
      <alignment horizontal="center" wrapText="1"/>
    </xf>
    <xf numFmtId="2" fontId="16" fillId="0" borderId="78" xfId="0" applyNumberFormat="1" applyFont="1" applyBorder="1" applyAlignment="1">
      <alignment horizontal="center" wrapText="1"/>
    </xf>
    <xf numFmtId="2" fontId="14" fillId="0" borderId="76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6" xfId="0" applyNumberFormat="1" applyFont="1" applyBorder="1" applyAlignment="1">
      <alignment horizontal="center" wrapText="1"/>
    </xf>
    <xf numFmtId="2" fontId="16" fillId="0" borderId="76" xfId="4" applyNumberFormat="1" applyFont="1" applyFill="1" applyBorder="1" applyAlignment="1" applyProtection="1">
      <alignment horizontal="center" vertical="top" wrapText="1"/>
      <protection locked="0"/>
    </xf>
    <xf numFmtId="2" fontId="16" fillId="0" borderId="33" xfId="0" applyNumberFormat="1" applyFont="1" applyBorder="1" applyAlignment="1">
      <alignment horizontal="center" wrapText="1"/>
    </xf>
    <xf numFmtId="2" fontId="16" fillId="0" borderId="76" xfId="0" applyNumberFormat="1" applyFont="1" applyFill="1" applyBorder="1" applyAlignment="1">
      <alignment horizontal="center" wrapText="1"/>
    </xf>
    <xf numFmtId="2" fontId="16" fillId="0" borderId="68" xfId="4" applyNumberFormat="1" applyFont="1" applyFill="1" applyBorder="1" applyAlignment="1" applyProtection="1">
      <alignment horizontal="center" vertical="top" wrapText="1"/>
      <protection locked="0"/>
    </xf>
    <xf numFmtId="2" fontId="16" fillId="0" borderId="27" xfId="0" applyNumberFormat="1" applyFont="1" applyBorder="1" applyAlignment="1">
      <alignment horizontal="center" wrapText="1"/>
    </xf>
    <xf numFmtId="2" fontId="16" fillId="0" borderId="78" xfId="4" applyNumberFormat="1" applyFont="1" applyFill="1" applyBorder="1" applyAlignment="1" applyProtection="1">
      <alignment horizontal="center" vertical="top" wrapText="1"/>
      <protection locked="0"/>
    </xf>
    <xf numFmtId="2" fontId="16" fillId="0" borderId="33" xfId="4" applyNumberFormat="1" applyFont="1" applyFill="1" applyBorder="1" applyAlignment="1" applyProtection="1">
      <alignment horizontal="center" vertical="top" wrapText="1"/>
      <protection locked="0"/>
    </xf>
    <xf numFmtId="2" fontId="32" fillId="0" borderId="76" xfId="0" applyNumberFormat="1" applyFont="1" applyBorder="1" applyAlignment="1" applyProtection="1">
      <alignment horizontal="center" vertical="top" wrapText="1"/>
      <protection locked="0"/>
    </xf>
    <xf numFmtId="2" fontId="14" fillId="0" borderId="76" xfId="0" applyNumberFormat="1" applyFont="1" applyFill="1" applyBorder="1" applyAlignment="1">
      <alignment horizontal="center" wrapText="1"/>
    </xf>
    <xf numFmtId="2" fontId="16" fillId="0" borderId="27" xfId="4" applyNumberFormat="1" applyFont="1" applyFill="1" applyBorder="1" applyAlignment="1" applyProtection="1">
      <alignment horizontal="center" vertical="top" wrapText="1"/>
      <protection locked="0"/>
    </xf>
    <xf numFmtId="2" fontId="16" fillId="0" borderId="68" xfId="0" applyNumberFormat="1" applyFont="1" applyBorder="1" applyAlignment="1">
      <alignment horizontal="center" wrapText="1"/>
    </xf>
    <xf numFmtId="2" fontId="32" fillId="0" borderId="27" xfId="0" applyNumberFormat="1" applyFont="1" applyBorder="1" applyAlignment="1">
      <alignment horizontal="center"/>
    </xf>
    <xf numFmtId="2" fontId="32" fillId="0" borderId="33" xfId="0" applyNumberFormat="1" applyFont="1" applyBorder="1" applyAlignment="1">
      <alignment horizontal="center"/>
    </xf>
    <xf numFmtId="2" fontId="32" fillId="0" borderId="35" xfId="0" applyNumberFormat="1" applyFont="1" applyBorder="1" applyAlignment="1">
      <alignment horizontal="center"/>
    </xf>
    <xf numFmtId="2" fontId="32" fillId="0" borderId="21" xfId="0" applyNumberFormat="1" applyFont="1" applyBorder="1" applyAlignment="1">
      <alignment horizontal="center"/>
    </xf>
    <xf numFmtId="2" fontId="11" fillId="0" borderId="62" xfId="4" applyNumberFormat="1" applyFont="1" applyFill="1" applyBorder="1" applyAlignment="1" applyProtection="1">
      <alignment horizontal="right" vertical="top" wrapText="1"/>
      <protection locked="0"/>
    </xf>
    <xf numFmtId="2" fontId="14" fillId="0" borderId="63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4" fillId="0" borderId="9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wrapText="1"/>
    </xf>
    <xf numFmtId="0" fontId="0" fillId="0" borderId="7" xfId="0" applyBorder="1"/>
    <xf numFmtId="0" fontId="14" fillId="0" borderId="92" xfId="0" applyFont="1" applyBorder="1" applyAlignment="1">
      <alignment horizontal="left" wrapText="1"/>
    </xf>
    <xf numFmtId="0" fontId="14" fillId="0" borderId="71" xfId="0" applyFont="1" applyBorder="1" applyAlignment="1">
      <alignment horizontal="right" wrapText="1"/>
    </xf>
    <xf numFmtId="2" fontId="14" fillId="0" borderId="63" xfId="0" applyNumberFormat="1" applyFont="1" applyBorder="1" applyAlignment="1">
      <alignment horizontal="right" wrapText="1"/>
    </xf>
    <xf numFmtId="0" fontId="14" fillId="0" borderId="68" xfId="0" applyFont="1" applyBorder="1" applyAlignment="1">
      <alignment horizontal="right" wrapText="1"/>
    </xf>
    <xf numFmtId="0" fontId="16" fillId="2" borderId="42" xfId="0" applyFont="1" applyFill="1" applyBorder="1" applyAlignment="1">
      <alignment horizontal="right"/>
    </xf>
    <xf numFmtId="0" fontId="37" fillId="0" borderId="0" xfId="4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6" fillId="0" borderId="62" xfId="0" applyFont="1" applyBorder="1" applyAlignment="1">
      <alignment horizontal="left" wrapText="1"/>
    </xf>
    <xf numFmtId="0" fontId="6" fillId="0" borderId="62" xfId="4" applyFont="1" applyFill="1" applyBorder="1" applyAlignment="1" applyProtection="1">
      <alignment horizontal="left" vertical="center" wrapText="1"/>
      <protection locked="0"/>
    </xf>
    <xf numFmtId="0" fontId="6" fillId="0" borderId="62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wrapText="1"/>
    </xf>
    <xf numFmtId="0" fontId="6" fillId="0" borderId="62" xfId="4" applyFont="1" applyFill="1" applyBorder="1" applyAlignment="1" applyProtection="1">
      <alignment horizontal="left" vertical="top" wrapText="1"/>
      <protection locked="0"/>
    </xf>
    <xf numFmtId="0" fontId="6" fillId="0" borderId="63" xfId="4" applyFont="1" applyFill="1" applyBorder="1" applyAlignment="1" applyProtection="1">
      <alignment horizontal="left" vertical="top" wrapText="1"/>
      <protection locked="0"/>
    </xf>
    <xf numFmtId="0" fontId="6" fillId="0" borderId="47" xfId="4" applyFont="1" applyFill="1" applyBorder="1" applyAlignment="1" applyProtection="1">
      <alignment horizontal="left" vertical="top" wrapText="1"/>
      <protection locked="0"/>
    </xf>
    <xf numFmtId="2" fontId="16" fillId="2" borderId="93" xfId="10" applyNumberFormat="1" applyFont="1" applyFill="1" applyBorder="1" applyAlignment="1">
      <alignment horizontal="center"/>
    </xf>
    <xf numFmtId="0" fontId="16" fillId="0" borderId="23" xfId="4" applyNumberFormat="1" applyFont="1" applyBorder="1" applyAlignment="1">
      <alignment horizontal="center"/>
    </xf>
    <xf numFmtId="0" fontId="16" fillId="0" borderId="62" xfId="4" applyNumberFormat="1" applyFont="1" applyBorder="1" applyAlignment="1">
      <alignment horizontal="center"/>
    </xf>
    <xf numFmtId="0" fontId="16" fillId="0" borderId="11" xfId="4" applyNumberFormat="1" applyFont="1" applyBorder="1" applyAlignment="1">
      <alignment horizontal="center"/>
    </xf>
    <xf numFmtId="0" fontId="16" fillId="0" borderId="5" xfId="4" applyNumberFormat="1" applyFont="1" applyBorder="1" applyAlignment="1">
      <alignment horizontal="center"/>
    </xf>
    <xf numFmtId="0" fontId="16" fillId="0" borderId="17" xfId="4" applyNumberFormat="1" applyFont="1" applyBorder="1" applyAlignment="1">
      <alignment horizontal="center"/>
    </xf>
    <xf numFmtId="0" fontId="16" fillId="0" borderId="4" xfId="4" applyNumberFormat="1" applyFont="1" applyBorder="1" applyAlignment="1">
      <alignment horizontal="center"/>
    </xf>
    <xf numFmtId="0" fontId="32" fillId="0" borderId="48" xfId="0" applyFont="1" applyBorder="1"/>
    <xf numFmtId="2" fontId="16" fillId="2" borderId="17" xfId="10" applyNumberFormat="1" applyFont="1" applyFill="1" applyBorder="1" applyAlignment="1">
      <alignment horizontal="center"/>
    </xf>
    <xf numFmtId="0" fontId="16" fillId="0" borderId="53" xfId="0" applyFont="1" applyFill="1" applyBorder="1" applyAlignment="1">
      <alignment horizontal="left" vertical="center" wrapText="1"/>
    </xf>
    <xf numFmtId="0" fontId="14" fillId="2" borderId="7" xfId="10" applyFont="1" applyFill="1" applyBorder="1" applyAlignment="1">
      <alignment horizontal="center" wrapText="1"/>
    </xf>
    <xf numFmtId="2" fontId="31" fillId="2" borderId="63" xfId="10" applyNumberFormat="1" applyFont="1" applyFill="1" applyBorder="1" applyAlignment="1">
      <alignment horizontal="center"/>
    </xf>
    <xf numFmtId="2" fontId="16" fillId="0" borderId="76" xfId="0" applyNumberFormat="1" applyFont="1" applyFill="1" applyBorder="1" applyAlignment="1">
      <alignment horizontal="center" vertical="center" wrapText="1"/>
    </xf>
    <xf numFmtId="2" fontId="16" fillId="0" borderId="27" xfId="0" applyNumberFormat="1" applyFont="1" applyFill="1" applyBorder="1" applyAlignment="1">
      <alignment horizontal="center" wrapText="1"/>
    </xf>
    <xf numFmtId="0" fontId="36" fillId="10" borderId="0" xfId="0" applyFont="1" applyFill="1"/>
    <xf numFmtId="0" fontId="5" fillId="0" borderId="63" xfId="0" applyFont="1" applyBorder="1" applyAlignment="1">
      <alignment horizontal="left" wrapText="1"/>
    </xf>
    <xf numFmtId="0" fontId="5" fillId="0" borderId="62" xfId="0" applyFont="1" applyBorder="1" applyAlignment="1">
      <alignment horizontal="left" wrapText="1"/>
    </xf>
    <xf numFmtId="0" fontId="5" fillId="0" borderId="62" xfId="0" applyFont="1" applyBorder="1" applyAlignment="1">
      <alignment horizontal="left" vertical="center" wrapText="1"/>
    </xf>
    <xf numFmtId="0" fontId="5" fillId="0" borderId="62" xfId="0" applyFont="1" applyFill="1" applyBorder="1" applyAlignment="1">
      <alignment horizontal="left" wrapText="1"/>
    </xf>
    <xf numFmtId="0" fontId="5" fillId="0" borderId="53" xfId="4" applyFont="1" applyFill="1" applyBorder="1" applyAlignment="1" applyProtection="1">
      <alignment horizontal="left" vertical="top" wrapText="1"/>
      <protection locked="0"/>
    </xf>
    <xf numFmtId="0" fontId="5" fillId="0" borderId="1" xfId="4" applyFont="1" applyFill="1" applyBorder="1" applyAlignment="1" applyProtection="1">
      <alignment horizontal="left" vertical="top" wrapText="1"/>
      <protection locked="0"/>
    </xf>
    <xf numFmtId="0" fontId="5" fillId="0" borderId="53" xfId="0" applyFont="1" applyBorder="1" applyAlignment="1">
      <alignment horizontal="left" wrapText="1"/>
    </xf>
    <xf numFmtId="0" fontId="5" fillId="0" borderId="54" xfId="4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8" xfId="4" applyFont="1" applyFill="1" applyBorder="1" applyAlignment="1" applyProtection="1">
      <alignment horizontal="left" vertical="top" wrapText="1"/>
      <protection locked="0"/>
    </xf>
    <xf numFmtId="0" fontId="14" fillId="2" borderId="73" xfId="10" applyFont="1" applyFill="1" applyBorder="1" applyAlignment="1">
      <alignment horizontal="center" wrapText="1"/>
    </xf>
    <xf numFmtId="0" fontId="32" fillId="0" borderId="17" xfId="0" applyFont="1" applyBorder="1"/>
    <xf numFmtId="0" fontId="16" fillId="0" borderId="79" xfId="0" applyFont="1" applyBorder="1" applyAlignment="1">
      <alignment horizontal="left" wrapText="1"/>
    </xf>
    <xf numFmtId="0" fontId="32" fillId="0" borderId="62" xfId="0" applyFont="1" applyBorder="1"/>
    <xf numFmtId="0" fontId="32" fillId="0" borderId="63" xfId="0" applyFont="1" applyBorder="1"/>
    <xf numFmtId="2" fontId="16" fillId="0" borderId="66" xfId="0" applyNumberFormat="1" applyFont="1" applyBorder="1" applyAlignment="1">
      <alignment horizontal="center" wrapText="1"/>
    </xf>
    <xf numFmtId="0" fontId="16" fillId="0" borderId="27" xfId="4" applyFont="1" applyBorder="1" applyAlignment="1">
      <alignment horizontal="right"/>
    </xf>
    <xf numFmtId="0" fontId="16" fillId="0" borderId="78" xfId="4" applyFont="1" applyBorder="1" applyAlignment="1">
      <alignment horizontal="right"/>
    </xf>
    <xf numFmtId="0" fontId="16" fillId="0" borderId="76" xfId="4" applyFont="1" applyBorder="1" applyAlignment="1">
      <alignment horizontal="right"/>
    </xf>
    <xf numFmtId="0" fontId="16" fillId="0" borderId="68" xfId="4" applyFont="1" applyBorder="1" applyAlignment="1">
      <alignment horizontal="right"/>
    </xf>
    <xf numFmtId="0" fontId="16" fillId="0" borderId="3" xfId="4" applyNumberFormat="1" applyFont="1" applyBorder="1" applyAlignment="1">
      <alignment horizontal="center"/>
    </xf>
    <xf numFmtId="0" fontId="16" fillId="0" borderId="32" xfId="4" applyNumberFormat="1" applyFont="1" applyBorder="1" applyAlignment="1">
      <alignment horizontal="center"/>
    </xf>
    <xf numFmtId="0" fontId="16" fillId="0" borderId="66" xfId="4" applyNumberFormat="1" applyFont="1" applyBorder="1" applyAlignment="1">
      <alignment horizontal="center"/>
    </xf>
    <xf numFmtId="0" fontId="16" fillId="0" borderId="70" xfId="4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right"/>
    </xf>
    <xf numFmtId="2" fontId="21" fillId="0" borderId="0" xfId="0" applyNumberFormat="1" applyFont="1" applyFill="1" applyBorder="1" applyAlignment="1">
      <alignment horizontal="right" vertical="center"/>
    </xf>
    <xf numFmtId="0" fontId="32" fillId="0" borderId="22" xfId="0" applyFont="1" applyBorder="1" applyAlignment="1">
      <alignment horizontal="right" vertical="center"/>
    </xf>
    <xf numFmtId="0" fontId="32" fillId="0" borderId="94" xfId="0" applyFont="1" applyBorder="1" applyAlignment="1">
      <alignment horizontal="left"/>
    </xf>
    <xf numFmtId="2" fontId="32" fillId="0" borderId="94" xfId="0" applyNumberFormat="1" applyFont="1" applyBorder="1" applyAlignment="1">
      <alignment horizontal="center"/>
    </xf>
    <xf numFmtId="2" fontId="32" fillId="0" borderId="76" xfId="0" applyNumberFormat="1" applyFont="1" applyBorder="1" applyAlignment="1">
      <alignment horizontal="center"/>
    </xf>
    <xf numFmtId="0" fontId="32" fillId="0" borderId="6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2" fontId="23" fillId="0" borderId="0" xfId="0" applyNumberFormat="1" applyFont="1" applyFill="1" applyBorder="1" applyAlignment="1">
      <alignment horizontal="right" vertical="center"/>
    </xf>
    <xf numFmtId="2" fontId="2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65" xfId="0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7" fillId="0" borderId="0" xfId="4" applyFont="1" applyBorder="1" applyAlignment="1">
      <alignment horizontal="center"/>
    </xf>
    <xf numFmtId="0" fontId="4" fillId="0" borderId="62" xfId="4" applyFont="1" applyFill="1" applyBorder="1" applyAlignment="1" applyProtection="1">
      <alignment horizontal="left" vertical="top" wrapText="1"/>
      <protection locked="0"/>
    </xf>
    <xf numFmtId="0" fontId="4" fillId="0" borderId="47" xfId="4" applyFont="1" applyFill="1" applyBorder="1" applyAlignment="1" applyProtection="1">
      <alignment horizontal="left" vertical="top" wrapText="1"/>
      <protection locked="0"/>
    </xf>
    <xf numFmtId="0" fontId="4" fillId="0" borderId="62" xfId="0" applyFont="1" applyFill="1" applyBorder="1" applyAlignment="1">
      <alignment horizontal="left" wrapText="1"/>
    </xf>
    <xf numFmtId="0" fontId="4" fillId="0" borderId="6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9" xfId="0" applyFont="1" applyFill="1" applyBorder="1" applyAlignment="1">
      <alignment horizontal="left" wrapText="1"/>
    </xf>
    <xf numFmtId="0" fontId="4" fillId="0" borderId="89" xfId="0" applyFont="1" applyBorder="1" applyAlignment="1">
      <alignment horizontal="left" wrapText="1"/>
    </xf>
    <xf numFmtId="0" fontId="16" fillId="0" borderId="23" xfId="4" applyFont="1" applyFill="1" applyBorder="1"/>
    <xf numFmtId="0" fontId="5" fillId="0" borderId="4" xfId="0" applyFont="1" applyFill="1" applyBorder="1" applyAlignment="1">
      <alignment horizontal="left" wrapText="1"/>
    </xf>
    <xf numFmtId="0" fontId="39" fillId="0" borderId="19" xfId="0" applyFont="1" applyBorder="1" applyAlignment="1">
      <alignment horizontal="center" vertical="center" wrapText="1"/>
    </xf>
    <xf numFmtId="0" fontId="16" fillId="0" borderId="40" xfId="4" applyNumberFormat="1" applyFont="1" applyBorder="1" applyAlignment="1">
      <alignment horizontal="center"/>
    </xf>
    <xf numFmtId="0" fontId="16" fillId="0" borderId="88" xfId="4" applyNumberFormat="1" applyFont="1" applyBorder="1" applyAlignment="1">
      <alignment horizontal="center"/>
    </xf>
    <xf numFmtId="0" fontId="16" fillId="0" borderId="95" xfId="4" applyNumberFormat="1" applyFont="1" applyBorder="1" applyAlignment="1">
      <alignment horizontal="center"/>
    </xf>
    <xf numFmtId="0" fontId="16" fillId="0" borderId="96" xfId="4" applyNumberFormat="1" applyFont="1" applyBorder="1" applyAlignment="1">
      <alignment horizontal="center"/>
    </xf>
    <xf numFmtId="0" fontId="16" fillId="0" borderId="0" xfId="4" applyNumberFormat="1" applyFont="1" applyBorder="1" applyAlignment="1">
      <alignment horizontal="center"/>
    </xf>
    <xf numFmtId="0" fontId="16" fillId="0" borderId="13" xfId="4" applyNumberFormat="1" applyFont="1" applyBorder="1" applyAlignment="1">
      <alignment horizontal="center"/>
    </xf>
    <xf numFmtId="0" fontId="16" fillId="0" borderId="94" xfId="4" applyNumberFormat="1" applyFont="1" applyBorder="1" applyAlignment="1">
      <alignment horizontal="center"/>
    </xf>
    <xf numFmtId="0" fontId="16" fillId="0" borderId="97" xfId="4" applyNumberFormat="1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left" wrapText="1"/>
    </xf>
    <xf numFmtId="0" fontId="14" fillId="0" borderId="53" xfId="1" applyFont="1" applyBorder="1" applyAlignment="1">
      <alignment horizontal="left" vertical="center" wrapText="1"/>
    </xf>
    <xf numFmtId="2" fontId="16" fillId="0" borderId="62" xfId="0" applyNumberFormat="1" applyFont="1" applyFill="1" applyBorder="1" applyAlignment="1">
      <alignment horizontal="center" wrapText="1"/>
    </xf>
    <xf numFmtId="2" fontId="31" fillId="2" borderId="62" xfId="10" applyNumberFormat="1" applyFont="1" applyFill="1" applyBorder="1" applyAlignment="1">
      <alignment horizontal="center" vertical="center"/>
    </xf>
    <xf numFmtId="2" fontId="16" fillId="0" borderId="70" xfId="0" applyNumberFormat="1" applyFont="1" applyBorder="1" applyAlignment="1">
      <alignment horizontal="center" wrapText="1"/>
    </xf>
    <xf numFmtId="2" fontId="14" fillId="0" borderId="33" xfId="0" applyNumberFormat="1" applyFont="1" applyBorder="1" applyAlignment="1">
      <alignment horizontal="center" vertical="center" wrapText="1"/>
    </xf>
    <xf numFmtId="2" fontId="14" fillId="0" borderId="76" xfId="1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wrapText="1"/>
    </xf>
    <xf numFmtId="0" fontId="14" fillId="2" borderId="6" xfId="10" applyFont="1" applyFill="1" applyBorder="1" applyAlignment="1">
      <alignment horizontal="center" wrapText="1"/>
    </xf>
    <xf numFmtId="2" fontId="31" fillId="2" borderId="93" xfId="10" applyNumberFormat="1" applyFont="1" applyFill="1" applyBorder="1" applyAlignment="1">
      <alignment horizontal="center"/>
    </xf>
    <xf numFmtId="0" fontId="4" fillId="0" borderId="53" xfId="4" applyFont="1" applyFill="1" applyBorder="1" applyAlignment="1" applyProtection="1">
      <alignment horizontal="left" vertical="top" wrapText="1"/>
      <protection locked="0"/>
    </xf>
    <xf numFmtId="0" fontId="4" fillId="0" borderId="53" xfId="0" applyFont="1" applyFill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1" fontId="8" fillId="2" borderId="0" xfId="10" applyNumberFormat="1" applyFont="1" applyFill="1" applyBorder="1" applyAlignment="1">
      <alignment horizontal="right" vertical="center" wrapText="1"/>
    </xf>
    <xf numFmtId="1" fontId="8" fillId="2" borderId="93" xfId="10" applyNumberFormat="1" applyFont="1" applyFill="1" applyBorder="1" applyAlignment="1">
      <alignment horizontal="right" vertical="center"/>
    </xf>
    <xf numFmtId="0" fontId="3" fillId="0" borderId="62" xfId="4" applyFont="1" applyFill="1" applyBorder="1" applyAlignment="1" applyProtection="1">
      <alignment horizontal="left" vertical="center" wrapText="1"/>
      <protection locked="0"/>
    </xf>
    <xf numFmtId="1" fontId="29" fillId="0" borderId="82" xfId="25" applyNumberFormat="1" applyBorder="1" applyAlignment="1">
      <alignment horizontal="right"/>
    </xf>
    <xf numFmtId="0" fontId="3" fillId="0" borderId="5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wrapText="1"/>
    </xf>
    <xf numFmtId="0" fontId="16" fillId="0" borderId="93" xfId="4" applyFont="1" applyFill="1" applyBorder="1" applyAlignment="1" applyProtection="1">
      <alignment horizontal="center"/>
      <protection locked="0"/>
    </xf>
    <xf numFmtId="0" fontId="6" fillId="0" borderId="93" xfId="0" applyFont="1" applyFill="1" applyBorder="1" applyAlignment="1">
      <alignment horizontal="left" wrapText="1"/>
    </xf>
    <xf numFmtId="0" fontId="3" fillId="0" borderId="89" xfId="0" applyFont="1" applyBorder="1" applyAlignment="1">
      <alignment horizontal="left" wrapText="1"/>
    </xf>
    <xf numFmtId="0" fontId="3" fillId="0" borderId="62" xfId="4" applyFont="1" applyFill="1" applyBorder="1" applyAlignment="1" applyProtection="1">
      <alignment horizontal="left" vertical="top" wrapText="1"/>
      <protection locked="0"/>
    </xf>
    <xf numFmtId="0" fontId="3" fillId="0" borderId="47" xfId="4" applyFont="1" applyFill="1" applyBorder="1" applyAlignment="1" applyProtection="1">
      <alignment horizontal="left" vertical="top" wrapText="1"/>
      <protection locked="0"/>
    </xf>
    <xf numFmtId="1" fontId="29" fillId="0" borderId="99" xfId="25" applyNumberFormat="1" applyBorder="1"/>
    <xf numFmtId="1" fontId="9" fillId="0" borderId="5" xfId="28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right" vertical="center"/>
    </xf>
    <xf numFmtId="0" fontId="8" fillId="0" borderId="4" xfId="4" applyFont="1" applyFill="1" applyBorder="1" applyAlignment="1" applyProtection="1">
      <alignment horizontal="center" vertical="center"/>
      <protection locked="0"/>
    </xf>
    <xf numFmtId="0" fontId="8" fillId="0" borderId="4" xfId="4" applyFont="1" applyFill="1" applyBorder="1" applyAlignment="1" applyProtection="1">
      <alignment horizontal="left" vertical="center" wrapText="1"/>
      <protection locked="0"/>
    </xf>
    <xf numFmtId="1" fontId="8" fillId="2" borderId="4" xfId="10" applyNumberFormat="1" applyFont="1" applyFill="1" applyBorder="1" applyAlignment="1">
      <alignment horizontal="right" vertical="center" wrapText="1"/>
    </xf>
    <xf numFmtId="1" fontId="8" fillId="2" borderId="4" xfId="10" applyNumberFormat="1" applyFont="1" applyFill="1" applyBorder="1" applyAlignment="1">
      <alignment horizontal="right" vertical="center"/>
    </xf>
    <xf numFmtId="2" fontId="35" fillId="2" borderId="3" xfId="18" applyNumberFormat="1" applyFont="1" applyFill="1" applyBorder="1" applyAlignment="1">
      <alignment horizontal="right" vertical="center"/>
    </xf>
    <xf numFmtId="2" fontId="35" fillId="2" borderId="66" xfId="18" applyNumberFormat="1" applyFont="1" applyFill="1" applyBorder="1" applyAlignment="1">
      <alignment horizontal="right" vertical="center"/>
    </xf>
    <xf numFmtId="0" fontId="32" fillId="0" borderId="73" xfId="0" applyFont="1" applyBorder="1" applyAlignment="1">
      <alignment horizontal="right" vertical="center"/>
    </xf>
    <xf numFmtId="2" fontId="35" fillId="2" borderId="79" xfId="18" applyNumberFormat="1" applyFont="1" applyFill="1" applyBorder="1" applyAlignment="1">
      <alignment horizontal="right" vertical="center"/>
    </xf>
    <xf numFmtId="1" fontId="16" fillId="2" borderId="93" xfId="10" applyNumberFormat="1" applyFont="1" applyFill="1" applyBorder="1" applyAlignment="1">
      <alignment horizontal="right"/>
    </xf>
    <xf numFmtId="0" fontId="10" fillId="0" borderId="63" xfId="0" applyFont="1" applyFill="1" applyBorder="1" applyAlignment="1">
      <alignment horizontal="left" wrapText="1"/>
    </xf>
    <xf numFmtId="0" fontId="3" fillId="0" borderId="62" xfId="4" applyFont="1" applyFill="1" applyBorder="1"/>
    <xf numFmtId="0" fontId="16" fillId="0" borderId="93" xfId="4" applyFont="1" applyFill="1" applyBorder="1"/>
    <xf numFmtId="0" fontId="16" fillId="0" borderId="93" xfId="0" applyFont="1" applyBorder="1" applyAlignment="1">
      <alignment horizontal="left" wrapText="1"/>
    </xf>
    <xf numFmtId="0" fontId="16" fillId="2" borderId="93" xfId="10" applyFont="1" applyFill="1" applyBorder="1" applyAlignment="1">
      <alignment horizontal="right" wrapText="1"/>
    </xf>
    <xf numFmtId="0" fontId="23" fillId="0" borderId="0" xfId="7" applyFont="1" applyAlignment="1">
      <alignment horizontal="right"/>
    </xf>
    <xf numFmtId="0" fontId="3" fillId="0" borderId="4" xfId="4" applyFont="1" applyFill="1" applyBorder="1"/>
    <xf numFmtId="0" fontId="3" fillId="0" borderId="63" xfId="4" applyFont="1" applyFill="1" applyBorder="1"/>
    <xf numFmtId="0" fontId="12" fillId="0" borderId="62" xfId="4" applyFont="1" applyFill="1" applyBorder="1"/>
    <xf numFmtId="0" fontId="5" fillId="0" borderId="4" xfId="0" applyFont="1" applyBorder="1" applyAlignment="1">
      <alignment horizontal="left" wrapText="1"/>
    </xf>
    <xf numFmtId="0" fontId="5" fillId="0" borderId="89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2" borderId="83" xfId="10" applyFont="1" applyFill="1" applyBorder="1" applyAlignment="1">
      <alignment horizontal="right" wrapText="1"/>
    </xf>
    <xf numFmtId="1" fontId="29" fillId="0" borderId="4" xfId="25" applyNumberFormat="1" applyBorder="1"/>
    <xf numFmtId="0" fontId="32" fillId="0" borderId="93" xfId="0" applyFont="1" applyBorder="1"/>
    <xf numFmtId="2" fontId="16" fillId="0" borderId="79" xfId="0" applyNumberFormat="1" applyFont="1" applyBorder="1" applyAlignment="1">
      <alignment horizontal="center" wrapText="1"/>
    </xf>
    <xf numFmtId="0" fontId="16" fillId="0" borderId="98" xfId="4" applyNumberFormat="1" applyFont="1" applyBorder="1" applyAlignment="1">
      <alignment horizontal="center"/>
    </xf>
    <xf numFmtId="0" fontId="16" fillId="0" borderId="79" xfId="4" applyNumberFormat="1" applyFont="1" applyBorder="1" applyAlignment="1">
      <alignment horizontal="center"/>
    </xf>
    <xf numFmtId="1" fontId="16" fillId="0" borderId="65" xfId="0" applyNumberFormat="1" applyFont="1" applyBorder="1" applyAlignment="1">
      <alignment horizontal="center" wrapText="1"/>
    </xf>
    <xf numFmtId="1" fontId="16" fillId="0" borderId="65" xfId="4" applyNumberFormat="1" applyFont="1" applyFill="1" applyBorder="1" applyAlignment="1" applyProtection="1">
      <alignment horizontal="center" vertical="top" wrapText="1"/>
      <protection locked="0"/>
    </xf>
    <xf numFmtId="1" fontId="14" fillId="0" borderId="65" xfId="4" applyNumberFormat="1" applyFont="1" applyFill="1" applyBorder="1" applyAlignment="1" applyProtection="1">
      <alignment horizontal="center" vertical="top" wrapText="1"/>
      <protection locked="0"/>
    </xf>
    <xf numFmtId="1" fontId="14" fillId="0" borderId="65" xfId="0" applyNumberFormat="1" applyFont="1" applyBorder="1" applyAlignment="1">
      <alignment horizontal="center" vertical="center" wrapText="1"/>
    </xf>
    <xf numFmtId="1" fontId="16" fillId="0" borderId="8" xfId="4" applyNumberFormat="1" applyFont="1" applyFill="1" applyBorder="1" applyAlignment="1" applyProtection="1">
      <alignment horizontal="center" vertical="top" wrapText="1"/>
      <protection locked="0"/>
    </xf>
    <xf numFmtId="1" fontId="16" fillId="0" borderId="8" xfId="0" applyNumberFormat="1" applyFont="1" applyBorder="1" applyAlignment="1">
      <alignment horizontal="center" wrapText="1"/>
    </xf>
    <xf numFmtId="1" fontId="16" fillId="0" borderId="26" xfId="0" applyNumberFormat="1" applyFont="1" applyBorder="1" applyAlignment="1">
      <alignment horizontal="center" wrapText="1"/>
    </xf>
    <xf numFmtId="1" fontId="14" fillId="0" borderId="8" xfId="0" applyNumberFormat="1" applyFont="1" applyBorder="1" applyAlignment="1">
      <alignment horizontal="center" wrapText="1"/>
    </xf>
    <xf numFmtId="1" fontId="16" fillId="0" borderId="8" xfId="0" applyNumberFormat="1" applyFont="1" applyFill="1" applyBorder="1" applyAlignment="1">
      <alignment horizontal="center" wrapText="1"/>
    </xf>
    <xf numFmtId="1" fontId="14" fillId="0" borderId="8" xfId="0" applyNumberFormat="1" applyFont="1" applyFill="1" applyBorder="1" applyAlignment="1">
      <alignment horizontal="center" wrapText="1"/>
    </xf>
    <xf numFmtId="1" fontId="14" fillId="0" borderId="8" xfId="1" applyNumberFormat="1" applyFont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wrapText="1"/>
    </xf>
    <xf numFmtId="1" fontId="16" fillId="0" borderId="26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8" xfId="0" applyNumberFormat="1" applyFont="1" applyBorder="1" applyAlignment="1">
      <alignment horizontal="center" vertical="center" wrapText="1"/>
    </xf>
    <xf numFmtId="1" fontId="14" fillId="0" borderId="8" xfId="4" applyNumberFormat="1" applyFont="1" applyFill="1" applyBorder="1" applyAlignment="1" applyProtection="1">
      <alignment horizontal="center" vertical="top" wrapText="1"/>
      <protection locked="0"/>
    </xf>
    <xf numFmtId="1" fontId="16" fillId="0" borderId="73" xfId="0" applyNumberFormat="1" applyFont="1" applyBorder="1" applyAlignment="1">
      <alignment horizontal="center" wrapText="1"/>
    </xf>
    <xf numFmtId="1" fontId="16" fillId="0" borderId="7" xfId="0" applyNumberFormat="1" applyFont="1" applyBorder="1" applyAlignment="1">
      <alignment horizontal="center" wrapText="1"/>
    </xf>
    <xf numFmtId="0" fontId="5" fillId="0" borderId="53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66" xfId="0" applyFont="1" applyBorder="1" applyAlignment="1">
      <alignment horizontal="left" wrapText="1"/>
    </xf>
    <xf numFmtId="0" fontId="16" fillId="0" borderId="3" xfId="0" applyFont="1" applyFill="1" applyBorder="1" applyAlignment="1">
      <alignment horizontal="left" wrapText="1"/>
    </xf>
    <xf numFmtId="0" fontId="14" fillId="2" borderId="8" xfId="10" applyFont="1" applyFill="1" applyBorder="1" applyAlignment="1">
      <alignment horizontal="center" wrapText="1"/>
    </xf>
    <xf numFmtId="0" fontId="16" fillId="2" borderId="38" xfId="10" applyFont="1" applyFill="1" applyBorder="1" applyAlignment="1">
      <alignment horizontal="center" wrapText="1"/>
    </xf>
    <xf numFmtId="2" fontId="35" fillId="2" borderId="62" xfId="18" applyNumberFormat="1" applyFont="1" applyFill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wrapText="1"/>
    </xf>
    <xf numFmtId="1" fontId="16" fillId="3" borderId="8" xfId="1" applyNumberFormat="1" applyFont="1" applyFill="1" applyBorder="1" applyAlignment="1">
      <alignment horizontal="center" wrapText="1"/>
    </xf>
    <xf numFmtId="0" fontId="16" fillId="0" borderId="79" xfId="0" applyFont="1" applyFill="1" applyBorder="1" applyAlignment="1">
      <alignment horizontal="left" wrapText="1"/>
    </xf>
    <xf numFmtId="0" fontId="16" fillId="0" borderId="3" xfId="4" applyFont="1" applyFill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left" wrapText="1"/>
    </xf>
    <xf numFmtId="0" fontId="16" fillId="2" borderId="22" xfId="10" applyFont="1" applyFill="1" applyBorder="1" applyAlignment="1">
      <alignment horizontal="center" wrapText="1"/>
    </xf>
    <xf numFmtId="2" fontId="31" fillId="2" borderId="4" xfId="10" applyNumberFormat="1" applyFont="1" applyFill="1" applyBorder="1" applyAlignment="1">
      <alignment horizontal="center"/>
    </xf>
    <xf numFmtId="1" fontId="32" fillId="0" borderId="65" xfId="0" applyNumberFormat="1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>
      <alignment horizontal="left" wrapText="1"/>
    </xf>
    <xf numFmtId="0" fontId="32" fillId="0" borderId="79" xfId="0" applyFont="1" applyBorder="1" applyAlignment="1">
      <alignment horizontal="left" wrapText="1"/>
    </xf>
    <xf numFmtId="0" fontId="16" fillId="0" borderId="79" xfId="4" applyFont="1" applyFill="1" applyBorder="1" applyAlignment="1" applyProtection="1">
      <alignment horizontal="left" vertical="top" wrapText="1"/>
      <protection locked="0"/>
    </xf>
    <xf numFmtId="2" fontId="31" fillId="2" borderId="74" xfId="10" applyNumberFormat="1" applyFont="1" applyFill="1" applyBorder="1" applyAlignment="1">
      <alignment horizontal="center"/>
    </xf>
    <xf numFmtId="2" fontId="32" fillId="0" borderId="79" xfId="0" applyNumberFormat="1" applyFont="1" applyBorder="1" applyAlignment="1">
      <alignment horizontal="center" wrapText="1"/>
    </xf>
    <xf numFmtId="2" fontId="16" fillId="0" borderId="79" xfId="0" applyNumberFormat="1" applyFont="1" applyFill="1" applyBorder="1" applyAlignment="1">
      <alignment horizontal="center" wrapText="1"/>
    </xf>
    <xf numFmtId="1" fontId="16" fillId="0" borderId="22" xfId="0" applyNumberFormat="1" applyFont="1" applyBorder="1" applyAlignment="1">
      <alignment horizontal="center" wrapText="1"/>
    </xf>
    <xf numFmtId="1" fontId="32" fillId="0" borderId="73" xfId="0" applyNumberFormat="1" applyFont="1" applyBorder="1" applyAlignment="1">
      <alignment horizontal="center" wrapText="1"/>
    </xf>
    <xf numFmtId="1" fontId="16" fillId="0" borderId="73" xfId="0" applyNumberFormat="1" applyFont="1" applyFill="1" applyBorder="1" applyAlignment="1">
      <alignment horizontal="center" wrapText="1"/>
    </xf>
    <xf numFmtId="1" fontId="14" fillId="0" borderId="10" xfId="0" applyNumberFormat="1" applyFont="1" applyBorder="1" applyAlignment="1">
      <alignment horizontal="center" wrapText="1"/>
    </xf>
    <xf numFmtId="1" fontId="16" fillId="0" borderId="78" xfId="4" applyNumberFormat="1" applyFont="1" applyBorder="1" applyAlignment="1">
      <alignment horizontal="right"/>
    </xf>
    <xf numFmtId="0" fontId="21" fillId="0" borderId="0" xfId="0" applyFont="1" applyFill="1" applyBorder="1" applyAlignment="1">
      <alignment horizontal="left" vertical="center"/>
    </xf>
    <xf numFmtId="0" fontId="3" fillId="0" borderId="88" xfId="0" applyFont="1" applyBorder="1" applyAlignment="1">
      <alignment horizontal="left" wrapText="1"/>
    </xf>
    <xf numFmtId="0" fontId="30" fillId="0" borderId="11" xfId="0" applyFont="1" applyBorder="1" applyAlignment="1">
      <alignment horizontal="center" vertical="center"/>
    </xf>
    <xf numFmtId="0" fontId="37" fillId="0" borderId="0" xfId="4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0" fontId="2" fillId="0" borderId="93" xfId="4" applyFont="1" applyFill="1" applyBorder="1" applyAlignment="1" applyProtection="1">
      <alignment horizontal="left" vertical="top" wrapText="1"/>
      <protection locked="0"/>
    </xf>
    <xf numFmtId="1" fontId="20" fillId="0" borderId="0" xfId="4" applyNumberFormat="1"/>
    <xf numFmtId="0" fontId="2" fillId="0" borderId="62" xfId="4" applyFont="1" applyFill="1" applyBorder="1" applyAlignment="1" applyProtection="1">
      <alignment horizontal="left" vertical="top" wrapText="1"/>
      <protection locked="0"/>
    </xf>
    <xf numFmtId="0" fontId="2" fillId="0" borderId="62" xfId="4" applyFont="1" applyFill="1" applyBorder="1"/>
    <xf numFmtId="0" fontId="2" fillId="0" borderId="11" xfId="4" applyFont="1" applyFill="1" applyBorder="1"/>
    <xf numFmtId="0" fontId="3" fillId="0" borderId="89" xfId="4" applyFont="1" applyFill="1" applyBorder="1"/>
    <xf numFmtId="0" fontId="14" fillId="0" borderId="89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6" fillId="0" borderId="63" xfId="0" applyFont="1" applyFill="1" applyBorder="1" applyAlignment="1">
      <alignment horizontal="left" vertical="center" wrapText="1"/>
    </xf>
    <xf numFmtId="1" fontId="29" fillId="0" borderId="11" xfId="25" applyNumberFormat="1" applyBorder="1"/>
    <xf numFmtId="2" fontId="31" fillId="5" borderId="66" xfId="1" applyNumberFormat="1" applyFont="1" applyFill="1" applyBorder="1" applyAlignment="1">
      <alignment horizontal="right"/>
    </xf>
    <xf numFmtId="0" fontId="21" fillId="0" borderId="3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/>
    </xf>
    <xf numFmtId="0" fontId="37" fillId="0" borderId="0" xfId="4" applyFont="1" applyBorder="1" applyAlignment="1">
      <alignment horizontal="center"/>
    </xf>
    <xf numFmtId="0" fontId="30" fillId="0" borderId="32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20" fillId="0" borderId="0" xfId="4" applyBorder="1" applyAlignment="1"/>
    <xf numFmtId="0" fontId="30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vertical="top" wrapText="1"/>
    </xf>
    <xf numFmtId="1" fontId="20" fillId="0" borderId="0" xfId="4" applyNumberFormat="1" applyBorder="1"/>
    <xf numFmtId="0" fontId="39" fillId="0" borderId="20" xfId="0" applyFont="1" applyBorder="1" applyAlignment="1">
      <alignment horizontal="center" vertical="center" wrapText="1"/>
    </xf>
    <xf numFmtId="1" fontId="16" fillId="0" borderId="100" xfId="0" applyNumberFormat="1" applyFont="1" applyBorder="1" applyAlignment="1">
      <alignment horizontal="center" wrapText="1"/>
    </xf>
    <xf numFmtId="1" fontId="16" fillId="0" borderId="94" xfId="0" applyNumberFormat="1" applyFont="1" applyBorder="1" applyAlignment="1">
      <alignment horizontal="center" wrapText="1"/>
    </xf>
    <xf numFmtId="1" fontId="16" fillId="0" borderId="98" xfId="0" applyNumberFormat="1" applyFont="1" applyBorder="1" applyAlignment="1">
      <alignment horizontal="center" wrapText="1"/>
    </xf>
    <xf numFmtId="1" fontId="16" fillId="0" borderId="94" xfId="4" applyNumberFormat="1" applyFont="1" applyFill="1" applyBorder="1" applyAlignment="1" applyProtection="1">
      <alignment horizontal="center" vertical="top" wrapText="1"/>
      <protection locked="0"/>
    </xf>
    <xf numFmtId="1" fontId="32" fillId="0" borderId="94" xfId="0" applyNumberFormat="1" applyFont="1" applyBorder="1" applyAlignment="1" applyProtection="1">
      <alignment horizontal="center" vertical="top" wrapText="1"/>
      <protection locked="0"/>
    </xf>
    <xf numFmtId="1" fontId="14" fillId="0" borderId="94" xfId="4" applyNumberFormat="1" applyFont="1" applyFill="1" applyBorder="1" applyAlignment="1" applyProtection="1">
      <alignment horizontal="center" vertical="top" wrapText="1"/>
      <protection locked="0"/>
    </xf>
    <xf numFmtId="1" fontId="14" fillId="0" borderId="14" xfId="0" applyNumberFormat="1" applyFont="1" applyBorder="1" applyAlignment="1">
      <alignment horizontal="center" wrapText="1"/>
    </xf>
    <xf numFmtId="1" fontId="16" fillId="0" borderId="60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0" xfId="0" applyNumberFormat="1" applyFont="1" applyBorder="1" applyAlignment="1">
      <alignment horizontal="center" wrapText="1"/>
    </xf>
    <xf numFmtId="1" fontId="14" fillId="0" borderId="60" xfId="0" applyNumberFormat="1" applyFont="1" applyBorder="1" applyAlignment="1">
      <alignment horizontal="center" wrapText="1"/>
    </xf>
    <xf numFmtId="1" fontId="16" fillId="0" borderId="31" xfId="4" applyNumberFormat="1" applyFont="1" applyFill="1" applyBorder="1" applyAlignment="1" applyProtection="1">
      <alignment horizontal="center" vertical="top" wrapText="1"/>
      <protection locked="0"/>
    </xf>
    <xf numFmtId="1" fontId="14" fillId="0" borderId="94" xfId="0" applyNumberFormat="1" applyFont="1" applyBorder="1" applyAlignment="1">
      <alignment horizontal="center" vertical="center" wrapText="1"/>
    </xf>
    <xf numFmtId="1" fontId="16" fillId="0" borderId="60" xfId="0" applyNumberFormat="1" applyFont="1" applyFill="1" applyBorder="1" applyAlignment="1">
      <alignment horizontal="center" wrapText="1"/>
    </xf>
    <xf numFmtId="1" fontId="16" fillId="0" borderId="12" xfId="0" applyNumberFormat="1" applyFont="1" applyBorder="1" applyAlignment="1">
      <alignment horizontal="center" wrapText="1"/>
    </xf>
    <xf numFmtId="1" fontId="14" fillId="0" borderId="60" xfId="1" applyNumberFormat="1" applyFont="1" applyBorder="1" applyAlignment="1">
      <alignment horizontal="center" vertical="center" wrapText="1"/>
    </xf>
    <xf numFmtId="1" fontId="14" fillId="0" borderId="60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wrapText="1"/>
    </xf>
    <xf numFmtId="1" fontId="16" fillId="3" borderId="60" xfId="1" applyNumberFormat="1" applyFont="1" applyFill="1" applyBorder="1" applyAlignment="1">
      <alignment horizontal="center" wrapText="1"/>
    </xf>
    <xf numFmtId="1" fontId="14" fillId="0" borderId="60" xfId="0" applyNumberFormat="1" applyFont="1" applyFill="1" applyBorder="1" applyAlignment="1">
      <alignment horizontal="center" wrapText="1"/>
    </xf>
    <xf numFmtId="1" fontId="14" fillId="0" borderId="60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0" xfId="0" applyNumberFormat="1" applyFont="1" applyFill="1" applyBorder="1" applyAlignment="1">
      <alignment horizontal="center" vertical="center" wrapText="1"/>
    </xf>
    <xf numFmtId="1" fontId="16" fillId="0" borderId="12" xfId="4" applyNumberFormat="1" applyFont="1" applyFill="1" applyBorder="1" applyAlignment="1" applyProtection="1">
      <alignment horizontal="center" vertical="top" wrapText="1"/>
      <protection locked="0"/>
    </xf>
    <xf numFmtId="1" fontId="32" fillId="0" borderId="98" xfId="0" applyNumberFormat="1" applyFont="1" applyBorder="1" applyAlignment="1">
      <alignment horizontal="center" wrapText="1"/>
    </xf>
    <xf numFmtId="1" fontId="16" fillId="0" borderId="98" xfId="0" applyNumberFormat="1" applyFont="1" applyFill="1" applyBorder="1" applyAlignment="1">
      <alignment horizontal="center" wrapText="1"/>
    </xf>
    <xf numFmtId="1" fontId="16" fillId="0" borderId="97" xfId="0" applyNumberFormat="1" applyFont="1" applyBorder="1" applyAlignment="1">
      <alignment horizontal="center" wrapText="1"/>
    </xf>
    <xf numFmtId="1" fontId="16" fillId="0" borderId="41" xfId="4" applyNumberFormat="1" applyFont="1" applyBorder="1" applyAlignment="1">
      <alignment horizontal="right"/>
    </xf>
    <xf numFmtId="0" fontId="16" fillId="0" borderId="18" xfId="0" applyFont="1" applyBorder="1" applyAlignment="1">
      <alignment horizontal="left" wrapText="1"/>
    </xf>
    <xf numFmtId="0" fontId="16" fillId="0" borderId="1" xfId="4" applyFont="1" applyFill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5" fillId="0" borderId="3" xfId="4" applyFont="1" applyFill="1" applyBorder="1" applyAlignment="1" applyProtection="1">
      <alignment horizontal="left" vertical="top" wrapText="1"/>
      <protection locked="0"/>
    </xf>
    <xf numFmtId="2" fontId="16" fillId="0" borderId="35" xfId="0" applyNumberFormat="1" applyFont="1" applyBorder="1" applyAlignment="1">
      <alignment horizontal="center" wrapText="1"/>
    </xf>
    <xf numFmtId="2" fontId="14" fillId="0" borderId="68" xfId="0" applyNumberFormat="1" applyFont="1" applyFill="1" applyBorder="1" applyAlignment="1">
      <alignment horizontal="center" wrapText="1"/>
    </xf>
    <xf numFmtId="1" fontId="14" fillId="0" borderId="94" xfId="0" applyNumberFormat="1" applyFont="1" applyBorder="1" applyAlignment="1">
      <alignment horizontal="center" wrapText="1"/>
    </xf>
    <xf numFmtId="1" fontId="16" fillId="0" borderId="14" xfId="0" applyNumberFormat="1" applyFont="1" applyBorder="1" applyAlignment="1">
      <alignment horizontal="center" wrapText="1"/>
    </xf>
    <xf numFmtId="1" fontId="16" fillId="0" borderId="98" xfId="4" applyNumberFormat="1" applyFont="1" applyFill="1" applyBorder="1" applyAlignment="1" applyProtection="1">
      <alignment horizontal="center" vertical="top" wrapText="1"/>
      <protection locked="0"/>
    </xf>
    <xf numFmtId="0" fontId="4" fillId="0" borderId="3" xfId="4" applyFont="1" applyFill="1" applyBorder="1" applyAlignment="1" applyProtection="1">
      <alignment horizontal="left" vertical="top" wrapText="1"/>
      <protection locked="0"/>
    </xf>
    <xf numFmtId="0" fontId="14" fillId="0" borderId="66" xfId="4" applyFont="1" applyFill="1" applyBorder="1" applyAlignment="1" applyProtection="1">
      <alignment horizontal="left" vertical="top" wrapText="1"/>
      <protection locked="0"/>
    </xf>
    <xf numFmtId="0" fontId="14" fillId="2" borderId="10" xfId="10" applyFont="1" applyFill="1" applyBorder="1" applyAlignment="1">
      <alignment horizontal="center" wrapText="1"/>
    </xf>
    <xf numFmtId="0" fontId="16" fillId="2" borderId="71" xfId="10" applyFont="1" applyFill="1" applyBorder="1" applyAlignment="1">
      <alignment horizontal="center" wrapText="1"/>
    </xf>
    <xf numFmtId="0" fontId="14" fillId="2" borderId="75" xfId="10" applyFont="1" applyFill="1" applyBorder="1" applyAlignment="1">
      <alignment horizontal="center" wrapText="1"/>
    </xf>
    <xf numFmtId="2" fontId="16" fillId="0" borderId="62" xfId="0" applyNumberFormat="1" applyFont="1" applyBorder="1" applyAlignment="1">
      <alignment horizontal="center" wrapText="1"/>
    </xf>
    <xf numFmtId="2" fontId="14" fillId="0" borderId="66" xfId="4" applyNumberFormat="1" applyFont="1" applyFill="1" applyBorder="1" applyAlignment="1" applyProtection="1">
      <alignment horizontal="center" vertical="top" wrapText="1"/>
      <protection locked="0"/>
    </xf>
    <xf numFmtId="1" fontId="16" fillId="0" borderId="73" xfId="4" applyNumberFormat="1" applyFont="1" applyFill="1" applyBorder="1" applyAlignment="1" applyProtection="1">
      <alignment horizontal="center" vertical="top" wrapText="1"/>
      <protection locked="0"/>
    </xf>
    <xf numFmtId="1" fontId="14" fillId="0" borderId="65" xfId="0" applyNumberFormat="1" applyFont="1" applyBorder="1" applyAlignment="1">
      <alignment horizontal="center" wrapText="1"/>
    </xf>
    <xf numFmtId="1" fontId="16" fillId="0" borderId="10" xfId="0" applyNumberFormat="1" applyFont="1" applyBorder="1" applyAlignment="1">
      <alignment horizontal="center" wrapText="1"/>
    </xf>
    <xf numFmtId="0" fontId="16" fillId="0" borderId="18" xfId="4" applyNumberFormat="1" applyFont="1" applyBorder="1" applyAlignment="1">
      <alignment horizontal="center"/>
    </xf>
    <xf numFmtId="0" fontId="16" fillId="0" borderId="25" xfId="4" applyNumberFormat="1" applyFont="1" applyBorder="1" applyAlignment="1">
      <alignment horizontal="center"/>
    </xf>
    <xf numFmtId="0" fontId="16" fillId="3" borderId="18" xfId="1" applyFont="1" applyFill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5" fillId="0" borderId="30" xfId="4" applyFont="1" applyFill="1" applyBorder="1" applyAlignment="1" applyProtection="1">
      <alignment horizontal="left" vertical="top" wrapText="1"/>
      <protection locked="0"/>
    </xf>
    <xf numFmtId="2" fontId="16" fillId="3" borderId="33" xfId="1" applyNumberFormat="1" applyFont="1" applyFill="1" applyBorder="1" applyAlignment="1">
      <alignment horizontal="center" wrapText="1"/>
    </xf>
    <xf numFmtId="2" fontId="32" fillId="0" borderId="68" xfId="0" applyNumberFormat="1" applyFont="1" applyBorder="1" applyAlignment="1">
      <alignment horizontal="center" wrapText="1"/>
    </xf>
    <xf numFmtId="2" fontId="14" fillId="0" borderId="68" xfId="0" applyNumberFormat="1" applyFont="1" applyBorder="1" applyAlignment="1">
      <alignment horizontal="center" wrapText="1"/>
    </xf>
    <xf numFmtId="1" fontId="32" fillId="0" borderId="10" xfId="0" applyNumberFormat="1" applyFont="1" applyBorder="1" applyAlignment="1">
      <alignment horizontal="center" wrapText="1"/>
    </xf>
    <xf numFmtId="1" fontId="32" fillId="0" borderId="14" xfId="0" applyNumberFormat="1" applyFont="1" applyBorder="1" applyAlignment="1">
      <alignment horizontal="center" wrapText="1"/>
    </xf>
    <xf numFmtId="0" fontId="32" fillId="0" borderId="65" xfId="0" applyFont="1" applyBorder="1" applyAlignment="1">
      <alignment horizontal="center" vertical="center"/>
    </xf>
    <xf numFmtId="1" fontId="14" fillId="0" borderId="2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1" xfId="4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left" wrapText="1"/>
    </xf>
    <xf numFmtId="0" fontId="1" fillId="0" borderId="93" xfId="0" applyFont="1" applyBorder="1" applyAlignment="1">
      <alignment horizontal="left" wrapText="1"/>
    </xf>
    <xf numFmtId="0" fontId="4" fillId="0" borderId="1" xfId="4" applyFont="1" applyFill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>
      <alignment horizontal="left" wrapText="1"/>
    </xf>
    <xf numFmtId="0" fontId="14" fillId="0" borderId="3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4" fillId="0" borderId="7" xfId="0" applyFont="1" applyFill="1" applyBorder="1" applyAlignment="1">
      <alignment horizontal="center" wrapText="1"/>
    </xf>
    <xf numFmtId="0" fontId="16" fillId="0" borderId="75" xfId="0" applyFont="1" applyBorder="1" applyAlignment="1">
      <alignment horizontal="center" wrapText="1"/>
    </xf>
    <xf numFmtId="0" fontId="16" fillId="0" borderId="75" xfId="0" applyFont="1" applyFill="1" applyBorder="1" applyAlignment="1">
      <alignment horizontal="center" wrapText="1"/>
    </xf>
    <xf numFmtId="2" fontId="14" fillId="0" borderId="63" xfId="0" applyNumberFormat="1" applyFont="1" applyFill="1" applyBorder="1" applyAlignment="1">
      <alignment horizontal="center" wrapText="1"/>
    </xf>
    <xf numFmtId="2" fontId="16" fillId="0" borderId="61" xfId="0" applyNumberFormat="1" applyFont="1" applyBorder="1" applyAlignment="1">
      <alignment horizontal="center" wrapText="1"/>
    </xf>
    <xf numFmtId="2" fontId="14" fillId="0" borderId="78" xfId="0" applyNumberFormat="1" applyFont="1" applyBorder="1" applyAlignment="1">
      <alignment horizontal="center" vertical="center" wrapText="1"/>
    </xf>
    <xf numFmtId="2" fontId="14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26" xfId="0" applyNumberFormat="1" applyFont="1" applyFill="1" applyBorder="1" applyAlignment="1">
      <alignment horizontal="center" wrapText="1"/>
    </xf>
    <xf numFmtId="1" fontId="14" fillId="0" borderId="31" xfId="0" applyNumberFormat="1" applyFont="1" applyFill="1" applyBorder="1" applyAlignment="1">
      <alignment horizontal="center" wrapText="1"/>
    </xf>
    <xf numFmtId="0" fontId="1" fillId="0" borderId="88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wrapText="1"/>
    </xf>
  </cellXfs>
  <cellStyles count="39">
    <cellStyle name="Excel Built-in Normal" xfId="1"/>
    <cellStyle name="Excel Built-in Normal 1" xfId="6"/>
    <cellStyle name="Excel Built-in Normal 2" xfId="2"/>
    <cellStyle name="TableStyleLight1" xfId="5"/>
    <cellStyle name="Денежный 2" xfId="16"/>
    <cellStyle name="Обычный" xfId="0" builtinId="0"/>
    <cellStyle name="Обычный 2" xfId="7"/>
    <cellStyle name="Обычный 2 2" xfId="8"/>
    <cellStyle name="Обычный 2 2 2" xfId="28"/>
    <cellStyle name="Обычный 2 2 3" xfId="31"/>
    <cellStyle name="Обычный 2 2 4" xfId="23"/>
    <cellStyle name="Обычный 2 3" xfId="14"/>
    <cellStyle name="Обычный 2 3 2" xfId="32"/>
    <cellStyle name="Обычный 2 3 3" xfId="27"/>
    <cellStyle name="Обычный 2 4" xfId="21"/>
    <cellStyle name="Обычный 3" xfId="4"/>
    <cellStyle name="Обычный 3 2" xfId="15"/>
    <cellStyle name="Обычный 3 2 2" xfId="34"/>
    <cellStyle name="Обычный 3 2 3" xfId="29"/>
    <cellStyle name="Обычный 3 2 4" xfId="20"/>
    <cellStyle name="Обычный 3 3" xfId="33"/>
    <cellStyle name="Обычный 3 4" xfId="22"/>
    <cellStyle name="Обычный 4" xfId="3"/>
    <cellStyle name="Обычный 4 2" xfId="9"/>
    <cellStyle name="Обычный 4 2 2" xfId="36"/>
    <cellStyle name="Обычный 4 3" xfId="11"/>
    <cellStyle name="Обычный 4 3 2" xfId="35"/>
    <cellStyle name="Обычный 4 4" xfId="13"/>
    <cellStyle name="Обычный 4 5" xfId="24"/>
    <cellStyle name="Обычный 4 6" xfId="38"/>
    <cellStyle name="Обычный 5" xfId="10"/>
    <cellStyle name="Обычный 5 2" xfId="37"/>
    <cellStyle name="Обычный 5 3" xfId="25"/>
    <cellStyle name="Обычный 6" xfId="12"/>
    <cellStyle name="Обычный 6 2" xfId="26"/>
    <cellStyle name="Обычный 7" xfId="17"/>
    <cellStyle name="Обычный 7 2" xfId="30"/>
    <cellStyle name="Обычный 8" xfId="19"/>
    <cellStyle name="Процентный" xfId="18" builtinId="5"/>
  </cellStyles>
  <dxfs count="99"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CCECFF"/>
      <color rgb="FFFF0066"/>
      <color rgb="FFA0A0A0"/>
      <color rgb="FFFFCCCC"/>
      <color rgb="FFFFFF66"/>
      <color rgb="FF660066"/>
      <color rgb="FFAF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Физика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3.2003766497264323E-2"/>
          <c:y val="9.563553287558736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355926097473108E-2"/>
          <c:y val="7.0655015194909146E-2"/>
          <c:w val="0.97513195409397357"/>
          <c:h val="0.59978139394991614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районам'!$E$5:$E$120</c:f>
              <c:numCache>
                <c:formatCode>0.00</c:formatCode>
                <c:ptCount val="116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  <c:pt idx="105">
                  <c:v>3.92</c:v>
                </c:pt>
                <c:pt idx="106">
                  <c:v>3.92</c:v>
                </c:pt>
                <c:pt idx="107">
                  <c:v>3.92</c:v>
                </c:pt>
                <c:pt idx="108">
                  <c:v>3.92</c:v>
                </c:pt>
                <c:pt idx="109">
                  <c:v>3.92</c:v>
                </c:pt>
                <c:pt idx="110">
                  <c:v>3.92</c:v>
                </c:pt>
                <c:pt idx="111">
                  <c:v>3.92</c:v>
                </c:pt>
                <c:pt idx="112">
                  <c:v>3.92</c:v>
                </c:pt>
                <c:pt idx="113">
                  <c:v>3.92</c:v>
                </c:pt>
                <c:pt idx="114">
                  <c:v>3.92</c:v>
                </c:pt>
                <c:pt idx="115">
                  <c:v>3.92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районам'!$D$5:$D$120</c:f>
              <c:numCache>
                <c:formatCode>0.00</c:formatCode>
                <c:ptCount val="116"/>
                <c:pt idx="0">
                  <c:v>4.0056972789115646</c:v>
                </c:pt>
                <c:pt idx="1">
                  <c:v>4</c:v>
                </c:pt>
                <c:pt idx="2">
                  <c:v>3.9523809523809526</c:v>
                </c:pt>
                <c:pt idx="3">
                  <c:v>3.9750000000000001</c:v>
                </c:pt>
                <c:pt idx="4">
                  <c:v>4</c:v>
                </c:pt>
                <c:pt idx="6">
                  <c:v>3.8125</c:v>
                </c:pt>
                <c:pt idx="7">
                  <c:v>3.8</c:v>
                </c:pt>
                <c:pt idx="8">
                  <c:v>4.5</c:v>
                </c:pt>
                <c:pt idx="9">
                  <c:v>3.79654807084124</c:v>
                </c:pt>
                <c:pt idx="10">
                  <c:v>4.333333333333333</c:v>
                </c:pt>
                <c:pt idx="11">
                  <c:v>3.7647058823529411</c:v>
                </c:pt>
                <c:pt idx="12">
                  <c:v>3.625</c:v>
                </c:pt>
                <c:pt idx="13">
                  <c:v>3.903225806451613</c:v>
                </c:pt>
                <c:pt idx="14">
                  <c:v>3.7058823529411766</c:v>
                </c:pt>
                <c:pt idx="15">
                  <c:v>4</c:v>
                </c:pt>
                <c:pt idx="16">
                  <c:v>4</c:v>
                </c:pt>
                <c:pt idx="17">
                  <c:v>3.5</c:v>
                </c:pt>
                <c:pt idx="18">
                  <c:v>3.8</c:v>
                </c:pt>
                <c:pt idx="20">
                  <c:v>3.3333333333333335</c:v>
                </c:pt>
                <c:pt idx="21">
                  <c:v>3.739700776143791</c:v>
                </c:pt>
                <c:pt idx="22">
                  <c:v>3.9375</c:v>
                </c:pt>
                <c:pt idx="23">
                  <c:v>4.2222222222222223</c:v>
                </c:pt>
                <c:pt idx="24">
                  <c:v>3.7</c:v>
                </c:pt>
                <c:pt idx="25">
                  <c:v>4.0588235294117645</c:v>
                </c:pt>
                <c:pt idx="26">
                  <c:v>4</c:v>
                </c:pt>
                <c:pt idx="27">
                  <c:v>3</c:v>
                </c:pt>
                <c:pt idx="28">
                  <c:v>3.6666666666666665</c:v>
                </c:pt>
                <c:pt idx="29">
                  <c:v>4</c:v>
                </c:pt>
                <c:pt idx="30">
                  <c:v>3</c:v>
                </c:pt>
                <c:pt idx="32">
                  <c:v>3.8</c:v>
                </c:pt>
                <c:pt idx="33">
                  <c:v>3.75</c:v>
                </c:pt>
                <c:pt idx="34">
                  <c:v>4.5</c:v>
                </c:pt>
                <c:pt idx="35">
                  <c:v>3.5</c:v>
                </c:pt>
                <c:pt idx="36">
                  <c:v>3</c:v>
                </c:pt>
                <c:pt idx="37">
                  <c:v>4</c:v>
                </c:pt>
                <c:pt idx="38">
                  <c:v>3.7</c:v>
                </c:pt>
                <c:pt idx="39">
                  <c:v>3.9528876487579292</c:v>
                </c:pt>
                <c:pt idx="40">
                  <c:v>4.0571428571428569</c:v>
                </c:pt>
                <c:pt idx="41">
                  <c:v>4.2857142857142856</c:v>
                </c:pt>
                <c:pt idx="42">
                  <c:v>4.25</c:v>
                </c:pt>
                <c:pt idx="43">
                  <c:v>3.9565217391304346</c:v>
                </c:pt>
                <c:pt idx="44">
                  <c:v>4.5555555555555554</c:v>
                </c:pt>
                <c:pt idx="45">
                  <c:v>3.6</c:v>
                </c:pt>
                <c:pt idx="46">
                  <c:v>5</c:v>
                </c:pt>
                <c:pt idx="47">
                  <c:v>3.75</c:v>
                </c:pt>
                <c:pt idx="48">
                  <c:v>3.5</c:v>
                </c:pt>
                <c:pt idx="51">
                  <c:v>4</c:v>
                </c:pt>
                <c:pt idx="52">
                  <c:v>3</c:v>
                </c:pt>
                <c:pt idx="53">
                  <c:v>4.25</c:v>
                </c:pt>
                <c:pt idx="55">
                  <c:v>3.3636363636363638</c:v>
                </c:pt>
                <c:pt idx="56">
                  <c:v>4.0526315789473681</c:v>
                </c:pt>
                <c:pt idx="57">
                  <c:v>4</c:v>
                </c:pt>
                <c:pt idx="58">
                  <c:v>3.625</c:v>
                </c:pt>
                <c:pt idx="59">
                  <c:v>3.824630429094714</c:v>
                </c:pt>
                <c:pt idx="60">
                  <c:v>4.0625</c:v>
                </c:pt>
                <c:pt idx="61">
                  <c:v>3.8461538461538463</c:v>
                </c:pt>
                <c:pt idx="62">
                  <c:v>3.7</c:v>
                </c:pt>
                <c:pt idx="63">
                  <c:v>3.4</c:v>
                </c:pt>
                <c:pt idx="64">
                  <c:v>3.6666666666666665</c:v>
                </c:pt>
                <c:pt idx="65">
                  <c:v>3.9230769230769229</c:v>
                </c:pt>
                <c:pt idx="66">
                  <c:v>4.4285714285714288</c:v>
                </c:pt>
                <c:pt idx="67">
                  <c:v>3.5</c:v>
                </c:pt>
                <c:pt idx="68">
                  <c:v>3.6666666666666665</c:v>
                </c:pt>
                <c:pt idx="69">
                  <c:v>3.6666666666666665</c:v>
                </c:pt>
                <c:pt idx="70">
                  <c:v>3.375</c:v>
                </c:pt>
                <c:pt idx="71">
                  <c:v>3.8571428571428572</c:v>
                </c:pt>
                <c:pt idx="72">
                  <c:v>4.666666666666667</c:v>
                </c:pt>
                <c:pt idx="73">
                  <c:v>3.7857142857142856</c:v>
                </c:pt>
                <c:pt idx="74">
                  <c:v>3.8475136909444183</c:v>
                </c:pt>
                <c:pt idx="75">
                  <c:v>3.6818181818181817</c:v>
                </c:pt>
                <c:pt idx="77">
                  <c:v>3.6</c:v>
                </c:pt>
                <c:pt idx="78">
                  <c:v>4.3</c:v>
                </c:pt>
                <c:pt idx="79">
                  <c:v>3.8571428571428572</c:v>
                </c:pt>
                <c:pt idx="80">
                  <c:v>3.7894736842105261</c:v>
                </c:pt>
                <c:pt idx="81">
                  <c:v>4</c:v>
                </c:pt>
                <c:pt idx="82">
                  <c:v>4</c:v>
                </c:pt>
                <c:pt idx="83">
                  <c:v>3.4</c:v>
                </c:pt>
                <c:pt idx="84">
                  <c:v>4.4000000000000004</c:v>
                </c:pt>
                <c:pt idx="86">
                  <c:v>3.6666666666666665</c:v>
                </c:pt>
                <c:pt idx="87">
                  <c:v>4</c:v>
                </c:pt>
                <c:pt idx="88">
                  <c:v>4</c:v>
                </c:pt>
                <c:pt idx="89">
                  <c:v>3.8</c:v>
                </c:pt>
                <c:pt idx="91">
                  <c:v>3.5</c:v>
                </c:pt>
                <c:pt idx="92">
                  <c:v>3.3333333333333335</c:v>
                </c:pt>
                <c:pt idx="93">
                  <c:v>3.7272727272727271</c:v>
                </c:pt>
                <c:pt idx="94">
                  <c:v>3.9375</c:v>
                </c:pt>
                <c:pt idx="95">
                  <c:v>3.7222222222222223</c:v>
                </c:pt>
                <c:pt idx="96">
                  <c:v>4.166666666666667</c:v>
                </c:pt>
                <c:pt idx="97">
                  <c:v>4.2857142857142856</c:v>
                </c:pt>
                <c:pt idx="98">
                  <c:v>4.1071428571428568</c:v>
                </c:pt>
                <c:pt idx="99">
                  <c:v>3.8823529411764706</c:v>
                </c:pt>
                <c:pt idx="100">
                  <c:v>3.8461538461538463</c:v>
                </c:pt>
                <c:pt idx="101">
                  <c:v>4.25</c:v>
                </c:pt>
                <c:pt idx="102">
                  <c:v>4.0769230769230766</c:v>
                </c:pt>
                <c:pt idx="103">
                  <c:v>3.6</c:v>
                </c:pt>
                <c:pt idx="104">
                  <c:v>3.8</c:v>
                </c:pt>
                <c:pt idx="105">
                  <c:v>3</c:v>
                </c:pt>
                <c:pt idx="106">
                  <c:v>4.0072898295120511</c:v>
                </c:pt>
                <c:pt idx="107">
                  <c:v>4.4444444444444446</c:v>
                </c:pt>
                <c:pt idx="108">
                  <c:v>3.8333333333333335</c:v>
                </c:pt>
                <c:pt idx="109">
                  <c:v>3.6666666666666665</c:v>
                </c:pt>
                <c:pt idx="110">
                  <c:v>3.75</c:v>
                </c:pt>
                <c:pt idx="111">
                  <c:v>4.2592592592592595</c:v>
                </c:pt>
                <c:pt idx="112">
                  <c:v>3.4285714285714284</c:v>
                </c:pt>
                <c:pt idx="113">
                  <c:v>4.5</c:v>
                </c:pt>
                <c:pt idx="114">
                  <c:v>4.0999999999999996</c:v>
                </c:pt>
                <c:pt idx="115">
                  <c:v>4.083333333333333</c:v>
                </c:pt>
              </c:numCache>
            </c:numRef>
          </c:val>
          <c:smooth val="0"/>
        </c:ser>
        <c:ser>
          <c:idx val="3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районам'!$I$5:$I$120</c:f>
              <c:numCache>
                <c:formatCode>0.00</c:formatCode>
                <c:ptCount val="116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</c:numCache>
            </c:numRef>
          </c:val>
          <c:smooth val="0"/>
        </c:ser>
        <c:ser>
          <c:idx val="2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районам'!$H$5:$H$120</c:f>
              <c:numCache>
                <c:formatCode>0.00</c:formatCode>
                <c:ptCount val="116"/>
                <c:pt idx="0">
                  <c:v>3.5299077019471761</c:v>
                </c:pt>
                <c:pt idx="1">
                  <c:v>3.3333333333333335</c:v>
                </c:pt>
                <c:pt idx="2">
                  <c:v>3.8461538461538463</c:v>
                </c:pt>
                <c:pt idx="3">
                  <c:v>4.0526315789473681</c:v>
                </c:pt>
                <c:pt idx="4">
                  <c:v>4.4000000000000004</c:v>
                </c:pt>
                <c:pt idx="5">
                  <c:v>3</c:v>
                </c:pt>
                <c:pt idx="6">
                  <c:v>3.2142857142857144</c:v>
                </c:pt>
                <c:pt idx="7">
                  <c:v>3.1428571428571428</c:v>
                </c:pt>
                <c:pt idx="8">
                  <c:v>3.25</c:v>
                </c:pt>
                <c:pt idx="9">
                  <c:v>3.4644597826416015</c:v>
                </c:pt>
                <c:pt idx="10">
                  <c:v>3.3333333333333335</c:v>
                </c:pt>
                <c:pt idx="11">
                  <c:v>3.1666666666666665</c:v>
                </c:pt>
                <c:pt idx="12">
                  <c:v>3.5833333333333335</c:v>
                </c:pt>
                <c:pt idx="13">
                  <c:v>3.6969696969696968</c:v>
                </c:pt>
                <c:pt idx="14">
                  <c:v>3.7692307692307692</c:v>
                </c:pt>
                <c:pt idx="15">
                  <c:v>3.6666666666666665</c:v>
                </c:pt>
                <c:pt idx="16">
                  <c:v>3.75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3.1428571428571428</c:v>
                </c:pt>
                <c:pt idx="21">
                  <c:v>3.3474057315233789</c:v>
                </c:pt>
                <c:pt idx="22">
                  <c:v>3.75</c:v>
                </c:pt>
                <c:pt idx="23">
                  <c:v>4.1764705882352944</c:v>
                </c:pt>
                <c:pt idx="24">
                  <c:v>3.3</c:v>
                </c:pt>
                <c:pt idx="25">
                  <c:v>3.3846153846153846</c:v>
                </c:pt>
                <c:pt idx="26">
                  <c:v>3.6</c:v>
                </c:pt>
                <c:pt idx="27">
                  <c:v>3</c:v>
                </c:pt>
                <c:pt idx="28">
                  <c:v>3.5</c:v>
                </c:pt>
                <c:pt idx="29">
                  <c:v>4</c:v>
                </c:pt>
                <c:pt idx="30">
                  <c:v>2.6666666666666665</c:v>
                </c:pt>
                <c:pt idx="32">
                  <c:v>3.3333333333333335</c:v>
                </c:pt>
                <c:pt idx="33">
                  <c:v>3.5</c:v>
                </c:pt>
                <c:pt idx="34">
                  <c:v>3</c:v>
                </c:pt>
                <c:pt idx="35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3.778705659384423</c:v>
                </c:pt>
                <c:pt idx="40">
                  <c:v>3.870967741935484</c:v>
                </c:pt>
                <c:pt idx="41">
                  <c:v>4</c:v>
                </c:pt>
                <c:pt idx="42">
                  <c:v>4.2833333333333332</c:v>
                </c:pt>
                <c:pt idx="43">
                  <c:v>4.09375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4.2</c:v>
                </c:pt>
                <c:pt idx="49">
                  <c:v>3.4</c:v>
                </c:pt>
                <c:pt idx="50">
                  <c:v>3</c:v>
                </c:pt>
                <c:pt idx="51">
                  <c:v>4.166666666666667</c:v>
                </c:pt>
                <c:pt idx="52">
                  <c:v>3</c:v>
                </c:pt>
                <c:pt idx="53">
                  <c:v>4.0714285714285712</c:v>
                </c:pt>
                <c:pt idx="54">
                  <c:v>3</c:v>
                </c:pt>
                <c:pt idx="55">
                  <c:v>3.5</c:v>
                </c:pt>
                <c:pt idx="56">
                  <c:v>3.875</c:v>
                </c:pt>
                <c:pt idx="57">
                  <c:v>4</c:v>
                </c:pt>
                <c:pt idx="58">
                  <c:v>3.5555555555555554</c:v>
                </c:pt>
                <c:pt idx="59">
                  <c:v>3.746979327861681</c:v>
                </c:pt>
                <c:pt idx="60">
                  <c:v>4.1111111111111107</c:v>
                </c:pt>
                <c:pt idx="61">
                  <c:v>3.8571428571428572</c:v>
                </c:pt>
                <c:pt idx="62">
                  <c:v>3.2777777777777777</c:v>
                </c:pt>
                <c:pt idx="63">
                  <c:v>3.6666666666666665</c:v>
                </c:pt>
                <c:pt idx="64">
                  <c:v>3.8</c:v>
                </c:pt>
                <c:pt idx="65">
                  <c:v>3.6363636363636362</c:v>
                </c:pt>
                <c:pt idx="66">
                  <c:v>4.5</c:v>
                </c:pt>
                <c:pt idx="67">
                  <c:v>3.5714285714285716</c:v>
                </c:pt>
                <c:pt idx="68">
                  <c:v>3.2</c:v>
                </c:pt>
                <c:pt idx="69">
                  <c:v>3.6470588235294117</c:v>
                </c:pt>
                <c:pt idx="70">
                  <c:v>3.8181818181818183</c:v>
                </c:pt>
                <c:pt idx="71">
                  <c:v>4.125</c:v>
                </c:pt>
                <c:pt idx="73">
                  <c:v>3.5</c:v>
                </c:pt>
                <c:pt idx="74">
                  <c:v>3.8276931010691584</c:v>
                </c:pt>
                <c:pt idx="75">
                  <c:v>3.6842105263157894</c:v>
                </c:pt>
                <c:pt idx="76">
                  <c:v>4</c:v>
                </c:pt>
                <c:pt idx="77">
                  <c:v>3.4444444444444446</c:v>
                </c:pt>
                <c:pt idx="78">
                  <c:v>4.0555555555555554</c:v>
                </c:pt>
                <c:pt idx="79">
                  <c:v>3.8235294117647061</c:v>
                </c:pt>
                <c:pt idx="80">
                  <c:v>3.6086956521739131</c:v>
                </c:pt>
                <c:pt idx="82">
                  <c:v>5</c:v>
                </c:pt>
                <c:pt idx="83">
                  <c:v>3</c:v>
                </c:pt>
                <c:pt idx="84">
                  <c:v>4.4000000000000004</c:v>
                </c:pt>
                <c:pt idx="85">
                  <c:v>3</c:v>
                </c:pt>
                <c:pt idx="86">
                  <c:v>3.7142857142857144</c:v>
                </c:pt>
                <c:pt idx="87">
                  <c:v>3.75</c:v>
                </c:pt>
                <c:pt idx="88">
                  <c:v>4.2222222222222223</c:v>
                </c:pt>
                <c:pt idx="89">
                  <c:v>4</c:v>
                </c:pt>
                <c:pt idx="90">
                  <c:v>2.6666666666666665</c:v>
                </c:pt>
                <c:pt idx="91">
                  <c:v>4.0666666666666664</c:v>
                </c:pt>
                <c:pt idx="92">
                  <c:v>3.6666666666666665</c:v>
                </c:pt>
                <c:pt idx="93">
                  <c:v>4</c:v>
                </c:pt>
                <c:pt idx="94">
                  <c:v>4.0714285714285712</c:v>
                </c:pt>
                <c:pt idx="95">
                  <c:v>4.1764705882352944</c:v>
                </c:pt>
                <c:pt idx="96">
                  <c:v>3.7307692307692308</c:v>
                </c:pt>
                <c:pt idx="97">
                  <c:v>4</c:v>
                </c:pt>
                <c:pt idx="98">
                  <c:v>3.9705882352941178</c:v>
                </c:pt>
                <c:pt idx="99">
                  <c:v>3.4375</c:v>
                </c:pt>
                <c:pt idx="100">
                  <c:v>4.1428571428571432</c:v>
                </c:pt>
                <c:pt idx="101">
                  <c:v>3.8372093023255816</c:v>
                </c:pt>
                <c:pt idx="102">
                  <c:v>4.083333333333333</c:v>
                </c:pt>
                <c:pt idx="103">
                  <c:v>3.65</c:v>
                </c:pt>
                <c:pt idx="104">
                  <c:v>3.8</c:v>
                </c:pt>
                <c:pt idx="106">
                  <c:v>3.5990801174134512</c:v>
                </c:pt>
                <c:pt idx="107">
                  <c:v>4.5</c:v>
                </c:pt>
                <c:pt idx="108">
                  <c:v>3.3333333333333335</c:v>
                </c:pt>
                <c:pt idx="109">
                  <c:v>3.5555555555555554</c:v>
                </c:pt>
                <c:pt idx="110">
                  <c:v>3.5</c:v>
                </c:pt>
                <c:pt idx="111">
                  <c:v>3.96</c:v>
                </c:pt>
                <c:pt idx="112">
                  <c:v>3.375</c:v>
                </c:pt>
                <c:pt idx="113">
                  <c:v>3</c:v>
                </c:pt>
                <c:pt idx="114">
                  <c:v>3.5769230769230771</c:v>
                </c:pt>
                <c:pt idx="115">
                  <c:v>3.5909090909090908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районам'!$M$5:$M$120</c:f>
              <c:numCache>
                <c:formatCode>0.00</c:formatCode>
                <c:ptCount val="116"/>
                <c:pt idx="0">
                  <c:v>3.84</c:v>
                </c:pt>
                <c:pt idx="1">
                  <c:v>3.84</c:v>
                </c:pt>
                <c:pt idx="2">
                  <c:v>3.84</c:v>
                </c:pt>
                <c:pt idx="3">
                  <c:v>3.84</c:v>
                </c:pt>
                <c:pt idx="4">
                  <c:v>3.84</c:v>
                </c:pt>
                <c:pt idx="5">
                  <c:v>3.84</c:v>
                </c:pt>
                <c:pt idx="6">
                  <c:v>3.84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3.84</c:v>
                </c:pt>
                <c:pt idx="14">
                  <c:v>3.84</c:v>
                </c:pt>
                <c:pt idx="15">
                  <c:v>3.84</c:v>
                </c:pt>
                <c:pt idx="16">
                  <c:v>3.84</c:v>
                </c:pt>
                <c:pt idx="17">
                  <c:v>3.84</c:v>
                </c:pt>
                <c:pt idx="18">
                  <c:v>3.84</c:v>
                </c:pt>
                <c:pt idx="19">
                  <c:v>3.84</c:v>
                </c:pt>
                <c:pt idx="20">
                  <c:v>3.84</c:v>
                </c:pt>
                <c:pt idx="21">
                  <c:v>3.84</c:v>
                </c:pt>
                <c:pt idx="22">
                  <c:v>3.84</c:v>
                </c:pt>
                <c:pt idx="23">
                  <c:v>3.84</c:v>
                </c:pt>
                <c:pt idx="24">
                  <c:v>3.84</c:v>
                </c:pt>
                <c:pt idx="25">
                  <c:v>3.84</c:v>
                </c:pt>
                <c:pt idx="26">
                  <c:v>3.84</c:v>
                </c:pt>
                <c:pt idx="27">
                  <c:v>3.84</c:v>
                </c:pt>
                <c:pt idx="28">
                  <c:v>3.8</c:v>
                </c:pt>
                <c:pt idx="29">
                  <c:v>3.84</c:v>
                </c:pt>
                <c:pt idx="30">
                  <c:v>3.84</c:v>
                </c:pt>
                <c:pt idx="31">
                  <c:v>3.84</c:v>
                </c:pt>
                <c:pt idx="32">
                  <c:v>3.84</c:v>
                </c:pt>
                <c:pt idx="33">
                  <c:v>3.84</c:v>
                </c:pt>
                <c:pt idx="34">
                  <c:v>3.84</c:v>
                </c:pt>
                <c:pt idx="35">
                  <c:v>3.84</c:v>
                </c:pt>
                <c:pt idx="36">
                  <c:v>3.84</c:v>
                </c:pt>
                <c:pt idx="37">
                  <c:v>3.84</c:v>
                </c:pt>
                <c:pt idx="38">
                  <c:v>3.84</c:v>
                </c:pt>
                <c:pt idx="39">
                  <c:v>3.84</c:v>
                </c:pt>
                <c:pt idx="40">
                  <c:v>3.84</c:v>
                </c:pt>
                <c:pt idx="41">
                  <c:v>3.84</c:v>
                </c:pt>
                <c:pt idx="42">
                  <c:v>3.84</c:v>
                </c:pt>
                <c:pt idx="43">
                  <c:v>3.84</c:v>
                </c:pt>
                <c:pt idx="44">
                  <c:v>3.84</c:v>
                </c:pt>
                <c:pt idx="45">
                  <c:v>3.84</c:v>
                </c:pt>
                <c:pt idx="46">
                  <c:v>3.84</c:v>
                </c:pt>
                <c:pt idx="47">
                  <c:v>3.84</c:v>
                </c:pt>
                <c:pt idx="48">
                  <c:v>3.84</c:v>
                </c:pt>
                <c:pt idx="49">
                  <c:v>3.84</c:v>
                </c:pt>
                <c:pt idx="50">
                  <c:v>3.84</c:v>
                </c:pt>
                <c:pt idx="51">
                  <c:v>3.84</c:v>
                </c:pt>
                <c:pt idx="52">
                  <c:v>3.8</c:v>
                </c:pt>
                <c:pt idx="53">
                  <c:v>3.84</c:v>
                </c:pt>
                <c:pt idx="54">
                  <c:v>3.84</c:v>
                </c:pt>
                <c:pt idx="55">
                  <c:v>3.84</c:v>
                </c:pt>
                <c:pt idx="56">
                  <c:v>3.84</c:v>
                </c:pt>
                <c:pt idx="57">
                  <c:v>3.8</c:v>
                </c:pt>
                <c:pt idx="58">
                  <c:v>3.84</c:v>
                </c:pt>
                <c:pt idx="59">
                  <c:v>3.84</c:v>
                </c:pt>
                <c:pt idx="60">
                  <c:v>3.84</c:v>
                </c:pt>
                <c:pt idx="61">
                  <c:v>3.84</c:v>
                </c:pt>
                <c:pt idx="62">
                  <c:v>3.84</c:v>
                </c:pt>
                <c:pt idx="63">
                  <c:v>3.84</c:v>
                </c:pt>
                <c:pt idx="64">
                  <c:v>3.84</c:v>
                </c:pt>
                <c:pt idx="65">
                  <c:v>3.84</c:v>
                </c:pt>
                <c:pt idx="66">
                  <c:v>3.84</c:v>
                </c:pt>
                <c:pt idx="67">
                  <c:v>3.84</c:v>
                </c:pt>
                <c:pt idx="68">
                  <c:v>3.84</c:v>
                </c:pt>
                <c:pt idx="69">
                  <c:v>3.84</c:v>
                </c:pt>
                <c:pt idx="70">
                  <c:v>3.84</c:v>
                </c:pt>
                <c:pt idx="71">
                  <c:v>3.84</c:v>
                </c:pt>
                <c:pt idx="72">
                  <c:v>3.84</c:v>
                </c:pt>
                <c:pt idx="73">
                  <c:v>3.84</c:v>
                </c:pt>
                <c:pt idx="74">
                  <c:v>3.84</c:v>
                </c:pt>
                <c:pt idx="75">
                  <c:v>3.84</c:v>
                </c:pt>
                <c:pt idx="76">
                  <c:v>3.84</c:v>
                </c:pt>
                <c:pt idx="77">
                  <c:v>3.84</c:v>
                </c:pt>
                <c:pt idx="78">
                  <c:v>3.84</c:v>
                </c:pt>
                <c:pt idx="79">
                  <c:v>3.84</c:v>
                </c:pt>
                <c:pt idx="80">
                  <c:v>3.84</c:v>
                </c:pt>
                <c:pt idx="81">
                  <c:v>3.84</c:v>
                </c:pt>
                <c:pt idx="82">
                  <c:v>3.84</c:v>
                </c:pt>
                <c:pt idx="83">
                  <c:v>3.84</c:v>
                </c:pt>
                <c:pt idx="84">
                  <c:v>3.84</c:v>
                </c:pt>
                <c:pt idx="85">
                  <c:v>3.84</c:v>
                </c:pt>
                <c:pt idx="86">
                  <c:v>3.84</c:v>
                </c:pt>
                <c:pt idx="87">
                  <c:v>3.84</c:v>
                </c:pt>
                <c:pt idx="88">
                  <c:v>3.84</c:v>
                </c:pt>
                <c:pt idx="89">
                  <c:v>3.84</c:v>
                </c:pt>
                <c:pt idx="90">
                  <c:v>3.84</c:v>
                </c:pt>
                <c:pt idx="91">
                  <c:v>3.84</c:v>
                </c:pt>
                <c:pt idx="92">
                  <c:v>3.84</c:v>
                </c:pt>
                <c:pt idx="93">
                  <c:v>3.84</c:v>
                </c:pt>
                <c:pt idx="94">
                  <c:v>3.84</c:v>
                </c:pt>
                <c:pt idx="95">
                  <c:v>3.84</c:v>
                </c:pt>
                <c:pt idx="96">
                  <c:v>3.84</c:v>
                </c:pt>
                <c:pt idx="97">
                  <c:v>3.84</c:v>
                </c:pt>
                <c:pt idx="98">
                  <c:v>3.84</c:v>
                </c:pt>
                <c:pt idx="99">
                  <c:v>3.84</c:v>
                </c:pt>
                <c:pt idx="100">
                  <c:v>3.84</c:v>
                </c:pt>
                <c:pt idx="101">
                  <c:v>3.84</c:v>
                </c:pt>
                <c:pt idx="102">
                  <c:v>3.84</c:v>
                </c:pt>
                <c:pt idx="103">
                  <c:v>3.84</c:v>
                </c:pt>
                <c:pt idx="104">
                  <c:v>3.84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3.84</c:v>
                </c:pt>
                <c:pt idx="109">
                  <c:v>3.84</c:v>
                </c:pt>
                <c:pt idx="110">
                  <c:v>3.84</c:v>
                </c:pt>
                <c:pt idx="111">
                  <c:v>3.84</c:v>
                </c:pt>
                <c:pt idx="112">
                  <c:v>3.84</c:v>
                </c:pt>
                <c:pt idx="113">
                  <c:v>3.84</c:v>
                </c:pt>
                <c:pt idx="114">
                  <c:v>3.84</c:v>
                </c:pt>
                <c:pt idx="115">
                  <c:v>3.84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районам'!$L$5:$L$120</c:f>
              <c:numCache>
                <c:formatCode>0.00</c:formatCode>
                <c:ptCount val="116"/>
                <c:pt idx="0">
                  <c:v>3.7796418128654969</c:v>
                </c:pt>
                <c:pt idx="1">
                  <c:v>4</c:v>
                </c:pt>
                <c:pt idx="2">
                  <c:v>3.8888888888888888</c:v>
                </c:pt>
                <c:pt idx="3">
                  <c:v>4.3</c:v>
                </c:pt>
                <c:pt idx="4">
                  <c:v>3.75</c:v>
                </c:pt>
                <c:pt idx="5">
                  <c:v>3.3333333333333335</c:v>
                </c:pt>
                <c:pt idx="6">
                  <c:v>3.6315789473684212</c:v>
                </c:pt>
                <c:pt idx="7">
                  <c:v>3.8333333333333335</c:v>
                </c:pt>
                <c:pt idx="8">
                  <c:v>3.5</c:v>
                </c:pt>
                <c:pt idx="9">
                  <c:v>3.7070013320013318</c:v>
                </c:pt>
                <c:pt idx="10">
                  <c:v>3.7</c:v>
                </c:pt>
                <c:pt idx="11">
                  <c:v>4</c:v>
                </c:pt>
                <c:pt idx="12">
                  <c:v>3.6</c:v>
                </c:pt>
                <c:pt idx="13">
                  <c:v>4.125</c:v>
                </c:pt>
                <c:pt idx="14">
                  <c:v>3.8571428571428572</c:v>
                </c:pt>
                <c:pt idx="15">
                  <c:v>3.2</c:v>
                </c:pt>
                <c:pt idx="16">
                  <c:v>3.3333333333333335</c:v>
                </c:pt>
                <c:pt idx="17">
                  <c:v>3.5</c:v>
                </c:pt>
                <c:pt idx="18">
                  <c:v>4</c:v>
                </c:pt>
                <c:pt idx="19">
                  <c:v>3.4615384615384617</c:v>
                </c:pt>
                <c:pt idx="20">
                  <c:v>4</c:v>
                </c:pt>
                <c:pt idx="21">
                  <c:v>3.5904761904761906</c:v>
                </c:pt>
                <c:pt idx="22">
                  <c:v>3.7142857142857144</c:v>
                </c:pt>
                <c:pt idx="23">
                  <c:v>3.6666666666666665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2">
                  <c:v>3</c:v>
                </c:pt>
                <c:pt idx="33">
                  <c:v>3.6666666666666665</c:v>
                </c:pt>
                <c:pt idx="37">
                  <c:v>3.2</c:v>
                </c:pt>
                <c:pt idx="38">
                  <c:v>3.4285714285714284</c:v>
                </c:pt>
                <c:pt idx="39">
                  <c:v>3.7379286661614253</c:v>
                </c:pt>
                <c:pt idx="40">
                  <c:v>4</c:v>
                </c:pt>
                <c:pt idx="41">
                  <c:v>4.2</c:v>
                </c:pt>
                <c:pt idx="42">
                  <c:v>4.1896551724137927</c:v>
                </c:pt>
                <c:pt idx="43">
                  <c:v>4.1923076923076925</c:v>
                </c:pt>
                <c:pt idx="44">
                  <c:v>4</c:v>
                </c:pt>
                <c:pt idx="45">
                  <c:v>3.6666666666666665</c:v>
                </c:pt>
                <c:pt idx="47">
                  <c:v>4</c:v>
                </c:pt>
                <c:pt idx="49">
                  <c:v>3.3333333333333335</c:v>
                </c:pt>
                <c:pt idx="51">
                  <c:v>3.6875</c:v>
                </c:pt>
                <c:pt idx="52">
                  <c:v>3</c:v>
                </c:pt>
                <c:pt idx="53">
                  <c:v>3.6153846153846154</c:v>
                </c:pt>
                <c:pt idx="55">
                  <c:v>3</c:v>
                </c:pt>
                <c:pt idx="56">
                  <c:v>3.8461538461538463</c:v>
                </c:pt>
                <c:pt idx="57">
                  <c:v>3.6</c:v>
                </c:pt>
                <c:pt idx="59">
                  <c:v>3.6922631290278343</c:v>
                </c:pt>
                <c:pt idx="60">
                  <c:v>3.95</c:v>
                </c:pt>
                <c:pt idx="61">
                  <c:v>4.333333333333333</c:v>
                </c:pt>
                <c:pt idx="62">
                  <c:v>3.6</c:v>
                </c:pt>
                <c:pt idx="63">
                  <c:v>3.6666666666666665</c:v>
                </c:pt>
                <c:pt idx="64">
                  <c:v>3.6666666666666665</c:v>
                </c:pt>
                <c:pt idx="65">
                  <c:v>3.8333333333333335</c:v>
                </c:pt>
                <c:pt idx="66">
                  <c:v>3.7272727272727271</c:v>
                </c:pt>
                <c:pt idx="67">
                  <c:v>3.5</c:v>
                </c:pt>
                <c:pt idx="68">
                  <c:v>3.6666666666666665</c:v>
                </c:pt>
                <c:pt idx="69">
                  <c:v>3.6363636363636362</c:v>
                </c:pt>
                <c:pt idx="70">
                  <c:v>3.125</c:v>
                </c:pt>
                <c:pt idx="72">
                  <c:v>4</c:v>
                </c:pt>
                <c:pt idx="73">
                  <c:v>3.2941176470588234</c:v>
                </c:pt>
                <c:pt idx="74">
                  <c:v>3.766664302945383</c:v>
                </c:pt>
                <c:pt idx="75">
                  <c:v>3.4705882352941178</c:v>
                </c:pt>
                <c:pt idx="77">
                  <c:v>3.9</c:v>
                </c:pt>
                <c:pt idx="78">
                  <c:v>3.8333333333333335</c:v>
                </c:pt>
                <c:pt idx="79">
                  <c:v>3.625</c:v>
                </c:pt>
                <c:pt idx="80">
                  <c:v>3.7407407407407409</c:v>
                </c:pt>
                <c:pt idx="81">
                  <c:v>3.6</c:v>
                </c:pt>
                <c:pt idx="83">
                  <c:v>3.4</c:v>
                </c:pt>
                <c:pt idx="84">
                  <c:v>3.75</c:v>
                </c:pt>
                <c:pt idx="85">
                  <c:v>4</c:v>
                </c:pt>
                <c:pt idx="86">
                  <c:v>3.7142857142857144</c:v>
                </c:pt>
                <c:pt idx="87">
                  <c:v>3.5714285714285716</c:v>
                </c:pt>
                <c:pt idx="88">
                  <c:v>3.8333333333333335</c:v>
                </c:pt>
                <c:pt idx="89">
                  <c:v>3</c:v>
                </c:pt>
                <c:pt idx="90">
                  <c:v>4</c:v>
                </c:pt>
                <c:pt idx="91">
                  <c:v>3.4736842105263159</c:v>
                </c:pt>
                <c:pt idx="92">
                  <c:v>3.6666666666666665</c:v>
                </c:pt>
                <c:pt idx="93">
                  <c:v>3.6666666666666665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3.8846153846153846</c:v>
                </c:pt>
                <c:pt idx="99">
                  <c:v>3.5652173913043477</c:v>
                </c:pt>
                <c:pt idx="100">
                  <c:v>4.1785714285714288</c:v>
                </c:pt>
                <c:pt idx="101">
                  <c:v>4.3939393939393936</c:v>
                </c:pt>
                <c:pt idx="102">
                  <c:v>3.8235294117647061</c:v>
                </c:pt>
                <c:pt idx="103">
                  <c:v>3.375</c:v>
                </c:pt>
                <c:pt idx="104">
                  <c:v>4</c:v>
                </c:pt>
                <c:pt idx="106">
                  <c:v>3.8299498746867169</c:v>
                </c:pt>
                <c:pt idx="107">
                  <c:v>4</c:v>
                </c:pt>
                <c:pt idx="108">
                  <c:v>4</c:v>
                </c:pt>
                <c:pt idx="109">
                  <c:v>4.0714285714285712</c:v>
                </c:pt>
                <c:pt idx="110">
                  <c:v>3.3333333333333335</c:v>
                </c:pt>
                <c:pt idx="111">
                  <c:v>4.3157894736842106</c:v>
                </c:pt>
                <c:pt idx="112">
                  <c:v>3.8</c:v>
                </c:pt>
                <c:pt idx="114">
                  <c:v>3.3333333333333335</c:v>
                </c:pt>
                <c:pt idx="115">
                  <c:v>3.7857142857142856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районам'!$Q$5:$Q$120</c:f>
              <c:numCache>
                <c:formatCode>0.00</c:formatCode>
                <c:ptCount val="116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  <c:pt idx="23">
                  <c:v>3.8</c:v>
                </c:pt>
                <c:pt idx="24">
                  <c:v>3.8</c:v>
                </c:pt>
                <c:pt idx="25">
                  <c:v>3.8</c:v>
                </c:pt>
                <c:pt idx="26">
                  <c:v>3.8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  <c:pt idx="31">
                  <c:v>3.8</c:v>
                </c:pt>
                <c:pt idx="32">
                  <c:v>3.8</c:v>
                </c:pt>
                <c:pt idx="33">
                  <c:v>3.8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3.8</c:v>
                </c:pt>
                <c:pt idx="38">
                  <c:v>3.8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3.8</c:v>
                </c:pt>
                <c:pt idx="48">
                  <c:v>3.8</c:v>
                </c:pt>
                <c:pt idx="49">
                  <c:v>3.8</c:v>
                </c:pt>
                <c:pt idx="50">
                  <c:v>3.8</c:v>
                </c:pt>
                <c:pt idx="51">
                  <c:v>3.8</c:v>
                </c:pt>
                <c:pt idx="52">
                  <c:v>3.8</c:v>
                </c:pt>
                <c:pt idx="53">
                  <c:v>3.8</c:v>
                </c:pt>
                <c:pt idx="54">
                  <c:v>3.8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3.8</c:v>
                </c:pt>
                <c:pt idx="59">
                  <c:v>3.8</c:v>
                </c:pt>
                <c:pt idx="60">
                  <c:v>3.8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3.8</c:v>
                </c:pt>
                <c:pt idx="69">
                  <c:v>3.8</c:v>
                </c:pt>
                <c:pt idx="70">
                  <c:v>3.8</c:v>
                </c:pt>
                <c:pt idx="71">
                  <c:v>3.8</c:v>
                </c:pt>
                <c:pt idx="72">
                  <c:v>3.8</c:v>
                </c:pt>
                <c:pt idx="73">
                  <c:v>3.8</c:v>
                </c:pt>
                <c:pt idx="74">
                  <c:v>3.8</c:v>
                </c:pt>
                <c:pt idx="75">
                  <c:v>3.8</c:v>
                </c:pt>
                <c:pt idx="76">
                  <c:v>3.8</c:v>
                </c:pt>
                <c:pt idx="77">
                  <c:v>3.8</c:v>
                </c:pt>
                <c:pt idx="78">
                  <c:v>3.8</c:v>
                </c:pt>
                <c:pt idx="79">
                  <c:v>3.8</c:v>
                </c:pt>
                <c:pt idx="80">
                  <c:v>3.8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3.8</c:v>
                </c:pt>
                <c:pt idx="86">
                  <c:v>3.8</c:v>
                </c:pt>
                <c:pt idx="87">
                  <c:v>3.8</c:v>
                </c:pt>
                <c:pt idx="88">
                  <c:v>3.8</c:v>
                </c:pt>
                <c:pt idx="89">
                  <c:v>3.8</c:v>
                </c:pt>
                <c:pt idx="90">
                  <c:v>3.8</c:v>
                </c:pt>
                <c:pt idx="91">
                  <c:v>3.8</c:v>
                </c:pt>
                <c:pt idx="92">
                  <c:v>3.8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  <c:pt idx="97">
                  <c:v>3.8</c:v>
                </c:pt>
                <c:pt idx="98">
                  <c:v>3.8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3.8</c:v>
                </c:pt>
                <c:pt idx="108">
                  <c:v>3.8</c:v>
                </c:pt>
                <c:pt idx="109">
                  <c:v>3.8</c:v>
                </c:pt>
                <c:pt idx="110">
                  <c:v>3.8</c:v>
                </c:pt>
                <c:pt idx="111">
                  <c:v>3.8</c:v>
                </c:pt>
                <c:pt idx="112">
                  <c:v>3.8</c:v>
                </c:pt>
                <c:pt idx="113">
                  <c:v>3.8</c:v>
                </c:pt>
                <c:pt idx="114">
                  <c:v>3.8</c:v>
                </c:pt>
                <c:pt idx="115">
                  <c:v>3.8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'Физика-9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СШ-Интернат № 1</c:v>
                </c:pt>
                <c:pt idx="47">
                  <c:v>МАОУ СШ № 3</c:v>
                </c:pt>
                <c:pt idx="48">
                  <c:v>МБОУ СШ № 30</c:v>
                </c:pt>
                <c:pt idx="49">
                  <c:v>МБОУ СШ № 36</c:v>
                </c:pt>
                <c:pt idx="50">
                  <c:v>МБОУ СШ № 39</c:v>
                </c:pt>
                <c:pt idx="51">
                  <c:v>МАОУ СШ № 72 </c:v>
                </c:pt>
                <c:pt idx="52">
                  <c:v>МБОУ СШ № 73 </c:v>
                </c:pt>
                <c:pt idx="53">
                  <c:v>МАОУ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 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МАОУ СШ № 160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Комплекс "Покровский"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'Физика-9 диаграмма по районам'!$P$5:$P$120</c:f>
              <c:numCache>
                <c:formatCode>0.00</c:formatCode>
                <c:ptCount val="116"/>
                <c:pt idx="0">
                  <c:v>3.478096046110752</c:v>
                </c:pt>
                <c:pt idx="1">
                  <c:v>3</c:v>
                </c:pt>
                <c:pt idx="2">
                  <c:v>3.6153846153846154</c:v>
                </c:pt>
                <c:pt idx="3">
                  <c:v>3.9117647058823528</c:v>
                </c:pt>
                <c:pt idx="4">
                  <c:v>4</c:v>
                </c:pt>
                <c:pt idx="5">
                  <c:v>3</c:v>
                </c:pt>
                <c:pt idx="6">
                  <c:v>3.0476190476190474</c:v>
                </c:pt>
                <c:pt idx="7">
                  <c:v>4</c:v>
                </c:pt>
                <c:pt idx="8">
                  <c:v>3.25</c:v>
                </c:pt>
                <c:pt idx="9">
                  <c:v>3.8008117330697972</c:v>
                </c:pt>
                <c:pt idx="10">
                  <c:v>4.25</c:v>
                </c:pt>
                <c:pt idx="11">
                  <c:v>3.4</c:v>
                </c:pt>
                <c:pt idx="12">
                  <c:v>4.25</c:v>
                </c:pt>
                <c:pt idx="13">
                  <c:v>4.354838709677419</c:v>
                </c:pt>
                <c:pt idx="14">
                  <c:v>3.8461538461538463</c:v>
                </c:pt>
                <c:pt idx="15">
                  <c:v>4.333333333333333</c:v>
                </c:pt>
                <c:pt idx="16">
                  <c:v>3.8888888888888888</c:v>
                </c:pt>
                <c:pt idx="17">
                  <c:v>3.2</c:v>
                </c:pt>
                <c:pt idx="18">
                  <c:v>3.3333333333333335</c:v>
                </c:pt>
                <c:pt idx="19">
                  <c:v>3.6666666666666665</c:v>
                </c:pt>
                <c:pt idx="20">
                  <c:v>3.2857142857142856</c:v>
                </c:pt>
                <c:pt idx="21">
                  <c:v>3.4938082750582748</c:v>
                </c:pt>
                <c:pt idx="22">
                  <c:v>3.4615384615384617</c:v>
                </c:pt>
                <c:pt idx="23">
                  <c:v>4</c:v>
                </c:pt>
                <c:pt idx="24">
                  <c:v>3.75</c:v>
                </c:pt>
                <c:pt idx="25">
                  <c:v>4.2</c:v>
                </c:pt>
                <c:pt idx="26">
                  <c:v>3.6666666666666665</c:v>
                </c:pt>
                <c:pt idx="27">
                  <c:v>3.25</c:v>
                </c:pt>
                <c:pt idx="29">
                  <c:v>3</c:v>
                </c:pt>
                <c:pt idx="30">
                  <c:v>2.5</c:v>
                </c:pt>
                <c:pt idx="31">
                  <c:v>3.25</c:v>
                </c:pt>
                <c:pt idx="32">
                  <c:v>3.2727272727272729</c:v>
                </c:pt>
                <c:pt idx="33">
                  <c:v>3.5</c:v>
                </c:pt>
                <c:pt idx="34">
                  <c:v>3.5</c:v>
                </c:pt>
                <c:pt idx="35">
                  <c:v>3.25</c:v>
                </c:pt>
                <c:pt idx="36">
                  <c:v>4</c:v>
                </c:pt>
                <c:pt idx="37">
                  <c:v>3.3</c:v>
                </c:pt>
                <c:pt idx="38">
                  <c:v>4</c:v>
                </c:pt>
                <c:pt idx="39">
                  <c:v>3.8852645502645502</c:v>
                </c:pt>
                <c:pt idx="40">
                  <c:v>4</c:v>
                </c:pt>
                <c:pt idx="41">
                  <c:v>3</c:v>
                </c:pt>
                <c:pt idx="42">
                  <c:v>4.2222222222222223</c:v>
                </c:pt>
                <c:pt idx="43">
                  <c:v>3.8928571428571428</c:v>
                </c:pt>
                <c:pt idx="44">
                  <c:v>3.4</c:v>
                </c:pt>
                <c:pt idx="45">
                  <c:v>3.8333333333333335</c:v>
                </c:pt>
                <c:pt idx="46">
                  <c:v>5</c:v>
                </c:pt>
                <c:pt idx="47">
                  <c:v>4.625</c:v>
                </c:pt>
                <c:pt idx="48">
                  <c:v>5</c:v>
                </c:pt>
                <c:pt idx="49">
                  <c:v>3.25</c:v>
                </c:pt>
                <c:pt idx="50">
                  <c:v>3</c:v>
                </c:pt>
                <c:pt idx="51">
                  <c:v>3.8333333333333335</c:v>
                </c:pt>
                <c:pt idx="53">
                  <c:v>3.8333333333333335</c:v>
                </c:pt>
                <c:pt idx="55">
                  <c:v>3.5</c:v>
                </c:pt>
                <c:pt idx="56">
                  <c:v>3.8888888888888888</c:v>
                </c:pt>
                <c:pt idx="59">
                  <c:v>3.7992063492063495</c:v>
                </c:pt>
                <c:pt idx="60">
                  <c:v>4</c:v>
                </c:pt>
                <c:pt idx="61">
                  <c:v>4.0999999999999996</c:v>
                </c:pt>
                <c:pt idx="62">
                  <c:v>3.6666666666666665</c:v>
                </c:pt>
                <c:pt idx="63">
                  <c:v>3.5</c:v>
                </c:pt>
                <c:pt idx="64">
                  <c:v>4.333333333333333</c:v>
                </c:pt>
                <c:pt idx="65">
                  <c:v>3.5</c:v>
                </c:pt>
                <c:pt idx="66">
                  <c:v>4</c:v>
                </c:pt>
                <c:pt idx="67">
                  <c:v>4</c:v>
                </c:pt>
                <c:pt idx="68">
                  <c:v>3.8</c:v>
                </c:pt>
                <c:pt idx="69">
                  <c:v>3.3333333333333335</c:v>
                </c:pt>
                <c:pt idx="70">
                  <c:v>3.5555555555555554</c:v>
                </c:pt>
                <c:pt idx="71">
                  <c:v>4</c:v>
                </c:pt>
                <c:pt idx="72">
                  <c:v>3.4</c:v>
                </c:pt>
                <c:pt idx="73">
                  <c:v>4</c:v>
                </c:pt>
                <c:pt idx="74">
                  <c:v>3.8255672488431105</c:v>
                </c:pt>
                <c:pt idx="75">
                  <c:v>3.6666666666666665</c:v>
                </c:pt>
                <c:pt idx="77">
                  <c:v>3.4444444444444446</c:v>
                </c:pt>
                <c:pt idx="78">
                  <c:v>3.6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3.4</c:v>
                </c:pt>
                <c:pt idx="83">
                  <c:v>3.625</c:v>
                </c:pt>
                <c:pt idx="84">
                  <c:v>4.5</c:v>
                </c:pt>
                <c:pt idx="85">
                  <c:v>3</c:v>
                </c:pt>
                <c:pt idx="86">
                  <c:v>3.8666666666666667</c:v>
                </c:pt>
                <c:pt idx="87">
                  <c:v>3.3571428571428572</c:v>
                </c:pt>
                <c:pt idx="88">
                  <c:v>3.8181818181818183</c:v>
                </c:pt>
                <c:pt idx="89">
                  <c:v>4</c:v>
                </c:pt>
                <c:pt idx="90">
                  <c:v>3.5</c:v>
                </c:pt>
                <c:pt idx="91">
                  <c:v>3.9166666666666665</c:v>
                </c:pt>
                <c:pt idx="92">
                  <c:v>4</c:v>
                </c:pt>
                <c:pt idx="93">
                  <c:v>3.6363636363636362</c:v>
                </c:pt>
                <c:pt idx="94">
                  <c:v>4.0769230769230766</c:v>
                </c:pt>
                <c:pt idx="95">
                  <c:v>4</c:v>
                </c:pt>
                <c:pt idx="96">
                  <c:v>3.9230769230769229</c:v>
                </c:pt>
                <c:pt idx="97">
                  <c:v>3.5</c:v>
                </c:pt>
                <c:pt idx="98">
                  <c:v>3.9714285714285715</c:v>
                </c:pt>
                <c:pt idx="99">
                  <c:v>3.875</c:v>
                </c:pt>
                <c:pt idx="100">
                  <c:v>3.9583333333333335</c:v>
                </c:pt>
                <c:pt idx="101">
                  <c:v>4.0555555555555554</c:v>
                </c:pt>
                <c:pt idx="102">
                  <c:v>4.5</c:v>
                </c:pt>
                <c:pt idx="103">
                  <c:v>3.75</c:v>
                </c:pt>
                <c:pt idx="104">
                  <c:v>4</c:v>
                </c:pt>
                <c:pt idx="106">
                  <c:v>3.7481481481481485</c:v>
                </c:pt>
                <c:pt idx="107">
                  <c:v>3.7</c:v>
                </c:pt>
                <c:pt idx="108">
                  <c:v>3.75</c:v>
                </c:pt>
                <c:pt idx="109">
                  <c:v>4.2</c:v>
                </c:pt>
                <c:pt idx="110">
                  <c:v>3.5</c:v>
                </c:pt>
                <c:pt idx="111">
                  <c:v>4.25</c:v>
                </c:pt>
                <c:pt idx="112">
                  <c:v>3.6</c:v>
                </c:pt>
                <c:pt idx="113">
                  <c:v>3.2</c:v>
                </c:pt>
                <c:pt idx="114">
                  <c:v>3.7</c:v>
                </c:pt>
                <c:pt idx="115">
                  <c:v>3.8333333333333335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90912"/>
        <c:axId val="48392448"/>
      </c:lineChart>
      <c:catAx>
        <c:axId val="4839091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92448"/>
        <c:crosses val="autoZero"/>
        <c:auto val="1"/>
        <c:lblAlgn val="ctr"/>
        <c:lblOffset val="100"/>
        <c:noMultiLvlLbl val="0"/>
      </c:catAx>
      <c:valAx>
        <c:axId val="4839244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90912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17777703439732"/>
          <c:y val="1.8357347789899444E-2"/>
          <c:w val="0.70692203097666417"/>
          <c:h val="4.166696639777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Физика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3.2003766497264302E-2"/>
          <c:y val="9.56355328755873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45011104381183E-2"/>
          <c:y val="7.0597232436795915E-2"/>
          <c:w val="0.97462757924490206"/>
          <c:h val="0.58601115333699383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диаграмма'!$E$5:$E$120</c:f>
              <c:numCache>
                <c:formatCode>0.00</c:formatCode>
                <c:ptCount val="116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  <c:pt idx="105">
                  <c:v>3.92</c:v>
                </c:pt>
                <c:pt idx="106">
                  <c:v>3.92</c:v>
                </c:pt>
                <c:pt idx="107">
                  <c:v>3.92</c:v>
                </c:pt>
                <c:pt idx="108">
                  <c:v>3.92</c:v>
                </c:pt>
                <c:pt idx="109">
                  <c:v>3.92</c:v>
                </c:pt>
                <c:pt idx="110">
                  <c:v>3.92</c:v>
                </c:pt>
                <c:pt idx="111">
                  <c:v>3.92</c:v>
                </c:pt>
                <c:pt idx="112">
                  <c:v>3.92</c:v>
                </c:pt>
                <c:pt idx="113">
                  <c:v>3.92</c:v>
                </c:pt>
                <c:pt idx="114">
                  <c:v>3.92</c:v>
                </c:pt>
                <c:pt idx="115">
                  <c:v>3.92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диаграмма'!$D$5:$D$120</c:f>
              <c:numCache>
                <c:formatCode>0.00</c:formatCode>
                <c:ptCount val="116"/>
                <c:pt idx="0">
                  <c:v>4.0056972789115646</c:v>
                </c:pt>
                <c:pt idx="1">
                  <c:v>4.5</c:v>
                </c:pt>
                <c:pt idx="2">
                  <c:v>4</c:v>
                </c:pt>
                <c:pt idx="3">
                  <c:v>4</c:v>
                </c:pt>
                <c:pt idx="4">
                  <c:v>3.9750000000000001</c:v>
                </c:pt>
                <c:pt idx="5">
                  <c:v>3.9523809523809526</c:v>
                </c:pt>
                <c:pt idx="6">
                  <c:v>3.8125</c:v>
                </c:pt>
                <c:pt idx="7">
                  <c:v>3.8</c:v>
                </c:pt>
                <c:pt idx="9">
                  <c:v>3.79654807084124</c:v>
                </c:pt>
                <c:pt idx="10">
                  <c:v>4.333333333333333</c:v>
                </c:pt>
                <c:pt idx="11">
                  <c:v>4</c:v>
                </c:pt>
                <c:pt idx="12">
                  <c:v>4</c:v>
                </c:pt>
                <c:pt idx="13">
                  <c:v>3.903225806451613</c:v>
                </c:pt>
                <c:pt idx="14">
                  <c:v>3.8</c:v>
                </c:pt>
                <c:pt idx="15">
                  <c:v>3.7647058823529411</c:v>
                </c:pt>
                <c:pt idx="16">
                  <c:v>3.7058823529411766</c:v>
                </c:pt>
                <c:pt idx="17">
                  <c:v>3.625</c:v>
                </c:pt>
                <c:pt idx="18">
                  <c:v>3.5</c:v>
                </c:pt>
                <c:pt idx="19">
                  <c:v>3.3333333333333335</c:v>
                </c:pt>
                <c:pt idx="21">
                  <c:v>3.739700776143791</c:v>
                </c:pt>
                <c:pt idx="22">
                  <c:v>4.5</c:v>
                </c:pt>
                <c:pt idx="23">
                  <c:v>4.2222222222222223</c:v>
                </c:pt>
                <c:pt idx="24">
                  <c:v>4.0588235294117645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3.9375</c:v>
                </c:pt>
                <c:pt idx="29">
                  <c:v>3.8</c:v>
                </c:pt>
                <c:pt idx="30">
                  <c:v>3.75</c:v>
                </c:pt>
                <c:pt idx="31">
                  <c:v>3.7</c:v>
                </c:pt>
                <c:pt idx="32">
                  <c:v>3.7</c:v>
                </c:pt>
                <c:pt idx="33">
                  <c:v>3.6666666666666665</c:v>
                </c:pt>
                <c:pt idx="34">
                  <c:v>3.5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9">
                  <c:v>3.9528876487579296</c:v>
                </c:pt>
                <c:pt idx="40">
                  <c:v>5</c:v>
                </c:pt>
                <c:pt idx="41">
                  <c:v>4.5555555555555554</c:v>
                </c:pt>
                <c:pt idx="42">
                  <c:v>4.2857142857142856</c:v>
                </c:pt>
                <c:pt idx="43">
                  <c:v>4.25</c:v>
                </c:pt>
                <c:pt idx="44">
                  <c:v>4.25</c:v>
                </c:pt>
                <c:pt idx="45">
                  <c:v>4.0571428571428569</c:v>
                </c:pt>
                <c:pt idx="46">
                  <c:v>4.0526315789473681</c:v>
                </c:pt>
                <c:pt idx="47">
                  <c:v>4</c:v>
                </c:pt>
                <c:pt idx="48">
                  <c:v>4</c:v>
                </c:pt>
                <c:pt idx="49">
                  <c:v>3.9565217391304346</c:v>
                </c:pt>
                <c:pt idx="50">
                  <c:v>3.75</c:v>
                </c:pt>
                <c:pt idx="51">
                  <c:v>3.625</c:v>
                </c:pt>
                <c:pt idx="52">
                  <c:v>3.6</c:v>
                </c:pt>
                <c:pt idx="53">
                  <c:v>3.5</c:v>
                </c:pt>
                <c:pt idx="54">
                  <c:v>3.3636363636363638</c:v>
                </c:pt>
                <c:pt idx="55">
                  <c:v>3</c:v>
                </c:pt>
                <c:pt idx="59">
                  <c:v>3.8246304290947144</c:v>
                </c:pt>
                <c:pt idx="60">
                  <c:v>4.666666666666667</c:v>
                </c:pt>
                <c:pt idx="61">
                  <c:v>4.4285714285714288</c:v>
                </c:pt>
                <c:pt idx="62">
                  <c:v>4.0625</c:v>
                </c:pt>
                <c:pt idx="63">
                  <c:v>3.9230769230769229</c:v>
                </c:pt>
                <c:pt idx="64">
                  <c:v>3.8571428571428572</c:v>
                </c:pt>
                <c:pt idx="65">
                  <c:v>3.8461538461538463</c:v>
                </c:pt>
                <c:pt idx="66">
                  <c:v>3.7857142857142856</c:v>
                </c:pt>
                <c:pt idx="67">
                  <c:v>3.7</c:v>
                </c:pt>
                <c:pt idx="68">
                  <c:v>3.6666666666666665</c:v>
                </c:pt>
                <c:pt idx="69">
                  <c:v>3.6666666666666665</c:v>
                </c:pt>
                <c:pt idx="70">
                  <c:v>3.6666666666666665</c:v>
                </c:pt>
                <c:pt idx="71">
                  <c:v>3.5</c:v>
                </c:pt>
                <c:pt idx="72">
                  <c:v>3.4</c:v>
                </c:pt>
                <c:pt idx="73">
                  <c:v>3.375</c:v>
                </c:pt>
                <c:pt idx="74">
                  <c:v>3.8475136909444183</c:v>
                </c:pt>
                <c:pt idx="75">
                  <c:v>4.4000000000000004</c:v>
                </c:pt>
                <c:pt idx="76">
                  <c:v>4.3</c:v>
                </c:pt>
                <c:pt idx="77">
                  <c:v>4.2857142857142856</c:v>
                </c:pt>
                <c:pt idx="78">
                  <c:v>4.25</c:v>
                </c:pt>
                <c:pt idx="79">
                  <c:v>4.166666666666667</c:v>
                </c:pt>
                <c:pt idx="80">
                  <c:v>4.1071428571428568</c:v>
                </c:pt>
                <c:pt idx="81">
                  <c:v>4.0769230769230766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3.9375</c:v>
                </c:pt>
                <c:pt idx="87">
                  <c:v>3.8823529411764706</c:v>
                </c:pt>
                <c:pt idx="88">
                  <c:v>3.8571428571428572</c:v>
                </c:pt>
                <c:pt idx="89">
                  <c:v>3.8461538461538463</c:v>
                </c:pt>
                <c:pt idx="90">
                  <c:v>3.8</c:v>
                </c:pt>
                <c:pt idx="91">
                  <c:v>3.8</c:v>
                </c:pt>
                <c:pt idx="92">
                  <c:v>3.7894736842105261</c:v>
                </c:pt>
                <c:pt idx="93">
                  <c:v>3.7272727272727271</c:v>
                </c:pt>
                <c:pt idx="94">
                  <c:v>3.7222222222222223</c:v>
                </c:pt>
                <c:pt idx="95">
                  <c:v>3.6818181818181817</c:v>
                </c:pt>
                <c:pt idx="96">
                  <c:v>3.6666666666666665</c:v>
                </c:pt>
                <c:pt idx="97">
                  <c:v>3.6</c:v>
                </c:pt>
                <c:pt idx="98">
                  <c:v>3.6</c:v>
                </c:pt>
                <c:pt idx="99">
                  <c:v>3.5</c:v>
                </c:pt>
                <c:pt idx="100">
                  <c:v>3.4</c:v>
                </c:pt>
                <c:pt idx="101">
                  <c:v>3.3333333333333335</c:v>
                </c:pt>
                <c:pt idx="102">
                  <c:v>3</c:v>
                </c:pt>
                <c:pt idx="106">
                  <c:v>4.0072898295120511</c:v>
                </c:pt>
                <c:pt idx="107">
                  <c:v>4.5</c:v>
                </c:pt>
                <c:pt idx="108">
                  <c:v>4.4444444444444446</c:v>
                </c:pt>
                <c:pt idx="109">
                  <c:v>4.2592592592592595</c:v>
                </c:pt>
                <c:pt idx="110">
                  <c:v>4.0999999999999996</c:v>
                </c:pt>
                <c:pt idx="111">
                  <c:v>4.083333333333333</c:v>
                </c:pt>
                <c:pt idx="112">
                  <c:v>3.8333333333333335</c:v>
                </c:pt>
                <c:pt idx="113">
                  <c:v>3.75</c:v>
                </c:pt>
                <c:pt idx="114">
                  <c:v>3.6666666666666665</c:v>
                </c:pt>
                <c:pt idx="115">
                  <c:v>3.4285714285714284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диаграмма'!$I$5:$I$120</c:f>
              <c:numCache>
                <c:formatCode>0.00</c:formatCode>
                <c:ptCount val="116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диаграмма'!$H$5:$H$120</c:f>
              <c:numCache>
                <c:formatCode>0.00</c:formatCode>
                <c:ptCount val="116"/>
                <c:pt idx="0">
                  <c:v>3.5299077019471756</c:v>
                </c:pt>
                <c:pt idx="1">
                  <c:v>3.25</c:v>
                </c:pt>
                <c:pt idx="2">
                  <c:v>3.3333333333333335</c:v>
                </c:pt>
                <c:pt idx="3">
                  <c:v>4.4000000000000004</c:v>
                </c:pt>
                <c:pt idx="4">
                  <c:v>4.0526315789473681</c:v>
                </c:pt>
                <c:pt idx="5">
                  <c:v>3.8461538461538463</c:v>
                </c:pt>
                <c:pt idx="6">
                  <c:v>3.2142857142857144</c:v>
                </c:pt>
                <c:pt idx="7">
                  <c:v>3.1428571428571428</c:v>
                </c:pt>
                <c:pt idx="8">
                  <c:v>3</c:v>
                </c:pt>
                <c:pt idx="9">
                  <c:v>3.4644597826416006</c:v>
                </c:pt>
                <c:pt idx="10">
                  <c:v>3.3333333333333335</c:v>
                </c:pt>
                <c:pt idx="11">
                  <c:v>3.75</c:v>
                </c:pt>
                <c:pt idx="12">
                  <c:v>3.6666666666666665</c:v>
                </c:pt>
                <c:pt idx="13">
                  <c:v>3.6969696969696968</c:v>
                </c:pt>
                <c:pt idx="14">
                  <c:v>4</c:v>
                </c:pt>
                <c:pt idx="15">
                  <c:v>3.1666666666666665</c:v>
                </c:pt>
                <c:pt idx="16">
                  <c:v>3.7692307692307692</c:v>
                </c:pt>
                <c:pt idx="17">
                  <c:v>3.5833333333333335</c:v>
                </c:pt>
                <c:pt idx="18">
                  <c:v>3</c:v>
                </c:pt>
                <c:pt idx="19">
                  <c:v>3.1428571428571428</c:v>
                </c:pt>
                <c:pt idx="20">
                  <c:v>3</c:v>
                </c:pt>
                <c:pt idx="21">
                  <c:v>3.3474057315233785</c:v>
                </c:pt>
                <c:pt idx="22">
                  <c:v>3</c:v>
                </c:pt>
                <c:pt idx="23">
                  <c:v>4.1764705882352944</c:v>
                </c:pt>
                <c:pt idx="24">
                  <c:v>3.3846153846153846</c:v>
                </c:pt>
                <c:pt idx="25">
                  <c:v>3.6</c:v>
                </c:pt>
                <c:pt idx="26">
                  <c:v>4</c:v>
                </c:pt>
                <c:pt idx="27">
                  <c:v>3</c:v>
                </c:pt>
                <c:pt idx="28">
                  <c:v>3.75</c:v>
                </c:pt>
                <c:pt idx="29">
                  <c:v>3.3333333333333335</c:v>
                </c:pt>
                <c:pt idx="30">
                  <c:v>3.5</c:v>
                </c:pt>
                <c:pt idx="31">
                  <c:v>3.3</c:v>
                </c:pt>
                <c:pt idx="32">
                  <c:v>3</c:v>
                </c:pt>
                <c:pt idx="33">
                  <c:v>3.5</c:v>
                </c:pt>
                <c:pt idx="34">
                  <c:v>3</c:v>
                </c:pt>
                <c:pt idx="36">
                  <c:v>3</c:v>
                </c:pt>
                <c:pt idx="37">
                  <c:v>2.6666666666666665</c:v>
                </c:pt>
                <c:pt idx="39">
                  <c:v>3.778705659384423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4.2833333333333332</c:v>
                </c:pt>
                <c:pt idx="44">
                  <c:v>4.0714285714285712</c:v>
                </c:pt>
                <c:pt idx="45">
                  <c:v>3.870967741935484</c:v>
                </c:pt>
                <c:pt idx="46">
                  <c:v>3.875</c:v>
                </c:pt>
                <c:pt idx="47">
                  <c:v>4.166666666666667</c:v>
                </c:pt>
                <c:pt idx="48">
                  <c:v>4</c:v>
                </c:pt>
                <c:pt idx="49">
                  <c:v>4.09375</c:v>
                </c:pt>
                <c:pt idx="50">
                  <c:v>4.2</c:v>
                </c:pt>
                <c:pt idx="51">
                  <c:v>3.5555555555555554</c:v>
                </c:pt>
                <c:pt idx="52">
                  <c:v>4</c:v>
                </c:pt>
                <c:pt idx="54">
                  <c:v>3.5</c:v>
                </c:pt>
                <c:pt idx="55">
                  <c:v>3</c:v>
                </c:pt>
                <c:pt idx="56">
                  <c:v>3.4</c:v>
                </c:pt>
                <c:pt idx="57">
                  <c:v>3</c:v>
                </c:pt>
                <c:pt idx="58">
                  <c:v>3</c:v>
                </c:pt>
                <c:pt idx="59">
                  <c:v>3.746979327861681</c:v>
                </c:pt>
                <c:pt idx="61">
                  <c:v>4.5</c:v>
                </c:pt>
                <c:pt idx="62">
                  <c:v>4.1111111111111107</c:v>
                </c:pt>
                <c:pt idx="63">
                  <c:v>3.6363636363636362</c:v>
                </c:pt>
                <c:pt idx="64">
                  <c:v>4.125</c:v>
                </c:pt>
                <c:pt idx="65">
                  <c:v>3.8571428571428572</c:v>
                </c:pt>
                <c:pt idx="66">
                  <c:v>3.5</c:v>
                </c:pt>
                <c:pt idx="67">
                  <c:v>3.2777777777777777</c:v>
                </c:pt>
                <c:pt idx="68">
                  <c:v>3.8</c:v>
                </c:pt>
                <c:pt idx="69">
                  <c:v>3.6470588235294117</c:v>
                </c:pt>
                <c:pt idx="70">
                  <c:v>3.2</c:v>
                </c:pt>
                <c:pt idx="71">
                  <c:v>3.5714285714285716</c:v>
                </c:pt>
                <c:pt idx="72">
                  <c:v>3.6666666666666665</c:v>
                </c:pt>
                <c:pt idx="73">
                  <c:v>3.8181818181818183</c:v>
                </c:pt>
                <c:pt idx="74">
                  <c:v>3.8276931010691593</c:v>
                </c:pt>
                <c:pt idx="75">
                  <c:v>4.4000000000000004</c:v>
                </c:pt>
                <c:pt idx="76">
                  <c:v>4.0555555555555554</c:v>
                </c:pt>
                <c:pt idx="77">
                  <c:v>4</c:v>
                </c:pt>
                <c:pt idx="78">
                  <c:v>3.8372093023255816</c:v>
                </c:pt>
                <c:pt idx="79">
                  <c:v>3.7307692307692308</c:v>
                </c:pt>
                <c:pt idx="80">
                  <c:v>3.9705882352941178</c:v>
                </c:pt>
                <c:pt idx="81">
                  <c:v>4.083333333333333</c:v>
                </c:pt>
                <c:pt idx="82">
                  <c:v>3.75</c:v>
                </c:pt>
                <c:pt idx="83">
                  <c:v>4.2222222222222223</c:v>
                </c:pt>
                <c:pt idx="84">
                  <c:v>5</c:v>
                </c:pt>
                <c:pt idx="86">
                  <c:v>4.0714285714285712</c:v>
                </c:pt>
                <c:pt idx="87">
                  <c:v>3.4375</c:v>
                </c:pt>
                <c:pt idx="88">
                  <c:v>3.8235294117647061</c:v>
                </c:pt>
                <c:pt idx="89">
                  <c:v>4.1428571428571432</c:v>
                </c:pt>
                <c:pt idx="90">
                  <c:v>4</c:v>
                </c:pt>
                <c:pt idx="91">
                  <c:v>3.8</c:v>
                </c:pt>
                <c:pt idx="92">
                  <c:v>3.6086956521739131</c:v>
                </c:pt>
                <c:pt idx="93">
                  <c:v>4</c:v>
                </c:pt>
                <c:pt idx="94">
                  <c:v>4.1764705882352944</c:v>
                </c:pt>
                <c:pt idx="95">
                  <c:v>3.6842105263157894</c:v>
                </c:pt>
                <c:pt idx="96">
                  <c:v>3.7142857142857144</c:v>
                </c:pt>
                <c:pt idx="97">
                  <c:v>3.65</c:v>
                </c:pt>
                <c:pt idx="98">
                  <c:v>3.4444444444444446</c:v>
                </c:pt>
                <c:pt idx="99">
                  <c:v>4.0666666666666664</c:v>
                </c:pt>
                <c:pt idx="100">
                  <c:v>3</c:v>
                </c:pt>
                <c:pt idx="101">
                  <c:v>3.6666666666666665</c:v>
                </c:pt>
                <c:pt idx="103">
                  <c:v>2.6666666666666665</c:v>
                </c:pt>
                <c:pt idx="104">
                  <c:v>3</c:v>
                </c:pt>
                <c:pt idx="105">
                  <c:v>4</c:v>
                </c:pt>
                <c:pt idx="106">
                  <c:v>3.5990801174134504</c:v>
                </c:pt>
                <c:pt idx="107">
                  <c:v>3</c:v>
                </c:pt>
                <c:pt idx="108">
                  <c:v>4.5</c:v>
                </c:pt>
                <c:pt idx="109">
                  <c:v>3.96</c:v>
                </c:pt>
                <c:pt idx="110">
                  <c:v>3.5769230769230771</c:v>
                </c:pt>
                <c:pt idx="111">
                  <c:v>3.5909090909090908</c:v>
                </c:pt>
                <c:pt idx="112">
                  <c:v>3.3333333333333335</c:v>
                </c:pt>
                <c:pt idx="113">
                  <c:v>3.5</c:v>
                </c:pt>
                <c:pt idx="114">
                  <c:v>3.5555555555555554</c:v>
                </c:pt>
                <c:pt idx="115">
                  <c:v>3.375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диаграмма'!$M$5:$M$120</c:f>
              <c:numCache>
                <c:formatCode>0.00</c:formatCode>
                <c:ptCount val="116"/>
                <c:pt idx="0">
                  <c:v>3.84</c:v>
                </c:pt>
                <c:pt idx="1">
                  <c:v>3.84</c:v>
                </c:pt>
                <c:pt idx="2">
                  <c:v>3.84</c:v>
                </c:pt>
                <c:pt idx="3">
                  <c:v>3.84</c:v>
                </c:pt>
                <c:pt idx="4">
                  <c:v>3.84</c:v>
                </c:pt>
                <c:pt idx="5">
                  <c:v>3.84</c:v>
                </c:pt>
                <c:pt idx="6">
                  <c:v>3.84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3.84</c:v>
                </c:pt>
                <c:pt idx="14">
                  <c:v>3.84</c:v>
                </c:pt>
                <c:pt idx="15">
                  <c:v>3.84</c:v>
                </c:pt>
                <c:pt idx="16">
                  <c:v>3.84</c:v>
                </c:pt>
                <c:pt idx="17">
                  <c:v>3.84</c:v>
                </c:pt>
                <c:pt idx="18">
                  <c:v>3.84</c:v>
                </c:pt>
                <c:pt idx="19">
                  <c:v>3.84</c:v>
                </c:pt>
                <c:pt idx="20">
                  <c:v>3.84</c:v>
                </c:pt>
                <c:pt idx="21">
                  <c:v>3.84</c:v>
                </c:pt>
                <c:pt idx="22">
                  <c:v>3.84</c:v>
                </c:pt>
                <c:pt idx="23">
                  <c:v>3.84</c:v>
                </c:pt>
                <c:pt idx="24">
                  <c:v>3.84</c:v>
                </c:pt>
                <c:pt idx="25">
                  <c:v>3.84</c:v>
                </c:pt>
                <c:pt idx="26">
                  <c:v>3.84</c:v>
                </c:pt>
                <c:pt idx="27">
                  <c:v>3.84</c:v>
                </c:pt>
                <c:pt idx="28">
                  <c:v>3.84</c:v>
                </c:pt>
                <c:pt idx="29">
                  <c:v>3.84</c:v>
                </c:pt>
                <c:pt idx="30">
                  <c:v>3.84</c:v>
                </c:pt>
                <c:pt idx="31">
                  <c:v>3.84</c:v>
                </c:pt>
                <c:pt idx="32">
                  <c:v>3.84</c:v>
                </c:pt>
                <c:pt idx="33">
                  <c:v>3.8</c:v>
                </c:pt>
                <c:pt idx="34">
                  <c:v>3.84</c:v>
                </c:pt>
                <c:pt idx="35">
                  <c:v>3.84</c:v>
                </c:pt>
                <c:pt idx="36">
                  <c:v>3.84</c:v>
                </c:pt>
                <c:pt idx="37">
                  <c:v>3.84</c:v>
                </c:pt>
                <c:pt idx="38">
                  <c:v>3.84</c:v>
                </c:pt>
                <c:pt idx="39">
                  <c:v>3.84</c:v>
                </c:pt>
                <c:pt idx="40">
                  <c:v>3.84</c:v>
                </c:pt>
                <c:pt idx="41">
                  <c:v>3.84</c:v>
                </c:pt>
                <c:pt idx="42">
                  <c:v>3.84</c:v>
                </c:pt>
                <c:pt idx="43">
                  <c:v>3.84</c:v>
                </c:pt>
                <c:pt idx="44">
                  <c:v>3.84</c:v>
                </c:pt>
                <c:pt idx="45">
                  <c:v>3.84</c:v>
                </c:pt>
                <c:pt idx="46">
                  <c:v>3.84</c:v>
                </c:pt>
                <c:pt idx="47">
                  <c:v>3.84</c:v>
                </c:pt>
                <c:pt idx="48">
                  <c:v>3.8</c:v>
                </c:pt>
                <c:pt idx="49">
                  <c:v>3.84</c:v>
                </c:pt>
                <c:pt idx="50">
                  <c:v>3.84</c:v>
                </c:pt>
                <c:pt idx="51">
                  <c:v>3.84</c:v>
                </c:pt>
                <c:pt idx="52">
                  <c:v>3.84</c:v>
                </c:pt>
                <c:pt idx="53">
                  <c:v>3.84</c:v>
                </c:pt>
                <c:pt idx="54">
                  <c:v>3.84</c:v>
                </c:pt>
                <c:pt idx="55">
                  <c:v>3.8</c:v>
                </c:pt>
                <c:pt idx="56">
                  <c:v>3.84</c:v>
                </c:pt>
                <c:pt idx="57">
                  <c:v>3.84</c:v>
                </c:pt>
                <c:pt idx="58">
                  <c:v>3.84</c:v>
                </c:pt>
                <c:pt idx="59">
                  <c:v>3.84</c:v>
                </c:pt>
                <c:pt idx="60">
                  <c:v>3.84</c:v>
                </c:pt>
                <c:pt idx="61">
                  <c:v>3.84</c:v>
                </c:pt>
                <c:pt idx="62">
                  <c:v>3.84</c:v>
                </c:pt>
                <c:pt idx="63">
                  <c:v>3.84</c:v>
                </c:pt>
                <c:pt idx="64">
                  <c:v>3.84</c:v>
                </c:pt>
                <c:pt idx="65">
                  <c:v>3.84</c:v>
                </c:pt>
                <c:pt idx="66">
                  <c:v>3.84</c:v>
                </c:pt>
                <c:pt idx="67">
                  <c:v>3.84</c:v>
                </c:pt>
                <c:pt idx="68">
                  <c:v>3.84</c:v>
                </c:pt>
                <c:pt idx="69">
                  <c:v>3.84</c:v>
                </c:pt>
                <c:pt idx="70">
                  <c:v>3.84</c:v>
                </c:pt>
                <c:pt idx="71">
                  <c:v>3.84</c:v>
                </c:pt>
                <c:pt idx="72">
                  <c:v>3.84</c:v>
                </c:pt>
                <c:pt idx="73">
                  <c:v>3.84</c:v>
                </c:pt>
                <c:pt idx="74">
                  <c:v>3.84</c:v>
                </c:pt>
                <c:pt idx="75">
                  <c:v>3.84</c:v>
                </c:pt>
                <c:pt idx="76">
                  <c:v>3.84</c:v>
                </c:pt>
                <c:pt idx="77">
                  <c:v>3.84</c:v>
                </c:pt>
                <c:pt idx="78">
                  <c:v>3.84</c:v>
                </c:pt>
                <c:pt idx="79">
                  <c:v>3.84</c:v>
                </c:pt>
                <c:pt idx="80">
                  <c:v>3.84</c:v>
                </c:pt>
                <c:pt idx="81">
                  <c:v>3.84</c:v>
                </c:pt>
                <c:pt idx="82">
                  <c:v>3.84</c:v>
                </c:pt>
                <c:pt idx="83">
                  <c:v>3.84</c:v>
                </c:pt>
                <c:pt idx="84">
                  <c:v>3.84</c:v>
                </c:pt>
                <c:pt idx="85">
                  <c:v>3.84</c:v>
                </c:pt>
                <c:pt idx="86">
                  <c:v>3.84</c:v>
                </c:pt>
                <c:pt idx="87">
                  <c:v>3.84</c:v>
                </c:pt>
                <c:pt idx="88">
                  <c:v>3.84</c:v>
                </c:pt>
                <c:pt idx="89">
                  <c:v>3.84</c:v>
                </c:pt>
                <c:pt idx="90">
                  <c:v>3.84</c:v>
                </c:pt>
                <c:pt idx="91">
                  <c:v>3.84</c:v>
                </c:pt>
                <c:pt idx="92">
                  <c:v>3.84</c:v>
                </c:pt>
                <c:pt idx="93">
                  <c:v>3.84</c:v>
                </c:pt>
                <c:pt idx="94">
                  <c:v>3.84</c:v>
                </c:pt>
                <c:pt idx="95">
                  <c:v>3.84</c:v>
                </c:pt>
                <c:pt idx="96">
                  <c:v>3.84</c:v>
                </c:pt>
                <c:pt idx="97">
                  <c:v>3.84</c:v>
                </c:pt>
                <c:pt idx="98">
                  <c:v>3.84</c:v>
                </c:pt>
                <c:pt idx="99">
                  <c:v>3.84</c:v>
                </c:pt>
                <c:pt idx="100">
                  <c:v>3.84</c:v>
                </c:pt>
                <c:pt idx="101">
                  <c:v>3.84</c:v>
                </c:pt>
                <c:pt idx="102">
                  <c:v>3.84</c:v>
                </c:pt>
                <c:pt idx="103">
                  <c:v>3.84</c:v>
                </c:pt>
                <c:pt idx="104">
                  <c:v>3.84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3.84</c:v>
                </c:pt>
                <c:pt idx="109">
                  <c:v>3.84</c:v>
                </c:pt>
                <c:pt idx="110">
                  <c:v>3.84</c:v>
                </c:pt>
                <c:pt idx="111">
                  <c:v>3.84</c:v>
                </c:pt>
                <c:pt idx="112">
                  <c:v>3.84</c:v>
                </c:pt>
                <c:pt idx="113">
                  <c:v>3.84</c:v>
                </c:pt>
                <c:pt idx="114">
                  <c:v>3.84</c:v>
                </c:pt>
                <c:pt idx="115">
                  <c:v>3.84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диаграмма'!$L$5:$L$120</c:f>
              <c:numCache>
                <c:formatCode>0.00</c:formatCode>
                <c:ptCount val="116"/>
                <c:pt idx="0">
                  <c:v>3.7796418128654969</c:v>
                </c:pt>
                <c:pt idx="1">
                  <c:v>3.5</c:v>
                </c:pt>
                <c:pt idx="2">
                  <c:v>4</c:v>
                </c:pt>
                <c:pt idx="3">
                  <c:v>3.75</c:v>
                </c:pt>
                <c:pt idx="4">
                  <c:v>4.3</c:v>
                </c:pt>
                <c:pt idx="5">
                  <c:v>3.8888888888888888</c:v>
                </c:pt>
                <c:pt idx="6">
                  <c:v>3.6315789473684212</c:v>
                </c:pt>
                <c:pt idx="7">
                  <c:v>3.8333333333333335</c:v>
                </c:pt>
                <c:pt idx="8">
                  <c:v>3.3333333333333335</c:v>
                </c:pt>
                <c:pt idx="9">
                  <c:v>3.7070013320013318</c:v>
                </c:pt>
                <c:pt idx="10">
                  <c:v>3.7</c:v>
                </c:pt>
                <c:pt idx="11">
                  <c:v>3.3333333333333335</c:v>
                </c:pt>
                <c:pt idx="12">
                  <c:v>3.2</c:v>
                </c:pt>
                <c:pt idx="13">
                  <c:v>4.125</c:v>
                </c:pt>
                <c:pt idx="14">
                  <c:v>4</c:v>
                </c:pt>
                <c:pt idx="15">
                  <c:v>4</c:v>
                </c:pt>
                <c:pt idx="16">
                  <c:v>3.8571428571428572</c:v>
                </c:pt>
                <c:pt idx="17">
                  <c:v>3.6</c:v>
                </c:pt>
                <c:pt idx="18">
                  <c:v>3.5</c:v>
                </c:pt>
                <c:pt idx="19">
                  <c:v>4</c:v>
                </c:pt>
                <c:pt idx="20">
                  <c:v>3.4615384615384617</c:v>
                </c:pt>
                <c:pt idx="21">
                  <c:v>3.5904761904761906</c:v>
                </c:pt>
                <c:pt idx="23">
                  <c:v>3.6666666666666665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3.2</c:v>
                </c:pt>
                <c:pt idx="28">
                  <c:v>3.7142857142857144</c:v>
                </c:pt>
                <c:pt idx="29">
                  <c:v>3</c:v>
                </c:pt>
                <c:pt idx="30">
                  <c:v>3.6666666666666665</c:v>
                </c:pt>
                <c:pt idx="31">
                  <c:v>3</c:v>
                </c:pt>
                <c:pt idx="32">
                  <c:v>3.4285714285714284</c:v>
                </c:pt>
                <c:pt idx="33">
                  <c:v>4</c:v>
                </c:pt>
                <c:pt idx="36">
                  <c:v>5</c:v>
                </c:pt>
                <c:pt idx="37">
                  <c:v>3</c:v>
                </c:pt>
                <c:pt idx="39">
                  <c:v>3.7379286661614253</c:v>
                </c:pt>
                <c:pt idx="41">
                  <c:v>4</c:v>
                </c:pt>
                <c:pt idx="42">
                  <c:v>4.2</c:v>
                </c:pt>
                <c:pt idx="43">
                  <c:v>4.1896551724137927</c:v>
                </c:pt>
                <c:pt idx="44">
                  <c:v>3.6153846153846154</c:v>
                </c:pt>
                <c:pt idx="45">
                  <c:v>4</c:v>
                </c:pt>
                <c:pt idx="46">
                  <c:v>3.8461538461538463</c:v>
                </c:pt>
                <c:pt idx="47">
                  <c:v>3.6875</c:v>
                </c:pt>
                <c:pt idx="48">
                  <c:v>3.6</c:v>
                </c:pt>
                <c:pt idx="49">
                  <c:v>4.1923076923076925</c:v>
                </c:pt>
                <c:pt idx="50">
                  <c:v>4</c:v>
                </c:pt>
                <c:pt idx="52">
                  <c:v>3.6666666666666665</c:v>
                </c:pt>
                <c:pt idx="54">
                  <c:v>3</c:v>
                </c:pt>
                <c:pt idx="55">
                  <c:v>3</c:v>
                </c:pt>
                <c:pt idx="56">
                  <c:v>3.3333333333333335</c:v>
                </c:pt>
                <c:pt idx="59">
                  <c:v>3.6922631290278343</c:v>
                </c:pt>
                <c:pt idx="60">
                  <c:v>4</c:v>
                </c:pt>
                <c:pt idx="61">
                  <c:v>3.7272727272727271</c:v>
                </c:pt>
                <c:pt idx="62">
                  <c:v>3.95</c:v>
                </c:pt>
                <c:pt idx="63">
                  <c:v>3.8333333333333335</c:v>
                </c:pt>
                <c:pt idx="65">
                  <c:v>4.333333333333333</c:v>
                </c:pt>
                <c:pt idx="66">
                  <c:v>3.2941176470588234</c:v>
                </c:pt>
                <c:pt idx="67">
                  <c:v>3.6</c:v>
                </c:pt>
                <c:pt idx="68">
                  <c:v>3.6666666666666665</c:v>
                </c:pt>
                <c:pt idx="69">
                  <c:v>3.6363636363636362</c:v>
                </c:pt>
                <c:pt idx="70">
                  <c:v>3.6666666666666665</c:v>
                </c:pt>
                <c:pt idx="71">
                  <c:v>3.5</c:v>
                </c:pt>
                <c:pt idx="72">
                  <c:v>3.6666666666666665</c:v>
                </c:pt>
                <c:pt idx="73">
                  <c:v>3.125</c:v>
                </c:pt>
                <c:pt idx="74">
                  <c:v>3.7666643029453835</c:v>
                </c:pt>
                <c:pt idx="75">
                  <c:v>3.75</c:v>
                </c:pt>
                <c:pt idx="76">
                  <c:v>3.8333333333333335</c:v>
                </c:pt>
                <c:pt idx="77">
                  <c:v>4</c:v>
                </c:pt>
                <c:pt idx="78">
                  <c:v>4.3939393939393936</c:v>
                </c:pt>
                <c:pt idx="79">
                  <c:v>4</c:v>
                </c:pt>
                <c:pt idx="80">
                  <c:v>3.8846153846153846</c:v>
                </c:pt>
                <c:pt idx="81">
                  <c:v>3.8235294117647061</c:v>
                </c:pt>
                <c:pt idx="82">
                  <c:v>3.5714285714285716</c:v>
                </c:pt>
                <c:pt idx="83">
                  <c:v>3.8333333333333335</c:v>
                </c:pt>
                <c:pt idx="85">
                  <c:v>3.6</c:v>
                </c:pt>
                <c:pt idx="86">
                  <c:v>4</c:v>
                </c:pt>
                <c:pt idx="87">
                  <c:v>3.5652173913043477</c:v>
                </c:pt>
                <c:pt idx="88">
                  <c:v>3.625</c:v>
                </c:pt>
                <c:pt idx="89">
                  <c:v>4.1785714285714288</c:v>
                </c:pt>
                <c:pt idx="90">
                  <c:v>3</c:v>
                </c:pt>
                <c:pt idx="91">
                  <c:v>4</c:v>
                </c:pt>
                <c:pt idx="92">
                  <c:v>3.7407407407407409</c:v>
                </c:pt>
                <c:pt idx="93">
                  <c:v>3.6666666666666665</c:v>
                </c:pt>
                <c:pt idx="94">
                  <c:v>4</c:v>
                </c:pt>
                <c:pt idx="95">
                  <c:v>3.4705882352941178</c:v>
                </c:pt>
                <c:pt idx="96">
                  <c:v>3.7142857142857144</c:v>
                </c:pt>
                <c:pt idx="97">
                  <c:v>3.375</c:v>
                </c:pt>
                <c:pt idx="98">
                  <c:v>3.9</c:v>
                </c:pt>
                <c:pt idx="99">
                  <c:v>3.4736842105263159</c:v>
                </c:pt>
                <c:pt idx="100">
                  <c:v>3.4</c:v>
                </c:pt>
                <c:pt idx="101">
                  <c:v>3.6666666666666665</c:v>
                </c:pt>
                <c:pt idx="103">
                  <c:v>4</c:v>
                </c:pt>
                <c:pt idx="104">
                  <c:v>4</c:v>
                </c:pt>
                <c:pt idx="106">
                  <c:v>3.8299498746867164</c:v>
                </c:pt>
                <c:pt idx="108">
                  <c:v>4</c:v>
                </c:pt>
                <c:pt idx="109">
                  <c:v>4.3157894736842106</c:v>
                </c:pt>
                <c:pt idx="110">
                  <c:v>3.3333333333333335</c:v>
                </c:pt>
                <c:pt idx="111">
                  <c:v>3.7857142857142856</c:v>
                </c:pt>
                <c:pt idx="112">
                  <c:v>4</c:v>
                </c:pt>
                <c:pt idx="113">
                  <c:v>3.3333333333333335</c:v>
                </c:pt>
                <c:pt idx="114">
                  <c:v>4.0714285714285712</c:v>
                </c:pt>
                <c:pt idx="115">
                  <c:v>3.8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диаграмма'!$Q$5:$Q$120</c:f>
              <c:numCache>
                <c:formatCode>0.00</c:formatCode>
                <c:ptCount val="116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  <c:pt idx="23">
                  <c:v>3.8</c:v>
                </c:pt>
                <c:pt idx="24">
                  <c:v>3.8</c:v>
                </c:pt>
                <c:pt idx="25">
                  <c:v>3.8</c:v>
                </c:pt>
                <c:pt idx="26">
                  <c:v>3.8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  <c:pt idx="31">
                  <c:v>3.8</c:v>
                </c:pt>
                <c:pt idx="32">
                  <c:v>3.8</c:v>
                </c:pt>
                <c:pt idx="33">
                  <c:v>3.8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3.8</c:v>
                </c:pt>
                <c:pt idx="38">
                  <c:v>3.8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3.8</c:v>
                </c:pt>
                <c:pt idx="48">
                  <c:v>3.8</c:v>
                </c:pt>
                <c:pt idx="49">
                  <c:v>3.8</c:v>
                </c:pt>
                <c:pt idx="50">
                  <c:v>3.8</c:v>
                </c:pt>
                <c:pt idx="51">
                  <c:v>3.8</c:v>
                </c:pt>
                <c:pt idx="52">
                  <c:v>3.8</c:v>
                </c:pt>
                <c:pt idx="53">
                  <c:v>3.8</c:v>
                </c:pt>
                <c:pt idx="54">
                  <c:v>3.8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3.8</c:v>
                </c:pt>
                <c:pt idx="59">
                  <c:v>3.8</c:v>
                </c:pt>
                <c:pt idx="60">
                  <c:v>3.8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3.8</c:v>
                </c:pt>
                <c:pt idx="69">
                  <c:v>3.8</c:v>
                </c:pt>
                <c:pt idx="70">
                  <c:v>3.8</c:v>
                </c:pt>
                <c:pt idx="71">
                  <c:v>3.8</c:v>
                </c:pt>
                <c:pt idx="72">
                  <c:v>3.8</c:v>
                </c:pt>
                <c:pt idx="73">
                  <c:v>3.8</c:v>
                </c:pt>
                <c:pt idx="74">
                  <c:v>3.8</c:v>
                </c:pt>
                <c:pt idx="75">
                  <c:v>3.8</c:v>
                </c:pt>
                <c:pt idx="76">
                  <c:v>3.8</c:v>
                </c:pt>
                <c:pt idx="77">
                  <c:v>3.8</c:v>
                </c:pt>
                <c:pt idx="78">
                  <c:v>3.8</c:v>
                </c:pt>
                <c:pt idx="79">
                  <c:v>3.8</c:v>
                </c:pt>
                <c:pt idx="80">
                  <c:v>3.8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3.8</c:v>
                </c:pt>
                <c:pt idx="86">
                  <c:v>3.8</c:v>
                </c:pt>
                <c:pt idx="87">
                  <c:v>3.8</c:v>
                </c:pt>
                <c:pt idx="88">
                  <c:v>3.8</c:v>
                </c:pt>
                <c:pt idx="89">
                  <c:v>3.8</c:v>
                </c:pt>
                <c:pt idx="90">
                  <c:v>3.8</c:v>
                </c:pt>
                <c:pt idx="91">
                  <c:v>3.8</c:v>
                </c:pt>
                <c:pt idx="92">
                  <c:v>3.8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  <c:pt idx="97">
                  <c:v>3.8</c:v>
                </c:pt>
                <c:pt idx="98">
                  <c:v>3.8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3.8</c:v>
                </c:pt>
                <c:pt idx="108">
                  <c:v>3.8</c:v>
                </c:pt>
                <c:pt idx="109">
                  <c:v>3.8</c:v>
                </c:pt>
                <c:pt idx="110">
                  <c:v>3.8</c:v>
                </c:pt>
                <c:pt idx="111">
                  <c:v>3.8</c:v>
                </c:pt>
                <c:pt idx="112">
                  <c:v>3.8</c:v>
                </c:pt>
                <c:pt idx="113">
                  <c:v>3.8</c:v>
                </c:pt>
                <c:pt idx="114">
                  <c:v>3.8</c:v>
                </c:pt>
                <c:pt idx="115">
                  <c:v>3.8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'Физика-9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СШ № 86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Лицей № 7 </c:v>
                </c:pt>
                <c:pt idx="5">
                  <c:v>МАОУ Гимназия № 9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СШ № 46</c:v>
                </c:pt>
                <c:pt idx="12">
                  <c:v>МАОУ СШ № 8 "Созидание"</c:v>
                </c:pt>
                <c:pt idx="13">
                  <c:v>МАОУ Лицей № 6 "Перспектива"</c:v>
                </c:pt>
                <c:pt idx="14">
                  <c:v>МАОУ СШ № 63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Гимназия № 10</c:v>
                </c:pt>
                <c:pt idx="18">
                  <c:v>МАОУ СШ № 55</c:v>
                </c:pt>
                <c:pt idx="19">
                  <c:v>МАОУ СШ № 90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СШ № 65</c:v>
                </c:pt>
                <c:pt idx="23">
                  <c:v>МАОУ Гимназия № 11</c:v>
                </c:pt>
                <c:pt idx="24">
                  <c:v>МАОУ Лицей № 3</c:v>
                </c:pt>
                <c:pt idx="25">
                  <c:v>МАОУ Лицей № 12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МБОУ Гимназия № 7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Гимназия № 15</c:v>
                </c:pt>
                <c:pt idx="32">
                  <c:v>МАОУ СШ № 148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МБОУ СШ № 13</c:v>
                </c:pt>
                <c:pt idx="37">
                  <c:v>МБОУ СШ № 44</c:v>
                </c:pt>
                <c:pt idx="38">
                  <c:v>МАОУ СШ № 50</c:v>
                </c:pt>
                <c:pt idx="39">
                  <c:v>ОКТЯБРЬСКИЙ РАЙОН</c:v>
                </c:pt>
                <c:pt idx="40">
                  <c:v>МАОУ СШ-Интернат № 1</c:v>
                </c:pt>
                <c:pt idx="41">
                  <c:v>МБОУ Лицей № 8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СШ № 82</c:v>
                </c:pt>
                <c:pt idx="45">
                  <c:v>МАОУ "КУГ №1 - Универс"</c:v>
                </c:pt>
                <c:pt idx="46">
                  <c:v>МБОУ СШ № 99</c:v>
                </c:pt>
                <c:pt idx="47">
                  <c:v>МАОУ СШ № 72 </c:v>
                </c:pt>
                <c:pt idx="48">
                  <c:v>МБОУ СШ № 133 </c:v>
                </c:pt>
                <c:pt idx="49">
                  <c:v>МАОУ Лицей № 1</c:v>
                </c:pt>
                <c:pt idx="50">
                  <c:v>МАОУ СШ № 3</c:v>
                </c:pt>
                <c:pt idx="51">
                  <c:v>МБОУ СШ № 159</c:v>
                </c:pt>
                <c:pt idx="52">
                  <c:v>МБОУ Лицей № 10</c:v>
                </c:pt>
                <c:pt idx="53">
                  <c:v>МБОУ СШ № 30</c:v>
                </c:pt>
                <c:pt idx="54">
                  <c:v>МБОУ СШ № 95</c:v>
                </c:pt>
                <c:pt idx="55">
                  <c:v>МБОУ СШ № 73 </c:v>
                </c:pt>
                <c:pt idx="56">
                  <c:v>МБОУ СШ № 36</c:v>
                </c:pt>
                <c:pt idx="57">
                  <c:v>МБОУ СШ № 39</c:v>
                </c:pt>
                <c:pt idx="58">
                  <c:v>МБОУ СШ № 84</c:v>
                </c:pt>
                <c:pt idx="59">
                  <c:v>СВЕРДЛОВСКИЙ РАЙОН</c:v>
                </c:pt>
                <c:pt idx="60">
                  <c:v>МАОУ СШ № 137</c:v>
                </c:pt>
                <c:pt idx="61">
                  <c:v>МАОУ СШ № 42</c:v>
                </c:pt>
                <c:pt idx="62">
                  <c:v>МАОУ Гимназия №14</c:v>
                </c:pt>
                <c:pt idx="63">
                  <c:v>МАОУ СШ № 34</c:v>
                </c:pt>
                <c:pt idx="64">
                  <c:v>МАОУ СШ № 93</c:v>
                </c:pt>
                <c:pt idx="65">
                  <c:v>МАОУ Лицей № 9 "Лидер"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23</c:v>
                </c:pt>
                <c:pt idx="69">
                  <c:v>МАОУ СШ № 76</c:v>
                </c:pt>
                <c:pt idx="70">
                  <c:v>МБОУ СШ № 62</c:v>
                </c:pt>
                <c:pt idx="71">
                  <c:v>МАОУ СШ № 45</c:v>
                </c:pt>
                <c:pt idx="72">
                  <c:v>МАОУ СШ № 17</c:v>
                </c:pt>
                <c:pt idx="73">
                  <c:v>МАОУ СШ № 78</c:v>
                </c:pt>
                <c:pt idx="74">
                  <c:v>СОВЕТСКИЙ РАЙОН</c:v>
                </c:pt>
                <c:pt idx="75">
                  <c:v>МАОУ СШ № 85</c:v>
                </c:pt>
                <c:pt idx="76">
                  <c:v>МАОУ СШ № 7</c:v>
                </c:pt>
                <c:pt idx="77">
                  <c:v>МАОУ СШ № 147</c:v>
                </c:pt>
                <c:pt idx="78">
                  <c:v>МАОУ СШ № 152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66</c:v>
                </c:pt>
                <c:pt idx="85">
                  <c:v>МБОУ СШ № 56</c:v>
                </c:pt>
                <c:pt idx="86">
                  <c:v>МАОУ СШ № 143</c:v>
                </c:pt>
                <c:pt idx="87">
                  <c:v>МАОУ СШ № 150</c:v>
                </c:pt>
                <c:pt idx="88">
                  <c:v>МАОУ СШ № 18</c:v>
                </c:pt>
                <c:pt idx="89">
                  <c:v>МАОУ СШ № 151</c:v>
                </c:pt>
                <c:pt idx="90">
                  <c:v>МАОУ СШ № 121</c:v>
                </c:pt>
                <c:pt idx="91">
                  <c:v>МАОУ СШ № 157</c:v>
                </c:pt>
                <c:pt idx="92">
                  <c:v>МАОУ СШ № 24</c:v>
                </c:pt>
                <c:pt idx="93">
                  <c:v>МАОУ СШ № 141</c:v>
                </c:pt>
                <c:pt idx="94">
                  <c:v>МАОУ СШ № 144</c:v>
                </c:pt>
                <c:pt idx="95">
                  <c:v>МАОУ СШ № 1</c:v>
                </c:pt>
                <c:pt idx="96">
                  <c:v>МАОУ СШ № 98</c:v>
                </c:pt>
                <c:pt idx="97">
                  <c:v>МАОУ СШ № 156</c:v>
                </c:pt>
                <c:pt idx="98">
                  <c:v>МАОУ СШ № 5</c:v>
                </c:pt>
                <c:pt idx="99">
                  <c:v>МАОУ СШ № 134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160</c:v>
                </c:pt>
                <c:pt idx="103">
                  <c:v>МАОУ СШ № 129</c:v>
                </c:pt>
                <c:pt idx="104">
                  <c:v>МАОУ СШ № 91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СШ № 51</c:v>
                </c:pt>
                <c:pt idx="108">
                  <c:v>МАОУ Гимназия № 2</c:v>
                </c:pt>
                <c:pt idx="109">
                  <c:v>МБОУ СОШ № 10</c:v>
                </c:pt>
                <c:pt idx="110">
                  <c:v>МАОУ Комплекс "Покровский"</c:v>
                </c:pt>
                <c:pt idx="111">
                  <c:v>МАОУ СШ № 155</c:v>
                </c:pt>
                <c:pt idx="112">
                  <c:v>МБОУ Гимназия  № 16</c:v>
                </c:pt>
                <c:pt idx="113">
                  <c:v>МБОУ СШ № 4</c:v>
                </c:pt>
                <c:pt idx="114">
                  <c:v>МБОУ Лицей № 2</c:v>
                </c:pt>
                <c:pt idx="115">
                  <c:v>МБОУ СШ № 27</c:v>
                </c:pt>
              </c:strCache>
            </c:strRef>
          </c:cat>
          <c:val>
            <c:numRef>
              <c:f>'Физика-9 диаграмма'!$P$5:$P$120</c:f>
              <c:numCache>
                <c:formatCode>0.00</c:formatCode>
                <c:ptCount val="116"/>
                <c:pt idx="0">
                  <c:v>3.478096046110752</c:v>
                </c:pt>
                <c:pt idx="1">
                  <c:v>3.25</c:v>
                </c:pt>
                <c:pt idx="2">
                  <c:v>3</c:v>
                </c:pt>
                <c:pt idx="3">
                  <c:v>4</c:v>
                </c:pt>
                <c:pt idx="4">
                  <c:v>3.9117647058823528</c:v>
                </c:pt>
                <c:pt idx="5">
                  <c:v>3.6153846153846154</c:v>
                </c:pt>
                <c:pt idx="6">
                  <c:v>3.0476190476190474</c:v>
                </c:pt>
                <c:pt idx="7">
                  <c:v>4</c:v>
                </c:pt>
                <c:pt idx="8">
                  <c:v>3</c:v>
                </c:pt>
                <c:pt idx="9">
                  <c:v>3.8008117330697972</c:v>
                </c:pt>
                <c:pt idx="10">
                  <c:v>4.25</c:v>
                </c:pt>
                <c:pt idx="11">
                  <c:v>3.8888888888888888</c:v>
                </c:pt>
                <c:pt idx="12">
                  <c:v>4.333333333333333</c:v>
                </c:pt>
                <c:pt idx="13">
                  <c:v>4.354838709677419</c:v>
                </c:pt>
                <c:pt idx="14">
                  <c:v>3.3333333333333335</c:v>
                </c:pt>
                <c:pt idx="15">
                  <c:v>3.4</c:v>
                </c:pt>
                <c:pt idx="16">
                  <c:v>3.8461538461538463</c:v>
                </c:pt>
                <c:pt idx="17">
                  <c:v>4.25</c:v>
                </c:pt>
                <c:pt idx="18">
                  <c:v>3.2</c:v>
                </c:pt>
                <c:pt idx="19">
                  <c:v>3.2857142857142856</c:v>
                </c:pt>
                <c:pt idx="20">
                  <c:v>3.6666666666666665</c:v>
                </c:pt>
                <c:pt idx="21">
                  <c:v>3.4938082750582753</c:v>
                </c:pt>
                <c:pt idx="22">
                  <c:v>3.5</c:v>
                </c:pt>
                <c:pt idx="23">
                  <c:v>4</c:v>
                </c:pt>
                <c:pt idx="24">
                  <c:v>4.2</c:v>
                </c:pt>
                <c:pt idx="25">
                  <c:v>3.6666666666666665</c:v>
                </c:pt>
                <c:pt idx="26">
                  <c:v>3</c:v>
                </c:pt>
                <c:pt idx="27">
                  <c:v>3.3</c:v>
                </c:pt>
                <c:pt idx="28">
                  <c:v>3.4615384615384617</c:v>
                </c:pt>
                <c:pt idx="29">
                  <c:v>3.2727272727272729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  <c:pt idx="34">
                  <c:v>3.25</c:v>
                </c:pt>
                <c:pt idx="35">
                  <c:v>4</c:v>
                </c:pt>
                <c:pt idx="36">
                  <c:v>3.25</c:v>
                </c:pt>
                <c:pt idx="37">
                  <c:v>2.5</c:v>
                </c:pt>
                <c:pt idx="38">
                  <c:v>3.25</c:v>
                </c:pt>
                <c:pt idx="39">
                  <c:v>3.8852645502645506</c:v>
                </c:pt>
                <c:pt idx="40">
                  <c:v>5</c:v>
                </c:pt>
                <c:pt idx="41">
                  <c:v>3.4</c:v>
                </c:pt>
                <c:pt idx="42">
                  <c:v>3</c:v>
                </c:pt>
                <c:pt idx="43">
                  <c:v>4.2222222222222223</c:v>
                </c:pt>
                <c:pt idx="44">
                  <c:v>3.8333333333333335</c:v>
                </c:pt>
                <c:pt idx="45">
                  <c:v>4</c:v>
                </c:pt>
                <c:pt idx="46">
                  <c:v>3.8888888888888888</c:v>
                </c:pt>
                <c:pt idx="47">
                  <c:v>3.8333333333333335</c:v>
                </c:pt>
                <c:pt idx="49">
                  <c:v>3.8928571428571428</c:v>
                </c:pt>
                <c:pt idx="50">
                  <c:v>4.625</c:v>
                </c:pt>
                <c:pt idx="52">
                  <c:v>3.8333333333333335</c:v>
                </c:pt>
                <c:pt idx="53">
                  <c:v>5</c:v>
                </c:pt>
                <c:pt idx="54">
                  <c:v>3.5</c:v>
                </c:pt>
                <c:pt idx="56">
                  <c:v>3.25</c:v>
                </c:pt>
                <c:pt idx="57">
                  <c:v>3</c:v>
                </c:pt>
                <c:pt idx="59">
                  <c:v>3.7992063492063495</c:v>
                </c:pt>
                <c:pt idx="60">
                  <c:v>3.4</c:v>
                </c:pt>
                <c:pt idx="61">
                  <c:v>4</c:v>
                </c:pt>
                <c:pt idx="62">
                  <c:v>4</c:v>
                </c:pt>
                <c:pt idx="63">
                  <c:v>3.5</c:v>
                </c:pt>
                <c:pt idx="64">
                  <c:v>4</c:v>
                </c:pt>
                <c:pt idx="65">
                  <c:v>4.0999999999999996</c:v>
                </c:pt>
                <c:pt idx="66">
                  <c:v>4</c:v>
                </c:pt>
                <c:pt idx="67">
                  <c:v>3.6666666666666665</c:v>
                </c:pt>
                <c:pt idx="68">
                  <c:v>4.333333333333333</c:v>
                </c:pt>
                <c:pt idx="69">
                  <c:v>3.3333333333333335</c:v>
                </c:pt>
                <c:pt idx="70">
                  <c:v>3.8</c:v>
                </c:pt>
                <c:pt idx="71">
                  <c:v>4</c:v>
                </c:pt>
                <c:pt idx="72">
                  <c:v>3.5</c:v>
                </c:pt>
                <c:pt idx="73">
                  <c:v>3.5555555555555554</c:v>
                </c:pt>
                <c:pt idx="74">
                  <c:v>3.8255672488431114</c:v>
                </c:pt>
                <c:pt idx="75">
                  <c:v>4.5</c:v>
                </c:pt>
                <c:pt idx="76">
                  <c:v>3.6</c:v>
                </c:pt>
                <c:pt idx="77">
                  <c:v>3.5</c:v>
                </c:pt>
                <c:pt idx="78">
                  <c:v>4.0555555555555554</c:v>
                </c:pt>
                <c:pt idx="79">
                  <c:v>3.9230769230769229</c:v>
                </c:pt>
                <c:pt idx="80">
                  <c:v>3.9714285714285715</c:v>
                </c:pt>
                <c:pt idx="81">
                  <c:v>4.5</c:v>
                </c:pt>
                <c:pt idx="82">
                  <c:v>3.3571428571428572</c:v>
                </c:pt>
                <c:pt idx="83">
                  <c:v>3.8181818181818183</c:v>
                </c:pt>
                <c:pt idx="84">
                  <c:v>3.4</c:v>
                </c:pt>
                <c:pt idx="85">
                  <c:v>4</c:v>
                </c:pt>
                <c:pt idx="86">
                  <c:v>4.0769230769230766</c:v>
                </c:pt>
                <c:pt idx="87">
                  <c:v>3.875</c:v>
                </c:pt>
                <c:pt idx="88">
                  <c:v>4</c:v>
                </c:pt>
                <c:pt idx="89">
                  <c:v>3.9583333333333335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3.6363636363636362</c:v>
                </c:pt>
                <c:pt idx="94">
                  <c:v>4</c:v>
                </c:pt>
                <c:pt idx="95">
                  <c:v>3.6666666666666665</c:v>
                </c:pt>
                <c:pt idx="96">
                  <c:v>3.8666666666666667</c:v>
                </c:pt>
                <c:pt idx="97">
                  <c:v>3.75</c:v>
                </c:pt>
                <c:pt idx="98">
                  <c:v>3.4444444444444446</c:v>
                </c:pt>
                <c:pt idx="99">
                  <c:v>3.9166666666666665</c:v>
                </c:pt>
                <c:pt idx="100">
                  <c:v>3.625</c:v>
                </c:pt>
                <c:pt idx="101">
                  <c:v>4</c:v>
                </c:pt>
                <c:pt idx="103">
                  <c:v>3.5</c:v>
                </c:pt>
                <c:pt idx="104">
                  <c:v>3</c:v>
                </c:pt>
                <c:pt idx="106">
                  <c:v>3.7481481481481485</c:v>
                </c:pt>
                <c:pt idx="107">
                  <c:v>3.2</c:v>
                </c:pt>
                <c:pt idx="108">
                  <c:v>3.7</c:v>
                </c:pt>
                <c:pt idx="109">
                  <c:v>4.25</c:v>
                </c:pt>
                <c:pt idx="110">
                  <c:v>3.7</c:v>
                </c:pt>
                <c:pt idx="111">
                  <c:v>3.8333333333333335</c:v>
                </c:pt>
                <c:pt idx="112">
                  <c:v>3.75</c:v>
                </c:pt>
                <c:pt idx="113">
                  <c:v>3.5</c:v>
                </c:pt>
                <c:pt idx="114">
                  <c:v>4.2</c:v>
                </c:pt>
                <c:pt idx="115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4640"/>
        <c:axId val="48946176"/>
      </c:lineChart>
      <c:catAx>
        <c:axId val="4894464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946176"/>
        <c:crosses val="autoZero"/>
        <c:auto val="1"/>
        <c:lblAlgn val="ctr"/>
        <c:lblOffset val="100"/>
        <c:noMultiLvlLbl val="0"/>
      </c:catAx>
      <c:valAx>
        <c:axId val="48946176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944640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51545995774919"/>
          <c:y val="1.8357347789899444E-2"/>
          <c:w val="0.70963011330900705"/>
          <c:h val="4.2154876300337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11908</xdr:rowOff>
    </xdr:from>
    <xdr:to>
      <xdr:col>32</xdr:col>
      <xdr:colOff>571500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0.02339</cdr:x>
      <cdr:y>0.06991</cdr:y>
    </cdr:from>
    <cdr:to>
      <cdr:x>0.02348</cdr:x>
      <cdr:y>0.68811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402167" y="357917"/>
          <a:ext cx="1578" cy="31650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0.19939</cdr:x>
      <cdr:y>0.07416</cdr:y>
    </cdr:from>
    <cdr:to>
      <cdr:x>0.20089</cdr:x>
      <cdr:y>0.69121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988352" y="377910"/>
          <a:ext cx="30004" cy="31444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0.34943</cdr:x>
      <cdr:y>0.07832</cdr:y>
    </cdr:from>
    <cdr:to>
      <cdr:x>0.35112</cdr:x>
      <cdr:y>0.70391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6989417" y="399111"/>
          <a:ext cx="33804" cy="31879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0.51873</cdr:x>
      <cdr:y>0.07832</cdr:y>
    </cdr:from>
    <cdr:to>
      <cdr:x>0.51918</cdr:x>
      <cdr:y>0.69641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375841" y="399111"/>
          <a:ext cx="9002" cy="31497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0.6464</cdr:x>
      <cdr:y>0.07413</cdr:y>
    </cdr:from>
    <cdr:to>
      <cdr:x>0.6466</cdr:x>
      <cdr:y>0.68395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929561" y="377754"/>
          <a:ext cx="4000" cy="31075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0.91256</cdr:x>
      <cdr:y>0.07416</cdr:y>
    </cdr:from>
    <cdr:to>
      <cdr:x>0.91348</cdr:x>
      <cdr:y>0.69328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584626" y="379676"/>
          <a:ext cx="17728" cy="3169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0.09923</cdr:x>
      <cdr:y>0.07209</cdr:y>
    </cdr:from>
    <cdr:to>
      <cdr:x>0.09996</cdr:x>
      <cdr:y>0.69121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1984794" y="367361"/>
          <a:ext cx="14602" cy="31549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0</xdr:row>
      <xdr:rowOff>71439</xdr:rowOff>
    </xdr:from>
    <xdr:to>
      <xdr:col>32</xdr:col>
      <xdr:colOff>595313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0.02447</cdr:x>
      <cdr:y>0.07105</cdr:y>
    </cdr:from>
    <cdr:to>
      <cdr:x>0.02533</cdr:x>
      <cdr:y>0.68566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54537" y="362044"/>
          <a:ext cx="15974" cy="3131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0.20184</cdr:x>
      <cdr:y>0.07387</cdr:y>
    </cdr:from>
    <cdr:to>
      <cdr:x>0.20204</cdr:x>
      <cdr:y>0.69166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015180" y="372896"/>
          <a:ext cx="3979" cy="31187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0.35294</cdr:x>
      <cdr:y>0.07137</cdr:y>
    </cdr:from>
    <cdr:to>
      <cdr:x>0.35381</cdr:x>
      <cdr:y>0.675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020968" y="360276"/>
          <a:ext cx="17307" cy="30472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0.52078</cdr:x>
      <cdr:y>0.06332</cdr:y>
    </cdr:from>
    <cdr:to>
      <cdr:x>0.5211</cdr:x>
      <cdr:y>0.67476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359796" y="319655"/>
          <a:ext cx="6366" cy="30867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0.64688</cdr:x>
      <cdr:y>0.06949</cdr:y>
    </cdr:from>
    <cdr:to>
      <cdr:x>0.64721</cdr:x>
      <cdr:y>0.67944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868145" y="350785"/>
          <a:ext cx="6565" cy="30791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0.91364</cdr:x>
      <cdr:y>0.06698</cdr:y>
    </cdr:from>
    <cdr:to>
      <cdr:x>0.91539</cdr:x>
      <cdr:y>0.6771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9029346" y="341322"/>
          <a:ext cx="36449" cy="31090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0.10112</cdr:x>
      <cdr:y>0.07059</cdr:y>
    </cdr:from>
    <cdr:to>
      <cdr:x>0.10135</cdr:x>
      <cdr:y>0.66719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2106113" y="359718"/>
          <a:ext cx="4791" cy="30401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4.28515625" customWidth="1"/>
    <col min="3" max="18" width="7.7109375" customWidth="1"/>
    <col min="19" max="19" width="8.7109375" customWidth="1"/>
    <col min="20" max="20" width="7.7109375" customWidth="1"/>
  </cols>
  <sheetData>
    <row r="1" spans="1:24" ht="409.5" customHeight="1" thickBot="1" x14ac:dyDescent="0.3"/>
    <row r="2" spans="1:24" ht="15" customHeight="1" x14ac:dyDescent="0.25">
      <c r="A2" s="532" t="s">
        <v>57</v>
      </c>
      <c r="B2" s="534" t="s">
        <v>107</v>
      </c>
      <c r="C2" s="536">
        <v>2025</v>
      </c>
      <c r="D2" s="537"/>
      <c r="E2" s="537"/>
      <c r="F2" s="530"/>
      <c r="G2" s="536">
        <v>2024</v>
      </c>
      <c r="H2" s="537"/>
      <c r="I2" s="537"/>
      <c r="J2" s="530"/>
      <c r="K2" s="536">
        <v>2023</v>
      </c>
      <c r="L2" s="537"/>
      <c r="M2" s="537"/>
      <c r="N2" s="530"/>
      <c r="O2" s="536">
        <v>2022</v>
      </c>
      <c r="P2" s="537"/>
      <c r="Q2" s="537"/>
      <c r="R2" s="530"/>
      <c r="S2" s="530" t="s">
        <v>95</v>
      </c>
    </row>
    <row r="3" spans="1:24" ht="40.5" customHeight="1" thickBot="1" x14ac:dyDescent="0.3">
      <c r="A3" s="533"/>
      <c r="B3" s="535"/>
      <c r="C3" s="161" t="s">
        <v>96</v>
      </c>
      <c r="D3" s="147" t="s">
        <v>97</v>
      </c>
      <c r="E3" s="147" t="s">
        <v>98</v>
      </c>
      <c r="F3" s="162" t="s">
        <v>108</v>
      </c>
      <c r="G3" s="161" t="s">
        <v>96</v>
      </c>
      <c r="H3" s="147" t="s">
        <v>97</v>
      </c>
      <c r="I3" s="147" t="s">
        <v>98</v>
      </c>
      <c r="J3" s="162" t="s">
        <v>108</v>
      </c>
      <c r="K3" s="161" t="s">
        <v>96</v>
      </c>
      <c r="L3" s="147" t="s">
        <v>97</v>
      </c>
      <c r="M3" s="147" t="s">
        <v>98</v>
      </c>
      <c r="N3" s="162" t="s">
        <v>108</v>
      </c>
      <c r="O3" s="161" t="s">
        <v>96</v>
      </c>
      <c r="P3" s="147" t="s">
        <v>97</v>
      </c>
      <c r="Q3" s="147" t="s">
        <v>98</v>
      </c>
      <c r="R3" s="162" t="s">
        <v>108</v>
      </c>
      <c r="S3" s="531"/>
    </row>
    <row r="4" spans="1:24" ht="15" customHeight="1" thickBot="1" x14ac:dyDescent="0.3">
      <c r="A4" s="94"/>
      <c r="B4" s="95" t="s">
        <v>119</v>
      </c>
      <c r="C4" s="123">
        <f>C5+C14+C26+C44+C64+C79+C111</f>
        <v>1137</v>
      </c>
      <c r="D4" s="141">
        <f>AVERAGE(D6:D13,D15:D25,D27:D43,D45:D63,D65:D78,D80:D110,D112:D120)</f>
        <v>3.8642759427859903</v>
      </c>
      <c r="E4" s="141">
        <v>3.92</v>
      </c>
      <c r="F4" s="124"/>
      <c r="G4" s="123">
        <f>G5+G14+G26+G44+G64+G79+G111</f>
        <v>1145</v>
      </c>
      <c r="H4" s="141">
        <f>AVERAGE(H6:H13,H15:H25,H27:H43,H45:H63,H65:H78,H80:H110,H112:H120)</f>
        <v>3.6571034885080942</v>
      </c>
      <c r="I4" s="141">
        <v>3.79</v>
      </c>
      <c r="J4" s="124"/>
      <c r="K4" s="123">
        <f>K5+K14+K26+K44+K64+K79+K111</f>
        <v>1009</v>
      </c>
      <c r="L4" s="141">
        <f>AVERAGE(L6:L13,L15:L25,L27:L43,L45:L63,L65:L78,L80:L110,L112:L120)</f>
        <v>3.7276522222601605</v>
      </c>
      <c r="M4" s="141">
        <v>3.84</v>
      </c>
      <c r="N4" s="124"/>
      <c r="O4" s="123">
        <f>O5+O14+O26+O44+O64+O79+O111</f>
        <v>960</v>
      </c>
      <c r="P4" s="141">
        <f>AVERAGE(P6:P13,P15:P25,P27:P43,P45:P63,P65:P78,P80:P110,P112:P120)</f>
        <v>3.7419340247669299</v>
      </c>
      <c r="Q4" s="141">
        <v>3.8</v>
      </c>
      <c r="R4" s="124"/>
      <c r="S4" s="98"/>
      <c r="U4" s="72"/>
      <c r="V4" s="35" t="s">
        <v>99</v>
      </c>
    </row>
    <row r="5" spans="1:24" ht="15" customHeight="1" thickBot="1" x14ac:dyDescent="0.3">
      <c r="A5" s="90"/>
      <c r="B5" s="91" t="s">
        <v>111</v>
      </c>
      <c r="C5" s="125">
        <f>SUM(C6:C13)</f>
        <v>113</v>
      </c>
      <c r="D5" s="96">
        <f>AVERAGE(D6:D13)</f>
        <v>4.0056972789115646</v>
      </c>
      <c r="E5" s="96">
        <v>3.92</v>
      </c>
      <c r="F5" s="202"/>
      <c r="G5" s="125">
        <f>SUM(G6:G13)</f>
        <v>88</v>
      </c>
      <c r="H5" s="96">
        <f>AVERAGE(H6:H13)</f>
        <v>3.5299077019471761</v>
      </c>
      <c r="I5" s="96">
        <v>3.79</v>
      </c>
      <c r="J5" s="202"/>
      <c r="K5" s="125">
        <f>SUM(K6:K13)</f>
        <v>92</v>
      </c>
      <c r="L5" s="96">
        <f>AVERAGE(L6:L13)</f>
        <v>3.7796418128654969</v>
      </c>
      <c r="M5" s="96">
        <v>3.84</v>
      </c>
      <c r="N5" s="202"/>
      <c r="O5" s="125">
        <f>SUM(O6:O13)</f>
        <v>120</v>
      </c>
      <c r="P5" s="96">
        <f>AVERAGE(P6:P13)</f>
        <v>3.478096046110752</v>
      </c>
      <c r="Q5" s="96">
        <v>3.8</v>
      </c>
      <c r="R5" s="202"/>
      <c r="S5" s="99"/>
      <c r="U5" s="61"/>
      <c r="V5" s="35" t="s">
        <v>100</v>
      </c>
    </row>
    <row r="6" spans="1:24" ht="15" customHeight="1" x14ac:dyDescent="0.25">
      <c r="A6" s="103">
        <v>1</v>
      </c>
      <c r="B6" s="149" t="s">
        <v>145</v>
      </c>
      <c r="C6" s="221">
        <v>12</v>
      </c>
      <c r="D6" s="143">
        <v>4</v>
      </c>
      <c r="E6" s="143">
        <v>3.92</v>
      </c>
      <c r="F6" s="203">
        <v>28</v>
      </c>
      <c r="G6" s="221">
        <v>6</v>
      </c>
      <c r="H6" s="143">
        <v>3.3333333333333335</v>
      </c>
      <c r="I6" s="143">
        <v>3.79</v>
      </c>
      <c r="J6" s="203">
        <v>76</v>
      </c>
      <c r="K6" s="221">
        <v>4</v>
      </c>
      <c r="L6" s="143">
        <v>4</v>
      </c>
      <c r="M6" s="143">
        <v>3.84</v>
      </c>
      <c r="N6" s="203">
        <v>12</v>
      </c>
      <c r="O6" s="221">
        <v>1</v>
      </c>
      <c r="P6" s="143">
        <v>3</v>
      </c>
      <c r="Q6" s="143">
        <v>3.8</v>
      </c>
      <c r="R6" s="203">
        <v>96</v>
      </c>
      <c r="S6" s="47">
        <f t="shared" ref="S6:S25" si="0">R6+N6+J6+F6</f>
        <v>212</v>
      </c>
      <c r="U6" s="355"/>
      <c r="V6" s="35" t="s">
        <v>101</v>
      </c>
    </row>
    <row r="7" spans="1:24" x14ac:dyDescent="0.25">
      <c r="A7" s="45">
        <v>2</v>
      </c>
      <c r="B7" s="149" t="s">
        <v>71</v>
      </c>
      <c r="C7" s="221">
        <v>21</v>
      </c>
      <c r="D7" s="143">
        <v>3.9523809523809526</v>
      </c>
      <c r="E7" s="143">
        <v>3.92</v>
      </c>
      <c r="F7" s="203">
        <v>43</v>
      </c>
      <c r="G7" s="221">
        <v>13</v>
      </c>
      <c r="H7" s="143">
        <v>3.8461538461538463</v>
      </c>
      <c r="I7" s="143">
        <v>3.79</v>
      </c>
      <c r="J7" s="203">
        <v>38</v>
      </c>
      <c r="K7" s="221">
        <v>18</v>
      </c>
      <c r="L7" s="143">
        <v>3.8888888888888888</v>
      </c>
      <c r="M7" s="143">
        <v>3.84</v>
      </c>
      <c r="N7" s="203">
        <v>34</v>
      </c>
      <c r="O7" s="221">
        <v>39</v>
      </c>
      <c r="P7" s="143">
        <v>3.6153846153846154</v>
      </c>
      <c r="Q7" s="143">
        <v>3.8</v>
      </c>
      <c r="R7" s="203">
        <v>64</v>
      </c>
      <c r="S7" s="92">
        <f t="shared" si="0"/>
        <v>179</v>
      </c>
      <c r="U7" s="36"/>
      <c r="V7" s="35" t="s">
        <v>102</v>
      </c>
      <c r="X7" s="43"/>
    </row>
    <row r="8" spans="1:24" x14ac:dyDescent="0.25">
      <c r="A8" s="140">
        <v>3</v>
      </c>
      <c r="B8" s="149" t="s">
        <v>68</v>
      </c>
      <c r="C8" s="221">
        <v>40</v>
      </c>
      <c r="D8" s="143">
        <v>3.9750000000000001</v>
      </c>
      <c r="E8" s="143">
        <v>3.92</v>
      </c>
      <c r="F8" s="203">
        <v>41</v>
      </c>
      <c r="G8" s="221">
        <v>38</v>
      </c>
      <c r="H8" s="143">
        <v>4.0526315789473681</v>
      </c>
      <c r="I8" s="143">
        <v>3.79</v>
      </c>
      <c r="J8" s="203">
        <v>21</v>
      </c>
      <c r="K8" s="221">
        <v>30</v>
      </c>
      <c r="L8" s="143">
        <v>4.3</v>
      </c>
      <c r="M8" s="143">
        <v>3.84</v>
      </c>
      <c r="N8" s="203">
        <v>5</v>
      </c>
      <c r="O8" s="221">
        <v>34</v>
      </c>
      <c r="P8" s="143">
        <v>3.9117647058823528</v>
      </c>
      <c r="Q8" s="143">
        <v>3.8</v>
      </c>
      <c r="R8" s="203">
        <v>40</v>
      </c>
      <c r="S8" s="139">
        <f t="shared" si="0"/>
        <v>107</v>
      </c>
      <c r="X8" s="43"/>
    </row>
    <row r="9" spans="1:24" x14ac:dyDescent="0.25">
      <c r="A9" s="140">
        <v>4</v>
      </c>
      <c r="B9" s="149" t="s">
        <v>199</v>
      </c>
      <c r="C9" s="221">
        <v>7</v>
      </c>
      <c r="D9" s="143">
        <v>4</v>
      </c>
      <c r="E9" s="143">
        <v>3.92</v>
      </c>
      <c r="F9" s="203">
        <v>29</v>
      </c>
      <c r="G9" s="221">
        <v>5</v>
      </c>
      <c r="H9" s="143">
        <v>4.4000000000000004</v>
      </c>
      <c r="I9" s="143">
        <v>3.79</v>
      </c>
      <c r="J9" s="203">
        <v>4</v>
      </c>
      <c r="K9" s="221">
        <v>4</v>
      </c>
      <c r="L9" s="143">
        <v>3.75</v>
      </c>
      <c r="M9" s="143">
        <v>3.84</v>
      </c>
      <c r="N9" s="203">
        <v>45</v>
      </c>
      <c r="O9" s="221">
        <v>5</v>
      </c>
      <c r="P9" s="143">
        <v>4</v>
      </c>
      <c r="Q9" s="143">
        <v>3.8</v>
      </c>
      <c r="R9" s="203">
        <v>18</v>
      </c>
      <c r="S9" s="139">
        <f t="shared" si="0"/>
        <v>96</v>
      </c>
      <c r="U9" s="44"/>
      <c r="V9" s="43"/>
      <c r="X9" s="43"/>
    </row>
    <row r="10" spans="1:24" x14ac:dyDescent="0.25">
      <c r="A10" s="140">
        <v>5</v>
      </c>
      <c r="B10" s="149" t="s">
        <v>129</v>
      </c>
      <c r="C10" s="221"/>
      <c r="D10" s="143"/>
      <c r="E10" s="143">
        <v>3.92</v>
      </c>
      <c r="F10" s="203">
        <v>101</v>
      </c>
      <c r="G10" s="221">
        <v>1</v>
      </c>
      <c r="H10" s="143">
        <v>3</v>
      </c>
      <c r="I10" s="143">
        <v>3.79</v>
      </c>
      <c r="J10" s="203">
        <v>88</v>
      </c>
      <c r="K10" s="221">
        <v>3</v>
      </c>
      <c r="L10" s="143">
        <v>3.3333333333333335</v>
      </c>
      <c r="M10" s="143">
        <v>3.84</v>
      </c>
      <c r="N10" s="203">
        <v>80</v>
      </c>
      <c r="O10" s="221">
        <v>3</v>
      </c>
      <c r="P10" s="143">
        <v>3</v>
      </c>
      <c r="Q10" s="143">
        <v>3.8</v>
      </c>
      <c r="R10" s="203">
        <v>97</v>
      </c>
      <c r="S10" s="139">
        <f t="shared" si="0"/>
        <v>366</v>
      </c>
      <c r="U10" s="44"/>
      <c r="V10" s="43"/>
      <c r="X10" s="43"/>
    </row>
    <row r="11" spans="1:24" x14ac:dyDescent="0.25">
      <c r="A11" s="140">
        <v>6</v>
      </c>
      <c r="B11" s="149" t="s">
        <v>130</v>
      </c>
      <c r="C11" s="221">
        <v>16</v>
      </c>
      <c r="D11" s="143">
        <v>3.8125</v>
      </c>
      <c r="E11" s="143">
        <v>3.92</v>
      </c>
      <c r="F11" s="203">
        <v>54</v>
      </c>
      <c r="G11" s="221">
        <v>14</v>
      </c>
      <c r="H11" s="143">
        <v>3.2142857142857144</v>
      </c>
      <c r="I11" s="143">
        <v>3.79</v>
      </c>
      <c r="J11" s="203">
        <v>83</v>
      </c>
      <c r="K11" s="221">
        <v>19</v>
      </c>
      <c r="L11" s="143">
        <v>3.6315789473684212</v>
      </c>
      <c r="M11" s="143">
        <v>3.84</v>
      </c>
      <c r="N11" s="203">
        <v>62</v>
      </c>
      <c r="O11" s="221">
        <v>21</v>
      </c>
      <c r="P11" s="143">
        <v>3.0476190476190474</v>
      </c>
      <c r="Q11" s="143">
        <v>3.8</v>
      </c>
      <c r="R11" s="203">
        <v>95</v>
      </c>
      <c r="S11" s="92">
        <f t="shared" si="0"/>
        <v>294</v>
      </c>
      <c r="U11" s="44"/>
      <c r="V11" s="43"/>
      <c r="X11" s="43"/>
    </row>
    <row r="12" spans="1:24" x14ac:dyDescent="0.25">
      <c r="A12" s="164">
        <v>7</v>
      </c>
      <c r="B12" s="149" t="s">
        <v>72</v>
      </c>
      <c r="C12" s="221">
        <v>15</v>
      </c>
      <c r="D12" s="143">
        <v>3.8</v>
      </c>
      <c r="E12" s="143">
        <v>3.92</v>
      </c>
      <c r="F12" s="203">
        <v>55</v>
      </c>
      <c r="G12" s="221">
        <v>7</v>
      </c>
      <c r="H12" s="143">
        <v>3.1428571428571428</v>
      </c>
      <c r="I12" s="143">
        <v>3.79</v>
      </c>
      <c r="J12" s="203">
        <v>86</v>
      </c>
      <c r="K12" s="221">
        <v>6</v>
      </c>
      <c r="L12" s="143">
        <v>3.8333333333333335</v>
      </c>
      <c r="M12" s="143">
        <v>3.84</v>
      </c>
      <c r="N12" s="203">
        <v>38</v>
      </c>
      <c r="O12" s="221">
        <v>9</v>
      </c>
      <c r="P12" s="143">
        <v>4</v>
      </c>
      <c r="Q12" s="143">
        <v>3.8</v>
      </c>
      <c r="R12" s="203">
        <v>19</v>
      </c>
      <c r="S12" s="139">
        <f t="shared" si="0"/>
        <v>198</v>
      </c>
      <c r="U12" s="44"/>
      <c r="V12" s="43"/>
      <c r="X12" s="43"/>
    </row>
    <row r="13" spans="1:24" ht="15.75" thickBot="1" x14ac:dyDescent="0.3">
      <c r="A13" s="164">
        <v>8</v>
      </c>
      <c r="B13" s="163" t="s">
        <v>128</v>
      </c>
      <c r="C13" s="246">
        <v>2</v>
      </c>
      <c r="D13" s="247">
        <v>4.5</v>
      </c>
      <c r="E13" s="247">
        <v>3.92</v>
      </c>
      <c r="F13" s="219">
        <v>4</v>
      </c>
      <c r="G13" s="246">
        <v>4</v>
      </c>
      <c r="H13" s="247">
        <v>3.25</v>
      </c>
      <c r="I13" s="247">
        <v>3.79</v>
      </c>
      <c r="J13" s="219">
        <v>82</v>
      </c>
      <c r="K13" s="246">
        <v>8</v>
      </c>
      <c r="L13" s="247">
        <v>3.5</v>
      </c>
      <c r="M13" s="247">
        <v>3.84</v>
      </c>
      <c r="N13" s="219">
        <v>71</v>
      </c>
      <c r="O13" s="246">
        <v>8</v>
      </c>
      <c r="P13" s="247">
        <v>3.25</v>
      </c>
      <c r="Q13" s="247">
        <v>3.8</v>
      </c>
      <c r="R13" s="219">
        <v>88</v>
      </c>
      <c r="S13" s="165">
        <f t="shared" si="0"/>
        <v>245</v>
      </c>
      <c r="U13" s="44"/>
      <c r="V13" s="43"/>
      <c r="X13" s="43"/>
    </row>
    <row r="14" spans="1:24" ht="15.75" thickBot="1" x14ac:dyDescent="0.3">
      <c r="A14" s="90"/>
      <c r="B14" s="91" t="s">
        <v>112</v>
      </c>
      <c r="C14" s="125">
        <f>SUM(C15:C25)</f>
        <v>103</v>
      </c>
      <c r="D14" s="96">
        <f>AVERAGE(D15:D25)</f>
        <v>3.79654807084124</v>
      </c>
      <c r="E14" s="96">
        <v>3.92</v>
      </c>
      <c r="F14" s="202"/>
      <c r="G14" s="125">
        <f>SUM(G15:G25)</f>
        <v>97</v>
      </c>
      <c r="H14" s="96">
        <f>AVERAGE(H15:H25)</f>
        <v>3.4644597826416015</v>
      </c>
      <c r="I14" s="96">
        <v>3.79</v>
      </c>
      <c r="J14" s="202"/>
      <c r="K14" s="125">
        <f>SUM(K15:K25)</f>
        <v>88</v>
      </c>
      <c r="L14" s="96">
        <f>AVERAGE(L15:L25)</f>
        <v>3.7070013320013318</v>
      </c>
      <c r="M14" s="96">
        <v>3.84</v>
      </c>
      <c r="N14" s="202"/>
      <c r="O14" s="125">
        <f>SUM(O15:O25)</f>
        <v>98</v>
      </c>
      <c r="P14" s="96">
        <f>AVERAGE(P15:P25)</f>
        <v>3.8008117330697972</v>
      </c>
      <c r="Q14" s="96">
        <v>3.8</v>
      </c>
      <c r="R14" s="202"/>
      <c r="S14" s="100"/>
      <c r="U14" s="44"/>
      <c r="V14" s="43"/>
      <c r="X14" s="43"/>
    </row>
    <row r="15" spans="1:24" x14ac:dyDescent="0.25">
      <c r="A15" s="45">
        <v>1</v>
      </c>
      <c r="B15" s="149" t="s">
        <v>50</v>
      </c>
      <c r="C15" s="221">
        <v>3</v>
      </c>
      <c r="D15" s="143">
        <v>4.333333333333333</v>
      </c>
      <c r="E15" s="143">
        <v>3.92</v>
      </c>
      <c r="F15" s="203">
        <v>10</v>
      </c>
      <c r="G15" s="221">
        <v>12</v>
      </c>
      <c r="H15" s="143">
        <v>3.3333333333333335</v>
      </c>
      <c r="I15" s="143">
        <v>3.79</v>
      </c>
      <c r="J15" s="203">
        <v>77</v>
      </c>
      <c r="K15" s="221">
        <v>10</v>
      </c>
      <c r="L15" s="143">
        <v>3.7</v>
      </c>
      <c r="M15" s="143">
        <v>3.84</v>
      </c>
      <c r="N15" s="203">
        <v>51</v>
      </c>
      <c r="O15" s="221">
        <v>4</v>
      </c>
      <c r="P15" s="143">
        <v>4.25</v>
      </c>
      <c r="Q15" s="143">
        <v>3.8</v>
      </c>
      <c r="R15" s="203">
        <v>9</v>
      </c>
      <c r="S15" s="47">
        <f t="shared" si="0"/>
        <v>147</v>
      </c>
      <c r="U15" s="44"/>
      <c r="V15" s="43"/>
      <c r="X15" s="43"/>
    </row>
    <row r="16" spans="1:24" x14ac:dyDescent="0.25">
      <c r="A16" s="140">
        <v>2</v>
      </c>
      <c r="B16" s="149" t="s">
        <v>49</v>
      </c>
      <c r="C16" s="221">
        <v>17</v>
      </c>
      <c r="D16" s="143">
        <v>3.7647058823529411</v>
      </c>
      <c r="E16" s="143">
        <v>3.92</v>
      </c>
      <c r="F16" s="203">
        <v>62</v>
      </c>
      <c r="G16" s="221">
        <v>6</v>
      </c>
      <c r="H16" s="143">
        <v>3.1666666666666665</v>
      </c>
      <c r="I16" s="143">
        <v>3.79</v>
      </c>
      <c r="J16" s="203">
        <v>85</v>
      </c>
      <c r="K16" s="221">
        <v>8</v>
      </c>
      <c r="L16" s="143">
        <v>4</v>
      </c>
      <c r="M16" s="143">
        <v>3.84</v>
      </c>
      <c r="N16" s="203">
        <v>13</v>
      </c>
      <c r="O16" s="221">
        <v>5</v>
      </c>
      <c r="P16" s="143">
        <v>3.4</v>
      </c>
      <c r="Q16" s="143">
        <v>3.8</v>
      </c>
      <c r="R16" s="203">
        <v>78</v>
      </c>
      <c r="S16" s="139">
        <f t="shared" si="0"/>
        <v>238</v>
      </c>
      <c r="U16" s="44"/>
      <c r="V16" s="43"/>
      <c r="X16" s="43"/>
    </row>
    <row r="17" spans="1:24" x14ac:dyDescent="0.25">
      <c r="A17" s="140">
        <v>3</v>
      </c>
      <c r="B17" s="149" t="s">
        <v>51</v>
      </c>
      <c r="C17" s="221">
        <v>8</v>
      </c>
      <c r="D17" s="143">
        <v>3.625</v>
      </c>
      <c r="E17" s="143">
        <v>3.92</v>
      </c>
      <c r="F17" s="203">
        <v>79</v>
      </c>
      <c r="G17" s="221">
        <v>12</v>
      </c>
      <c r="H17" s="143">
        <v>3.5833333333333335</v>
      </c>
      <c r="I17" s="143">
        <v>3.79</v>
      </c>
      <c r="J17" s="203">
        <v>61</v>
      </c>
      <c r="K17" s="221">
        <v>10</v>
      </c>
      <c r="L17" s="143">
        <v>3.6</v>
      </c>
      <c r="M17" s="143">
        <v>3.84</v>
      </c>
      <c r="N17" s="203">
        <v>65</v>
      </c>
      <c r="O17" s="221">
        <v>8</v>
      </c>
      <c r="P17" s="143">
        <v>4.25</v>
      </c>
      <c r="Q17" s="143">
        <v>3.8</v>
      </c>
      <c r="R17" s="203">
        <v>10</v>
      </c>
      <c r="S17" s="92">
        <f t="shared" si="0"/>
        <v>215</v>
      </c>
      <c r="U17" s="43"/>
      <c r="V17" s="43"/>
      <c r="X17" s="43"/>
    </row>
    <row r="18" spans="1:24" x14ac:dyDescent="0.25">
      <c r="A18" s="140">
        <v>4</v>
      </c>
      <c r="B18" s="151" t="s">
        <v>52</v>
      </c>
      <c r="C18" s="223">
        <v>31</v>
      </c>
      <c r="D18" s="145">
        <v>3.903225806451613</v>
      </c>
      <c r="E18" s="145">
        <v>3.92</v>
      </c>
      <c r="F18" s="205">
        <v>47</v>
      </c>
      <c r="G18" s="223">
        <v>33</v>
      </c>
      <c r="H18" s="145">
        <v>3.6969696969696968</v>
      </c>
      <c r="I18" s="145">
        <v>3.79</v>
      </c>
      <c r="J18" s="205">
        <v>50</v>
      </c>
      <c r="K18" s="223">
        <v>24</v>
      </c>
      <c r="L18" s="145">
        <v>4.125</v>
      </c>
      <c r="M18" s="145">
        <v>3.84</v>
      </c>
      <c r="N18" s="205">
        <v>10</v>
      </c>
      <c r="O18" s="223">
        <v>31</v>
      </c>
      <c r="P18" s="145">
        <v>4.354838709677419</v>
      </c>
      <c r="Q18" s="145">
        <v>3.8</v>
      </c>
      <c r="R18" s="205">
        <v>6</v>
      </c>
      <c r="S18" s="139">
        <f t="shared" si="0"/>
        <v>113</v>
      </c>
      <c r="U18" s="43"/>
      <c r="V18" s="43"/>
      <c r="X18" s="43"/>
    </row>
    <row r="19" spans="1:24" x14ac:dyDescent="0.25">
      <c r="A19" s="104">
        <v>5</v>
      </c>
      <c r="B19" s="152" t="s">
        <v>53</v>
      </c>
      <c r="C19" s="224">
        <v>17</v>
      </c>
      <c r="D19" s="144">
        <v>3.7058823529411766</v>
      </c>
      <c r="E19" s="144">
        <v>3.92</v>
      </c>
      <c r="F19" s="206">
        <v>68</v>
      </c>
      <c r="G19" s="224">
        <v>13</v>
      </c>
      <c r="H19" s="144">
        <v>3.7692307692307692</v>
      </c>
      <c r="I19" s="144">
        <v>3.79</v>
      </c>
      <c r="J19" s="206">
        <v>44</v>
      </c>
      <c r="K19" s="224">
        <v>7</v>
      </c>
      <c r="L19" s="144">
        <v>3.8571428571428572</v>
      </c>
      <c r="M19" s="144">
        <v>3.84</v>
      </c>
      <c r="N19" s="206">
        <v>36</v>
      </c>
      <c r="O19" s="224">
        <v>13</v>
      </c>
      <c r="P19" s="144">
        <v>3.8461538461538463</v>
      </c>
      <c r="Q19" s="144">
        <v>3.8</v>
      </c>
      <c r="R19" s="206">
        <v>46</v>
      </c>
      <c r="S19" s="139">
        <f t="shared" si="0"/>
        <v>194</v>
      </c>
      <c r="U19" s="43"/>
      <c r="V19" s="43"/>
      <c r="X19" s="43"/>
    </row>
    <row r="20" spans="1:24" x14ac:dyDescent="0.25">
      <c r="A20" s="140">
        <v>6</v>
      </c>
      <c r="B20" s="152" t="s">
        <v>183</v>
      </c>
      <c r="C20" s="224">
        <v>2</v>
      </c>
      <c r="D20" s="144">
        <v>4</v>
      </c>
      <c r="E20" s="144">
        <v>3.92</v>
      </c>
      <c r="F20" s="206">
        <v>30</v>
      </c>
      <c r="G20" s="224">
        <v>3</v>
      </c>
      <c r="H20" s="144">
        <v>3.6666666666666665</v>
      </c>
      <c r="I20" s="144">
        <v>3.79</v>
      </c>
      <c r="J20" s="206">
        <v>52</v>
      </c>
      <c r="K20" s="224">
        <v>5</v>
      </c>
      <c r="L20" s="144">
        <v>3.2</v>
      </c>
      <c r="M20" s="144">
        <v>3.84</v>
      </c>
      <c r="N20" s="206">
        <v>86</v>
      </c>
      <c r="O20" s="224">
        <v>3</v>
      </c>
      <c r="P20" s="144">
        <v>4.333333333333333</v>
      </c>
      <c r="Q20" s="144">
        <v>3.8</v>
      </c>
      <c r="R20" s="206">
        <v>7</v>
      </c>
      <c r="S20" s="139">
        <f t="shared" si="0"/>
        <v>175</v>
      </c>
      <c r="U20" s="43"/>
      <c r="V20" s="43"/>
      <c r="X20" s="43"/>
    </row>
    <row r="21" spans="1:24" x14ac:dyDescent="0.25">
      <c r="A21" s="140">
        <v>7</v>
      </c>
      <c r="B21" s="152" t="s">
        <v>191</v>
      </c>
      <c r="C21" s="224">
        <v>8</v>
      </c>
      <c r="D21" s="144">
        <v>4</v>
      </c>
      <c r="E21" s="144">
        <v>3.92</v>
      </c>
      <c r="F21" s="206">
        <v>31</v>
      </c>
      <c r="G21" s="224">
        <v>4</v>
      </c>
      <c r="H21" s="144">
        <v>3.75</v>
      </c>
      <c r="I21" s="144">
        <v>3.79</v>
      </c>
      <c r="J21" s="206">
        <v>45</v>
      </c>
      <c r="K21" s="224">
        <v>3</v>
      </c>
      <c r="L21" s="144">
        <v>3.3333333333333335</v>
      </c>
      <c r="M21" s="144">
        <v>3.84</v>
      </c>
      <c r="N21" s="206">
        <v>81</v>
      </c>
      <c r="O21" s="224">
        <v>9</v>
      </c>
      <c r="P21" s="144">
        <v>3.8888888888888888</v>
      </c>
      <c r="Q21" s="144">
        <v>3.8</v>
      </c>
      <c r="R21" s="206">
        <v>41</v>
      </c>
      <c r="S21" s="139">
        <f t="shared" si="0"/>
        <v>198</v>
      </c>
      <c r="U21" s="43"/>
      <c r="V21" s="43"/>
      <c r="X21" s="43"/>
    </row>
    <row r="22" spans="1:24" x14ac:dyDescent="0.25">
      <c r="A22" s="140">
        <v>8</v>
      </c>
      <c r="B22" s="153" t="s">
        <v>47</v>
      </c>
      <c r="C22" s="225">
        <v>6</v>
      </c>
      <c r="D22" s="237">
        <v>3.5</v>
      </c>
      <c r="E22" s="237">
        <v>3.92</v>
      </c>
      <c r="F22" s="207">
        <v>84</v>
      </c>
      <c r="G22" s="225">
        <v>3</v>
      </c>
      <c r="H22" s="237">
        <v>3</v>
      </c>
      <c r="I22" s="237">
        <v>3.79</v>
      </c>
      <c r="J22" s="207">
        <v>89</v>
      </c>
      <c r="K22" s="225">
        <v>2</v>
      </c>
      <c r="L22" s="237">
        <v>3.5</v>
      </c>
      <c r="M22" s="237">
        <v>3.84</v>
      </c>
      <c r="N22" s="207">
        <v>72</v>
      </c>
      <c r="O22" s="225">
        <v>5</v>
      </c>
      <c r="P22" s="237">
        <v>3.2</v>
      </c>
      <c r="Q22" s="237">
        <v>3.8</v>
      </c>
      <c r="R22" s="207">
        <v>93</v>
      </c>
      <c r="S22" s="139">
        <f t="shared" si="0"/>
        <v>338</v>
      </c>
      <c r="U22" s="43"/>
      <c r="V22" s="43"/>
      <c r="X22" s="43"/>
    </row>
    <row r="23" spans="1:24" x14ac:dyDescent="0.25">
      <c r="A23" s="140">
        <v>9</v>
      </c>
      <c r="B23" s="152" t="s">
        <v>198</v>
      </c>
      <c r="C23" s="224">
        <v>5</v>
      </c>
      <c r="D23" s="144">
        <v>3.8</v>
      </c>
      <c r="E23" s="144">
        <v>3.92</v>
      </c>
      <c r="F23" s="206">
        <v>56</v>
      </c>
      <c r="G23" s="224">
        <v>1</v>
      </c>
      <c r="H23" s="144">
        <v>4</v>
      </c>
      <c r="I23" s="144">
        <v>3.79</v>
      </c>
      <c r="J23" s="206">
        <v>22</v>
      </c>
      <c r="K23" s="224">
        <v>2</v>
      </c>
      <c r="L23" s="144">
        <v>4</v>
      </c>
      <c r="M23" s="144">
        <v>3.84</v>
      </c>
      <c r="N23" s="206">
        <v>15</v>
      </c>
      <c r="O23" s="224">
        <v>3</v>
      </c>
      <c r="P23" s="144">
        <v>3.3333333333333335</v>
      </c>
      <c r="Q23" s="144">
        <v>3.8</v>
      </c>
      <c r="R23" s="206">
        <v>83</v>
      </c>
      <c r="S23" s="139">
        <f t="shared" si="0"/>
        <v>176</v>
      </c>
      <c r="U23" s="43"/>
      <c r="V23" s="43"/>
      <c r="X23" s="43"/>
    </row>
    <row r="24" spans="1:24" x14ac:dyDescent="0.25">
      <c r="A24" s="140">
        <v>10</v>
      </c>
      <c r="B24" s="152" t="s">
        <v>182</v>
      </c>
      <c r="C24" s="224"/>
      <c r="D24" s="144"/>
      <c r="E24" s="144">
        <v>3.92</v>
      </c>
      <c r="F24" s="206">
        <v>101</v>
      </c>
      <c r="G24" s="224">
        <v>3</v>
      </c>
      <c r="H24" s="144">
        <v>3</v>
      </c>
      <c r="I24" s="144">
        <v>3.79</v>
      </c>
      <c r="J24" s="206">
        <v>90</v>
      </c>
      <c r="K24" s="224">
        <v>13</v>
      </c>
      <c r="L24" s="144">
        <v>3.4615384615384617</v>
      </c>
      <c r="M24" s="144">
        <v>3.84</v>
      </c>
      <c r="N24" s="206">
        <v>76</v>
      </c>
      <c r="O24" s="224">
        <v>3</v>
      </c>
      <c r="P24" s="144">
        <v>3.6666666666666665</v>
      </c>
      <c r="Q24" s="144">
        <v>3.8</v>
      </c>
      <c r="R24" s="206">
        <v>58</v>
      </c>
      <c r="S24" s="139">
        <f t="shared" si="0"/>
        <v>325</v>
      </c>
      <c r="U24" s="43"/>
      <c r="V24" s="43"/>
      <c r="X24" s="43"/>
    </row>
    <row r="25" spans="1:24" ht="15.75" thickBot="1" x14ac:dyDescent="0.3">
      <c r="A25" s="140">
        <v>11</v>
      </c>
      <c r="B25" s="154" t="s">
        <v>181</v>
      </c>
      <c r="C25" s="226">
        <v>6</v>
      </c>
      <c r="D25" s="142">
        <v>3.3333333333333335</v>
      </c>
      <c r="E25" s="142">
        <v>3.92</v>
      </c>
      <c r="F25" s="208">
        <v>94</v>
      </c>
      <c r="G25" s="226">
        <v>7</v>
      </c>
      <c r="H25" s="142">
        <v>3.1428571428571428</v>
      </c>
      <c r="I25" s="142">
        <v>3.79</v>
      </c>
      <c r="J25" s="208">
        <v>87</v>
      </c>
      <c r="K25" s="226">
        <v>4</v>
      </c>
      <c r="L25" s="142">
        <v>4</v>
      </c>
      <c r="M25" s="142">
        <v>3.84</v>
      </c>
      <c r="N25" s="208">
        <v>14</v>
      </c>
      <c r="O25" s="226">
        <v>14</v>
      </c>
      <c r="P25" s="142">
        <v>3.2857142857142856</v>
      </c>
      <c r="Q25" s="142">
        <v>3.8</v>
      </c>
      <c r="R25" s="208">
        <v>86</v>
      </c>
      <c r="S25" s="139">
        <f t="shared" si="0"/>
        <v>281</v>
      </c>
      <c r="U25" s="43"/>
      <c r="V25" s="43"/>
      <c r="X25" s="43"/>
    </row>
    <row r="26" spans="1:24" ht="15.75" thickBot="1" x14ac:dyDescent="0.3">
      <c r="A26" s="90"/>
      <c r="B26" s="91" t="s">
        <v>113</v>
      </c>
      <c r="C26" s="125">
        <f>SUM(C27:C43)</f>
        <v>103</v>
      </c>
      <c r="D26" s="96">
        <f>AVERAGE(D27:D43)</f>
        <v>3.739700776143791</v>
      </c>
      <c r="E26" s="96">
        <v>3.92</v>
      </c>
      <c r="F26" s="202"/>
      <c r="G26" s="125">
        <f>SUM(G27:G43)</f>
        <v>84</v>
      </c>
      <c r="H26" s="96">
        <f>AVERAGE(H27:H43)</f>
        <v>3.3474057315233789</v>
      </c>
      <c r="I26" s="96">
        <v>3.79</v>
      </c>
      <c r="J26" s="202"/>
      <c r="K26" s="125">
        <f>SUM(K27:K43)</f>
        <v>55</v>
      </c>
      <c r="L26" s="96">
        <f>AVERAGE(L27:L43)</f>
        <v>3.5904761904761906</v>
      </c>
      <c r="M26" s="96">
        <v>3.84</v>
      </c>
      <c r="N26" s="202"/>
      <c r="O26" s="125">
        <f>SUM(O27:O43)</f>
        <v>100</v>
      </c>
      <c r="P26" s="96">
        <f>AVERAGE(P27:P43)</f>
        <v>3.4938082750582748</v>
      </c>
      <c r="Q26" s="96">
        <v>3.8</v>
      </c>
      <c r="R26" s="202"/>
      <c r="S26" s="100"/>
      <c r="U26" s="43"/>
      <c r="V26" s="43"/>
      <c r="X26" s="43"/>
    </row>
    <row r="27" spans="1:24" x14ac:dyDescent="0.25">
      <c r="A27" s="45">
        <v>1</v>
      </c>
      <c r="B27" s="149" t="s">
        <v>73</v>
      </c>
      <c r="C27" s="221">
        <v>16</v>
      </c>
      <c r="D27" s="143">
        <v>3.9375</v>
      </c>
      <c r="E27" s="143">
        <v>3.92</v>
      </c>
      <c r="F27" s="203">
        <v>44</v>
      </c>
      <c r="G27" s="221">
        <v>8</v>
      </c>
      <c r="H27" s="143">
        <v>3.75</v>
      </c>
      <c r="I27" s="143">
        <v>3.79</v>
      </c>
      <c r="J27" s="203">
        <v>46</v>
      </c>
      <c r="K27" s="221">
        <v>7</v>
      </c>
      <c r="L27" s="143">
        <v>3.7142857142857144</v>
      </c>
      <c r="M27" s="143">
        <v>3.84</v>
      </c>
      <c r="N27" s="203">
        <v>49</v>
      </c>
      <c r="O27" s="221">
        <v>13</v>
      </c>
      <c r="P27" s="143">
        <v>3.4615384615384617</v>
      </c>
      <c r="Q27" s="143">
        <v>3.8</v>
      </c>
      <c r="R27" s="203">
        <v>76</v>
      </c>
      <c r="S27" s="47">
        <f t="shared" ref="S27:S43" si="1">R27+N27+J27+F27</f>
        <v>215</v>
      </c>
      <c r="U27" s="43"/>
      <c r="V27" s="43"/>
      <c r="X27" s="43"/>
    </row>
    <row r="28" spans="1:24" ht="15" customHeight="1" x14ac:dyDescent="0.25">
      <c r="A28" s="140">
        <v>2</v>
      </c>
      <c r="B28" s="155" t="s">
        <v>133</v>
      </c>
      <c r="C28" s="227">
        <v>9</v>
      </c>
      <c r="D28" s="245">
        <v>4.2222222222222223</v>
      </c>
      <c r="E28" s="245">
        <v>3.92</v>
      </c>
      <c r="F28" s="209">
        <v>18</v>
      </c>
      <c r="G28" s="227">
        <v>17</v>
      </c>
      <c r="H28" s="245">
        <v>4.1764705882352944</v>
      </c>
      <c r="I28" s="245">
        <v>3.79</v>
      </c>
      <c r="J28" s="209">
        <v>9</v>
      </c>
      <c r="K28" s="227">
        <v>6</v>
      </c>
      <c r="L28" s="245">
        <v>3.6666666666666665</v>
      </c>
      <c r="M28" s="245">
        <v>3.84</v>
      </c>
      <c r="N28" s="209">
        <v>53</v>
      </c>
      <c r="O28" s="227">
        <v>5</v>
      </c>
      <c r="P28" s="245">
        <v>4</v>
      </c>
      <c r="Q28" s="245">
        <v>3.8</v>
      </c>
      <c r="R28" s="209">
        <v>20</v>
      </c>
      <c r="S28" s="92">
        <f t="shared" si="1"/>
        <v>100</v>
      </c>
      <c r="U28" s="43"/>
      <c r="V28" s="43"/>
      <c r="X28" s="43"/>
    </row>
    <row r="29" spans="1:24" x14ac:dyDescent="0.25">
      <c r="A29" s="140">
        <v>3</v>
      </c>
      <c r="B29" s="149" t="s">
        <v>67</v>
      </c>
      <c r="C29" s="221">
        <v>10</v>
      </c>
      <c r="D29" s="143">
        <v>3.7</v>
      </c>
      <c r="E29" s="143">
        <v>3.92</v>
      </c>
      <c r="F29" s="203">
        <v>69</v>
      </c>
      <c r="G29" s="221">
        <v>10</v>
      </c>
      <c r="H29" s="143">
        <v>3.3</v>
      </c>
      <c r="I29" s="143">
        <v>3.79</v>
      </c>
      <c r="J29" s="203">
        <v>80</v>
      </c>
      <c r="K29" s="221">
        <v>2</v>
      </c>
      <c r="L29" s="143">
        <v>3</v>
      </c>
      <c r="M29" s="143">
        <v>3.84</v>
      </c>
      <c r="N29" s="203">
        <v>89</v>
      </c>
      <c r="O29" s="221">
        <v>4</v>
      </c>
      <c r="P29" s="143">
        <v>3.75</v>
      </c>
      <c r="Q29" s="143">
        <v>3.8</v>
      </c>
      <c r="R29" s="203">
        <v>53</v>
      </c>
      <c r="S29" s="139">
        <f t="shared" si="1"/>
        <v>291</v>
      </c>
      <c r="U29" s="43"/>
      <c r="V29" s="43"/>
      <c r="X29" s="43"/>
    </row>
    <row r="30" spans="1:24" x14ac:dyDescent="0.25">
      <c r="A30" s="140">
        <v>4</v>
      </c>
      <c r="B30" s="149" t="s">
        <v>148</v>
      </c>
      <c r="C30" s="221">
        <v>17</v>
      </c>
      <c r="D30" s="143">
        <v>4.0588235294117645</v>
      </c>
      <c r="E30" s="143">
        <v>3.92</v>
      </c>
      <c r="F30" s="203">
        <v>25</v>
      </c>
      <c r="G30" s="221">
        <v>13</v>
      </c>
      <c r="H30" s="143">
        <v>3.3846153846153846</v>
      </c>
      <c r="I30" s="143">
        <v>3.79</v>
      </c>
      <c r="J30" s="203">
        <v>74</v>
      </c>
      <c r="K30" s="221">
        <v>1</v>
      </c>
      <c r="L30" s="143">
        <v>4</v>
      </c>
      <c r="M30" s="143">
        <v>3.84</v>
      </c>
      <c r="N30" s="203">
        <v>16</v>
      </c>
      <c r="O30" s="221">
        <v>10</v>
      </c>
      <c r="P30" s="143">
        <v>4.2</v>
      </c>
      <c r="Q30" s="143">
        <v>3.8</v>
      </c>
      <c r="R30" s="203">
        <v>13</v>
      </c>
      <c r="S30" s="139">
        <f t="shared" si="1"/>
        <v>128</v>
      </c>
      <c r="U30" s="43"/>
      <c r="V30" s="43"/>
      <c r="X30" s="43"/>
    </row>
    <row r="31" spans="1:24" x14ac:dyDescent="0.25">
      <c r="A31" s="140">
        <v>5</v>
      </c>
      <c r="B31" s="149" t="s">
        <v>65</v>
      </c>
      <c r="C31" s="221">
        <v>7</v>
      </c>
      <c r="D31" s="143">
        <v>4</v>
      </c>
      <c r="E31" s="143">
        <v>3.92</v>
      </c>
      <c r="F31" s="203">
        <v>32</v>
      </c>
      <c r="G31" s="221">
        <v>5</v>
      </c>
      <c r="H31" s="143">
        <v>3.6</v>
      </c>
      <c r="I31" s="143">
        <v>3.79</v>
      </c>
      <c r="J31" s="203">
        <v>59</v>
      </c>
      <c r="K31" s="221">
        <v>7</v>
      </c>
      <c r="L31" s="143">
        <v>4</v>
      </c>
      <c r="M31" s="143">
        <v>3.84</v>
      </c>
      <c r="N31" s="203">
        <v>17</v>
      </c>
      <c r="O31" s="221">
        <v>3</v>
      </c>
      <c r="P31" s="143">
        <v>3.6666666666666665</v>
      </c>
      <c r="Q31" s="143">
        <v>3.8</v>
      </c>
      <c r="R31" s="203">
        <v>59</v>
      </c>
      <c r="S31" s="139">
        <f t="shared" si="1"/>
        <v>167</v>
      </c>
      <c r="U31" s="43"/>
      <c r="V31" s="43"/>
      <c r="X31" s="43"/>
    </row>
    <row r="32" spans="1:24" x14ac:dyDescent="0.25">
      <c r="A32" s="140">
        <v>6</v>
      </c>
      <c r="B32" s="149" t="s">
        <v>41</v>
      </c>
      <c r="C32" s="221">
        <v>1</v>
      </c>
      <c r="D32" s="143">
        <v>3</v>
      </c>
      <c r="E32" s="143">
        <v>3.92</v>
      </c>
      <c r="F32" s="203">
        <v>96</v>
      </c>
      <c r="G32" s="221">
        <v>2</v>
      </c>
      <c r="H32" s="143">
        <v>3</v>
      </c>
      <c r="I32" s="143">
        <v>3.79</v>
      </c>
      <c r="J32" s="203">
        <v>91</v>
      </c>
      <c r="K32" s="221">
        <v>1</v>
      </c>
      <c r="L32" s="143">
        <v>5</v>
      </c>
      <c r="M32" s="143">
        <v>3.84</v>
      </c>
      <c r="N32" s="203">
        <v>1</v>
      </c>
      <c r="O32" s="221">
        <v>8</v>
      </c>
      <c r="P32" s="143">
        <v>3.25</v>
      </c>
      <c r="Q32" s="143">
        <v>3.8</v>
      </c>
      <c r="R32" s="203">
        <v>89</v>
      </c>
      <c r="S32" s="139">
        <f t="shared" si="1"/>
        <v>277</v>
      </c>
      <c r="U32" s="43"/>
      <c r="V32" s="43"/>
      <c r="X32" s="43"/>
    </row>
    <row r="33" spans="1:24" x14ac:dyDescent="0.25">
      <c r="A33" s="140">
        <v>7</v>
      </c>
      <c r="B33" s="149" t="s">
        <v>147</v>
      </c>
      <c r="C33" s="221">
        <v>3</v>
      </c>
      <c r="D33" s="143">
        <v>3.6666666666666665</v>
      </c>
      <c r="E33" s="143">
        <v>3.92</v>
      </c>
      <c r="F33" s="203">
        <v>73</v>
      </c>
      <c r="G33" s="221">
        <v>2</v>
      </c>
      <c r="H33" s="143">
        <v>3.5</v>
      </c>
      <c r="I33" s="143">
        <v>3.79</v>
      </c>
      <c r="J33" s="203">
        <v>66</v>
      </c>
      <c r="K33" s="221">
        <v>2</v>
      </c>
      <c r="L33" s="143">
        <v>4</v>
      </c>
      <c r="M33" s="143">
        <v>3.8</v>
      </c>
      <c r="N33" s="203">
        <v>18</v>
      </c>
      <c r="O33" s="221"/>
      <c r="P33" s="143"/>
      <c r="Q33" s="143">
        <v>3.8</v>
      </c>
      <c r="R33" s="203">
        <v>103</v>
      </c>
      <c r="S33" s="139">
        <f t="shared" si="1"/>
        <v>260</v>
      </c>
      <c r="U33" s="43"/>
      <c r="V33" s="43"/>
      <c r="X33" s="43"/>
    </row>
    <row r="34" spans="1:24" x14ac:dyDescent="0.25">
      <c r="A34" s="140">
        <v>8</v>
      </c>
      <c r="B34" s="150" t="s">
        <v>39</v>
      </c>
      <c r="C34" s="222">
        <v>1</v>
      </c>
      <c r="D34" s="236">
        <v>4</v>
      </c>
      <c r="E34" s="236">
        <v>3.92</v>
      </c>
      <c r="F34" s="204">
        <v>33</v>
      </c>
      <c r="G34" s="222">
        <v>1</v>
      </c>
      <c r="H34" s="236">
        <v>4</v>
      </c>
      <c r="I34" s="236">
        <v>3.79</v>
      </c>
      <c r="J34" s="204">
        <v>23</v>
      </c>
      <c r="K34" s="222">
        <v>2</v>
      </c>
      <c r="L34" s="236">
        <v>3</v>
      </c>
      <c r="M34" s="236">
        <v>3.84</v>
      </c>
      <c r="N34" s="204">
        <v>90</v>
      </c>
      <c r="O34" s="222">
        <v>1</v>
      </c>
      <c r="P34" s="236">
        <v>3</v>
      </c>
      <c r="Q34" s="236">
        <v>3.8</v>
      </c>
      <c r="R34" s="204">
        <v>98</v>
      </c>
      <c r="S34" s="139">
        <f t="shared" si="1"/>
        <v>244</v>
      </c>
      <c r="U34" s="43"/>
      <c r="V34" s="43"/>
      <c r="X34" s="43"/>
    </row>
    <row r="35" spans="1:24" x14ac:dyDescent="0.25">
      <c r="A35" s="140">
        <v>9</v>
      </c>
      <c r="B35" s="149" t="s">
        <v>40</v>
      </c>
      <c r="C35" s="221">
        <v>2</v>
      </c>
      <c r="D35" s="143">
        <v>3</v>
      </c>
      <c r="E35" s="143">
        <v>3.92</v>
      </c>
      <c r="F35" s="203">
        <v>97</v>
      </c>
      <c r="G35" s="221">
        <v>3</v>
      </c>
      <c r="H35" s="143">
        <v>2.6666666666666665</v>
      </c>
      <c r="I35" s="143">
        <v>3.79</v>
      </c>
      <c r="J35" s="203">
        <v>102</v>
      </c>
      <c r="K35" s="221">
        <v>2</v>
      </c>
      <c r="L35" s="143">
        <v>3</v>
      </c>
      <c r="M35" s="143">
        <v>3.84</v>
      </c>
      <c r="N35" s="203">
        <v>91</v>
      </c>
      <c r="O35" s="221">
        <v>2</v>
      </c>
      <c r="P35" s="143">
        <v>2.5</v>
      </c>
      <c r="Q35" s="143">
        <v>3.8</v>
      </c>
      <c r="R35" s="203">
        <v>102</v>
      </c>
      <c r="S35" s="139">
        <f t="shared" si="1"/>
        <v>392</v>
      </c>
      <c r="U35" s="43"/>
      <c r="V35" s="43"/>
      <c r="X35" s="43"/>
    </row>
    <row r="36" spans="1:24" x14ac:dyDescent="0.25">
      <c r="A36" s="140">
        <v>10</v>
      </c>
      <c r="B36" s="150" t="s">
        <v>190</v>
      </c>
      <c r="C36" s="222"/>
      <c r="D36" s="236"/>
      <c r="E36" s="236">
        <v>3.92</v>
      </c>
      <c r="F36" s="204">
        <v>101</v>
      </c>
      <c r="G36" s="222"/>
      <c r="H36" s="236"/>
      <c r="I36" s="236">
        <v>3.79</v>
      </c>
      <c r="J36" s="204">
        <v>104</v>
      </c>
      <c r="K36" s="222"/>
      <c r="L36" s="236"/>
      <c r="M36" s="236">
        <v>3.84</v>
      </c>
      <c r="N36" s="204">
        <v>96</v>
      </c>
      <c r="O36" s="222">
        <v>4</v>
      </c>
      <c r="P36" s="236">
        <v>3.25</v>
      </c>
      <c r="Q36" s="236">
        <v>3.8</v>
      </c>
      <c r="R36" s="204">
        <v>90</v>
      </c>
      <c r="S36" s="139">
        <f t="shared" si="1"/>
        <v>391</v>
      </c>
      <c r="U36" s="43"/>
      <c r="V36" s="43"/>
      <c r="X36" s="43"/>
    </row>
    <row r="37" spans="1:24" x14ac:dyDescent="0.25">
      <c r="A37" s="140">
        <v>11</v>
      </c>
      <c r="B37" s="154" t="s">
        <v>149</v>
      </c>
      <c r="C37" s="226">
        <v>10</v>
      </c>
      <c r="D37" s="142">
        <v>3.8</v>
      </c>
      <c r="E37" s="142">
        <v>3.92</v>
      </c>
      <c r="F37" s="208">
        <v>57</v>
      </c>
      <c r="G37" s="226">
        <v>3</v>
      </c>
      <c r="H37" s="142">
        <v>3.3333333333333335</v>
      </c>
      <c r="I37" s="142">
        <v>3.79</v>
      </c>
      <c r="J37" s="208">
        <v>78</v>
      </c>
      <c r="K37" s="226">
        <v>4</v>
      </c>
      <c r="L37" s="142">
        <v>3</v>
      </c>
      <c r="M37" s="142">
        <v>3.84</v>
      </c>
      <c r="N37" s="208">
        <v>92</v>
      </c>
      <c r="O37" s="226">
        <v>11</v>
      </c>
      <c r="P37" s="142">
        <v>3.2727272727272729</v>
      </c>
      <c r="Q37" s="142">
        <v>3.8</v>
      </c>
      <c r="R37" s="208">
        <v>87</v>
      </c>
      <c r="S37" s="139">
        <f t="shared" si="1"/>
        <v>314</v>
      </c>
      <c r="U37" s="43"/>
      <c r="V37" s="43"/>
      <c r="X37" s="43"/>
    </row>
    <row r="38" spans="1:24" x14ac:dyDescent="0.25">
      <c r="A38" s="140">
        <v>12</v>
      </c>
      <c r="B38" s="149" t="s">
        <v>44</v>
      </c>
      <c r="C38" s="221">
        <v>8</v>
      </c>
      <c r="D38" s="143">
        <v>3.75</v>
      </c>
      <c r="E38" s="143">
        <v>3.92</v>
      </c>
      <c r="F38" s="203">
        <v>63</v>
      </c>
      <c r="G38" s="221">
        <v>10</v>
      </c>
      <c r="H38" s="143">
        <v>3.5</v>
      </c>
      <c r="I38" s="143">
        <v>3.79</v>
      </c>
      <c r="J38" s="203">
        <v>67</v>
      </c>
      <c r="K38" s="221">
        <v>9</v>
      </c>
      <c r="L38" s="143">
        <v>3.6666666666666665</v>
      </c>
      <c r="M38" s="143">
        <v>3.84</v>
      </c>
      <c r="N38" s="203">
        <v>54</v>
      </c>
      <c r="O38" s="221">
        <v>16</v>
      </c>
      <c r="P38" s="143">
        <v>3.5</v>
      </c>
      <c r="Q38" s="143">
        <v>3.8</v>
      </c>
      <c r="R38" s="203">
        <v>68</v>
      </c>
      <c r="S38" s="139">
        <f t="shared" si="1"/>
        <v>252</v>
      </c>
      <c r="U38" s="43"/>
      <c r="V38" s="43"/>
      <c r="X38" s="43"/>
    </row>
    <row r="39" spans="1:24" x14ac:dyDescent="0.25">
      <c r="A39" s="140">
        <v>13</v>
      </c>
      <c r="B39" s="149" t="s">
        <v>189</v>
      </c>
      <c r="C39" s="221">
        <v>2</v>
      </c>
      <c r="D39" s="143">
        <v>4.5</v>
      </c>
      <c r="E39" s="143">
        <v>3.92</v>
      </c>
      <c r="F39" s="203">
        <v>5</v>
      </c>
      <c r="G39" s="221">
        <v>1</v>
      </c>
      <c r="H39" s="143">
        <v>3</v>
      </c>
      <c r="I39" s="143">
        <v>3.79</v>
      </c>
      <c r="J39" s="203">
        <v>92</v>
      </c>
      <c r="K39" s="221"/>
      <c r="L39" s="143"/>
      <c r="M39" s="143">
        <v>3.84</v>
      </c>
      <c r="N39" s="203">
        <v>96</v>
      </c>
      <c r="O39" s="221">
        <v>6</v>
      </c>
      <c r="P39" s="143">
        <v>3.5</v>
      </c>
      <c r="Q39" s="143">
        <v>3.8</v>
      </c>
      <c r="R39" s="203">
        <v>69</v>
      </c>
      <c r="S39" s="139">
        <f t="shared" si="1"/>
        <v>262</v>
      </c>
      <c r="U39" s="43"/>
      <c r="V39" s="43"/>
      <c r="X39" s="43"/>
    </row>
    <row r="40" spans="1:24" x14ac:dyDescent="0.25">
      <c r="A40" s="140">
        <v>14</v>
      </c>
      <c r="B40" s="149" t="s">
        <v>64</v>
      </c>
      <c r="C40" s="221">
        <v>2</v>
      </c>
      <c r="D40" s="143">
        <v>3.5</v>
      </c>
      <c r="E40" s="143">
        <v>3.92</v>
      </c>
      <c r="F40" s="203">
        <v>85</v>
      </c>
      <c r="G40" s="221">
        <v>2</v>
      </c>
      <c r="H40" s="143">
        <v>3</v>
      </c>
      <c r="I40" s="143">
        <v>3.79</v>
      </c>
      <c r="J40" s="203">
        <v>93</v>
      </c>
      <c r="K40" s="221"/>
      <c r="L40" s="143"/>
      <c r="M40" s="143">
        <v>3.84</v>
      </c>
      <c r="N40" s="203">
        <v>96</v>
      </c>
      <c r="O40" s="221">
        <v>4</v>
      </c>
      <c r="P40" s="143">
        <v>3.25</v>
      </c>
      <c r="Q40" s="143">
        <v>3.8</v>
      </c>
      <c r="R40" s="203">
        <v>91</v>
      </c>
      <c r="S40" s="139">
        <f t="shared" si="1"/>
        <v>365</v>
      </c>
      <c r="U40" s="43"/>
      <c r="V40" s="43"/>
      <c r="X40" s="43"/>
    </row>
    <row r="41" spans="1:24" x14ac:dyDescent="0.25">
      <c r="A41" s="140">
        <v>15</v>
      </c>
      <c r="B41" s="150" t="s">
        <v>188</v>
      </c>
      <c r="C41" s="222">
        <v>1</v>
      </c>
      <c r="D41" s="236">
        <v>3</v>
      </c>
      <c r="E41" s="236">
        <v>3.92</v>
      </c>
      <c r="F41" s="204">
        <v>98</v>
      </c>
      <c r="G41" s="222"/>
      <c r="H41" s="236"/>
      <c r="I41" s="236">
        <v>3.79</v>
      </c>
      <c r="J41" s="204">
        <v>104</v>
      </c>
      <c r="K41" s="222"/>
      <c r="L41" s="236"/>
      <c r="M41" s="236">
        <v>3.84</v>
      </c>
      <c r="N41" s="204">
        <v>96</v>
      </c>
      <c r="O41" s="222">
        <v>1</v>
      </c>
      <c r="P41" s="236">
        <v>4</v>
      </c>
      <c r="Q41" s="236">
        <v>3.8</v>
      </c>
      <c r="R41" s="204">
        <v>21</v>
      </c>
      <c r="S41" s="139">
        <f t="shared" si="1"/>
        <v>319</v>
      </c>
      <c r="U41" s="43"/>
      <c r="V41" s="43"/>
      <c r="X41" s="43"/>
    </row>
    <row r="42" spans="1:24" x14ac:dyDescent="0.25">
      <c r="A42" s="140">
        <v>16</v>
      </c>
      <c r="B42" s="150" t="s">
        <v>35</v>
      </c>
      <c r="C42" s="222">
        <v>4</v>
      </c>
      <c r="D42" s="236">
        <v>4</v>
      </c>
      <c r="E42" s="236">
        <v>3.92</v>
      </c>
      <c r="F42" s="204">
        <v>34</v>
      </c>
      <c r="G42" s="222">
        <v>3</v>
      </c>
      <c r="H42" s="236">
        <v>3</v>
      </c>
      <c r="I42" s="236">
        <v>3.79</v>
      </c>
      <c r="J42" s="204">
        <v>94</v>
      </c>
      <c r="K42" s="222">
        <v>5</v>
      </c>
      <c r="L42" s="236">
        <v>3.2</v>
      </c>
      <c r="M42" s="236">
        <v>3.84</v>
      </c>
      <c r="N42" s="204">
        <v>87</v>
      </c>
      <c r="O42" s="222">
        <v>10</v>
      </c>
      <c r="P42" s="236">
        <v>3.3</v>
      </c>
      <c r="Q42" s="236">
        <v>3.8</v>
      </c>
      <c r="R42" s="204">
        <v>85</v>
      </c>
      <c r="S42" s="139">
        <f t="shared" si="1"/>
        <v>300</v>
      </c>
      <c r="U42" s="43"/>
      <c r="V42" s="43"/>
      <c r="X42" s="43"/>
    </row>
    <row r="43" spans="1:24" ht="15.75" thickBot="1" x14ac:dyDescent="0.3">
      <c r="A43" s="140">
        <v>17</v>
      </c>
      <c r="B43" s="154" t="s">
        <v>42</v>
      </c>
      <c r="C43" s="226">
        <v>10</v>
      </c>
      <c r="D43" s="142">
        <v>3.7</v>
      </c>
      <c r="E43" s="142">
        <v>3.92</v>
      </c>
      <c r="F43" s="208">
        <v>70</v>
      </c>
      <c r="G43" s="226">
        <v>4</v>
      </c>
      <c r="H43" s="142">
        <v>3</v>
      </c>
      <c r="I43" s="142">
        <v>3.79</v>
      </c>
      <c r="J43" s="208">
        <v>95</v>
      </c>
      <c r="K43" s="226">
        <v>7</v>
      </c>
      <c r="L43" s="142">
        <v>3.4285714285714284</v>
      </c>
      <c r="M43" s="142">
        <v>3.84</v>
      </c>
      <c r="N43" s="208">
        <v>77</v>
      </c>
      <c r="O43" s="226">
        <v>2</v>
      </c>
      <c r="P43" s="142">
        <v>4</v>
      </c>
      <c r="Q43" s="142">
        <v>3.8</v>
      </c>
      <c r="R43" s="208">
        <v>22</v>
      </c>
      <c r="S43" s="139">
        <f t="shared" si="1"/>
        <v>264</v>
      </c>
      <c r="U43" s="43"/>
      <c r="V43" s="43"/>
      <c r="X43" s="43"/>
    </row>
    <row r="44" spans="1:24" ht="15.75" thickBot="1" x14ac:dyDescent="0.3">
      <c r="A44" s="90"/>
      <c r="B44" s="91" t="s">
        <v>114</v>
      </c>
      <c r="C44" s="125">
        <f>SUM(C45:C63)</f>
        <v>199</v>
      </c>
      <c r="D44" s="96">
        <f>AVERAGE(D45:D63)</f>
        <v>3.9528876487579292</v>
      </c>
      <c r="E44" s="96">
        <v>3.92</v>
      </c>
      <c r="F44" s="202"/>
      <c r="G44" s="125">
        <f>SUM(G45:G63)</f>
        <v>209</v>
      </c>
      <c r="H44" s="96">
        <f>AVERAGE(H45:H63)</f>
        <v>3.778705659384423</v>
      </c>
      <c r="I44" s="96">
        <v>3.79</v>
      </c>
      <c r="J44" s="202"/>
      <c r="K44" s="125">
        <f>SUM(K45:K63)</f>
        <v>191</v>
      </c>
      <c r="L44" s="96">
        <f>AVERAGE(L45:L63)</f>
        <v>3.7379286661614253</v>
      </c>
      <c r="M44" s="96">
        <v>3.84</v>
      </c>
      <c r="N44" s="202"/>
      <c r="O44" s="125">
        <f>SUM(O45:O63)</f>
        <v>127</v>
      </c>
      <c r="P44" s="96">
        <f>AVERAGE(P45:P63)</f>
        <v>3.8852645502645502</v>
      </c>
      <c r="Q44" s="96">
        <v>3.8</v>
      </c>
      <c r="R44" s="202"/>
      <c r="S44" s="100"/>
      <c r="U44" s="43"/>
      <c r="V44" s="43"/>
      <c r="X44" s="43"/>
    </row>
    <row r="45" spans="1:24" ht="15" customHeight="1" x14ac:dyDescent="0.25">
      <c r="A45" s="42">
        <v>1</v>
      </c>
      <c r="B45" s="149" t="s">
        <v>134</v>
      </c>
      <c r="C45" s="221">
        <v>35</v>
      </c>
      <c r="D45" s="143">
        <v>4.0571428571428569</v>
      </c>
      <c r="E45" s="143">
        <v>3.92</v>
      </c>
      <c r="F45" s="203">
        <v>26</v>
      </c>
      <c r="G45" s="221">
        <v>31</v>
      </c>
      <c r="H45" s="143">
        <v>3.870967741935484</v>
      </c>
      <c r="I45" s="143">
        <v>3.79</v>
      </c>
      <c r="J45" s="203">
        <v>36</v>
      </c>
      <c r="K45" s="221">
        <v>30</v>
      </c>
      <c r="L45" s="143">
        <v>4</v>
      </c>
      <c r="M45" s="143">
        <v>3.84</v>
      </c>
      <c r="N45" s="203">
        <v>19</v>
      </c>
      <c r="O45" s="221">
        <v>20</v>
      </c>
      <c r="P45" s="143">
        <v>4</v>
      </c>
      <c r="Q45" s="143">
        <v>3.8</v>
      </c>
      <c r="R45" s="203">
        <v>23</v>
      </c>
      <c r="S45" s="47">
        <f t="shared" ref="S45:S63" si="2">R45+N45+J45+F45</f>
        <v>104</v>
      </c>
      <c r="U45" s="43"/>
      <c r="V45" s="43"/>
      <c r="X45" s="43"/>
    </row>
    <row r="46" spans="1:24" ht="15" customHeight="1" x14ac:dyDescent="0.25">
      <c r="A46" s="140">
        <v>2</v>
      </c>
      <c r="B46" s="150" t="s">
        <v>127</v>
      </c>
      <c r="C46" s="222">
        <v>7</v>
      </c>
      <c r="D46" s="236">
        <v>4.2857142857142856</v>
      </c>
      <c r="E46" s="236">
        <v>3.92</v>
      </c>
      <c r="F46" s="204">
        <v>12</v>
      </c>
      <c r="G46" s="222">
        <v>2</v>
      </c>
      <c r="H46" s="236">
        <v>4</v>
      </c>
      <c r="I46" s="236">
        <v>3.79</v>
      </c>
      <c r="J46" s="204">
        <v>24</v>
      </c>
      <c r="K46" s="222">
        <v>5</v>
      </c>
      <c r="L46" s="236">
        <v>4.2</v>
      </c>
      <c r="M46" s="236">
        <v>3.84</v>
      </c>
      <c r="N46" s="204">
        <v>6</v>
      </c>
      <c r="O46" s="222">
        <v>1</v>
      </c>
      <c r="P46" s="236">
        <v>3</v>
      </c>
      <c r="Q46" s="236">
        <v>3.8</v>
      </c>
      <c r="R46" s="204">
        <v>99</v>
      </c>
      <c r="S46" s="139">
        <f t="shared" si="2"/>
        <v>141</v>
      </c>
      <c r="U46" s="43"/>
      <c r="V46" s="43"/>
      <c r="X46" s="43"/>
    </row>
    <row r="47" spans="1:24" ht="15" customHeight="1" x14ac:dyDescent="0.25">
      <c r="A47" s="140">
        <v>3</v>
      </c>
      <c r="B47" s="149" t="s">
        <v>75</v>
      </c>
      <c r="C47" s="221">
        <v>44</v>
      </c>
      <c r="D47" s="143">
        <v>4.25</v>
      </c>
      <c r="E47" s="143">
        <v>3.92</v>
      </c>
      <c r="F47" s="203">
        <v>15</v>
      </c>
      <c r="G47" s="221">
        <v>60</v>
      </c>
      <c r="H47" s="143">
        <v>4.2833333333333332</v>
      </c>
      <c r="I47" s="143">
        <v>3.79</v>
      </c>
      <c r="J47" s="203">
        <v>6</v>
      </c>
      <c r="K47" s="221">
        <v>58</v>
      </c>
      <c r="L47" s="143">
        <v>4.1896551724137927</v>
      </c>
      <c r="M47" s="143">
        <v>3.84</v>
      </c>
      <c r="N47" s="203">
        <v>8</v>
      </c>
      <c r="O47" s="221">
        <v>27</v>
      </c>
      <c r="P47" s="143">
        <v>4.2222222222222223</v>
      </c>
      <c r="Q47" s="143">
        <v>3.8</v>
      </c>
      <c r="R47" s="203">
        <v>12</v>
      </c>
      <c r="S47" s="139">
        <f t="shared" si="2"/>
        <v>41</v>
      </c>
      <c r="U47" s="43"/>
      <c r="V47" s="43"/>
      <c r="X47" s="43"/>
    </row>
    <row r="48" spans="1:24" ht="15" customHeight="1" x14ac:dyDescent="0.25">
      <c r="A48" s="140">
        <v>4</v>
      </c>
      <c r="B48" s="149" t="s">
        <v>85</v>
      </c>
      <c r="C48" s="221">
        <v>23</v>
      </c>
      <c r="D48" s="143">
        <v>3.9565217391304346</v>
      </c>
      <c r="E48" s="143">
        <v>3.92</v>
      </c>
      <c r="F48" s="203">
        <v>42</v>
      </c>
      <c r="G48" s="221">
        <v>32</v>
      </c>
      <c r="H48" s="143">
        <v>4.09375</v>
      </c>
      <c r="I48" s="143">
        <v>3.79</v>
      </c>
      <c r="J48" s="203">
        <v>15</v>
      </c>
      <c r="K48" s="221">
        <v>26</v>
      </c>
      <c r="L48" s="143">
        <v>4.1923076923076925</v>
      </c>
      <c r="M48" s="143">
        <v>3.84</v>
      </c>
      <c r="N48" s="203">
        <v>7</v>
      </c>
      <c r="O48" s="221">
        <v>28</v>
      </c>
      <c r="P48" s="143">
        <v>3.8928571428571428</v>
      </c>
      <c r="Q48" s="143">
        <v>3.8</v>
      </c>
      <c r="R48" s="203">
        <v>42</v>
      </c>
      <c r="S48" s="139">
        <f t="shared" si="2"/>
        <v>106</v>
      </c>
      <c r="U48" s="43"/>
      <c r="V48" s="43"/>
      <c r="X48" s="43"/>
    </row>
    <row r="49" spans="1:24" ht="15" customHeight="1" x14ac:dyDescent="0.25">
      <c r="A49" s="140">
        <v>5</v>
      </c>
      <c r="B49" s="149" t="s">
        <v>32</v>
      </c>
      <c r="C49" s="221">
        <v>9</v>
      </c>
      <c r="D49" s="143">
        <v>4.5555555555555554</v>
      </c>
      <c r="E49" s="143">
        <v>3.92</v>
      </c>
      <c r="F49" s="203">
        <v>3</v>
      </c>
      <c r="G49" s="221">
        <v>3</v>
      </c>
      <c r="H49" s="143">
        <v>4</v>
      </c>
      <c r="I49" s="143">
        <v>3.79</v>
      </c>
      <c r="J49" s="203">
        <v>25</v>
      </c>
      <c r="K49" s="221">
        <v>7</v>
      </c>
      <c r="L49" s="143">
        <v>4</v>
      </c>
      <c r="M49" s="143">
        <v>3.84</v>
      </c>
      <c r="N49" s="203">
        <v>20</v>
      </c>
      <c r="O49" s="221">
        <v>5</v>
      </c>
      <c r="P49" s="143">
        <v>3.4</v>
      </c>
      <c r="Q49" s="143">
        <v>3.8</v>
      </c>
      <c r="R49" s="203">
        <v>79</v>
      </c>
      <c r="S49" s="139">
        <f t="shared" si="2"/>
        <v>127</v>
      </c>
      <c r="U49" s="43"/>
      <c r="V49" s="43"/>
      <c r="X49" s="43"/>
    </row>
    <row r="50" spans="1:24" ht="15" customHeight="1" x14ac:dyDescent="0.25">
      <c r="A50" s="140">
        <v>6</v>
      </c>
      <c r="B50" s="149" t="s">
        <v>31</v>
      </c>
      <c r="C50" s="221">
        <v>5</v>
      </c>
      <c r="D50" s="143">
        <v>3.6</v>
      </c>
      <c r="E50" s="143">
        <v>3.92</v>
      </c>
      <c r="F50" s="203">
        <v>81</v>
      </c>
      <c r="G50" s="221">
        <v>6</v>
      </c>
      <c r="H50" s="143">
        <v>4</v>
      </c>
      <c r="I50" s="143">
        <v>3.79</v>
      </c>
      <c r="J50" s="203">
        <v>26</v>
      </c>
      <c r="K50" s="221">
        <v>9</v>
      </c>
      <c r="L50" s="143">
        <v>3.6666666666666665</v>
      </c>
      <c r="M50" s="143">
        <v>3.84</v>
      </c>
      <c r="N50" s="203">
        <v>55</v>
      </c>
      <c r="O50" s="221">
        <v>6</v>
      </c>
      <c r="P50" s="143">
        <v>3.8333333333333335</v>
      </c>
      <c r="Q50" s="143">
        <v>3.8</v>
      </c>
      <c r="R50" s="203">
        <v>47</v>
      </c>
      <c r="S50" s="139">
        <f t="shared" si="2"/>
        <v>209</v>
      </c>
      <c r="U50" s="43"/>
      <c r="V50" s="43"/>
      <c r="X50" s="43"/>
    </row>
    <row r="51" spans="1:24" ht="15" customHeight="1" x14ac:dyDescent="0.25">
      <c r="A51" s="140">
        <v>7</v>
      </c>
      <c r="B51" s="150" t="s">
        <v>187</v>
      </c>
      <c r="C51" s="222">
        <v>1</v>
      </c>
      <c r="D51" s="236">
        <v>5</v>
      </c>
      <c r="E51" s="236">
        <v>3.92</v>
      </c>
      <c r="F51" s="204">
        <v>1</v>
      </c>
      <c r="G51" s="222">
        <v>4</v>
      </c>
      <c r="H51" s="236">
        <v>4</v>
      </c>
      <c r="I51" s="236">
        <v>3.79</v>
      </c>
      <c r="J51" s="204">
        <v>27</v>
      </c>
      <c r="K51" s="222"/>
      <c r="L51" s="236"/>
      <c r="M51" s="236">
        <v>3.84</v>
      </c>
      <c r="N51" s="204">
        <v>96</v>
      </c>
      <c r="O51" s="222">
        <v>1</v>
      </c>
      <c r="P51" s="236">
        <v>5</v>
      </c>
      <c r="Q51" s="236">
        <v>3.8</v>
      </c>
      <c r="R51" s="204">
        <v>1</v>
      </c>
      <c r="S51" s="165">
        <f t="shared" si="2"/>
        <v>125</v>
      </c>
      <c r="U51" s="43"/>
      <c r="V51" s="43"/>
      <c r="X51" s="43"/>
    </row>
    <row r="52" spans="1:24" ht="15" customHeight="1" x14ac:dyDescent="0.25">
      <c r="A52" s="104">
        <v>8</v>
      </c>
      <c r="B52" s="149" t="s">
        <v>197</v>
      </c>
      <c r="C52" s="221">
        <v>4</v>
      </c>
      <c r="D52" s="143">
        <v>3.75</v>
      </c>
      <c r="E52" s="143">
        <v>3.92</v>
      </c>
      <c r="F52" s="203">
        <v>64</v>
      </c>
      <c r="G52" s="221">
        <v>5</v>
      </c>
      <c r="H52" s="143">
        <v>4.2</v>
      </c>
      <c r="I52" s="143">
        <v>3.79</v>
      </c>
      <c r="J52" s="203">
        <v>8</v>
      </c>
      <c r="K52" s="221">
        <v>3</v>
      </c>
      <c r="L52" s="143">
        <v>4</v>
      </c>
      <c r="M52" s="143">
        <v>3.84</v>
      </c>
      <c r="N52" s="203">
        <v>21</v>
      </c>
      <c r="O52" s="221">
        <v>8</v>
      </c>
      <c r="P52" s="143">
        <v>4.625</v>
      </c>
      <c r="Q52" s="143">
        <v>3.8</v>
      </c>
      <c r="R52" s="203">
        <v>3</v>
      </c>
      <c r="S52" s="139">
        <f t="shared" si="2"/>
        <v>96</v>
      </c>
      <c r="U52" s="43"/>
      <c r="V52" s="43"/>
      <c r="X52" s="43"/>
    </row>
    <row r="53" spans="1:24" ht="15" customHeight="1" x14ac:dyDescent="0.25">
      <c r="A53" s="140">
        <v>9</v>
      </c>
      <c r="B53" s="153" t="s">
        <v>61</v>
      </c>
      <c r="C53" s="225">
        <v>2</v>
      </c>
      <c r="D53" s="237">
        <v>3.5</v>
      </c>
      <c r="E53" s="237">
        <v>3.92</v>
      </c>
      <c r="F53" s="207">
        <v>86</v>
      </c>
      <c r="G53" s="225"/>
      <c r="H53" s="237"/>
      <c r="I53" s="237">
        <v>3.79</v>
      </c>
      <c r="J53" s="207">
        <v>104</v>
      </c>
      <c r="K53" s="225"/>
      <c r="L53" s="237"/>
      <c r="M53" s="237">
        <v>3.84</v>
      </c>
      <c r="N53" s="207">
        <v>96</v>
      </c>
      <c r="O53" s="225">
        <v>1</v>
      </c>
      <c r="P53" s="237">
        <v>5</v>
      </c>
      <c r="Q53" s="237">
        <v>3.8</v>
      </c>
      <c r="R53" s="207">
        <v>2</v>
      </c>
      <c r="S53" s="139">
        <f t="shared" si="2"/>
        <v>288</v>
      </c>
      <c r="U53" s="43"/>
      <c r="V53" s="43"/>
      <c r="X53" s="43"/>
    </row>
    <row r="54" spans="1:24" ht="15" customHeight="1" x14ac:dyDescent="0.25">
      <c r="A54" s="140">
        <v>10</v>
      </c>
      <c r="B54" s="153" t="s">
        <v>60</v>
      </c>
      <c r="C54" s="225"/>
      <c r="D54" s="237"/>
      <c r="E54" s="237">
        <v>3.92</v>
      </c>
      <c r="F54" s="207">
        <v>101</v>
      </c>
      <c r="G54" s="225">
        <v>5</v>
      </c>
      <c r="H54" s="237">
        <v>3.4</v>
      </c>
      <c r="I54" s="237">
        <v>3.79</v>
      </c>
      <c r="J54" s="207">
        <v>73</v>
      </c>
      <c r="K54" s="225">
        <v>3</v>
      </c>
      <c r="L54" s="237">
        <v>3.3333333333333335</v>
      </c>
      <c r="M54" s="237">
        <v>3.84</v>
      </c>
      <c r="N54" s="207">
        <v>82</v>
      </c>
      <c r="O54" s="225">
        <v>4</v>
      </c>
      <c r="P54" s="237">
        <v>3.25</v>
      </c>
      <c r="Q54" s="237">
        <v>3.8</v>
      </c>
      <c r="R54" s="207">
        <v>92</v>
      </c>
      <c r="S54" s="139">
        <f t="shared" si="2"/>
        <v>348</v>
      </c>
      <c r="U54" s="43"/>
      <c r="V54" s="43"/>
      <c r="X54" s="43"/>
    </row>
    <row r="55" spans="1:24" ht="15" customHeight="1" x14ac:dyDescent="0.25">
      <c r="A55" s="140">
        <v>11</v>
      </c>
      <c r="B55" s="152" t="s">
        <v>29</v>
      </c>
      <c r="C55" s="224"/>
      <c r="D55" s="144"/>
      <c r="E55" s="144">
        <v>3.92</v>
      </c>
      <c r="F55" s="206">
        <v>101</v>
      </c>
      <c r="G55" s="224">
        <v>1</v>
      </c>
      <c r="H55" s="144">
        <v>3</v>
      </c>
      <c r="I55" s="144">
        <v>3.79</v>
      </c>
      <c r="J55" s="206">
        <v>96</v>
      </c>
      <c r="K55" s="224"/>
      <c r="L55" s="144"/>
      <c r="M55" s="144">
        <v>3.84</v>
      </c>
      <c r="N55" s="206">
        <v>96</v>
      </c>
      <c r="O55" s="224">
        <v>3</v>
      </c>
      <c r="P55" s="144">
        <v>3</v>
      </c>
      <c r="Q55" s="144">
        <v>3.8</v>
      </c>
      <c r="R55" s="206">
        <v>100</v>
      </c>
      <c r="S55" s="139">
        <f t="shared" si="2"/>
        <v>393</v>
      </c>
      <c r="U55" s="43"/>
      <c r="V55" s="43"/>
      <c r="X55" s="43"/>
    </row>
    <row r="56" spans="1:24" ht="15" customHeight="1" x14ac:dyDescent="0.25">
      <c r="A56" s="140">
        <v>12</v>
      </c>
      <c r="B56" s="154" t="s">
        <v>196</v>
      </c>
      <c r="C56" s="226">
        <v>7</v>
      </c>
      <c r="D56" s="142">
        <v>4</v>
      </c>
      <c r="E56" s="142">
        <v>3.92</v>
      </c>
      <c r="F56" s="208">
        <v>35</v>
      </c>
      <c r="G56" s="226">
        <v>12</v>
      </c>
      <c r="H56" s="142">
        <v>4.166666666666667</v>
      </c>
      <c r="I56" s="142">
        <v>3.79</v>
      </c>
      <c r="J56" s="208">
        <v>11</v>
      </c>
      <c r="K56" s="226">
        <v>16</v>
      </c>
      <c r="L56" s="142">
        <v>3.6875</v>
      </c>
      <c r="M56" s="142">
        <v>3.84</v>
      </c>
      <c r="N56" s="208">
        <v>52</v>
      </c>
      <c r="O56" s="226">
        <v>6</v>
      </c>
      <c r="P56" s="142">
        <v>3.8333333333333335</v>
      </c>
      <c r="Q56" s="142">
        <v>3.8</v>
      </c>
      <c r="R56" s="208">
        <v>48</v>
      </c>
      <c r="S56" s="139">
        <f t="shared" si="2"/>
        <v>146</v>
      </c>
      <c r="U56" s="43"/>
      <c r="V56" s="43"/>
      <c r="X56" s="43"/>
    </row>
    <row r="57" spans="1:24" ht="15" customHeight="1" x14ac:dyDescent="0.25">
      <c r="A57" s="140">
        <v>13</v>
      </c>
      <c r="B57" s="156" t="s">
        <v>151</v>
      </c>
      <c r="C57" s="228">
        <v>1</v>
      </c>
      <c r="D57" s="235">
        <v>3</v>
      </c>
      <c r="E57" s="235">
        <v>3.92</v>
      </c>
      <c r="F57" s="210">
        <v>99</v>
      </c>
      <c r="G57" s="228">
        <v>1</v>
      </c>
      <c r="H57" s="235">
        <v>3</v>
      </c>
      <c r="I57" s="235">
        <v>3.79</v>
      </c>
      <c r="J57" s="210">
        <v>97</v>
      </c>
      <c r="K57" s="228">
        <v>1</v>
      </c>
      <c r="L57" s="235">
        <v>3</v>
      </c>
      <c r="M57" s="235">
        <v>3.8</v>
      </c>
      <c r="N57" s="210">
        <v>93</v>
      </c>
      <c r="O57" s="228"/>
      <c r="P57" s="235"/>
      <c r="Q57" s="235">
        <v>3.8</v>
      </c>
      <c r="R57" s="210">
        <v>103</v>
      </c>
      <c r="S57" s="139">
        <f t="shared" si="2"/>
        <v>392</v>
      </c>
      <c r="U57" s="43"/>
      <c r="V57" s="43"/>
      <c r="X57" s="43"/>
    </row>
    <row r="58" spans="1:24" ht="15" customHeight="1" x14ac:dyDescent="0.25">
      <c r="A58" s="140">
        <v>14</v>
      </c>
      <c r="B58" s="156" t="s">
        <v>150</v>
      </c>
      <c r="C58" s="228">
        <v>8</v>
      </c>
      <c r="D58" s="235">
        <v>4.25</v>
      </c>
      <c r="E58" s="235">
        <v>3.92</v>
      </c>
      <c r="F58" s="210">
        <v>16</v>
      </c>
      <c r="G58" s="228">
        <v>14</v>
      </c>
      <c r="H58" s="235">
        <v>4.0714285714285712</v>
      </c>
      <c r="I58" s="235">
        <v>3.79</v>
      </c>
      <c r="J58" s="210">
        <v>17</v>
      </c>
      <c r="K58" s="228">
        <v>13</v>
      </c>
      <c r="L58" s="235">
        <v>3.6153846153846154</v>
      </c>
      <c r="M58" s="235">
        <v>3.84</v>
      </c>
      <c r="N58" s="210">
        <v>64</v>
      </c>
      <c r="O58" s="228">
        <v>6</v>
      </c>
      <c r="P58" s="235">
        <v>3.8333333333333335</v>
      </c>
      <c r="Q58" s="235">
        <v>3.8</v>
      </c>
      <c r="R58" s="210">
        <v>49</v>
      </c>
      <c r="S58" s="139">
        <f t="shared" si="2"/>
        <v>146</v>
      </c>
      <c r="U58" s="43"/>
      <c r="V58" s="43"/>
      <c r="X58" s="43"/>
    </row>
    <row r="59" spans="1:24" ht="15" customHeight="1" x14ac:dyDescent="0.25">
      <c r="A59" s="140">
        <v>15</v>
      </c>
      <c r="B59" s="156" t="s">
        <v>201</v>
      </c>
      <c r="C59" s="228"/>
      <c r="D59" s="235"/>
      <c r="E59" s="235">
        <v>3.92</v>
      </c>
      <c r="F59" s="210">
        <v>101</v>
      </c>
      <c r="G59" s="228">
        <v>1</v>
      </c>
      <c r="H59" s="235">
        <v>3</v>
      </c>
      <c r="I59" s="235">
        <v>3.79</v>
      </c>
      <c r="J59" s="210">
        <v>98</v>
      </c>
      <c r="K59" s="228"/>
      <c r="L59" s="235"/>
      <c r="M59" s="235">
        <v>3.84</v>
      </c>
      <c r="N59" s="210">
        <v>96</v>
      </c>
      <c r="O59" s="228"/>
      <c r="P59" s="235"/>
      <c r="Q59" s="235">
        <v>3.8</v>
      </c>
      <c r="R59" s="210">
        <v>103</v>
      </c>
      <c r="S59" s="139">
        <f t="shared" si="2"/>
        <v>398</v>
      </c>
      <c r="U59" s="43"/>
      <c r="V59" s="43"/>
      <c r="X59" s="43"/>
    </row>
    <row r="60" spans="1:24" ht="15" customHeight="1" x14ac:dyDescent="0.25">
      <c r="A60" s="140">
        <v>16</v>
      </c>
      <c r="B60" s="149" t="s">
        <v>74</v>
      </c>
      <c r="C60" s="221">
        <v>11</v>
      </c>
      <c r="D60" s="143">
        <v>3.3636363636363638</v>
      </c>
      <c r="E60" s="143">
        <v>3.92</v>
      </c>
      <c r="F60" s="203">
        <v>93</v>
      </c>
      <c r="G60" s="221">
        <v>4</v>
      </c>
      <c r="H60" s="143">
        <v>3.5</v>
      </c>
      <c r="I60" s="143">
        <v>3.79</v>
      </c>
      <c r="J60" s="203">
        <v>68</v>
      </c>
      <c r="K60" s="221">
        <v>2</v>
      </c>
      <c r="L60" s="143">
        <v>3</v>
      </c>
      <c r="M60" s="143">
        <v>3.84</v>
      </c>
      <c r="N60" s="203">
        <v>94</v>
      </c>
      <c r="O60" s="221">
        <v>2</v>
      </c>
      <c r="P60" s="143">
        <v>3.5</v>
      </c>
      <c r="Q60" s="143">
        <v>3.8</v>
      </c>
      <c r="R60" s="203">
        <v>70</v>
      </c>
      <c r="S60" s="139">
        <f t="shared" si="2"/>
        <v>325</v>
      </c>
      <c r="U60" s="43"/>
      <c r="V60" s="43"/>
      <c r="X60" s="43"/>
    </row>
    <row r="61" spans="1:24" ht="15" customHeight="1" x14ac:dyDescent="0.25">
      <c r="A61" s="140">
        <v>17</v>
      </c>
      <c r="B61" s="149" t="s">
        <v>33</v>
      </c>
      <c r="C61" s="221">
        <v>19</v>
      </c>
      <c r="D61" s="143">
        <v>4.0526315789473681</v>
      </c>
      <c r="E61" s="143">
        <v>3.92</v>
      </c>
      <c r="F61" s="203">
        <v>27</v>
      </c>
      <c r="G61" s="221">
        <v>16</v>
      </c>
      <c r="H61" s="143">
        <v>3.875</v>
      </c>
      <c r="I61" s="143">
        <v>3.79</v>
      </c>
      <c r="J61" s="203">
        <v>35</v>
      </c>
      <c r="K61" s="221">
        <v>13</v>
      </c>
      <c r="L61" s="143">
        <v>3.8461538461538463</v>
      </c>
      <c r="M61" s="143">
        <v>3.84</v>
      </c>
      <c r="N61" s="203">
        <v>37</v>
      </c>
      <c r="O61" s="221">
        <v>9</v>
      </c>
      <c r="P61" s="143">
        <v>3.8888888888888888</v>
      </c>
      <c r="Q61" s="143">
        <v>3.8</v>
      </c>
      <c r="R61" s="203">
        <v>43</v>
      </c>
      <c r="S61" s="139">
        <f t="shared" si="2"/>
        <v>142</v>
      </c>
      <c r="U61" s="43"/>
      <c r="V61" s="43"/>
      <c r="X61" s="43"/>
    </row>
    <row r="62" spans="1:24" ht="15" customHeight="1" x14ac:dyDescent="0.25">
      <c r="A62" s="140">
        <v>18</v>
      </c>
      <c r="B62" s="149" t="s">
        <v>152</v>
      </c>
      <c r="C62" s="221">
        <v>7</v>
      </c>
      <c r="D62" s="143">
        <v>4</v>
      </c>
      <c r="E62" s="143">
        <v>3.92</v>
      </c>
      <c r="F62" s="203">
        <v>36</v>
      </c>
      <c r="G62" s="221">
        <v>3</v>
      </c>
      <c r="H62" s="143">
        <v>4</v>
      </c>
      <c r="I62" s="143">
        <v>3.79</v>
      </c>
      <c r="J62" s="203">
        <v>28</v>
      </c>
      <c r="K62" s="221">
        <v>5</v>
      </c>
      <c r="L62" s="143">
        <v>3.6</v>
      </c>
      <c r="M62" s="143">
        <v>3.8</v>
      </c>
      <c r="N62" s="203">
        <v>66</v>
      </c>
      <c r="O62" s="221"/>
      <c r="P62" s="143"/>
      <c r="Q62" s="143">
        <v>3.8</v>
      </c>
      <c r="R62" s="203">
        <v>103</v>
      </c>
      <c r="S62" s="139">
        <f t="shared" si="2"/>
        <v>233</v>
      </c>
      <c r="U62" s="43"/>
      <c r="V62" s="43"/>
      <c r="X62" s="43"/>
    </row>
    <row r="63" spans="1:24" ht="15" customHeight="1" thickBot="1" x14ac:dyDescent="0.3">
      <c r="A63" s="140">
        <v>19</v>
      </c>
      <c r="B63" s="149" t="s">
        <v>202</v>
      </c>
      <c r="C63" s="221">
        <v>16</v>
      </c>
      <c r="D63" s="143">
        <v>3.625</v>
      </c>
      <c r="E63" s="143">
        <v>3.92</v>
      </c>
      <c r="F63" s="203">
        <v>80</v>
      </c>
      <c r="G63" s="221">
        <v>9</v>
      </c>
      <c r="H63" s="143">
        <v>3.5555555555555554</v>
      </c>
      <c r="I63" s="143">
        <v>3.79</v>
      </c>
      <c r="J63" s="203">
        <v>64</v>
      </c>
      <c r="K63" s="221"/>
      <c r="L63" s="143"/>
      <c r="M63" s="143">
        <v>3.84</v>
      </c>
      <c r="N63" s="203">
        <v>96</v>
      </c>
      <c r="O63" s="221"/>
      <c r="P63" s="143"/>
      <c r="Q63" s="143">
        <v>3.8</v>
      </c>
      <c r="R63" s="203">
        <v>103</v>
      </c>
      <c r="S63" s="139">
        <f t="shared" si="2"/>
        <v>343</v>
      </c>
      <c r="U63" s="43"/>
      <c r="V63" s="43"/>
      <c r="X63" s="43"/>
    </row>
    <row r="64" spans="1:24" ht="15" customHeight="1" thickBot="1" x14ac:dyDescent="0.3">
      <c r="A64" s="90"/>
      <c r="B64" s="91" t="s">
        <v>115</v>
      </c>
      <c r="C64" s="125">
        <f>SUM(C65:C78)</f>
        <v>138</v>
      </c>
      <c r="D64" s="96">
        <f>AVERAGE(D65:D78)</f>
        <v>3.824630429094714</v>
      </c>
      <c r="E64" s="96">
        <v>3.92</v>
      </c>
      <c r="F64" s="202"/>
      <c r="G64" s="125">
        <f>SUM(G65:G78)</f>
        <v>140</v>
      </c>
      <c r="H64" s="96">
        <f>AVERAGE(H65:H78)</f>
        <v>3.746979327861681</v>
      </c>
      <c r="I64" s="96">
        <v>3.79</v>
      </c>
      <c r="J64" s="202"/>
      <c r="K64" s="125">
        <f>SUM(K65:K78)</f>
        <v>111</v>
      </c>
      <c r="L64" s="96">
        <f>AVERAGE(L65:L78)</f>
        <v>3.6922631290278343</v>
      </c>
      <c r="M64" s="96">
        <v>3.84</v>
      </c>
      <c r="N64" s="202"/>
      <c r="O64" s="125">
        <f>SUM(O65:O78)</f>
        <v>97</v>
      </c>
      <c r="P64" s="96">
        <f>AVERAGE(P65:P78)</f>
        <v>3.7992063492063495</v>
      </c>
      <c r="Q64" s="96">
        <v>3.8</v>
      </c>
      <c r="R64" s="202"/>
      <c r="S64" s="100"/>
      <c r="U64" s="43"/>
      <c r="V64" s="43"/>
      <c r="X64" s="43"/>
    </row>
    <row r="65" spans="1:24" x14ac:dyDescent="0.25">
      <c r="A65" s="42">
        <v>1</v>
      </c>
      <c r="B65" s="158" t="s">
        <v>123</v>
      </c>
      <c r="C65" s="230">
        <v>16</v>
      </c>
      <c r="D65" s="138">
        <v>4.0625</v>
      </c>
      <c r="E65" s="138">
        <v>3.92</v>
      </c>
      <c r="F65" s="213">
        <v>24</v>
      </c>
      <c r="G65" s="230">
        <v>9</v>
      </c>
      <c r="H65" s="138">
        <v>4.1111111111111107</v>
      </c>
      <c r="I65" s="138">
        <v>3.79</v>
      </c>
      <c r="J65" s="213">
        <v>14</v>
      </c>
      <c r="K65" s="230">
        <v>20</v>
      </c>
      <c r="L65" s="138">
        <v>3.95</v>
      </c>
      <c r="M65" s="138">
        <v>3.84</v>
      </c>
      <c r="N65" s="213">
        <v>32</v>
      </c>
      <c r="O65" s="230">
        <v>2</v>
      </c>
      <c r="P65" s="138">
        <v>4</v>
      </c>
      <c r="Q65" s="138">
        <v>3.8</v>
      </c>
      <c r="R65" s="213">
        <v>24</v>
      </c>
      <c r="S65" s="47">
        <f t="shared" ref="S65:S78" si="3">R65+N65+J65+F65</f>
        <v>94</v>
      </c>
      <c r="U65" s="43"/>
      <c r="V65" s="43"/>
      <c r="X65" s="43"/>
    </row>
    <row r="66" spans="1:24" x14ac:dyDescent="0.25">
      <c r="A66" s="140">
        <v>2</v>
      </c>
      <c r="B66" s="137" t="s">
        <v>88</v>
      </c>
      <c r="C66" s="220">
        <v>13</v>
      </c>
      <c r="D66" s="238">
        <v>3.8461538461538463</v>
      </c>
      <c r="E66" s="238">
        <v>3.92</v>
      </c>
      <c r="F66" s="212">
        <v>51</v>
      </c>
      <c r="G66" s="220">
        <v>14</v>
      </c>
      <c r="H66" s="238">
        <v>3.8571428571428572</v>
      </c>
      <c r="I66" s="238">
        <v>3.79</v>
      </c>
      <c r="J66" s="212">
        <v>37</v>
      </c>
      <c r="K66" s="220">
        <v>6</v>
      </c>
      <c r="L66" s="238">
        <v>4.333333333333333</v>
      </c>
      <c r="M66" s="238">
        <v>3.84</v>
      </c>
      <c r="N66" s="212">
        <v>3</v>
      </c>
      <c r="O66" s="220">
        <v>10</v>
      </c>
      <c r="P66" s="238">
        <v>4.0999999999999996</v>
      </c>
      <c r="Q66" s="238">
        <v>3.8</v>
      </c>
      <c r="R66" s="212">
        <v>15</v>
      </c>
      <c r="S66" s="139">
        <f t="shared" si="3"/>
        <v>106</v>
      </c>
      <c r="U66" s="43"/>
      <c r="V66" s="43"/>
      <c r="X66" s="43"/>
    </row>
    <row r="67" spans="1:24" x14ac:dyDescent="0.25">
      <c r="A67" s="140">
        <v>3</v>
      </c>
      <c r="B67" s="137" t="s">
        <v>153</v>
      </c>
      <c r="C67" s="220">
        <v>10</v>
      </c>
      <c r="D67" s="238">
        <v>3.7</v>
      </c>
      <c r="E67" s="238">
        <v>3.92</v>
      </c>
      <c r="F67" s="212">
        <v>71</v>
      </c>
      <c r="G67" s="220">
        <v>18</v>
      </c>
      <c r="H67" s="238">
        <v>3.2777777777777777</v>
      </c>
      <c r="I67" s="238">
        <v>3.79</v>
      </c>
      <c r="J67" s="212">
        <v>81</v>
      </c>
      <c r="K67" s="220">
        <v>10</v>
      </c>
      <c r="L67" s="238">
        <v>3.6</v>
      </c>
      <c r="M67" s="238">
        <v>3.84</v>
      </c>
      <c r="N67" s="212">
        <v>67</v>
      </c>
      <c r="O67" s="220">
        <v>6</v>
      </c>
      <c r="P67" s="238">
        <v>3.6666666666666665</v>
      </c>
      <c r="Q67" s="238">
        <v>3.8</v>
      </c>
      <c r="R67" s="212">
        <v>60</v>
      </c>
      <c r="S67" s="139">
        <f t="shared" si="3"/>
        <v>279</v>
      </c>
      <c r="U67" s="43"/>
      <c r="V67" s="43"/>
      <c r="X67" s="43"/>
    </row>
    <row r="68" spans="1:24" x14ac:dyDescent="0.25">
      <c r="A68" s="140">
        <v>4</v>
      </c>
      <c r="B68" s="137" t="s">
        <v>154</v>
      </c>
      <c r="C68" s="220">
        <v>5</v>
      </c>
      <c r="D68" s="238">
        <v>3.4</v>
      </c>
      <c r="E68" s="238">
        <v>3.92</v>
      </c>
      <c r="F68" s="212">
        <v>90</v>
      </c>
      <c r="G68" s="220">
        <v>3</v>
      </c>
      <c r="H68" s="238">
        <v>3.6666666666666665</v>
      </c>
      <c r="I68" s="238">
        <v>3.79</v>
      </c>
      <c r="J68" s="212">
        <v>53</v>
      </c>
      <c r="K68" s="220">
        <v>3</v>
      </c>
      <c r="L68" s="238">
        <v>3.6666666666666665</v>
      </c>
      <c r="M68" s="238">
        <v>3.84</v>
      </c>
      <c r="N68" s="212">
        <v>56</v>
      </c>
      <c r="O68" s="220">
        <v>2</v>
      </c>
      <c r="P68" s="238">
        <v>3.5</v>
      </c>
      <c r="Q68" s="238">
        <v>3.8</v>
      </c>
      <c r="R68" s="212">
        <v>71</v>
      </c>
      <c r="S68" s="139">
        <f t="shared" si="3"/>
        <v>270</v>
      </c>
      <c r="U68" s="43"/>
      <c r="V68" s="43"/>
      <c r="X68" s="43"/>
    </row>
    <row r="69" spans="1:24" x14ac:dyDescent="0.25">
      <c r="A69" s="140">
        <v>5</v>
      </c>
      <c r="B69" s="137" t="s">
        <v>136</v>
      </c>
      <c r="C69" s="220">
        <v>6</v>
      </c>
      <c r="D69" s="238">
        <v>3.6666666666666665</v>
      </c>
      <c r="E69" s="238">
        <v>3.92</v>
      </c>
      <c r="F69" s="212">
        <v>74</v>
      </c>
      <c r="G69" s="220">
        <v>5</v>
      </c>
      <c r="H69" s="238">
        <v>3.8</v>
      </c>
      <c r="I69" s="238">
        <v>3.79</v>
      </c>
      <c r="J69" s="212">
        <v>42</v>
      </c>
      <c r="K69" s="220">
        <v>6</v>
      </c>
      <c r="L69" s="238">
        <v>3.6666666666666665</v>
      </c>
      <c r="M69" s="238">
        <v>3.84</v>
      </c>
      <c r="N69" s="212">
        <v>57</v>
      </c>
      <c r="O69" s="220">
        <v>6</v>
      </c>
      <c r="P69" s="238">
        <v>4.333333333333333</v>
      </c>
      <c r="Q69" s="238">
        <v>3.8</v>
      </c>
      <c r="R69" s="212">
        <v>8</v>
      </c>
      <c r="S69" s="139">
        <f t="shared" si="3"/>
        <v>181</v>
      </c>
      <c r="U69" s="43"/>
      <c r="V69" s="43"/>
      <c r="X69" s="43"/>
    </row>
    <row r="70" spans="1:24" x14ac:dyDescent="0.25">
      <c r="A70" s="140">
        <v>6</v>
      </c>
      <c r="B70" s="158" t="s">
        <v>155</v>
      </c>
      <c r="C70" s="230">
        <v>13</v>
      </c>
      <c r="D70" s="138">
        <v>3.9230769230769229</v>
      </c>
      <c r="E70" s="138">
        <v>3.92</v>
      </c>
      <c r="F70" s="213">
        <v>46</v>
      </c>
      <c r="G70" s="230">
        <v>11</v>
      </c>
      <c r="H70" s="138">
        <v>3.6363636363636362</v>
      </c>
      <c r="I70" s="138">
        <v>3.79</v>
      </c>
      <c r="J70" s="213">
        <v>57</v>
      </c>
      <c r="K70" s="230">
        <v>6</v>
      </c>
      <c r="L70" s="138">
        <v>3.8333333333333335</v>
      </c>
      <c r="M70" s="138">
        <v>3.84</v>
      </c>
      <c r="N70" s="213">
        <v>39</v>
      </c>
      <c r="O70" s="230">
        <v>4</v>
      </c>
      <c r="P70" s="138">
        <v>3.5</v>
      </c>
      <c r="Q70" s="138">
        <v>3.8</v>
      </c>
      <c r="R70" s="213">
        <v>72</v>
      </c>
      <c r="S70" s="139">
        <f t="shared" si="3"/>
        <v>214</v>
      </c>
      <c r="U70" s="43"/>
      <c r="V70" s="43"/>
      <c r="X70" s="43"/>
    </row>
    <row r="71" spans="1:24" x14ac:dyDescent="0.25">
      <c r="A71" s="140">
        <v>7</v>
      </c>
      <c r="B71" s="137" t="s">
        <v>156</v>
      </c>
      <c r="C71" s="220">
        <v>14</v>
      </c>
      <c r="D71" s="238">
        <v>4.4285714285714288</v>
      </c>
      <c r="E71" s="238">
        <v>3.92</v>
      </c>
      <c r="F71" s="212">
        <v>8</v>
      </c>
      <c r="G71" s="220">
        <v>8</v>
      </c>
      <c r="H71" s="238">
        <v>4.5</v>
      </c>
      <c r="I71" s="238">
        <v>3.79</v>
      </c>
      <c r="J71" s="212">
        <v>2</v>
      </c>
      <c r="K71" s="220">
        <v>11</v>
      </c>
      <c r="L71" s="238">
        <v>3.7272727272727271</v>
      </c>
      <c r="M71" s="238">
        <v>3.84</v>
      </c>
      <c r="N71" s="212">
        <v>48</v>
      </c>
      <c r="O71" s="220">
        <v>4</v>
      </c>
      <c r="P71" s="238">
        <v>4</v>
      </c>
      <c r="Q71" s="238">
        <v>3.8</v>
      </c>
      <c r="R71" s="212">
        <v>25</v>
      </c>
      <c r="S71" s="139">
        <f t="shared" si="3"/>
        <v>83</v>
      </c>
      <c r="U71" s="43"/>
      <c r="V71" s="43"/>
      <c r="X71" s="43"/>
    </row>
    <row r="72" spans="1:24" x14ac:dyDescent="0.25">
      <c r="A72" s="140">
        <v>8</v>
      </c>
      <c r="B72" s="137" t="s">
        <v>157</v>
      </c>
      <c r="C72" s="220">
        <v>8</v>
      </c>
      <c r="D72" s="238">
        <v>3.5</v>
      </c>
      <c r="E72" s="238">
        <v>3.92</v>
      </c>
      <c r="F72" s="212">
        <v>87</v>
      </c>
      <c r="G72" s="220">
        <v>7</v>
      </c>
      <c r="H72" s="238">
        <v>3.5714285714285716</v>
      </c>
      <c r="I72" s="238">
        <v>3.79</v>
      </c>
      <c r="J72" s="212">
        <v>63</v>
      </c>
      <c r="K72" s="220">
        <v>2</v>
      </c>
      <c r="L72" s="238">
        <v>3.5</v>
      </c>
      <c r="M72" s="238">
        <v>3.84</v>
      </c>
      <c r="N72" s="212">
        <v>73</v>
      </c>
      <c r="O72" s="220">
        <v>1</v>
      </c>
      <c r="P72" s="238">
        <v>4</v>
      </c>
      <c r="Q72" s="238">
        <v>3.8</v>
      </c>
      <c r="R72" s="212">
        <v>26</v>
      </c>
      <c r="S72" s="166">
        <f t="shared" si="3"/>
        <v>249</v>
      </c>
      <c r="U72" s="43"/>
      <c r="V72" s="43"/>
      <c r="X72" s="43"/>
    </row>
    <row r="73" spans="1:24" x14ac:dyDescent="0.25">
      <c r="A73" s="140">
        <v>9</v>
      </c>
      <c r="B73" s="137" t="s">
        <v>24</v>
      </c>
      <c r="C73" s="220">
        <v>3</v>
      </c>
      <c r="D73" s="238">
        <v>3.6666666666666665</v>
      </c>
      <c r="E73" s="238">
        <v>3.92</v>
      </c>
      <c r="F73" s="212">
        <v>75</v>
      </c>
      <c r="G73" s="220">
        <v>5</v>
      </c>
      <c r="H73" s="238">
        <v>3.2</v>
      </c>
      <c r="I73" s="238">
        <v>3.79</v>
      </c>
      <c r="J73" s="212">
        <v>84</v>
      </c>
      <c r="K73" s="220">
        <v>9</v>
      </c>
      <c r="L73" s="238">
        <v>3.6666666666666665</v>
      </c>
      <c r="M73" s="238">
        <v>3.84</v>
      </c>
      <c r="N73" s="212">
        <v>58</v>
      </c>
      <c r="O73" s="220">
        <v>5</v>
      </c>
      <c r="P73" s="238">
        <v>3.8</v>
      </c>
      <c r="Q73" s="238">
        <v>3.8</v>
      </c>
      <c r="R73" s="212">
        <v>52</v>
      </c>
      <c r="S73" s="139">
        <f t="shared" si="3"/>
        <v>269</v>
      </c>
      <c r="U73" s="43"/>
      <c r="V73" s="43"/>
      <c r="X73" s="43"/>
    </row>
    <row r="74" spans="1:24" x14ac:dyDescent="0.25">
      <c r="A74" s="140">
        <v>10</v>
      </c>
      <c r="B74" s="137" t="s">
        <v>137</v>
      </c>
      <c r="C74" s="220">
        <v>15</v>
      </c>
      <c r="D74" s="238">
        <v>3.6666666666666665</v>
      </c>
      <c r="E74" s="238">
        <v>3.92</v>
      </c>
      <c r="F74" s="212">
        <v>76</v>
      </c>
      <c r="G74" s="220">
        <v>17</v>
      </c>
      <c r="H74" s="238">
        <v>3.6470588235294117</v>
      </c>
      <c r="I74" s="238">
        <v>3.79</v>
      </c>
      <c r="J74" s="212">
        <v>56</v>
      </c>
      <c r="K74" s="220">
        <v>11</v>
      </c>
      <c r="L74" s="238">
        <v>3.6363636363636362</v>
      </c>
      <c r="M74" s="238">
        <v>3.84</v>
      </c>
      <c r="N74" s="212">
        <v>61</v>
      </c>
      <c r="O74" s="220">
        <v>30</v>
      </c>
      <c r="P74" s="238">
        <v>3.3333333333333335</v>
      </c>
      <c r="Q74" s="238">
        <v>3.8</v>
      </c>
      <c r="R74" s="212">
        <v>84</v>
      </c>
      <c r="S74" s="101">
        <f t="shared" si="3"/>
        <v>277</v>
      </c>
      <c r="U74" s="43"/>
      <c r="V74" s="43"/>
      <c r="X74" s="43"/>
    </row>
    <row r="75" spans="1:24" x14ac:dyDescent="0.25">
      <c r="A75" s="140">
        <v>11</v>
      </c>
      <c r="B75" s="137" t="s">
        <v>158</v>
      </c>
      <c r="C75" s="220">
        <v>8</v>
      </c>
      <c r="D75" s="238">
        <v>3.375</v>
      </c>
      <c r="E75" s="238">
        <v>3.92</v>
      </c>
      <c r="F75" s="212">
        <v>92</v>
      </c>
      <c r="G75" s="220">
        <v>11</v>
      </c>
      <c r="H75" s="238">
        <v>3.8181818181818183</v>
      </c>
      <c r="I75" s="238">
        <v>3.79</v>
      </c>
      <c r="J75" s="212">
        <v>41</v>
      </c>
      <c r="K75" s="220">
        <v>8</v>
      </c>
      <c r="L75" s="238">
        <v>3.125</v>
      </c>
      <c r="M75" s="238">
        <v>3.84</v>
      </c>
      <c r="N75" s="212">
        <v>88</v>
      </c>
      <c r="O75" s="220">
        <v>9</v>
      </c>
      <c r="P75" s="238">
        <v>3.5555555555555554</v>
      </c>
      <c r="Q75" s="238">
        <v>3.8</v>
      </c>
      <c r="R75" s="212">
        <v>67</v>
      </c>
      <c r="S75" s="139">
        <f t="shared" si="3"/>
        <v>288</v>
      </c>
      <c r="U75" s="43"/>
      <c r="V75" s="43"/>
      <c r="X75" s="43"/>
    </row>
    <row r="76" spans="1:24" x14ac:dyDescent="0.25">
      <c r="A76" s="140">
        <v>12</v>
      </c>
      <c r="B76" s="137" t="s">
        <v>186</v>
      </c>
      <c r="C76" s="220">
        <v>7</v>
      </c>
      <c r="D76" s="238">
        <v>3.8571428571428572</v>
      </c>
      <c r="E76" s="238">
        <v>3.92</v>
      </c>
      <c r="F76" s="212">
        <v>49</v>
      </c>
      <c r="G76" s="220">
        <v>8</v>
      </c>
      <c r="H76" s="238">
        <v>4.125</v>
      </c>
      <c r="I76" s="238">
        <v>3.79</v>
      </c>
      <c r="J76" s="212">
        <v>13</v>
      </c>
      <c r="K76" s="220"/>
      <c r="L76" s="238"/>
      <c r="M76" s="238">
        <v>3.84</v>
      </c>
      <c r="N76" s="212">
        <v>96</v>
      </c>
      <c r="O76" s="220">
        <v>1</v>
      </c>
      <c r="P76" s="238">
        <v>4</v>
      </c>
      <c r="Q76" s="238">
        <v>3.8</v>
      </c>
      <c r="R76" s="212">
        <v>27</v>
      </c>
      <c r="S76" s="139">
        <f t="shared" si="3"/>
        <v>185</v>
      </c>
      <c r="U76" s="43"/>
      <c r="V76" s="43"/>
      <c r="X76" s="43"/>
    </row>
    <row r="77" spans="1:24" x14ac:dyDescent="0.25">
      <c r="A77" s="140">
        <v>13</v>
      </c>
      <c r="B77" s="137" t="s">
        <v>138</v>
      </c>
      <c r="C77" s="220">
        <v>6</v>
      </c>
      <c r="D77" s="238">
        <v>4.666666666666667</v>
      </c>
      <c r="E77" s="238">
        <v>3.92</v>
      </c>
      <c r="F77" s="212">
        <v>2</v>
      </c>
      <c r="G77" s="220"/>
      <c r="H77" s="238"/>
      <c r="I77" s="238">
        <v>3.79</v>
      </c>
      <c r="J77" s="212">
        <v>104</v>
      </c>
      <c r="K77" s="220">
        <v>2</v>
      </c>
      <c r="L77" s="238">
        <v>4</v>
      </c>
      <c r="M77" s="238">
        <v>3.84</v>
      </c>
      <c r="N77" s="212">
        <v>22</v>
      </c>
      <c r="O77" s="220">
        <v>5</v>
      </c>
      <c r="P77" s="238">
        <v>3.4</v>
      </c>
      <c r="Q77" s="238">
        <v>3.8</v>
      </c>
      <c r="R77" s="212">
        <v>80</v>
      </c>
      <c r="S77" s="139">
        <f t="shared" si="3"/>
        <v>208</v>
      </c>
      <c r="U77" s="43"/>
      <c r="V77" s="43"/>
      <c r="X77" s="43"/>
    </row>
    <row r="78" spans="1:24" ht="15.75" thickBot="1" x14ac:dyDescent="0.3">
      <c r="A78" s="140">
        <v>14</v>
      </c>
      <c r="B78" s="137" t="s">
        <v>159</v>
      </c>
      <c r="C78" s="220">
        <v>14</v>
      </c>
      <c r="D78" s="238">
        <v>3.7857142857142856</v>
      </c>
      <c r="E78" s="238">
        <v>3.92</v>
      </c>
      <c r="F78" s="212">
        <v>61</v>
      </c>
      <c r="G78" s="220">
        <v>24</v>
      </c>
      <c r="H78" s="238">
        <v>3.5</v>
      </c>
      <c r="I78" s="238">
        <v>3.79</v>
      </c>
      <c r="J78" s="212">
        <v>69</v>
      </c>
      <c r="K78" s="220">
        <v>17</v>
      </c>
      <c r="L78" s="238">
        <v>3.2941176470588234</v>
      </c>
      <c r="M78" s="238">
        <v>3.84</v>
      </c>
      <c r="N78" s="212">
        <v>85</v>
      </c>
      <c r="O78" s="220">
        <v>12</v>
      </c>
      <c r="P78" s="238">
        <v>4</v>
      </c>
      <c r="Q78" s="238">
        <v>3.8</v>
      </c>
      <c r="R78" s="212">
        <v>28</v>
      </c>
      <c r="S78" s="139">
        <f t="shared" si="3"/>
        <v>243</v>
      </c>
      <c r="U78" s="43"/>
      <c r="V78" s="43"/>
      <c r="X78" s="43"/>
    </row>
    <row r="79" spans="1:24" ht="15.75" thickBot="1" x14ac:dyDescent="0.3">
      <c r="A79" s="90"/>
      <c r="B79" s="93" t="s">
        <v>116</v>
      </c>
      <c r="C79" s="126">
        <f>SUM(C80:C110)</f>
        <v>385</v>
      </c>
      <c r="D79" s="97">
        <f>AVERAGE(D80:D110)</f>
        <v>3.8475136909444183</v>
      </c>
      <c r="E79" s="97">
        <v>3.92</v>
      </c>
      <c r="F79" s="214"/>
      <c r="G79" s="126">
        <f>SUM(G80:G110)</f>
        <v>422</v>
      </c>
      <c r="H79" s="97">
        <f>AVERAGE(H80:H110)</f>
        <v>3.8276931010691584</v>
      </c>
      <c r="I79" s="97">
        <v>3.79</v>
      </c>
      <c r="J79" s="214"/>
      <c r="K79" s="126">
        <f>SUM(K80:K110)</f>
        <v>398</v>
      </c>
      <c r="L79" s="97">
        <f>AVERAGE(L80:L110)</f>
        <v>3.766664302945383</v>
      </c>
      <c r="M79" s="97">
        <v>3.84</v>
      </c>
      <c r="N79" s="214"/>
      <c r="O79" s="126">
        <f>SUM(O80:O110)</f>
        <v>342</v>
      </c>
      <c r="P79" s="97">
        <f>AVERAGE(P80:P110)</f>
        <v>3.8255672488431105</v>
      </c>
      <c r="Q79" s="97">
        <v>3.8</v>
      </c>
      <c r="R79" s="214"/>
      <c r="S79" s="100"/>
      <c r="U79" s="43"/>
      <c r="V79" s="43"/>
      <c r="X79" s="43"/>
    </row>
    <row r="80" spans="1:24" x14ac:dyDescent="0.25">
      <c r="A80" s="42">
        <v>1</v>
      </c>
      <c r="B80" s="137" t="s">
        <v>160</v>
      </c>
      <c r="C80" s="220">
        <v>22</v>
      </c>
      <c r="D80" s="238">
        <v>3.6818181818181817</v>
      </c>
      <c r="E80" s="238">
        <v>3.92</v>
      </c>
      <c r="F80" s="212">
        <v>72</v>
      </c>
      <c r="G80" s="220">
        <v>19</v>
      </c>
      <c r="H80" s="238">
        <v>3.6842105263157894</v>
      </c>
      <c r="I80" s="238">
        <v>3.79</v>
      </c>
      <c r="J80" s="212">
        <v>51</v>
      </c>
      <c r="K80" s="220">
        <v>17</v>
      </c>
      <c r="L80" s="238">
        <v>3.4705882352941178</v>
      </c>
      <c r="M80" s="238">
        <v>3.84</v>
      </c>
      <c r="N80" s="212">
        <v>75</v>
      </c>
      <c r="O80" s="220">
        <v>9</v>
      </c>
      <c r="P80" s="238">
        <v>3.6666666666666665</v>
      </c>
      <c r="Q80" s="238">
        <v>3.8</v>
      </c>
      <c r="R80" s="212">
        <v>61</v>
      </c>
      <c r="S80" s="139">
        <f t="shared" ref="S80:S110" si="4">R80+N80+J80+F80</f>
        <v>259</v>
      </c>
      <c r="U80" s="43"/>
      <c r="V80" s="43"/>
      <c r="X80" s="43"/>
    </row>
    <row r="81" spans="1:24" x14ac:dyDescent="0.25">
      <c r="A81" s="140">
        <v>2</v>
      </c>
      <c r="B81" s="137" t="s">
        <v>203</v>
      </c>
      <c r="C81" s="220"/>
      <c r="D81" s="238"/>
      <c r="E81" s="238">
        <v>3.92</v>
      </c>
      <c r="F81" s="212">
        <v>101</v>
      </c>
      <c r="G81" s="220">
        <v>2</v>
      </c>
      <c r="H81" s="238">
        <v>4</v>
      </c>
      <c r="I81" s="238">
        <v>3.79</v>
      </c>
      <c r="J81" s="212">
        <v>29</v>
      </c>
      <c r="K81" s="220"/>
      <c r="L81" s="238"/>
      <c r="M81" s="238">
        <v>3.84</v>
      </c>
      <c r="N81" s="212">
        <v>96</v>
      </c>
      <c r="O81" s="220"/>
      <c r="P81" s="238"/>
      <c r="Q81" s="238">
        <v>3.8</v>
      </c>
      <c r="R81" s="212">
        <v>103</v>
      </c>
      <c r="S81" s="139">
        <f t="shared" si="4"/>
        <v>329</v>
      </c>
      <c r="U81" s="43"/>
      <c r="V81" s="43"/>
      <c r="X81" s="43"/>
    </row>
    <row r="82" spans="1:24" x14ac:dyDescent="0.25">
      <c r="A82" s="140">
        <v>3</v>
      </c>
      <c r="B82" s="137" t="s">
        <v>161</v>
      </c>
      <c r="C82" s="220">
        <v>5</v>
      </c>
      <c r="D82" s="238">
        <v>3.6</v>
      </c>
      <c r="E82" s="238">
        <v>3.92</v>
      </c>
      <c r="F82" s="212">
        <v>82</v>
      </c>
      <c r="G82" s="220">
        <v>9</v>
      </c>
      <c r="H82" s="238">
        <v>3.4444444444444446</v>
      </c>
      <c r="I82" s="238">
        <v>3.79</v>
      </c>
      <c r="J82" s="212">
        <v>71</v>
      </c>
      <c r="K82" s="220">
        <v>10</v>
      </c>
      <c r="L82" s="238">
        <v>3.9</v>
      </c>
      <c r="M82" s="238">
        <v>3.84</v>
      </c>
      <c r="N82" s="212">
        <v>33</v>
      </c>
      <c r="O82" s="220">
        <v>9</v>
      </c>
      <c r="P82" s="238">
        <v>3.4444444444444446</v>
      </c>
      <c r="Q82" s="238">
        <v>3.8</v>
      </c>
      <c r="R82" s="212">
        <v>77</v>
      </c>
      <c r="S82" s="139">
        <f t="shared" si="4"/>
        <v>263</v>
      </c>
      <c r="U82" s="43"/>
      <c r="V82" s="43"/>
      <c r="X82" s="43"/>
    </row>
    <row r="83" spans="1:24" x14ac:dyDescent="0.25">
      <c r="A83" s="140">
        <v>4</v>
      </c>
      <c r="B83" s="137" t="s">
        <v>162</v>
      </c>
      <c r="C83" s="220">
        <v>10</v>
      </c>
      <c r="D83" s="238">
        <v>4.3</v>
      </c>
      <c r="E83" s="238">
        <v>3.92</v>
      </c>
      <c r="F83" s="212">
        <v>11</v>
      </c>
      <c r="G83" s="220">
        <v>18</v>
      </c>
      <c r="H83" s="238">
        <v>4.0555555555555554</v>
      </c>
      <c r="I83" s="238">
        <v>3.79</v>
      </c>
      <c r="J83" s="212">
        <v>20</v>
      </c>
      <c r="K83" s="220">
        <v>12</v>
      </c>
      <c r="L83" s="238">
        <v>3.8333333333333335</v>
      </c>
      <c r="M83" s="238">
        <v>3.84</v>
      </c>
      <c r="N83" s="212">
        <v>40</v>
      </c>
      <c r="O83" s="220">
        <v>5</v>
      </c>
      <c r="P83" s="238">
        <v>3.6</v>
      </c>
      <c r="Q83" s="238">
        <v>3.8</v>
      </c>
      <c r="R83" s="212">
        <v>65</v>
      </c>
      <c r="S83" s="139">
        <f t="shared" si="4"/>
        <v>136</v>
      </c>
      <c r="U83" s="43"/>
      <c r="V83" s="43"/>
      <c r="X83" s="43"/>
    </row>
    <row r="84" spans="1:24" x14ac:dyDescent="0.25">
      <c r="A84" s="140">
        <v>5</v>
      </c>
      <c r="B84" s="137" t="s">
        <v>163</v>
      </c>
      <c r="C84" s="220">
        <v>14</v>
      </c>
      <c r="D84" s="238">
        <v>3.8571428571428572</v>
      </c>
      <c r="E84" s="238">
        <v>3.92</v>
      </c>
      <c r="F84" s="212">
        <v>50</v>
      </c>
      <c r="G84" s="220">
        <v>17</v>
      </c>
      <c r="H84" s="238">
        <v>3.8235294117647061</v>
      </c>
      <c r="I84" s="238">
        <v>3.79</v>
      </c>
      <c r="J84" s="212">
        <v>40</v>
      </c>
      <c r="K84" s="220">
        <v>16</v>
      </c>
      <c r="L84" s="238">
        <v>3.625</v>
      </c>
      <c r="M84" s="238">
        <v>3.84</v>
      </c>
      <c r="N84" s="212">
        <v>63</v>
      </c>
      <c r="O84" s="220">
        <v>6</v>
      </c>
      <c r="P84" s="238">
        <v>4</v>
      </c>
      <c r="Q84" s="238">
        <v>3.8</v>
      </c>
      <c r="R84" s="212">
        <v>29</v>
      </c>
      <c r="S84" s="139">
        <f t="shared" si="4"/>
        <v>182</v>
      </c>
      <c r="U84" s="43"/>
      <c r="V84" s="43"/>
      <c r="X84" s="43"/>
    </row>
    <row r="85" spans="1:24" x14ac:dyDescent="0.25">
      <c r="A85" s="140">
        <v>6</v>
      </c>
      <c r="B85" s="137" t="s">
        <v>164</v>
      </c>
      <c r="C85" s="220">
        <v>19</v>
      </c>
      <c r="D85" s="238">
        <v>3.7894736842105261</v>
      </c>
      <c r="E85" s="238">
        <v>3.92</v>
      </c>
      <c r="F85" s="212">
        <v>60</v>
      </c>
      <c r="G85" s="220">
        <v>23</v>
      </c>
      <c r="H85" s="238">
        <v>3.6086956521739131</v>
      </c>
      <c r="I85" s="238">
        <v>3.79</v>
      </c>
      <c r="J85" s="212">
        <v>58</v>
      </c>
      <c r="K85" s="220">
        <v>27</v>
      </c>
      <c r="L85" s="238">
        <v>3.7407407407407409</v>
      </c>
      <c r="M85" s="238">
        <v>3.84</v>
      </c>
      <c r="N85" s="212">
        <v>47</v>
      </c>
      <c r="O85" s="220">
        <v>32</v>
      </c>
      <c r="P85" s="238">
        <v>4</v>
      </c>
      <c r="Q85" s="238">
        <v>3.8</v>
      </c>
      <c r="R85" s="212">
        <v>30</v>
      </c>
      <c r="S85" s="139">
        <f t="shared" si="4"/>
        <v>195</v>
      </c>
      <c r="U85" s="43"/>
      <c r="V85" s="43"/>
      <c r="X85" s="43"/>
    </row>
    <row r="86" spans="1:24" x14ac:dyDescent="0.25">
      <c r="A86" s="140">
        <v>7</v>
      </c>
      <c r="B86" s="137" t="s">
        <v>22</v>
      </c>
      <c r="C86" s="220">
        <v>3</v>
      </c>
      <c r="D86" s="238">
        <v>4</v>
      </c>
      <c r="E86" s="238">
        <v>3.92</v>
      </c>
      <c r="F86" s="212">
        <v>37</v>
      </c>
      <c r="G86" s="220"/>
      <c r="H86" s="238"/>
      <c r="I86" s="238">
        <v>3.79</v>
      </c>
      <c r="J86" s="212">
        <v>104</v>
      </c>
      <c r="K86" s="220">
        <v>5</v>
      </c>
      <c r="L86" s="238">
        <v>3.6</v>
      </c>
      <c r="M86" s="238">
        <v>3.84</v>
      </c>
      <c r="N86" s="212">
        <v>68</v>
      </c>
      <c r="O86" s="220">
        <v>2</v>
      </c>
      <c r="P86" s="238">
        <v>4</v>
      </c>
      <c r="Q86" s="238">
        <v>3.8</v>
      </c>
      <c r="R86" s="212">
        <v>31</v>
      </c>
      <c r="S86" s="139">
        <f t="shared" si="4"/>
        <v>240</v>
      </c>
      <c r="U86" s="43"/>
      <c r="V86" s="43"/>
      <c r="X86" s="43"/>
    </row>
    <row r="87" spans="1:24" x14ac:dyDescent="0.25">
      <c r="A87" s="140">
        <v>8</v>
      </c>
      <c r="B87" s="137" t="s">
        <v>185</v>
      </c>
      <c r="C87" s="220">
        <v>4</v>
      </c>
      <c r="D87" s="238">
        <v>4</v>
      </c>
      <c r="E87" s="238">
        <v>3.92</v>
      </c>
      <c r="F87" s="212">
        <v>38</v>
      </c>
      <c r="G87" s="220">
        <v>1</v>
      </c>
      <c r="H87" s="238">
        <v>5</v>
      </c>
      <c r="I87" s="238">
        <v>3.79</v>
      </c>
      <c r="J87" s="212">
        <v>1</v>
      </c>
      <c r="K87" s="220"/>
      <c r="L87" s="238"/>
      <c r="M87" s="238">
        <v>3.84</v>
      </c>
      <c r="N87" s="212">
        <v>96</v>
      </c>
      <c r="O87" s="220">
        <v>5</v>
      </c>
      <c r="P87" s="238">
        <v>3.4</v>
      </c>
      <c r="Q87" s="238">
        <v>3.8</v>
      </c>
      <c r="R87" s="212">
        <v>81</v>
      </c>
      <c r="S87" s="139">
        <f t="shared" si="4"/>
        <v>216</v>
      </c>
      <c r="U87" s="43"/>
      <c r="V87" s="43"/>
      <c r="X87" s="43"/>
    </row>
    <row r="88" spans="1:24" x14ac:dyDescent="0.25">
      <c r="A88" s="140">
        <v>9</v>
      </c>
      <c r="B88" s="159" t="s">
        <v>165</v>
      </c>
      <c r="C88" s="231">
        <v>5</v>
      </c>
      <c r="D88" s="249">
        <v>3.4</v>
      </c>
      <c r="E88" s="249">
        <v>3.92</v>
      </c>
      <c r="F88" s="215">
        <v>91</v>
      </c>
      <c r="G88" s="231">
        <v>4</v>
      </c>
      <c r="H88" s="249">
        <v>3</v>
      </c>
      <c r="I88" s="249">
        <v>3.79</v>
      </c>
      <c r="J88" s="215">
        <v>99</v>
      </c>
      <c r="K88" s="231">
        <v>10</v>
      </c>
      <c r="L88" s="249">
        <v>3.4</v>
      </c>
      <c r="M88" s="249">
        <v>3.84</v>
      </c>
      <c r="N88" s="215">
        <v>78</v>
      </c>
      <c r="O88" s="231">
        <v>8</v>
      </c>
      <c r="P88" s="249">
        <v>3.625</v>
      </c>
      <c r="Q88" s="249">
        <v>3.8</v>
      </c>
      <c r="R88" s="215">
        <v>63</v>
      </c>
      <c r="S88" s="139">
        <f t="shared" si="4"/>
        <v>331</v>
      </c>
      <c r="U88" s="43"/>
      <c r="V88" s="43"/>
      <c r="X88" s="43"/>
    </row>
    <row r="89" spans="1:24" x14ac:dyDescent="0.25">
      <c r="A89" s="140">
        <v>10</v>
      </c>
      <c r="B89" s="137" t="s">
        <v>166</v>
      </c>
      <c r="C89" s="220">
        <v>5</v>
      </c>
      <c r="D89" s="238">
        <v>4.4000000000000004</v>
      </c>
      <c r="E89" s="238">
        <v>3.92</v>
      </c>
      <c r="F89" s="212">
        <v>9</v>
      </c>
      <c r="G89" s="220">
        <v>5</v>
      </c>
      <c r="H89" s="238">
        <v>4.4000000000000004</v>
      </c>
      <c r="I89" s="238">
        <v>3.79</v>
      </c>
      <c r="J89" s="212">
        <v>5</v>
      </c>
      <c r="K89" s="220">
        <v>4</v>
      </c>
      <c r="L89" s="238">
        <v>3.75</v>
      </c>
      <c r="M89" s="238">
        <v>3.84</v>
      </c>
      <c r="N89" s="212">
        <v>46</v>
      </c>
      <c r="O89" s="220">
        <v>4</v>
      </c>
      <c r="P89" s="238">
        <v>4.5</v>
      </c>
      <c r="Q89" s="238">
        <v>3.8</v>
      </c>
      <c r="R89" s="212">
        <v>4</v>
      </c>
      <c r="S89" s="139">
        <f t="shared" si="4"/>
        <v>64</v>
      </c>
      <c r="U89" s="43"/>
      <c r="V89" s="43"/>
      <c r="X89" s="43"/>
    </row>
    <row r="90" spans="1:24" x14ac:dyDescent="0.25">
      <c r="A90" s="140">
        <v>11</v>
      </c>
      <c r="B90" s="137" t="s">
        <v>194</v>
      </c>
      <c r="C90" s="220"/>
      <c r="D90" s="238"/>
      <c r="E90" s="238">
        <v>3.92</v>
      </c>
      <c r="F90" s="212">
        <v>101</v>
      </c>
      <c r="G90" s="220">
        <v>3</v>
      </c>
      <c r="H90" s="238">
        <v>3</v>
      </c>
      <c r="I90" s="238">
        <v>3.79</v>
      </c>
      <c r="J90" s="212">
        <v>100</v>
      </c>
      <c r="K90" s="220">
        <v>1</v>
      </c>
      <c r="L90" s="238">
        <v>4</v>
      </c>
      <c r="M90" s="238">
        <v>3.84</v>
      </c>
      <c r="N90" s="212">
        <v>23</v>
      </c>
      <c r="O90" s="220">
        <v>1</v>
      </c>
      <c r="P90" s="238">
        <v>3</v>
      </c>
      <c r="Q90" s="238">
        <v>3.8</v>
      </c>
      <c r="R90" s="212">
        <v>101</v>
      </c>
      <c r="S90" s="139">
        <f t="shared" si="4"/>
        <v>325</v>
      </c>
      <c r="U90" s="43"/>
      <c r="V90" s="43"/>
      <c r="X90" s="43"/>
    </row>
    <row r="91" spans="1:24" x14ac:dyDescent="0.25">
      <c r="A91" s="140">
        <v>12</v>
      </c>
      <c r="B91" s="137" t="s">
        <v>195</v>
      </c>
      <c r="C91" s="220">
        <v>21</v>
      </c>
      <c r="D91" s="238">
        <v>3.6666666666666665</v>
      </c>
      <c r="E91" s="238">
        <v>3.92</v>
      </c>
      <c r="F91" s="212">
        <v>77</v>
      </c>
      <c r="G91" s="220">
        <v>14</v>
      </c>
      <c r="H91" s="238">
        <v>3.7142857142857144</v>
      </c>
      <c r="I91" s="238">
        <v>3.79</v>
      </c>
      <c r="J91" s="212">
        <v>49</v>
      </c>
      <c r="K91" s="220">
        <v>14</v>
      </c>
      <c r="L91" s="238">
        <v>3.7142857142857144</v>
      </c>
      <c r="M91" s="238">
        <v>3.84</v>
      </c>
      <c r="N91" s="212">
        <v>50</v>
      </c>
      <c r="O91" s="220">
        <v>15</v>
      </c>
      <c r="P91" s="238">
        <v>3.8666666666666667</v>
      </c>
      <c r="Q91" s="238">
        <v>3.8</v>
      </c>
      <c r="R91" s="212">
        <v>45</v>
      </c>
      <c r="S91" s="139">
        <f t="shared" si="4"/>
        <v>221</v>
      </c>
      <c r="U91" s="43"/>
      <c r="V91" s="43"/>
      <c r="X91" s="43"/>
    </row>
    <row r="92" spans="1:24" x14ac:dyDescent="0.25">
      <c r="A92" s="140">
        <v>13</v>
      </c>
      <c r="B92" s="137" t="s">
        <v>167</v>
      </c>
      <c r="C92" s="220">
        <v>7</v>
      </c>
      <c r="D92" s="238">
        <v>4</v>
      </c>
      <c r="E92" s="238">
        <v>3.92</v>
      </c>
      <c r="F92" s="212">
        <v>39</v>
      </c>
      <c r="G92" s="220">
        <v>4</v>
      </c>
      <c r="H92" s="238">
        <v>3.75</v>
      </c>
      <c r="I92" s="238">
        <v>3.79</v>
      </c>
      <c r="J92" s="212">
        <v>47</v>
      </c>
      <c r="K92" s="220">
        <v>14</v>
      </c>
      <c r="L92" s="238">
        <v>3.5714285714285716</v>
      </c>
      <c r="M92" s="238">
        <v>3.84</v>
      </c>
      <c r="N92" s="212">
        <v>69</v>
      </c>
      <c r="O92" s="220">
        <v>14</v>
      </c>
      <c r="P92" s="238">
        <v>3.3571428571428572</v>
      </c>
      <c r="Q92" s="238">
        <v>3.8</v>
      </c>
      <c r="R92" s="212">
        <v>82</v>
      </c>
      <c r="S92" s="92">
        <f t="shared" si="4"/>
        <v>237</v>
      </c>
      <c r="U92" s="43"/>
      <c r="V92" s="43"/>
      <c r="X92" s="43"/>
    </row>
    <row r="93" spans="1:24" x14ac:dyDescent="0.25">
      <c r="A93" s="140">
        <v>14</v>
      </c>
      <c r="B93" s="137" t="s">
        <v>168</v>
      </c>
      <c r="C93" s="220">
        <v>8</v>
      </c>
      <c r="D93" s="238">
        <v>4</v>
      </c>
      <c r="E93" s="238">
        <v>3.92</v>
      </c>
      <c r="F93" s="212">
        <v>40</v>
      </c>
      <c r="G93" s="220">
        <v>9</v>
      </c>
      <c r="H93" s="238">
        <v>4.2222222222222223</v>
      </c>
      <c r="I93" s="238">
        <v>3.79</v>
      </c>
      <c r="J93" s="212">
        <v>7</v>
      </c>
      <c r="K93" s="220">
        <v>12</v>
      </c>
      <c r="L93" s="238">
        <v>3.8333333333333335</v>
      </c>
      <c r="M93" s="238">
        <v>3.84</v>
      </c>
      <c r="N93" s="212">
        <v>41</v>
      </c>
      <c r="O93" s="220">
        <v>11</v>
      </c>
      <c r="P93" s="238">
        <v>3.8181818181818183</v>
      </c>
      <c r="Q93" s="238">
        <v>3.8</v>
      </c>
      <c r="R93" s="212">
        <v>51</v>
      </c>
      <c r="S93" s="139">
        <f t="shared" si="4"/>
        <v>139</v>
      </c>
      <c r="U93" s="43"/>
      <c r="V93" s="43"/>
      <c r="X93" s="43"/>
    </row>
    <row r="94" spans="1:24" x14ac:dyDescent="0.25">
      <c r="A94" s="104">
        <v>15</v>
      </c>
      <c r="B94" s="137" t="s">
        <v>169</v>
      </c>
      <c r="C94" s="220">
        <v>5</v>
      </c>
      <c r="D94" s="238">
        <v>3.8</v>
      </c>
      <c r="E94" s="238">
        <v>3.92</v>
      </c>
      <c r="F94" s="212">
        <v>58</v>
      </c>
      <c r="G94" s="220">
        <v>7</v>
      </c>
      <c r="H94" s="238">
        <v>4</v>
      </c>
      <c r="I94" s="238">
        <v>3.79</v>
      </c>
      <c r="J94" s="212">
        <v>30</v>
      </c>
      <c r="K94" s="220">
        <v>2</v>
      </c>
      <c r="L94" s="238">
        <v>3</v>
      </c>
      <c r="M94" s="238">
        <v>3.84</v>
      </c>
      <c r="N94" s="212">
        <v>95</v>
      </c>
      <c r="O94" s="220">
        <v>2</v>
      </c>
      <c r="P94" s="238">
        <v>4</v>
      </c>
      <c r="Q94" s="238">
        <v>3.8</v>
      </c>
      <c r="R94" s="212">
        <v>32</v>
      </c>
      <c r="S94" s="92">
        <f t="shared" si="4"/>
        <v>215</v>
      </c>
      <c r="U94" s="43"/>
      <c r="V94" s="43"/>
      <c r="X94" s="43"/>
    </row>
    <row r="95" spans="1:24" x14ac:dyDescent="0.25">
      <c r="A95" s="140">
        <v>16</v>
      </c>
      <c r="B95" s="137" t="s">
        <v>192</v>
      </c>
      <c r="C95" s="220"/>
      <c r="D95" s="238"/>
      <c r="E95" s="238">
        <v>3.92</v>
      </c>
      <c r="F95" s="212">
        <v>101</v>
      </c>
      <c r="G95" s="220">
        <v>3</v>
      </c>
      <c r="H95" s="238">
        <v>2.6666666666666665</v>
      </c>
      <c r="I95" s="238">
        <v>3.79</v>
      </c>
      <c r="J95" s="212">
        <v>103</v>
      </c>
      <c r="K95" s="220">
        <v>1</v>
      </c>
      <c r="L95" s="238">
        <v>4</v>
      </c>
      <c r="M95" s="238">
        <v>3.84</v>
      </c>
      <c r="N95" s="212">
        <v>24</v>
      </c>
      <c r="O95" s="220">
        <v>2</v>
      </c>
      <c r="P95" s="238">
        <v>3.5</v>
      </c>
      <c r="Q95" s="238">
        <v>3.8</v>
      </c>
      <c r="R95" s="212">
        <v>73</v>
      </c>
      <c r="S95" s="139">
        <f t="shared" si="4"/>
        <v>301</v>
      </c>
      <c r="U95" s="43"/>
      <c r="V95" s="43"/>
      <c r="X95" s="43"/>
    </row>
    <row r="96" spans="1:24" x14ac:dyDescent="0.25">
      <c r="A96" s="140">
        <v>17</v>
      </c>
      <c r="B96" s="137" t="s">
        <v>180</v>
      </c>
      <c r="C96" s="220">
        <v>8</v>
      </c>
      <c r="D96" s="238">
        <v>3.5</v>
      </c>
      <c r="E96" s="238">
        <v>3.92</v>
      </c>
      <c r="F96" s="212">
        <v>88</v>
      </c>
      <c r="G96" s="220">
        <v>15</v>
      </c>
      <c r="H96" s="238">
        <v>4.0666666666666664</v>
      </c>
      <c r="I96" s="238">
        <v>3.79</v>
      </c>
      <c r="J96" s="212">
        <v>19</v>
      </c>
      <c r="K96" s="220">
        <v>19</v>
      </c>
      <c r="L96" s="238">
        <v>3.4736842105263159</v>
      </c>
      <c r="M96" s="238">
        <v>3.84</v>
      </c>
      <c r="N96" s="212">
        <v>74</v>
      </c>
      <c r="O96" s="220">
        <v>12</v>
      </c>
      <c r="P96" s="238">
        <v>3.9166666666666665</v>
      </c>
      <c r="Q96" s="238">
        <v>3.8</v>
      </c>
      <c r="R96" s="212">
        <v>38</v>
      </c>
      <c r="S96" s="139">
        <f t="shared" si="4"/>
        <v>219</v>
      </c>
      <c r="U96" s="43"/>
      <c r="V96" s="43"/>
      <c r="X96" s="43"/>
    </row>
    <row r="97" spans="1:24" x14ac:dyDescent="0.25">
      <c r="A97" s="140">
        <v>18</v>
      </c>
      <c r="B97" s="137" t="s">
        <v>179</v>
      </c>
      <c r="C97" s="220">
        <v>3</v>
      </c>
      <c r="D97" s="238">
        <v>3.3333333333333335</v>
      </c>
      <c r="E97" s="238">
        <v>3.92</v>
      </c>
      <c r="F97" s="212">
        <v>95</v>
      </c>
      <c r="G97" s="220">
        <v>3</v>
      </c>
      <c r="H97" s="238">
        <v>3.6666666666666665</v>
      </c>
      <c r="I97" s="238">
        <v>3.79</v>
      </c>
      <c r="J97" s="212">
        <v>54</v>
      </c>
      <c r="K97" s="220">
        <v>6</v>
      </c>
      <c r="L97" s="238">
        <v>3.6666666666666665</v>
      </c>
      <c r="M97" s="238">
        <v>3.84</v>
      </c>
      <c r="N97" s="212">
        <v>59</v>
      </c>
      <c r="O97" s="220">
        <v>1</v>
      </c>
      <c r="P97" s="238">
        <v>4</v>
      </c>
      <c r="Q97" s="238">
        <v>3.8</v>
      </c>
      <c r="R97" s="212">
        <v>33</v>
      </c>
      <c r="S97" s="139">
        <f t="shared" si="4"/>
        <v>241</v>
      </c>
      <c r="U97" s="43"/>
      <c r="V97" s="43"/>
      <c r="X97" s="43"/>
    </row>
    <row r="98" spans="1:24" x14ac:dyDescent="0.25">
      <c r="A98" s="140">
        <v>19</v>
      </c>
      <c r="B98" s="137" t="s">
        <v>178</v>
      </c>
      <c r="C98" s="220">
        <v>11</v>
      </c>
      <c r="D98" s="238">
        <v>3.7272727272727271</v>
      </c>
      <c r="E98" s="238">
        <v>3.92</v>
      </c>
      <c r="F98" s="212">
        <v>66</v>
      </c>
      <c r="G98" s="220">
        <v>10</v>
      </c>
      <c r="H98" s="238">
        <v>4</v>
      </c>
      <c r="I98" s="238">
        <v>3.79</v>
      </c>
      <c r="J98" s="212">
        <v>31</v>
      </c>
      <c r="K98" s="220">
        <v>9</v>
      </c>
      <c r="L98" s="238">
        <v>3.6666666666666665</v>
      </c>
      <c r="M98" s="238">
        <v>3.84</v>
      </c>
      <c r="N98" s="212">
        <v>60</v>
      </c>
      <c r="O98" s="220">
        <v>11</v>
      </c>
      <c r="P98" s="238">
        <v>3.6363636363636362</v>
      </c>
      <c r="Q98" s="238">
        <v>3.8</v>
      </c>
      <c r="R98" s="212">
        <v>62</v>
      </c>
      <c r="S98" s="139">
        <f t="shared" si="4"/>
        <v>219</v>
      </c>
      <c r="U98" s="43"/>
      <c r="V98" s="43"/>
      <c r="X98" s="43"/>
    </row>
    <row r="99" spans="1:24" x14ac:dyDescent="0.25">
      <c r="A99" s="140">
        <v>20</v>
      </c>
      <c r="B99" s="137" t="s">
        <v>177</v>
      </c>
      <c r="C99" s="220">
        <v>32</v>
      </c>
      <c r="D99" s="238">
        <v>3.9375</v>
      </c>
      <c r="E99" s="238">
        <v>3.92</v>
      </c>
      <c r="F99" s="212">
        <v>45</v>
      </c>
      <c r="G99" s="220">
        <v>42</v>
      </c>
      <c r="H99" s="238">
        <v>4.0714285714285712</v>
      </c>
      <c r="I99" s="238">
        <v>3.79</v>
      </c>
      <c r="J99" s="212">
        <v>18</v>
      </c>
      <c r="K99" s="220">
        <v>36</v>
      </c>
      <c r="L99" s="238">
        <v>4</v>
      </c>
      <c r="M99" s="238">
        <v>3.84</v>
      </c>
      <c r="N99" s="212">
        <v>25</v>
      </c>
      <c r="O99" s="220">
        <v>26</v>
      </c>
      <c r="P99" s="238">
        <v>4.0769230769230766</v>
      </c>
      <c r="Q99" s="238">
        <v>3.8</v>
      </c>
      <c r="R99" s="212">
        <v>16</v>
      </c>
      <c r="S99" s="139">
        <f t="shared" si="4"/>
        <v>104</v>
      </c>
      <c r="U99" s="43"/>
      <c r="V99" s="43"/>
      <c r="X99" s="43"/>
    </row>
    <row r="100" spans="1:24" x14ac:dyDescent="0.25">
      <c r="A100" s="140">
        <v>21</v>
      </c>
      <c r="B100" s="137" t="s">
        <v>176</v>
      </c>
      <c r="C100" s="220">
        <v>36</v>
      </c>
      <c r="D100" s="238">
        <v>3.7222222222222223</v>
      </c>
      <c r="E100" s="238">
        <v>3.92</v>
      </c>
      <c r="F100" s="212">
        <v>67</v>
      </c>
      <c r="G100" s="220">
        <v>17</v>
      </c>
      <c r="H100" s="238">
        <v>4.1764705882352944</v>
      </c>
      <c r="I100" s="238">
        <v>3.79</v>
      </c>
      <c r="J100" s="212">
        <v>10</v>
      </c>
      <c r="K100" s="220">
        <v>5</v>
      </c>
      <c r="L100" s="238">
        <v>4</v>
      </c>
      <c r="M100" s="238">
        <v>3.84</v>
      </c>
      <c r="N100" s="212">
        <v>26</v>
      </c>
      <c r="O100" s="220">
        <v>6</v>
      </c>
      <c r="P100" s="238">
        <v>4</v>
      </c>
      <c r="Q100" s="238">
        <v>3.8</v>
      </c>
      <c r="R100" s="212">
        <v>34</v>
      </c>
      <c r="S100" s="139">
        <f t="shared" si="4"/>
        <v>137</v>
      </c>
      <c r="U100" s="43"/>
      <c r="V100" s="43"/>
      <c r="X100" s="43"/>
    </row>
    <row r="101" spans="1:24" x14ac:dyDescent="0.25">
      <c r="A101" s="140">
        <v>22</v>
      </c>
      <c r="B101" s="159" t="s">
        <v>175</v>
      </c>
      <c r="C101" s="231">
        <v>18</v>
      </c>
      <c r="D101" s="249">
        <v>4.166666666666667</v>
      </c>
      <c r="E101" s="249">
        <v>3.92</v>
      </c>
      <c r="F101" s="215">
        <v>19</v>
      </c>
      <c r="G101" s="231">
        <v>26</v>
      </c>
      <c r="H101" s="249">
        <v>3.7307692307692308</v>
      </c>
      <c r="I101" s="249">
        <v>3.79</v>
      </c>
      <c r="J101" s="215">
        <v>48</v>
      </c>
      <c r="K101" s="231">
        <v>26</v>
      </c>
      <c r="L101" s="249">
        <v>4</v>
      </c>
      <c r="M101" s="249">
        <v>3.84</v>
      </c>
      <c r="N101" s="215">
        <v>27</v>
      </c>
      <c r="O101" s="231">
        <v>26</v>
      </c>
      <c r="P101" s="249">
        <v>3.9230769230769229</v>
      </c>
      <c r="Q101" s="249">
        <v>3.8</v>
      </c>
      <c r="R101" s="215">
        <v>39</v>
      </c>
      <c r="S101" s="92">
        <f t="shared" si="4"/>
        <v>133</v>
      </c>
      <c r="U101" s="43"/>
      <c r="V101" s="43"/>
      <c r="X101" s="43"/>
    </row>
    <row r="102" spans="1:24" x14ac:dyDescent="0.25">
      <c r="A102" s="140">
        <v>23</v>
      </c>
      <c r="B102" s="137" t="s">
        <v>193</v>
      </c>
      <c r="C102" s="220">
        <v>7</v>
      </c>
      <c r="D102" s="238">
        <v>4.2857142857142856</v>
      </c>
      <c r="E102" s="238">
        <v>3.92</v>
      </c>
      <c r="F102" s="212">
        <v>13</v>
      </c>
      <c r="G102" s="220">
        <v>8</v>
      </c>
      <c r="H102" s="238">
        <v>4</v>
      </c>
      <c r="I102" s="238">
        <v>3.79</v>
      </c>
      <c r="J102" s="212">
        <v>32</v>
      </c>
      <c r="K102" s="220">
        <v>5</v>
      </c>
      <c r="L102" s="238">
        <v>4</v>
      </c>
      <c r="M102" s="238">
        <v>3.84</v>
      </c>
      <c r="N102" s="212">
        <v>28</v>
      </c>
      <c r="O102" s="220">
        <v>4</v>
      </c>
      <c r="P102" s="238">
        <v>3.5</v>
      </c>
      <c r="Q102" s="238">
        <v>3.8</v>
      </c>
      <c r="R102" s="212">
        <v>74</v>
      </c>
      <c r="S102" s="139">
        <f t="shared" si="4"/>
        <v>147</v>
      </c>
      <c r="U102" s="43"/>
      <c r="V102" s="43"/>
      <c r="X102" s="43"/>
    </row>
    <row r="103" spans="1:24" x14ac:dyDescent="0.25">
      <c r="A103" s="140">
        <v>24</v>
      </c>
      <c r="B103" s="159" t="s">
        <v>174</v>
      </c>
      <c r="C103" s="231">
        <v>28</v>
      </c>
      <c r="D103" s="249">
        <v>4.1071428571428568</v>
      </c>
      <c r="E103" s="249">
        <v>3.92</v>
      </c>
      <c r="F103" s="215">
        <v>20</v>
      </c>
      <c r="G103" s="231">
        <v>34</v>
      </c>
      <c r="H103" s="249">
        <v>3.9705882352941178</v>
      </c>
      <c r="I103" s="249">
        <v>3.79</v>
      </c>
      <c r="J103" s="215">
        <v>33</v>
      </c>
      <c r="K103" s="231">
        <v>26</v>
      </c>
      <c r="L103" s="249">
        <v>3.8846153846153846</v>
      </c>
      <c r="M103" s="249">
        <v>3.84</v>
      </c>
      <c r="N103" s="215">
        <v>35</v>
      </c>
      <c r="O103" s="231">
        <v>35</v>
      </c>
      <c r="P103" s="249">
        <v>3.9714285714285715</v>
      </c>
      <c r="Q103" s="249">
        <v>3.8</v>
      </c>
      <c r="R103" s="215">
        <v>36</v>
      </c>
      <c r="S103" s="139">
        <f t="shared" si="4"/>
        <v>124</v>
      </c>
      <c r="U103" s="43"/>
      <c r="V103" s="43"/>
      <c r="X103" s="43"/>
    </row>
    <row r="104" spans="1:24" x14ac:dyDescent="0.25">
      <c r="A104" s="140">
        <v>25</v>
      </c>
      <c r="B104" s="137" t="s">
        <v>173</v>
      </c>
      <c r="C104" s="220">
        <v>17</v>
      </c>
      <c r="D104" s="238">
        <v>3.8823529411764706</v>
      </c>
      <c r="E104" s="238">
        <v>3.92</v>
      </c>
      <c r="F104" s="212">
        <v>48</v>
      </c>
      <c r="G104" s="220">
        <v>16</v>
      </c>
      <c r="H104" s="238">
        <v>3.4375</v>
      </c>
      <c r="I104" s="238">
        <v>3.79</v>
      </c>
      <c r="J104" s="212">
        <v>72</v>
      </c>
      <c r="K104" s="220">
        <v>23</v>
      </c>
      <c r="L104" s="238">
        <v>3.5652173913043477</v>
      </c>
      <c r="M104" s="238">
        <v>3.84</v>
      </c>
      <c r="N104" s="212">
        <v>70</v>
      </c>
      <c r="O104" s="220">
        <v>24</v>
      </c>
      <c r="P104" s="238">
        <v>3.875</v>
      </c>
      <c r="Q104" s="238">
        <v>3.8</v>
      </c>
      <c r="R104" s="212">
        <v>44</v>
      </c>
      <c r="S104" s="139">
        <f t="shared" si="4"/>
        <v>234</v>
      </c>
      <c r="U104" s="43"/>
      <c r="V104" s="43"/>
      <c r="X104" s="43"/>
    </row>
    <row r="105" spans="1:24" x14ac:dyDescent="0.25">
      <c r="A105" s="140">
        <v>26</v>
      </c>
      <c r="B105" s="159" t="s">
        <v>14</v>
      </c>
      <c r="C105" s="231">
        <v>26</v>
      </c>
      <c r="D105" s="249">
        <v>3.8461538461538463</v>
      </c>
      <c r="E105" s="249">
        <v>3.92</v>
      </c>
      <c r="F105" s="215">
        <v>52</v>
      </c>
      <c r="G105" s="231">
        <v>28</v>
      </c>
      <c r="H105" s="249">
        <v>4.1428571428571432</v>
      </c>
      <c r="I105" s="249">
        <v>3.79</v>
      </c>
      <c r="J105" s="215">
        <v>12</v>
      </c>
      <c r="K105" s="231">
        <v>28</v>
      </c>
      <c r="L105" s="249">
        <v>4.1785714285714288</v>
      </c>
      <c r="M105" s="249">
        <v>3.84</v>
      </c>
      <c r="N105" s="215">
        <v>9</v>
      </c>
      <c r="O105" s="231">
        <v>24</v>
      </c>
      <c r="P105" s="249">
        <v>3.9583333333333335</v>
      </c>
      <c r="Q105" s="249">
        <v>3.8</v>
      </c>
      <c r="R105" s="215">
        <v>37</v>
      </c>
      <c r="S105" s="139">
        <f t="shared" si="4"/>
        <v>110</v>
      </c>
      <c r="U105" s="43"/>
      <c r="V105" s="43"/>
      <c r="X105" s="43"/>
    </row>
    <row r="106" spans="1:24" x14ac:dyDescent="0.25">
      <c r="A106" s="140">
        <v>27</v>
      </c>
      <c r="B106" s="159" t="s">
        <v>172</v>
      </c>
      <c r="C106" s="231">
        <v>24</v>
      </c>
      <c r="D106" s="249">
        <v>4.25</v>
      </c>
      <c r="E106" s="249">
        <v>3.92</v>
      </c>
      <c r="F106" s="215">
        <v>17</v>
      </c>
      <c r="G106" s="231">
        <v>43</v>
      </c>
      <c r="H106" s="249">
        <v>3.8372093023255816</v>
      </c>
      <c r="I106" s="249">
        <v>3.79</v>
      </c>
      <c r="J106" s="215">
        <v>39</v>
      </c>
      <c r="K106" s="231">
        <v>33</v>
      </c>
      <c r="L106" s="249">
        <v>4.3939393939393936</v>
      </c>
      <c r="M106" s="249">
        <v>3.84</v>
      </c>
      <c r="N106" s="215">
        <v>2</v>
      </c>
      <c r="O106" s="231">
        <v>36</v>
      </c>
      <c r="P106" s="249">
        <v>4.0555555555555554</v>
      </c>
      <c r="Q106" s="249">
        <v>3.8</v>
      </c>
      <c r="R106" s="215">
        <v>17</v>
      </c>
      <c r="S106" s="139">
        <f t="shared" si="4"/>
        <v>75</v>
      </c>
      <c r="U106" s="43"/>
      <c r="V106" s="43"/>
      <c r="X106" s="43"/>
    </row>
    <row r="107" spans="1:24" x14ac:dyDescent="0.25">
      <c r="A107" s="140">
        <v>28</v>
      </c>
      <c r="B107" s="137" t="s">
        <v>171</v>
      </c>
      <c r="C107" s="220">
        <v>26</v>
      </c>
      <c r="D107" s="238">
        <v>4.0769230769230766</v>
      </c>
      <c r="E107" s="238">
        <v>3.92</v>
      </c>
      <c r="F107" s="212">
        <v>23</v>
      </c>
      <c r="G107" s="220">
        <v>12</v>
      </c>
      <c r="H107" s="238">
        <v>4.083333333333333</v>
      </c>
      <c r="I107" s="238">
        <v>3.79</v>
      </c>
      <c r="J107" s="212">
        <v>16</v>
      </c>
      <c r="K107" s="220">
        <v>17</v>
      </c>
      <c r="L107" s="238">
        <v>3.8235294117647061</v>
      </c>
      <c r="M107" s="238">
        <v>3.84</v>
      </c>
      <c r="N107" s="212">
        <v>42</v>
      </c>
      <c r="O107" s="220">
        <v>4</v>
      </c>
      <c r="P107" s="238">
        <v>4.5</v>
      </c>
      <c r="Q107" s="238">
        <v>3.8</v>
      </c>
      <c r="R107" s="212">
        <v>5</v>
      </c>
      <c r="S107" s="139">
        <f t="shared" si="4"/>
        <v>86</v>
      </c>
      <c r="U107" s="43"/>
      <c r="V107" s="43"/>
      <c r="X107" s="43"/>
    </row>
    <row r="108" spans="1:24" x14ac:dyDescent="0.25">
      <c r="A108" s="140">
        <v>29</v>
      </c>
      <c r="B108" s="137" t="s">
        <v>170</v>
      </c>
      <c r="C108" s="220">
        <v>10</v>
      </c>
      <c r="D108" s="238">
        <v>3.6</v>
      </c>
      <c r="E108" s="238">
        <v>3.92</v>
      </c>
      <c r="F108" s="212">
        <v>83</v>
      </c>
      <c r="G108" s="220">
        <v>20</v>
      </c>
      <c r="H108" s="238">
        <v>3.65</v>
      </c>
      <c r="I108" s="238">
        <v>3.79</v>
      </c>
      <c r="J108" s="212">
        <v>55</v>
      </c>
      <c r="K108" s="220">
        <v>8</v>
      </c>
      <c r="L108" s="238">
        <v>3.375</v>
      </c>
      <c r="M108" s="238">
        <v>3.84</v>
      </c>
      <c r="N108" s="212">
        <v>79</v>
      </c>
      <c r="O108" s="220">
        <v>4</v>
      </c>
      <c r="P108" s="238">
        <v>3.75</v>
      </c>
      <c r="Q108" s="238">
        <v>3.8</v>
      </c>
      <c r="R108" s="212">
        <v>54</v>
      </c>
      <c r="S108" s="139">
        <f t="shared" si="4"/>
        <v>271</v>
      </c>
      <c r="U108" s="43"/>
      <c r="V108" s="43"/>
      <c r="X108" s="43"/>
    </row>
    <row r="109" spans="1:24" x14ac:dyDescent="0.25">
      <c r="A109" s="140">
        <v>30</v>
      </c>
      <c r="B109" s="137" t="s">
        <v>126</v>
      </c>
      <c r="C109" s="220">
        <v>10</v>
      </c>
      <c r="D109" s="238">
        <v>3.8</v>
      </c>
      <c r="E109" s="238">
        <v>3.92</v>
      </c>
      <c r="F109" s="212">
        <v>59</v>
      </c>
      <c r="G109" s="220">
        <v>10</v>
      </c>
      <c r="H109" s="238">
        <v>3.8</v>
      </c>
      <c r="I109" s="238">
        <v>3.79</v>
      </c>
      <c r="J109" s="212">
        <v>43</v>
      </c>
      <c r="K109" s="220">
        <v>12</v>
      </c>
      <c r="L109" s="238">
        <v>4</v>
      </c>
      <c r="M109" s="238">
        <v>3.84</v>
      </c>
      <c r="N109" s="212">
        <v>29</v>
      </c>
      <c r="O109" s="220">
        <v>4</v>
      </c>
      <c r="P109" s="238">
        <v>4</v>
      </c>
      <c r="Q109" s="238">
        <v>3.8</v>
      </c>
      <c r="R109" s="212">
        <v>35</v>
      </c>
      <c r="S109" s="139">
        <f t="shared" si="4"/>
        <v>166</v>
      </c>
      <c r="U109" s="43"/>
      <c r="V109" s="43"/>
      <c r="X109" s="43"/>
    </row>
    <row r="110" spans="1:24" ht="15.75" thickBot="1" x14ac:dyDescent="0.3">
      <c r="A110" s="140">
        <v>31</v>
      </c>
      <c r="B110" s="159" t="s">
        <v>204</v>
      </c>
      <c r="C110" s="231">
        <v>1</v>
      </c>
      <c r="D110" s="249">
        <v>3</v>
      </c>
      <c r="E110" s="249">
        <v>3.92</v>
      </c>
      <c r="F110" s="215">
        <v>100</v>
      </c>
      <c r="G110" s="231"/>
      <c r="H110" s="249"/>
      <c r="I110" s="249">
        <v>3.79</v>
      </c>
      <c r="J110" s="215">
        <v>104</v>
      </c>
      <c r="K110" s="231"/>
      <c r="L110" s="249"/>
      <c r="M110" s="249">
        <v>3.84</v>
      </c>
      <c r="N110" s="215">
        <v>96</v>
      </c>
      <c r="O110" s="231"/>
      <c r="P110" s="249"/>
      <c r="Q110" s="249">
        <v>3.8</v>
      </c>
      <c r="R110" s="215">
        <v>103</v>
      </c>
      <c r="S110" s="139">
        <f t="shared" si="4"/>
        <v>403</v>
      </c>
      <c r="U110" s="43"/>
      <c r="V110" s="43"/>
      <c r="X110" s="43"/>
    </row>
    <row r="111" spans="1:24" ht="15.75" thickBot="1" x14ac:dyDescent="0.3">
      <c r="A111" s="90"/>
      <c r="B111" s="93" t="s">
        <v>117</v>
      </c>
      <c r="C111" s="126">
        <f>SUM(C112:C120)</f>
        <v>96</v>
      </c>
      <c r="D111" s="97">
        <f>AVERAGE(D112:D120)</f>
        <v>4.0072898295120511</v>
      </c>
      <c r="E111" s="97">
        <v>3.92</v>
      </c>
      <c r="F111" s="214"/>
      <c r="G111" s="126">
        <f>SUM(G112:G120)</f>
        <v>105</v>
      </c>
      <c r="H111" s="97">
        <f>AVERAGE(H112:H120)</f>
        <v>3.5990801174134512</v>
      </c>
      <c r="I111" s="97">
        <v>3.79</v>
      </c>
      <c r="J111" s="214"/>
      <c r="K111" s="126">
        <f>SUM(K112:K120)</f>
        <v>74</v>
      </c>
      <c r="L111" s="97">
        <f>AVERAGE(L112:L120)</f>
        <v>3.8299498746867169</v>
      </c>
      <c r="M111" s="97">
        <v>3.84</v>
      </c>
      <c r="N111" s="214"/>
      <c r="O111" s="126">
        <f>SUM(O112:O120)</f>
        <v>76</v>
      </c>
      <c r="P111" s="97">
        <f>AVERAGE(P112:P120)</f>
        <v>3.7481481481481485</v>
      </c>
      <c r="Q111" s="97">
        <v>3.8</v>
      </c>
      <c r="R111" s="214"/>
      <c r="S111" s="100"/>
      <c r="U111" s="43"/>
      <c r="V111" s="43"/>
      <c r="X111" s="43"/>
    </row>
    <row r="112" spans="1:24" x14ac:dyDescent="0.25">
      <c r="A112" s="42">
        <v>1</v>
      </c>
      <c r="B112" s="325" t="s">
        <v>81</v>
      </c>
      <c r="C112" s="233">
        <v>9</v>
      </c>
      <c r="D112" s="105">
        <v>4.4444444444444446</v>
      </c>
      <c r="E112" s="105">
        <v>3.92</v>
      </c>
      <c r="F112" s="217">
        <v>7</v>
      </c>
      <c r="G112" s="233">
        <v>2</v>
      </c>
      <c r="H112" s="105">
        <v>4.5</v>
      </c>
      <c r="I112" s="105">
        <v>3.79</v>
      </c>
      <c r="J112" s="217">
        <v>3</v>
      </c>
      <c r="K112" s="233">
        <v>3</v>
      </c>
      <c r="L112" s="105">
        <v>4</v>
      </c>
      <c r="M112" s="105">
        <v>3.84</v>
      </c>
      <c r="N112" s="217">
        <v>30</v>
      </c>
      <c r="O112" s="233">
        <v>10</v>
      </c>
      <c r="P112" s="105">
        <v>3.7</v>
      </c>
      <c r="Q112" s="105">
        <v>3.8</v>
      </c>
      <c r="R112" s="217">
        <v>56</v>
      </c>
      <c r="S112" s="47">
        <f t="shared" ref="S112:S119" si="5">R112+N112+J112+F112</f>
        <v>96</v>
      </c>
      <c r="U112" s="43"/>
      <c r="V112" s="43"/>
      <c r="X112" s="43"/>
    </row>
    <row r="113" spans="1:24" x14ac:dyDescent="0.25">
      <c r="A113" s="140">
        <v>2</v>
      </c>
      <c r="B113" s="155" t="s">
        <v>84</v>
      </c>
      <c r="C113" s="227">
        <v>6</v>
      </c>
      <c r="D113" s="245">
        <v>3.8333333333333335</v>
      </c>
      <c r="E113" s="245">
        <v>3.92</v>
      </c>
      <c r="F113" s="209">
        <v>53</v>
      </c>
      <c r="G113" s="227">
        <v>3</v>
      </c>
      <c r="H113" s="245">
        <v>3.3333333333333335</v>
      </c>
      <c r="I113" s="245">
        <v>3.79</v>
      </c>
      <c r="J113" s="209">
        <v>79</v>
      </c>
      <c r="K113" s="227">
        <v>4</v>
      </c>
      <c r="L113" s="245">
        <v>4</v>
      </c>
      <c r="M113" s="245">
        <v>3.84</v>
      </c>
      <c r="N113" s="209">
        <v>31</v>
      </c>
      <c r="O113" s="227">
        <v>4</v>
      </c>
      <c r="P113" s="245">
        <v>3.75</v>
      </c>
      <c r="Q113" s="245">
        <v>3.8</v>
      </c>
      <c r="R113" s="209">
        <v>55</v>
      </c>
      <c r="S113" s="139">
        <f t="shared" si="5"/>
        <v>218</v>
      </c>
      <c r="U113" s="43"/>
      <c r="V113" s="43"/>
      <c r="X113" s="43"/>
    </row>
    <row r="114" spans="1:24" x14ac:dyDescent="0.25">
      <c r="A114" s="45">
        <v>3</v>
      </c>
      <c r="B114" s="149" t="s">
        <v>80</v>
      </c>
      <c r="C114" s="221">
        <v>9</v>
      </c>
      <c r="D114" s="143">
        <v>3.6666666666666665</v>
      </c>
      <c r="E114" s="143">
        <v>3.92</v>
      </c>
      <c r="F114" s="203">
        <v>78</v>
      </c>
      <c r="G114" s="221">
        <v>9</v>
      </c>
      <c r="H114" s="143">
        <v>3.5555555555555554</v>
      </c>
      <c r="I114" s="143">
        <v>3.79</v>
      </c>
      <c r="J114" s="203">
        <v>65</v>
      </c>
      <c r="K114" s="221">
        <v>14</v>
      </c>
      <c r="L114" s="143">
        <v>4.0714285714285712</v>
      </c>
      <c r="M114" s="143">
        <v>3.84</v>
      </c>
      <c r="N114" s="203">
        <v>11</v>
      </c>
      <c r="O114" s="221">
        <v>10</v>
      </c>
      <c r="P114" s="143">
        <v>4.2</v>
      </c>
      <c r="Q114" s="143">
        <v>3.8</v>
      </c>
      <c r="R114" s="203">
        <v>14</v>
      </c>
      <c r="S114" s="139">
        <f t="shared" si="5"/>
        <v>168</v>
      </c>
      <c r="U114" s="43"/>
      <c r="V114" s="43"/>
      <c r="X114" s="43"/>
    </row>
    <row r="115" spans="1:24" x14ac:dyDescent="0.25">
      <c r="A115" s="45">
        <v>4</v>
      </c>
      <c r="B115" s="149" t="s">
        <v>59</v>
      </c>
      <c r="C115" s="221">
        <v>4</v>
      </c>
      <c r="D115" s="143">
        <v>3.75</v>
      </c>
      <c r="E115" s="143">
        <v>3.92</v>
      </c>
      <c r="F115" s="203">
        <v>65</v>
      </c>
      <c r="G115" s="221">
        <v>8</v>
      </c>
      <c r="H115" s="143">
        <v>3.5</v>
      </c>
      <c r="I115" s="143">
        <v>3.79</v>
      </c>
      <c r="J115" s="203">
        <v>70</v>
      </c>
      <c r="K115" s="221">
        <v>3</v>
      </c>
      <c r="L115" s="143">
        <v>3.3333333333333335</v>
      </c>
      <c r="M115" s="143">
        <v>3.84</v>
      </c>
      <c r="N115" s="203">
        <v>83</v>
      </c>
      <c r="O115" s="221">
        <v>4</v>
      </c>
      <c r="P115" s="143">
        <v>3.5</v>
      </c>
      <c r="Q115" s="143">
        <v>3.8</v>
      </c>
      <c r="R115" s="203">
        <v>75</v>
      </c>
      <c r="S115" s="139">
        <f t="shared" si="5"/>
        <v>293</v>
      </c>
      <c r="U115" s="43"/>
      <c r="V115" s="43"/>
      <c r="X115" s="43"/>
    </row>
    <row r="116" spans="1:24" x14ac:dyDescent="0.25">
      <c r="A116" s="45">
        <v>5</v>
      </c>
      <c r="B116" s="152" t="s">
        <v>146</v>
      </c>
      <c r="C116" s="224">
        <v>27</v>
      </c>
      <c r="D116" s="144">
        <v>4.2592592592592595</v>
      </c>
      <c r="E116" s="144">
        <v>3.92</v>
      </c>
      <c r="F116" s="206">
        <v>14</v>
      </c>
      <c r="G116" s="224">
        <v>25</v>
      </c>
      <c r="H116" s="144">
        <v>3.96</v>
      </c>
      <c r="I116" s="144">
        <v>3.79</v>
      </c>
      <c r="J116" s="206">
        <v>34</v>
      </c>
      <c r="K116" s="224">
        <v>19</v>
      </c>
      <c r="L116" s="144">
        <v>4.3157894736842106</v>
      </c>
      <c r="M116" s="144">
        <v>3.84</v>
      </c>
      <c r="N116" s="206">
        <v>4</v>
      </c>
      <c r="O116" s="224">
        <v>12</v>
      </c>
      <c r="P116" s="144">
        <v>4.25</v>
      </c>
      <c r="Q116" s="144">
        <v>3.8</v>
      </c>
      <c r="R116" s="206">
        <v>11</v>
      </c>
      <c r="S116" s="165">
        <f t="shared" si="5"/>
        <v>63</v>
      </c>
      <c r="U116" s="43"/>
      <c r="V116" s="43"/>
      <c r="X116" s="43"/>
    </row>
    <row r="117" spans="1:24" x14ac:dyDescent="0.25">
      <c r="A117" s="45">
        <v>6</v>
      </c>
      <c r="B117" s="155" t="s">
        <v>82</v>
      </c>
      <c r="C117" s="227">
        <v>7</v>
      </c>
      <c r="D117" s="245">
        <v>3.4285714285714284</v>
      </c>
      <c r="E117" s="245">
        <v>3.92</v>
      </c>
      <c r="F117" s="209">
        <v>89</v>
      </c>
      <c r="G117" s="227">
        <v>8</v>
      </c>
      <c r="H117" s="245">
        <v>3.375</v>
      </c>
      <c r="I117" s="245">
        <v>3.79</v>
      </c>
      <c r="J117" s="209">
        <v>75</v>
      </c>
      <c r="K117" s="227">
        <v>5</v>
      </c>
      <c r="L117" s="245">
        <v>3.8</v>
      </c>
      <c r="M117" s="245">
        <v>3.84</v>
      </c>
      <c r="N117" s="209">
        <v>43</v>
      </c>
      <c r="O117" s="227">
        <v>5</v>
      </c>
      <c r="P117" s="245">
        <v>3.6</v>
      </c>
      <c r="Q117" s="245">
        <v>3.8</v>
      </c>
      <c r="R117" s="209">
        <v>66</v>
      </c>
      <c r="S117" s="139">
        <f t="shared" si="5"/>
        <v>273</v>
      </c>
      <c r="U117" s="43"/>
      <c r="V117" s="43"/>
      <c r="X117" s="43"/>
    </row>
    <row r="118" spans="1:24" x14ac:dyDescent="0.25">
      <c r="A118" s="45">
        <v>7</v>
      </c>
      <c r="B118" s="155" t="s">
        <v>58</v>
      </c>
      <c r="C118" s="227">
        <v>2</v>
      </c>
      <c r="D118" s="245">
        <v>4.5</v>
      </c>
      <c r="E118" s="245">
        <v>3.92</v>
      </c>
      <c r="F118" s="209">
        <v>6</v>
      </c>
      <c r="G118" s="227">
        <v>2</v>
      </c>
      <c r="H118" s="245">
        <v>3</v>
      </c>
      <c r="I118" s="245">
        <v>3.79</v>
      </c>
      <c r="J118" s="209">
        <v>101</v>
      </c>
      <c r="K118" s="227"/>
      <c r="L118" s="245"/>
      <c r="M118" s="245">
        <v>3.84</v>
      </c>
      <c r="N118" s="209">
        <v>96</v>
      </c>
      <c r="O118" s="227">
        <v>5</v>
      </c>
      <c r="P118" s="245">
        <v>3.2</v>
      </c>
      <c r="Q118" s="245">
        <v>3.8</v>
      </c>
      <c r="R118" s="209">
        <v>94</v>
      </c>
      <c r="S118" s="139">
        <f t="shared" si="5"/>
        <v>297</v>
      </c>
      <c r="U118" s="43"/>
      <c r="V118" s="43"/>
      <c r="X118" s="43"/>
    </row>
    <row r="119" spans="1:24" ht="15" customHeight="1" x14ac:dyDescent="0.25">
      <c r="A119" s="45">
        <v>8</v>
      </c>
      <c r="B119" s="149" t="s">
        <v>184</v>
      </c>
      <c r="C119" s="221">
        <v>20</v>
      </c>
      <c r="D119" s="143">
        <v>4.0999999999999996</v>
      </c>
      <c r="E119" s="143">
        <v>3.92</v>
      </c>
      <c r="F119" s="203">
        <v>21</v>
      </c>
      <c r="G119" s="221">
        <v>26</v>
      </c>
      <c r="H119" s="143">
        <v>3.5769230769230771</v>
      </c>
      <c r="I119" s="143">
        <v>3.79</v>
      </c>
      <c r="J119" s="203">
        <v>62</v>
      </c>
      <c r="K119" s="221">
        <v>12</v>
      </c>
      <c r="L119" s="143">
        <v>3.3333333333333335</v>
      </c>
      <c r="M119" s="143">
        <v>3.84</v>
      </c>
      <c r="N119" s="203">
        <v>84</v>
      </c>
      <c r="O119" s="221">
        <v>20</v>
      </c>
      <c r="P119" s="143">
        <v>3.7</v>
      </c>
      <c r="Q119" s="143">
        <v>3.8</v>
      </c>
      <c r="R119" s="203">
        <v>57</v>
      </c>
      <c r="S119" s="139">
        <f t="shared" si="5"/>
        <v>224</v>
      </c>
      <c r="U119" s="43"/>
      <c r="V119" s="43"/>
      <c r="X119" s="43"/>
    </row>
    <row r="120" spans="1:24" ht="15.75" thickBot="1" x14ac:dyDescent="0.3">
      <c r="A120" s="326">
        <v>9</v>
      </c>
      <c r="B120" s="327" t="s">
        <v>125</v>
      </c>
      <c r="C120" s="328">
        <v>12</v>
      </c>
      <c r="D120" s="329">
        <v>4.083333333333333</v>
      </c>
      <c r="E120" s="329">
        <v>3.92</v>
      </c>
      <c r="F120" s="330">
        <v>22</v>
      </c>
      <c r="G120" s="328">
        <v>22</v>
      </c>
      <c r="H120" s="329">
        <v>3.5909090909090908</v>
      </c>
      <c r="I120" s="329">
        <v>3.79</v>
      </c>
      <c r="J120" s="330">
        <v>60</v>
      </c>
      <c r="K120" s="328">
        <v>14</v>
      </c>
      <c r="L120" s="329">
        <v>3.7857142857142856</v>
      </c>
      <c r="M120" s="329">
        <v>3.84</v>
      </c>
      <c r="N120" s="330">
        <v>44</v>
      </c>
      <c r="O120" s="328">
        <v>6</v>
      </c>
      <c r="P120" s="329">
        <v>3.8333333333333335</v>
      </c>
      <c r="Q120" s="329">
        <v>3.8</v>
      </c>
      <c r="R120" s="330">
        <v>50</v>
      </c>
      <c r="S120" s="331">
        <f>R120+N120+J120+F120</f>
        <v>176</v>
      </c>
      <c r="U120" s="43"/>
      <c r="V120" s="43"/>
      <c r="X120" s="43"/>
    </row>
    <row r="121" spans="1:24" x14ac:dyDescent="0.25">
      <c r="A121" s="102" t="s">
        <v>121</v>
      </c>
      <c r="B121" s="46"/>
      <c r="C121" s="46"/>
      <c r="D121" s="388">
        <f>$D$4</f>
        <v>3.8642759427859903</v>
      </c>
      <c r="E121" s="46"/>
      <c r="F121" s="46"/>
      <c r="G121" s="46"/>
      <c r="H121" s="388">
        <f>$H$4</f>
        <v>3.6571034885080942</v>
      </c>
      <c r="I121" s="46"/>
      <c r="J121" s="46"/>
      <c r="K121" s="46"/>
      <c r="L121" s="388">
        <f>$L$4</f>
        <v>3.7276522222601605</v>
      </c>
      <c r="M121" s="46"/>
      <c r="N121" s="46"/>
      <c r="O121" s="46"/>
      <c r="P121" s="388">
        <f>$P$4</f>
        <v>3.7419340247669299</v>
      </c>
      <c r="Q121" s="46"/>
      <c r="R121" s="46"/>
    </row>
    <row r="122" spans="1:24" x14ac:dyDescent="0.25">
      <c r="A122" s="513" t="s">
        <v>122</v>
      </c>
      <c r="D122" s="389">
        <v>3.92</v>
      </c>
      <c r="E122" s="390"/>
      <c r="F122" s="390"/>
      <c r="H122" s="389">
        <v>3.79</v>
      </c>
      <c r="I122" s="390"/>
      <c r="J122" s="390"/>
      <c r="L122" s="389">
        <v>3.84</v>
      </c>
      <c r="M122" s="390"/>
      <c r="N122" s="390"/>
      <c r="O122" s="390"/>
      <c r="P122" s="389">
        <v>3.8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2">
    <cfRule type="containsBlanks" dxfId="23" priority="14">
      <formula>LEN(TRIM(P4))=0</formula>
    </cfRule>
    <cfRule type="cellIs" dxfId="22" priority="21" operator="equal">
      <formula>$P$121</formula>
    </cfRule>
    <cfRule type="cellIs" dxfId="21" priority="22" operator="lessThan">
      <formula>3.5</formula>
    </cfRule>
    <cfRule type="cellIs" dxfId="20" priority="23" operator="between">
      <formula>$P$121</formula>
      <formula>3.5</formula>
    </cfRule>
    <cfRule type="cellIs" dxfId="19" priority="24" operator="between">
      <formula>4.499</formula>
      <formula>$P$121</formula>
    </cfRule>
    <cfRule type="cellIs" dxfId="18" priority="25" operator="greaterThanOrEqual">
      <formula>4.5</formula>
    </cfRule>
  </conditionalFormatting>
  <conditionalFormatting sqref="L4:L122">
    <cfRule type="containsBlanks" dxfId="17" priority="13">
      <formula>LEN(TRIM(L4))=0</formula>
    </cfRule>
    <cfRule type="cellIs" dxfId="16" priority="15" operator="between">
      <formula>$L$121</formula>
      <formula>3.726</formula>
    </cfRule>
    <cfRule type="cellIs" dxfId="15" priority="16" operator="lessThan">
      <formula>3.5</formula>
    </cfRule>
    <cfRule type="cellIs" dxfId="14" priority="17" operator="between">
      <formula>$L$121</formula>
      <formula>3.5</formula>
    </cfRule>
    <cfRule type="cellIs" dxfId="13" priority="18" operator="between">
      <formula>4.499</formula>
      <formula>$L$121</formula>
    </cfRule>
    <cfRule type="cellIs" dxfId="12" priority="19" operator="greaterThanOrEqual">
      <formula>4.5</formula>
    </cfRule>
  </conditionalFormatting>
  <conditionalFormatting sqref="H4:H122">
    <cfRule type="containsBlanks" dxfId="11" priority="7">
      <formula>LEN(TRIM(H4))=0</formula>
    </cfRule>
    <cfRule type="cellIs" dxfId="10" priority="8" operator="between">
      <formula>$H$121</formula>
      <formula>3.656</formula>
    </cfRule>
    <cfRule type="cellIs" dxfId="9" priority="9" operator="lessThan">
      <formula>3.5</formula>
    </cfRule>
    <cfRule type="cellIs" dxfId="8" priority="10" operator="between">
      <formula>$H$121</formula>
      <formula>3.5</formula>
    </cfRule>
    <cfRule type="cellIs" dxfId="7" priority="11" operator="between">
      <formula>4.499</formula>
      <formula>$H$121</formula>
    </cfRule>
    <cfRule type="cellIs" dxfId="6" priority="12" operator="greaterThanOrEqual">
      <formula>4.5</formula>
    </cfRule>
  </conditionalFormatting>
  <conditionalFormatting sqref="D4:D122">
    <cfRule type="containsBlanks" dxfId="5" priority="1">
      <formula>LEN(TRIM(D4))=0</formula>
    </cfRule>
    <cfRule type="cellIs" dxfId="0" priority="2" operator="between">
      <formula>$D$121</formula>
      <formula>3.856</formula>
    </cfRule>
    <cfRule type="cellIs" dxfId="4" priority="3" operator="lessThan">
      <formula>3.5</formula>
    </cfRule>
    <cfRule type="cellIs" dxfId="3" priority="4" operator="between">
      <formula>$D$121</formula>
      <formula>3.5</formula>
    </cfRule>
    <cfRule type="cellIs" dxfId="2" priority="5" operator="between">
      <formula>4.499</formula>
      <formula>$D$121</formula>
    </cfRule>
    <cfRule type="cellIs" dxfId="1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zoomScale="90" zoomScaleNormal="90" workbookViewId="0">
      <selection activeCell="B113" sqref="B113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28515625" customWidth="1"/>
    <col min="20" max="20" width="7.7109375" customWidth="1"/>
  </cols>
  <sheetData>
    <row r="1" spans="1:24" ht="409.5" customHeight="1" thickBot="1" x14ac:dyDescent="0.3"/>
    <row r="2" spans="1:24" ht="15" customHeight="1" x14ac:dyDescent="0.25">
      <c r="A2" s="532" t="s">
        <v>57</v>
      </c>
      <c r="B2" s="534" t="s">
        <v>107</v>
      </c>
      <c r="C2" s="536">
        <v>2025</v>
      </c>
      <c r="D2" s="537"/>
      <c r="E2" s="537"/>
      <c r="F2" s="530"/>
      <c r="G2" s="536">
        <v>2024</v>
      </c>
      <c r="H2" s="537"/>
      <c r="I2" s="537"/>
      <c r="J2" s="530"/>
      <c r="K2" s="536">
        <v>2023</v>
      </c>
      <c r="L2" s="537"/>
      <c r="M2" s="537"/>
      <c r="N2" s="530"/>
      <c r="O2" s="536">
        <v>2022</v>
      </c>
      <c r="P2" s="537"/>
      <c r="Q2" s="537"/>
      <c r="R2" s="530"/>
      <c r="S2" s="530" t="s">
        <v>95</v>
      </c>
    </row>
    <row r="3" spans="1:24" ht="40.5" customHeight="1" thickBot="1" x14ac:dyDescent="0.3">
      <c r="A3" s="533"/>
      <c r="B3" s="535"/>
      <c r="C3" s="161" t="s">
        <v>96</v>
      </c>
      <c r="D3" s="147" t="s">
        <v>97</v>
      </c>
      <c r="E3" s="147" t="s">
        <v>98</v>
      </c>
      <c r="F3" s="162" t="s">
        <v>108</v>
      </c>
      <c r="G3" s="161" t="s">
        <v>96</v>
      </c>
      <c r="H3" s="147" t="s">
        <v>97</v>
      </c>
      <c r="I3" s="147" t="s">
        <v>98</v>
      </c>
      <c r="J3" s="162" t="s">
        <v>108</v>
      </c>
      <c r="K3" s="161" t="s">
        <v>96</v>
      </c>
      <c r="L3" s="147" t="s">
        <v>97</v>
      </c>
      <c r="M3" s="147" t="s">
        <v>98</v>
      </c>
      <c r="N3" s="162" t="s">
        <v>108</v>
      </c>
      <c r="O3" s="161" t="s">
        <v>96</v>
      </c>
      <c r="P3" s="147" t="s">
        <v>97</v>
      </c>
      <c r="Q3" s="147" t="s">
        <v>98</v>
      </c>
      <c r="R3" s="162" t="s">
        <v>108</v>
      </c>
      <c r="S3" s="531"/>
    </row>
    <row r="4" spans="1:24" ht="15" customHeight="1" thickBot="1" x14ac:dyDescent="0.3">
      <c r="A4" s="94"/>
      <c r="B4" s="95" t="s">
        <v>119</v>
      </c>
      <c r="C4" s="123">
        <f>C5+C14+C26+C44+C64+C79+C111</f>
        <v>1137</v>
      </c>
      <c r="D4" s="141">
        <f>AVERAGE(D6:D13,D15:D25,D27:D43,D45:D63,D65:D78,D80:D110,D112:D120)</f>
        <v>3.8642759427859907</v>
      </c>
      <c r="E4" s="141">
        <v>3.92</v>
      </c>
      <c r="F4" s="124"/>
      <c r="G4" s="123">
        <f>G5+G14+G26+G44+G64+G79+G111</f>
        <v>1145</v>
      </c>
      <c r="H4" s="141">
        <f>AVERAGE(H6:H13,H15:H25,H27:H43,H45:H63,H65:H78,H80:H110,H112:H120)</f>
        <v>3.6571034885080946</v>
      </c>
      <c r="I4" s="141">
        <v>3.79</v>
      </c>
      <c r="J4" s="124"/>
      <c r="K4" s="123">
        <f>K5+K14+K26+K44+K64+K79+K111</f>
        <v>1009</v>
      </c>
      <c r="L4" s="141">
        <f>AVERAGE(L6:L13,L15:L25,L27:L43,L45:L63,L65:L78,L80:L110,L112:L120)</f>
        <v>3.7276522222601618</v>
      </c>
      <c r="M4" s="141">
        <v>3.84</v>
      </c>
      <c r="N4" s="124"/>
      <c r="O4" s="123">
        <f>O5+O14+O26+O44+O64+O79+O111</f>
        <v>960</v>
      </c>
      <c r="P4" s="141">
        <f>AVERAGE(P6:P13,P15:P25,P27:P43,P45:P63,P65:P78,P80:P110,P112:P120)</f>
        <v>3.7419340247669304</v>
      </c>
      <c r="Q4" s="141">
        <v>3.8</v>
      </c>
      <c r="R4" s="124"/>
      <c r="S4" s="98"/>
      <c r="U4" s="72"/>
      <c r="V4" s="35" t="s">
        <v>99</v>
      </c>
    </row>
    <row r="5" spans="1:24" ht="15" customHeight="1" thickBot="1" x14ac:dyDescent="0.3">
      <c r="A5" s="90"/>
      <c r="B5" s="91" t="s">
        <v>111</v>
      </c>
      <c r="C5" s="125">
        <f>SUM(C6:C13)</f>
        <v>113</v>
      </c>
      <c r="D5" s="96">
        <f>AVERAGE(D6:D13)</f>
        <v>4.0056972789115646</v>
      </c>
      <c r="E5" s="96">
        <v>3.92</v>
      </c>
      <c r="F5" s="202"/>
      <c r="G5" s="125">
        <f>SUM(G6:G13)</f>
        <v>88</v>
      </c>
      <c r="H5" s="96">
        <f>AVERAGE(H6:H13)</f>
        <v>3.5299077019471756</v>
      </c>
      <c r="I5" s="96">
        <v>3.79</v>
      </c>
      <c r="J5" s="202"/>
      <c r="K5" s="125">
        <f>SUM(K6:K13)</f>
        <v>92</v>
      </c>
      <c r="L5" s="96">
        <f>AVERAGE(L6:L13)</f>
        <v>3.7796418128654969</v>
      </c>
      <c r="M5" s="96">
        <v>3.84</v>
      </c>
      <c r="N5" s="202"/>
      <c r="O5" s="125">
        <f>SUM(O6:O13)</f>
        <v>120</v>
      </c>
      <c r="P5" s="96">
        <f>AVERAGE(P6:P13)</f>
        <v>3.478096046110752</v>
      </c>
      <c r="Q5" s="96">
        <v>3.8</v>
      </c>
      <c r="R5" s="202"/>
      <c r="S5" s="99"/>
      <c r="U5" s="61"/>
      <c r="V5" s="35" t="s">
        <v>100</v>
      </c>
    </row>
    <row r="6" spans="1:24" x14ac:dyDescent="0.25">
      <c r="A6" s="128">
        <v>1</v>
      </c>
      <c r="B6" s="149" t="s">
        <v>128</v>
      </c>
      <c r="C6" s="221">
        <v>2</v>
      </c>
      <c r="D6" s="143">
        <v>4.5</v>
      </c>
      <c r="E6" s="143">
        <v>3.92</v>
      </c>
      <c r="F6" s="203">
        <v>4</v>
      </c>
      <c r="G6" s="221">
        <v>4</v>
      </c>
      <c r="H6" s="143">
        <v>3.25</v>
      </c>
      <c r="I6" s="143">
        <v>3.79</v>
      </c>
      <c r="J6" s="203">
        <v>82</v>
      </c>
      <c r="K6" s="221">
        <v>8</v>
      </c>
      <c r="L6" s="143">
        <v>3.5</v>
      </c>
      <c r="M6" s="143">
        <v>3.84</v>
      </c>
      <c r="N6" s="203">
        <v>71</v>
      </c>
      <c r="O6" s="221">
        <v>8</v>
      </c>
      <c r="P6" s="143">
        <v>3.25</v>
      </c>
      <c r="Q6" s="143">
        <v>3.8</v>
      </c>
      <c r="R6" s="203">
        <v>88</v>
      </c>
      <c r="S6" s="129">
        <f t="shared" ref="S6:S13" si="0">R6+N6+J6+F6</f>
        <v>245</v>
      </c>
      <c r="U6" s="355"/>
      <c r="V6" s="35" t="s">
        <v>101</v>
      </c>
      <c r="X6" s="43"/>
    </row>
    <row r="7" spans="1:24" x14ac:dyDescent="0.25">
      <c r="A7" s="130">
        <v>2</v>
      </c>
      <c r="B7" s="149" t="s">
        <v>145</v>
      </c>
      <c r="C7" s="221">
        <v>12</v>
      </c>
      <c r="D7" s="143">
        <v>4</v>
      </c>
      <c r="E7" s="143">
        <v>3.92</v>
      </c>
      <c r="F7" s="203">
        <v>28</v>
      </c>
      <c r="G7" s="221">
        <v>6</v>
      </c>
      <c r="H7" s="143">
        <v>3.3333333333333335</v>
      </c>
      <c r="I7" s="143">
        <v>3.79</v>
      </c>
      <c r="J7" s="203">
        <v>76</v>
      </c>
      <c r="K7" s="221">
        <v>4</v>
      </c>
      <c r="L7" s="143">
        <v>4</v>
      </c>
      <c r="M7" s="143">
        <v>3.84</v>
      </c>
      <c r="N7" s="203">
        <v>12</v>
      </c>
      <c r="O7" s="221">
        <v>1</v>
      </c>
      <c r="P7" s="143">
        <v>3</v>
      </c>
      <c r="Q7" s="143">
        <v>3.8</v>
      </c>
      <c r="R7" s="203">
        <v>96</v>
      </c>
      <c r="S7" s="127">
        <f t="shared" si="0"/>
        <v>212</v>
      </c>
      <c r="U7" s="36"/>
      <c r="V7" s="35" t="s">
        <v>102</v>
      </c>
      <c r="X7" s="43"/>
    </row>
    <row r="8" spans="1:24" x14ac:dyDescent="0.25">
      <c r="A8" s="130">
        <v>3</v>
      </c>
      <c r="B8" s="149" t="s">
        <v>199</v>
      </c>
      <c r="C8" s="221">
        <v>7</v>
      </c>
      <c r="D8" s="143">
        <v>4</v>
      </c>
      <c r="E8" s="143">
        <v>3.92</v>
      </c>
      <c r="F8" s="203">
        <v>29</v>
      </c>
      <c r="G8" s="221">
        <v>5</v>
      </c>
      <c r="H8" s="143">
        <v>4.4000000000000004</v>
      </c>
      <c r="I8" s="143">
        <v>3.79</v>
      </c>
      <c r="J8" s="203">
        <v>4</v>
      </c>
      <c r="K8" s="221">
        <v>4</v>
      </c>
      <c r="L8" s="143">
        <v>3.75</v>
      </c>
      <c r="M8" s="143">
        <v>3.84</v>
      </c>
      <c r="N8" s="203">
        <v>45</v>
      </c>
      <c r="O8" s="221">
        <v>5</v>
      </c>
      <c r="P8" s="143">
        <v>4</v>
      </c>
      <c r="Q8" s="143">
        <v>3.8</v>
      </c>
      <c r="R8" s="203">
        <v>18</v>
      </c>
      <c r="S8" s="127">
        <f t="shared" si="0"/>
        <v>96</v>
      </c>
      <c r="X8" s="43"/>
    </row>
    <row r="9" spans="1:24" ht="15" customHeight="1" x14ac:dyDescent="0.25">
      <c r="A9" s="130">
        <v>4</v>
      </c>
      <c r="B9" s="149" t="s">
        <v>68</v>
      </c>
      <c r="C9" s="221">
        <v>40</v>
      </c>
      <c r="D9" s="143">
        <v>3.9750000000000001</v>
      </c>
      <c r="E9" s="143">
        <v>3.92</v>
      </c>
      <c r="F9" s="203">
        <v>41</v>
      </c>
      <c r="G9" s="221">
        <v>38</v>
      </c>
      <c r="H9" s="143">
        <v>4.0526315789473681</v>
      </c>
      <c r="I9" s="143">
        <v>3.79</v>
      </c>
      <c r="J9" s="203">
        <v>21</v>
      </c>
      <c r="K9" s="221">
        <v>30</v>
      </c>
      <c r="L9" s="143">
        <v>4.3</v>
      </c>
      <c r="M9" s="143">
        <v>3.84</v>
      </c>
      <c r="N9" s="203">
        <v>5</v>
      </c>
      <c r="O9" s="221">
        <v>34</v>
      </c>
      <c r="P9" s="143">
        <v>3.9117647058823528</v>
      </c>
      <c r="Q9" s="143">
        <v>3.8</v>
      </c>
      <c r="R9" s="203">
        <v>40</v>
      </c>
      <c r="S9" s="127">
        <f t="shared" si="0"/>
        <v>107</v>
      </c>
      <c r="X9" s="43"/>
    </row>
    <row r="10" spans="1:24" x14ac:dyDescent="0.25">
      <c r="A10" s="130">
        <v>5</v>
      </c>
      <c r="B10" s="149" t="s">
        <v>71</v>
      </c>
      <c r="C10" s="221">
        <v>21</v>
      </c>
      <c r="D10" s="143">
        <v>3.9523809523809526</v>
      </c>
      <c r="E10" s="143">
        <v>3.92</v>
      </c>
      <c r="F10" s="203">
        <v>43</v>
      </c>
      <c r="G10" s="221">
        <v>13</v>
      </c>
      <c r="H10" s="143">
        <v>3.8461538461538463</v>
      </c>
      <c r="I10" s="143">
        <v>3.79</v>
      </c>
      <c r="J10" s="203">
        <v>38</v>
      </c>
      <c r="K10" s="221">
        <v>18</v>
      </c>
      <c r="L10" s="143">
        <v>3.8888888888888888</v>
      </c>
      <c r="M10" s="143">
        <v>3.84</v>
      </c>
      <c r="N10" s="203">
        <v>34</v>
      </c>
      <c r="O10" s="221">
        <v>39</v>
      </c>
      <c r="P10" s="143">
        <v>3.6153846153846154</v>
      </c>
      <c r="Q10" s="143">
        <v>3.8</v>
      </c>
      <c r="R10" s="203">
        <v>64</v>
      </c>
      <c r="S10" s="127">
        <f t="shared" si="0"/>
        <v>179</v>
      </c>
      <c r="U10" s="44"/>
      <c r="V10" s="43"/>
      <c r="X10" s="43"/>
    </row>
    <row r="11" spans="1:24" x14ac:dyDescent="0.25">
      <c r="A11" s="130">
        <v>6</v>
      </c>
      <c r="B11" s="149" t="s">
        <v>130</v>
      </c>
      <c r="C11" s="221">
        <v>16</v>
      </c>
      <c r="D11" s="143">
        <v>3.8125</v>
      </c>
      <c r="E11" s="143">
        <v>3.92</v>
      </c>
      <c r="F11" s="203">
        <v>54</v>
      </c>
      <c r="G11" s="221">
        <v>14</v>
      </c>
      <c r="H11" s="143">
        <v>3.2142857142857144</v>
      </c>
      <c r="I11" s="143">
        <v>3.79</v>
      </c>
      <c r="J11" s="203">
        <v>83</v>
      </c>
      <c r="K11" s="221">
        <v>19</v>
      </c>
      <c r="L11" s="143">
        <v>3.6315789473684212</v>
      </c>
      <c r="M11" s="143">
        <v>3.84</v>
      </c>
      <c r="N11" s="203">
        <v>62</v>
      </c>
      <c r="O11" s="221">
        <v>21</v>
      </c>
      <c r="P11" s="143">
        <v>3.0476190476190474</v>
      </c>
      <c r="Q11" s="143">
        <v>3.8</v>
      </c>
      <c r="R11" s="203">
        <v>95</v>
      </c>
      <c r="S11" s="127">
        <f t="shared" si="0"/>
        <v>294</v>
      </c>
      <c r="U11" s="44"/>
      <c r="V11" s="43"/>
      <c r="X11" s="43"/>
    </row>
    <row r="12" spans="1:24" x14ac:dyDescent="0.25">
      <c r="A12" s="130">
        <v>7</v>
      </c>
      <c r="B12" s="149" t="s">
        <v>72</v>
      </c>
      <c r="C12" s="221">
        <v>15</v>
      </c>
      <c r="D12" s="143">
        <v>3.8</v>
      </c>
      <c r="E12" s="143">
        <v>3.92</v>
      </c>
      <c r="F12" s="203">
        <v>55</v>
      </c>
      <c r="G12" s="221">
        <v>7</v>
      </c>
      <c r="H12" s="143">
        <v>3.1428571428571428</v>
      </c>
      <c r="I12" s="143">
        <v>3.79</v>
      </c>
      <c r="J12" s="203">
        <v>86</v>
      </c>
      <c r="K12" s="221">
        <v>6</v>
      </c>
      <c r="L12" s="143">
        <v>3.8333333333333335</v>
      </c>
      <c r="M12" s="143">
        <v>3.84</v>
      </c>
      <c r="N12" s="203">
        <v>38</v>
      </c>
      <c r="O12" s="221">
        <v>9</v>
      </c>
      <c r="P12" s="143">
        <v>4</v>
      </c>
      <c r="Q12" s="143">
        <v>3.8</v>
      </c>
      <c r="R12" s="203">
        <v>19</v>
      </c>
      <c r="S12" s="131">
        <f t="shared" si="0"/>
        <v>198</v>
      </c>
      <c r="U12" s="44"/>
      <c r="V12" s="43"/>
      <c r="X12" s="43"/>
    </row>
    <row r="13" spans="1:24" ht="15.75" thickBot="1" x14ac:dyDescent="0.3">
      <c r="A13" s="132">
        <v>8</v>
      </c>
      <c r="B13" s="150" t="s">
        <v>129</v>
      </c>
      <c r="C13" s="222"/>
      <c r="D13" s="236"/>
      <c r="E13" s="236">
        <v>3.92</v>
      </c>
      <c r="F13" s="204">
        <v>101</v>
      </c>
      <c r="G13" s="222">
        <v>1</v>
      </c>
      <c r="H13" s="236">
        <v>3</v>
      </c>
      <c r="I13" s="236">
        <v>3.79</v>
      </c>
      <c r="J13" s="204">
        <v>88</v>
      </c>
      <c r="K13" s="222">
        <v>3</v>
      </c>
      <c r="L13" s="236">
        <v>3.3333333333333335</v>
      </c>
      <c r="M13" s="236">
        <v>3.84</v>
      </c>
      <c r="N13" s="204">
        <v>80</v>
      </c>
      <c r="O13" s="222">
        <v>3</v>
      </c>
      <c r="P13" s="236">
        <v>3</v>
      </c>
      <c r="Q13" s="236">
        <v>3.8</v>
      </c>
      <c r="R13" s="204">
        <v>97</v>
      </c>
      <c r="S13" s="133">
        <f t="shared" si="0"/>
        <v>366</v>
      </c>
      <c r="U13" s="44"/>
      <c r="V13" s="43"/>
      <c r="X13" s="43"/>
    </row>
    <row r="14" spans="1:24" ht="15.75" thickBot="1" x14ac:dyDescent="0.3">
      <c r="A14" s="90"/>
      <c r="B14" s="91" t="s">
        <v>112</v>
      </c>
      <c r="C14" s="125">
        <f>SUM(C15:C25)</f>
        <v>103</v>
      </c>
      <c r="D14" s="96">
        <f>AVERAGE(D15:D25)</f>
        <v>3.79654807084124</v>
      </c>
      <c r="E14" s="96">
        <v>3.92</v>
      </c>
      <c r="F14" s="202"/>
      <c r="G14" s="125">
        <f>SUM(G15:G25)</f>
        <v>97</v>
      </c>
      <c r="H14" s="96">
        <f>AVERAGE(H15:H25)</f>
        <v>3.4644597826416006</v>
      </c>
      <c r="I14" s="96">
        <v>3.79</v>
      </c>
      <c r="J14" s="202"/>
      <c r="K14" s="125">
        <f>SUM(K15:K25)</f>
        <v>88</v>
      </c>
      <c r="L14" s="96">
        <f>AVERAGE(L15:L25)</f>
        <v>3.7070013320013318</v>
      </c>
      <c r="M14" s="96">
        <v>3.84</v>
      </c>
      <c r="N14" s="202"/>
      <c r="O14" s="125">
        <f>SUM(O15:O25)</f>
        <v>98</v>
      </c>
      <c r="P14" s="96">
        <f>AVERAGE(P15:P25)</f>
        <v>3.8008117330697972</v>
      </c>
      <c r="Q14" s="96">
        <v>3.8</v>
      </c>
      <c r="R14" s="202"/>
      <c r="S14" s="100"/>
      <c r="U14" s="44"/>
      <c r="V14" s="43"/>
      <c r="X14" s="43"/>
    </row>
    <row r="15" spans="1:24" x14ac:dyDescent="0.25">
      <c r="A15" s="128">
        <v>1</v>
      </c>
      <c r="B15" s="151" t="s">
        <v>50</v>
      </c>
      <c r="C15" s="223">
        <v>3</v>
      </c>
      <c r="D15" s="145">
        <v>4.333333333333333</v>
      </c>
      <c r="E15" s="145">
        <v>3.92</v>
      </c>
      <c r="F15" s="205">
        <v>10</v>
      </c>
      <c r="G15" s="223">
        <v>12</v>
      </c>
      <c r="H15" s="145">
        <v>3.3333333333333335</v>
      </c>
      <c r="I15" s="145">
        <v>3.79</v>
      </c>
      <c r="J15" s="205">
        <v>77</v>
      </c>
      <c r="K15" s="223">
        <v>10</v>
      </c>
      <c r="L15" s="145">
        <v>3.7</v>
      </c>
      <c r="M15" s="145">
        <v>3.84</v>
      </c>
      <c r="N15" s="205">
        <v>51</v>
      </c>
      <c r="O15" s="223">
        <v>4</v>
      </c>
      <c r="P15" s="145">
        <v>4.25</v>
      </c>
      <c r="Q15" s="145">
        <v>3.8</v>
      </c>
      <c r="R15" s="205">
        <v>9</v>
      </c>
      <c r="S15" s="129">
        <f t="shared" ref="S15:S25" si="1">R15+N15+J15+F15</f>
        <v>147</v>
      </c>
      <c r="U15" s="43"/>
      <c r="V15" s="43"/>
      <c r="X15" s="43"/>
    </row>
    <row r="16" spans="1:24" x14ac:dyDescent="0.25">
      <c r="A16" s="130">
        <v>2</v>
      </c>
      <c r="B16" s="149" t="s">
        <v>191</v>
      </c>
      <c r="C16" s="221">
        <v>8</v>
      </c>
      <c r="D16" s="143">
        <v>4</v>
      </c>
      <c r="E16" s="143">
        <v>3.92</v>
      </c>
      <c r="F16" s="203">
        <v>31</v>
      </c>
      <c r="G16" s="221">
        <v>4</v>
      </c>
      <c r="H16" s="143">
        <v>3.75</v>
      </c>
      <c r="I16" s="143">
        <v>3.79</v>
      </c>
      <c r="J16" s="203">
        <v>45</v>
      </c>
      <c r="K16" s="221">
        <v>3</v>
      </c>
      <c r="L16" s="143">
        <v>3.3333333333333335</v>
      </c>
      <c r="M16" s="143">
        <v>3.84</v>
      </c>
      <c r="N16" s="203">
        <v>81</v>
      </c>
      <c r="O16" s="221">
        <v>9</v>
      </c>
      <c r="P16" s="143">
        <v>3.8888888888888888</v>
      </c>
      <c r="Q16" s="143">
        <v>3.8</v>
      </c>
      <c r="R16" s="203">
        <v>41</v>
      </c>
      <c r="S16" s="127">
        <f t="shared" si="1"/>
        <v>198</v>
      </c>
      <c r="U16" s="43"/>
      <c r="V16" s="43"/>
      <c r="X16" s="43"/>
    </row>
    <row r="17" spans="1:24" x14ac:dyDescent="0.25">
      <c r="A17" s="130">
        <v>3</v>
      </c>
      <c r="B17" s="152" t="s">
        <v>183</v>
      </c>
      <c r="C17" s="224">
        <v>2</v>
      </c>
      <c r="D17" s="144">
        <v>4</v>
      </c>
      <c r="E17" s="144">
        <v>3.92</v>
      </c>
      <c r="F17" s="206">
        <v>30</v>
      </c>
      <c r="G17" s="224">
        <v>3</v>
      </c>
      <c r="H17" s="144">
        <v>3.6666666666666665</v>
      </c>
      <c r="I17" s="144">
        <v>3.79</v>
      </c>
      <c r="J17" s="206">
        <v>52</v>
      </c>
      <c r="K17" s="224">
        <v>5</v>
      </c>
      <c r="L17" s="144">
        <v>3.2</v>
      </c>
      <c r="M17" s="144">
        <v>3.84</v>
      </c>
      <c r="N17" s="206">
        <v>86</v>
      </c>
      <c r="O17" s="224">
        <v>3</v>
      </c>
      <c r="P17" s="144">
        <v>4.333333333333333</v>
      </c>
      <c r="Q17" s="144">
        <v>3.8</v>
      </c>
      <c r="R17" s="206">
        <v>7</v>
      </c>
      <c r="S17" s="127">
        <f t="shared" si="1"/>
        <v>175</v>
      </c>
      <c r="U17" s="43"/>
      <c r="V17" s="43"/>
      <c r="X17" s="43"/>
    </row>
    <row r="18" spans="1:24" x14ac:dyDescent="0.25">
      <c r="A18" s="130">
        <v>4</v>
      </c>
      <c r="B18" s="152" t="s">
        <v>52</v>
      </c>
      <c r="C18" s="224">
        <v>31</v>
      </c>
      <c r="D18" s="144">
        <v>3.903225806451613</v>
      </c>
      <c r="E18" s="144">
        <v>3.92</v>
      </c>
      <c r="F18" s="206">
        <v>47</v>
      </c>
      <c r="G18" s="224">
        <v>33</v>
      </c>
      <c r="H18" s="144">
        <v>3.6969696969696968</v>
      </c>
      <c r="I18" s="144">
        <v>3.79</v>
      </c>
      <c r="J18" s="206">
        <v>50</v>
      </c>
      <c r="K18" s="224">
        <v>24</v>
      </c>
      <c r="L18" s="144">
        <v>4.125</v>
      </c>
      <c r="M18" s="144">
        <v>3.84</v>
      </c>
      <c r="N18" s="206">
        <v>10</v>
      </c>
      <c r="O18" s="224">
        <v>31</v>
      </c>
      <c r="P18" s="144">
        <v>4.354838709677419</v>
      </c>
      <c r="Q18" s="144">
        <v>3.8</v>
      </c>
      <c r="R18" s="206">
        <v>6</v>
      </c>
      <c r="S18" s="127">
        <f t="shared" si="1"/>
        <v>113</v>
      </c>
      <c r="U18" s="43"/>
      <c r="V18" s="43"/>
      <c r="X18" s="43"/>
    </row>
    <row r="19" spans="1:24" x14ac:dyDescent="0.25">
      <c r="A19" s="130">
        <v>5</v>
      </c>
      <c r="B19" s="152" t="s">
        <v>198</v>
      </c>
      <c r="C19" s="224">
        <v>5</v>
      </c>
      <c r="D19" s="144">
        <v>3.8</v>
      </c>
      <c r="E19" s="144">
        <v>3.92</v>
      </c>
      <c r="F19" s="206">
        <v>56</v>
      </c>
      <c r="G19" s="224">
        <v>1</v>
      </c>
      <c r="H19" s="144">
        <v>4</v>
      </c>
      <c r="I19" s="144">
        <v>3.79</v>
      </c>
      <c r="J19" s="206">
        <v>22</v>
      </c>
      <c r="K19" s="224">
        <v>2</v>
      </c>
      <c r="L19" s="144">
        <v>4</v>
      </c>
      <c r="M19" s="144">
        <v>3.84</v>
      </c>
      <c r="N19" s="206">
        <v>15</v>
      </c>
      <c r="O19" s="224">
        <v>3</v>
      </c>
      <c r="P19" s="144">
        <v>3.3333333333333335</v>
      </c>
      <c r="Q19" s="144">
        <v>3.8</v>
      </c>
      <c r="R19" s="206">
        <v>83</v>
      </c>
      <c r="S19" s="127">
        <f t="shared" si="1"/>
        <v>176</v>
      </c>
      <c r="U19" s="43"/>
      <c r="V19" s="43"/>
      <c r="X19" s="43"/>
    </row>
    <row r="20" spans="1:24" x14ac:dyDescent="0.25">
      <c r="A20" s="130">
        <v>6</v>
      </c>
      <c r="B20" s="153" t="s">
        <v>49</v>
      </c>
      <c r="C20" s="225">
        <v>17</v>
      </c>
      <c r="D20" s="237">
        <v>3.7647058823529411</v>
      </c>
      <c r="E20" s="237">
        <v>3.92</v>
      </c>
      <c r="F20" s="207">
        <v>62</v>
      </c>
      <c r="G20" s="225">
        <v>6</v>
      </c>
      <c r="H20" s="237">
        <v>3.1666666666666665</v>
      </c>
      <c r="I20" s="237">
        <v>3.79</v>
      </c>
      <c r="J20" s="207">
        <v>85</v>
      </c>
      <c r="K20" s="225">
        <v>8</v>
      </c>
      <c r="L20" s="237">
        <v>4</v>
      </c>
      <c r="M20" s="237">
        <v>3.84</v>
      </c>
      <c r="N20" s="207">
        <v>13</v>
      </c>
      <c r="O20" s="225">
        <v>5</v>
      </c>
      <c r="P20" s="237">
        <v>3.4</v>
      </c>
      <c r="Q20" s="237">
        <v>3.8</v>
      </c>
      <c r="R20" s="207">
        <v>78</v>
      </c>
      <c r="S20" s="127">
        <f t="shared" si="1"/>
        <v>238</v>
      </c>
      <c r="U20" s="43"/>
      <c r="V20" s="43"/>
      <c r="X20" s="43"/>
    </row>
    <row r="21" spans="1:24" x14ac:dyDescent="0.25">
      <c r="A21" s="130">
        <v>7</v>
      </c>
      <c r="B21" s="149" t="s">
        <v>53</v>
      </c>
      <c r="C21" s="221">
        <v>17</v>
      </c>
      <c r="D21" s="143">
        <v>3.7058823529411766</v>
      </c>
      <c r="E21" s="143">
        <v>3.92</v>
      </c>
      <c r="F21" s="203">
        <v>68</v>
      </c>
      <c r="G21" s="221">
        <v>13</v>
      </c>
      <c r="H21" s="143">
        <v>3.7692307692307692</v>
      </c>
      <c r="I21" s="143">
        <v>3.79</v>
      </c>
      <c r="J21" s="203">
        <v>44</v>
      </c>
      <c r="K21" s="221">
        <v>7</v>
      </c>
      <c r="L21" s="143">
        <v>3.8571428571428572</v>
      </c>
      <c r="M21" s="143">
        <v>3.84</v>
      </c>
      <c r="N21" s="203">
        <v>36</v>
      </c>
      <c r="O21" s="221">
        <v>13</v>
      </c>
      <c r="P21" s="143">
        <v>3.8461538461538463</v>
      </c>
      <c r="Q21" s="143">
        <v>3.8</v>
      </c>
      <c r="R21" s="203">
        <v>46</v>
      </c>
      <c r="S21" s="131">
        <f t="shared" si="1"/>
        <v>194</v>
      </c>
      <c r="U21" s="43"/>
      <c r="V21" s="43"/>
      <c r="X21" s="43"/>
    </row>
    <row r="22" spans="1:24" x14ac:dyDescent="0.25">
      <c r="A22" s="130">
        <v>8</v>
      </c>
      <c r="B22" s="152" t="s">
        <v>51</v>
      </c>
      <c r="C22" s="224">
        <v>8</v>
      </c>
      <c r="D22" s="144">
        <v>3.625</v>
      </c>
      <c r="E22" s="144">
        <v>3.92</v>
      </c>
      <c r="F22" s="206">
        <v>79</v>
      </c>
      <c r="G22" s="224">
        <v>12</v>
      </c>
      <c r="H22" s="144">
        <v>3.5833333333333335</v>
      </c>
      <c r="I22" s="144">
        <v>3.79</v>
      </c>
      <c r="J22" s="206">
        <v>61</v>
      </c>
      <c r="K22" s="224">
        <v>10</v>
      </c>
      <c r="L22" s="144">
        <v>3.6</v>
      </c>
      <c r="M22" s="144">
        <v>3.84</v>
      </c>
      <c r="N22" s="206">
        <v>65</v>
      </c>
      <c r="O22" s="224">
        <v>8</v>
      </c>
      <c r="P22" s="144">
        <v>4.25</v>
      </c>
      <c r="Q22" s="144">
        <v>3.8</v>
      </c>
      <c r="R22" s="206">
        <v>10</v>
      </c>
      <c r="S22" s="127">
        <f t="shared" si="1"/>
        <v>215</v>
      </c>
      <c r="U22" s="43"/>
      <c r="V22" s="43"/>
      <c r="X22" s="43"/>
    </row>
    <row r="23" spans="1:24" x14ac:dyDescent="0.25">
      <c r="A23" s="130">
        <v>9</v>
      </c>
      <c r="B23" s="154" t="s">
        <v>47</v>
      </c>
      <c r="C23" s="226">
        <v>6</v>
      </c>
      <c r="D23" s="142">
        <v>3.5</v>
      </c>
      <c r="E23" s="142">
        <v>3.92</v>
      </c>
      <c r="F23" s="208">
        <v>84</v>
      </c>
      <c r="G23" s="226">
        <v>3</v>
      </c>
      <c r="H23" s="142">
        <v>3</v>
      </c>
      <c r="I23" s="142">
        <v>3.79</v>
      </c>
      <c r="J23" s="208">
        <v>89</v>
      </c>
      <c r="K23" s="226">
        <v>2</v>
      </c>
      <c r="L23" s="142">
        <v>3.5</v>
      </c>
      <c r="M23" s="142">
        <v>3.84</v>
      </c>
      <c r="N23" s="208">
        <v>72</v>
      </c>
      <c r="O23" s="226">
        <v>5</v>
      </c>
      <c r="P23" s="142">
        <v>3.2</v>
      </c>
      <c r="Q23" s="142">
        <v>3.8</v>
      </c>
      <c r="R23" s="208">
        <v>93</v>
      </c>
      <c r="S23" s="127">
        <f t="shared" si="1"/>
        <v>338</v>
      </c>
      <c r="U23" s="43"/>
      <c r="V23" s="43"/>
      <c r="X23" s="43"/>
    </row>
    <row r="24" spans="1:24" x14ac:dyDescent="0.25">
      <c r="A24" s="130">
        <v>10</v>
      </c>
      <c r="B24" s="152" t="s">
        <v>181</v>
      </c>
      <c r="C24" s="224">
        <v>6</v>
      </c>
      <c r="D24" s="144">
        <v>3.3333333333333335</v>
      </c>
      <c r="E24" s="144">
        <v>3.92</v>
      </c>
      <c r="F24" s="206">
        <v>94</v>
      </c>
      <c r="G24" s="224">
        <v>7</v>
      </c>
      <c r="H24" s="144">
        <v>3.1428571428571428</v>
      </c>
      <c r="I24" s="144">
        <v>3.79</v>
      </c>
      <c r="J24" s="206">
        <v>87</v>
      </c>
      <c r="K24" s="224">
        <v>4</v>
      </c>
      <c r="L24" s="144">
        <v>4</v>
      </c>
      <c r="M24" s="144">
        <v>3.84</v>
      </c>
      <c r="N24" s="206">
        <v>14</v>
      </c>
      <c r="O24" s="224">
        <v>14</v>
      </c>
      <c r="P24" s="144">
        <v>3.2857142857142856</v>
      </c>
      <c r="Q24" s="144">
        <v>3.8</v>
      </c>
      <c r="R24" s="206">
        <v>86</v>
      </c>
      <c r="S24" s="127">
        <f t="shared" si="1"/>
        <v>281</v>
      </c>
      <c r="U24" s="43"/>
      <c r="V24" s="43"/>
      <c r="X24" s="43"/>
    </row>
    <row r="25" spans="1:24" ht="15.75" thickBot="1" x14ac:dyDescent="0.3">
      <c r="A25" s="130">
        <v>11</v>
      </c>
      <c r="B25" s="152" t="s">
        <v>182</v>
      </c>
      <c r="C25" s="224"/>
      <c r="D25" s="144"/>
      <c r="E25" s="144">
        <v>3.92</v>
      </c>
      <c r="F25" s="206">
        <v>101</v>
      </c>
      <c r="G25" s="224">
        <v>3</v>
      </c>
      <c r="H25" s="144">
        <v>3</v>
      </c>
      <c r="I25" s="144">
        <v>3.79</v>
      </c>
      <c r="J25" s="206">
        <v>90</v>
      </c>
      <c r="K25" s="224">
        <v>13</v>
      </c>
      <c r="L25" s="144">
        <v>3.4615384615384617</v>
      </c>
      <c r="M25" s="144">
        <v>3.84</v>
      </c>
      <c r="N25" s="206">
        <v>76</v>
      </c>
      <c r="O25" s="224">
        <v>3</v>
      </c>
      <c r="P25" s="144">
        <v>3.6666666666666665</v>
      </c>
      <c r="Q25" s="144">
        <v>3.8</v>
      </c>
      <c r="R25" s="206">
        <v>58</v>
      </c>
      <c r="S25" s="127">
        <f t="shared" si="1"/>
        <v>325</v>
      </c>
      <c r="U25" s="43"/>
      <c r="V25" s="43"/>
      <c r="X25" s="43"/>
    </row>
    <row r="26" spans="1:24" ht="15.75" thickBot="1" x14ac:dyDescent="0.3">
      <c r="A26" s="90"/>
      <c r="B26" s="91" t="s">
        <v>113</v>
      </c>
      <c r="C26" s="125">
        <f>SUM(C27:C43)</f>
        <v>103</v>
      </c>
      <c r="D26" s="96">
        <f>AVERAGE(D27:D43)</f>
        <v>3.739700776143791</v>
      </c>
      <c r="E26" s="96">
        <v>3.92</v>
      </c>
      <c r="F26" s="202"/>
      <c r="G26" s="125">
        <f>SUM(G27:G43)</f>
        <v>84</v>
      </c>
      <c r="H26" s="96">
        <f>AVERAGE(H27:H43)</f>
        <v>3.3474057315233785</v>
      </c>
      <c r="I26" s="96">
        <v>3.79</v>
      </c>
      <c r="J26" s="202"/>
      <c r="K26" s="125">
        <f>SUM(K27:K43)</f>
        <v>55</v>
      </c>
      <c r="L26" s="96">
        <f>AVERAGE(L27:L43)</f>
        <v>3.5904761904761906</v>
      </c>
      <c r="M26" s="96">
        <v>3.84</v>
      </c>
      <c r="N26" s="202"/>
      <c r="O26" s="125">
        <f>SUM(O27:O43)</f>
        <v>100</v>
      </c>
      <c r="P26" s="96">
        <f>AVERAGE(P27:P43)</f>
        <v>3.4938082750582753</v>
      </c>
      <c r="Q26" s="96">
        <v>3.8</v>
      </c>
      <c r="R26" s="202"/>
      <c r="S26" s="100"/>
      <c r="U26" s="43"/>
      <c r="V26" s="43"/>
      <c r="X26" s="43"/>
    </row>
    <row r="27" spans="1:24" ht="15" customHeight="1" x14ac:dyDescent="0.25">
      <c r="A27" s="128">
        <v>1</v>
      </c>
      <c r="B27" s="149" t="s">
        <v>189</v>
      </c>
      <c r="C27" s="221">
        <v>2</v>
      </c>
      <c r="D27" s="143">
        <v>4.5</v>
      </c>
      <c r="E27" s="143">
        <v>3.92</v>
      </c>
      <c r="F27" s="203">
        <v>5</v>
      </c>
      <c r="G27" s="221">
        <v>1</v>
      </c>
      <c r="H27" s="143">
        <v>3</v>
      </c>
      <c r="I27" s="143">
        <v>3.79</v>
      </c>
      <c r="J27" s="203">
        <v>92</v>
      </c>
      <c r="K27" s="221"/>
      <c r="L27" s="143"/>
      <c r="M27" s="143">
        <v>3.84</v>
      </c>
      <c r="N27" s="203">
        <v>96</v>
      </c>
      <c r="O27" s="221">
        <v>6</v>
      </c>
      <c r="P27" s="143">
        <v>3.5</v>
      </c>
      <c r="Q27" s="143">
        <v>3.8</v>
      </c>
      <c r="R27" s="203">
        <v>69</v>
      </c>
      <c r="S27" s="129">
        <f t="shared" ref="S27:S43" si="2">R27+N27+J27+F27</f>
        <v>262</v>
      </c>
      <c r="U27" s="43"/>
      <c r="V27" s="43"/>
      <c r="X27" s="43"/>
    </row>
    <row r="28" spans="1:24" x14ac:dyDescent="0.25">
      <c r="A28" s="130">
        <v>2</v>
      </c>
      <c r="B28" s="149" t="s">
        <v>133</v>
      </c>
      <c r="C28" s="221">
        <v>9</v>
      </c>
      <c r="D28" s="143">
        <v>4.2222222222222223</v>
      </c>
      <c r="E28" s="143">
        <v>3.92</v>
      </c>
      <c r="F28" s="203">
        <v>18</v>
      </c>
      <c r="G28" s="221">
        <v>17</v>
      </c>
      <c r="H28" s="143">
        <v>4.1764705882352944</v>
      </c>
      <c r="I28" s="143">
        <v>3.79</v>
      </c>
      <c r="J28" s="203">
        <v>9</v>
      </c>
      <c r="K28" s="221">
        <v>6</v>
      </c>
      <c r="L28" s="143">
        <v>3.6666666666666665</v>
      </c>
      <c r="M28" s="143">
        <v>3.84</v>
      </c>
      <c r="N28" s="203">
        <v>53</v>
      </c>
      <c r="O28" s="221">
        <v>5</v>
      </c>
      <c r="P28" s="143">
        <v>4</v>
      </c>
      <c r="Q28" s="143">
        <v>3.8</v>
      </c>
      <c r="R28" s="203">
        <v>20</v>
      </c>
      <c r="S28" s="127">
        <f t="shared" si="2"/>
        <v>100</v>
      </c>
      <c r="U28" s="43"/>
      <c r="V28" s="43"/>
      <c r="X28" s="43"/>
    </row>
    <row r="29" spans="1:24" x14ac:dyDescent="0.25">
      <c r="A29" s="130">
        <v>3</v>
      </c>
      <c r="B29" s="149" t="s">
        <v>148</v>
      </c>
      <c r="C29" s="221">
        <v>17</v>
      </c>
      <c r="D29" s="143">
        <v>4.0588235294117645</v>
      </c>
      <c r="E29" s="143">
        <v>3.92</v>
      </c>
      <c r="F29" s="203">
        <v>25</v>
      </c>
      <c r="G29" s="221">
        <v>13</v>
      </c>
      <c r="H29" s="143">
        <v>3.3846153846153846</v>
      </c>
      <c r="I29" s="143">
        <v>3.79</v>
      </c>
      <c r="J29" s="203">
        <v>74</v>
      </c>
      <c r="K29" s="221">
        <v>1</v>
      </c>
      <c r="L29" s="143">
        <v>4</v>
      </c>
      <c r="M29" s="143">
        <v>3.84</v>
      </c>
      <c r="N29" s="203">
        <v>16</v>
      </c>
      <c r="O29" s="221">
        <v>10</v>
      </c>
      <c r="P29" s="143">
        <v>4.2</v>
      </c>
      <c r="Q29" s="143">
        <v>3.8</v>
      </c>
      <c r="R29" s="203">
        <v>13</v>
      </c>
      <c r="S29" s="127">
        <f t="shared" si="2"/>
        <v>128</v>
      </c>
      <c r="U29" s="43"/>
      <c r="V29" s="43"/>
      <c r="X29" s="43"/>
    </row>
    <row r="30" spans="1:24" x14ac:dyDescent="0.25">
      <c r="A30" s="130">
        <v>4</v>
      </c>
      <c r="B30" s="155" t="s">
        <v>65</v>
      </c>
      <c r="C30" s="227">
        <v>7</v>
      </c>
      <c r="D30" s="245">
        <v>4</v>
      </c>
      <c r="E30" s="245">
        <v>3.92</v>
      </c>
      <c r="F30" s="209">
        <v>32</v>
      </c>
      <c r="G30" s="227">
        <v>5</v>
      </c>
      <c r="H30" s="245">
        <v>3.6</v>
      </c>
      <c r="I30" s="245">
        <v>3.79</v>
      </c>
      <c r="J30" s="209">
        <v>59</v>
      </c>
      <c r="K30" s="227">
        <v>7</v>
      </c>
      <c r="L30" s="245">
        <v>4</v>
      </c>
      <c r="M30" s="245">
        <v>3.84</v>
      </c>
      <c r="N30" s="209">
        <v>17</v>
      </c>
      <c r="O30" s="227">
        <v>3</v>
      </c>
      <c r="P30" s="245">
        <v>3.6666666666666665</v>
      </c>
      <c r="Q30" s="245">
        <v>3.8</v>
      </c>
      <c r="R30" s="209">
        <v>59</v>
      </c>
      <c r="S30" s="127">
        <f t="shared" si="2"/>
        <v>167</v>
      </c>
      <c r="U30" s="43"/>
      <c r="V30" s="43"/>
      <c r="X30" s="43"/>
    </row>
    <row r="31" spans="1:24" x14ac:dyDescent="0.25">
      <c r="A31" s="130">
        <v>5</v>
      </c>
      <c r="B31" s="150" t="s">
        <v>39</v>
      </c>
      <c r="C31" s="222">
        <v>1</v>
      </c>
      <c r="D31" s="236">
        <v>4</v>
      </c>
      <c r="E31" s="236">
        <v>3.92</v>
      </c>
      <c r="F31" s="204">
        <v>33</v>
      </c>
      <c r="G31" s="222">
        <v>1</v>
      </c>
      <c r="H31" s="236">
        <v>4</v>
      </c>
      <c r="I31" s="236">
        <v>3.79</v>
      </c>
      <c r="J31" s="204">
        <v>23</v>
      </c>
      <c r="K31" s="222">
        <v>2</v>
      </c>
      <c r="L31" s="236">
        <v>3</v>
      </c>
      <c r="M31" s="236">
        <v>3.84</v>
      </c>
      <c r="N31" s="204">
        <v>90</v>
      </c>
      <c r="O31" s="222">
        <v>1</v>
      </c>
      <c r="P31" s="236">
        <v>3</v>
      </c>
      <c r="Q31" s="236">
        <v>3.8</v>
      </c>
      <c r="R31" s="204">
        <v>98</v>
      </c>
      <c r="S31" s="127">
        <f t="shared" si="2"/>
        <v>244</v>
      </c>
      <c r="U31" s="43"/>
      <c r="V31" s="43"/>
      <c r="X31" s="43"/>
    </row>
    <row r="32" spans="1:24" x14ac:dyDescent="0.25">
      <c r="A32" s="130">
        <v>6</v>
      </c>
      <c r="B32" s="150" t="s">
        <v>35</v>
      </c>
      <c r="C32" s="222">
        <v>4</v>
      </c>
      <c r="D32" s="236">
        <v>4</v>
      </c>
      <c r="E32" s="236">
        <v>3.92</v>
      </c>
      <c r="F32" s="204">
        <v>34</v>
      </c>
      <c r="G32" s="222">
        <v>3</v>
      </c>
      <c r="H32" s="236">
        <v>3</v>
      </c>
      <c r="I32" s="236">
        <v>3.79</v>
      </c>
      <c r="J32" s="204">
        <v>94</v>
      </c>
      <c r="K32" s="222">
        <v>5</v>
      </c>
      <c r="L32" s="236">
        <v>3.2</v>
      </c>
      <c r="M32" s="236">
        <v>3.84</v>
      </c>
      <c r="N32" s="204">
        <v>87</v>
      </c>
      <c r="O32" s="222">
        <v>10</v>
      </c>
      <c r="P32" s="236">
        <v>3.3</v>
      </c>
      <c r="Q32" s="236">
        <v>3.8</v>
      </c>
      <c r="R32" s="204">
        <v>85</v>
      </c>
      <c r="S32" s="127">
        <f t="shared" si="2"/>
        <v>300</v>
      </c>
      <c r="U32" s="43"/>
      <c r="V32" s="43"/>
      <c r="X32" s="43"/>
    </row>
    <row r="33" spans="1:24" x14ac:dyDescent="0.25">
      <c r="A33" s="130">
        <v>7</v>
      </c>
      <c r="B33" s="149" t="s">
        <v>73</v>
      </c>
      <c r="C33" s="221">
        <v>16</v>
      </c>
      <c r="D33" s="143">
        <v>3.9375</v>
      </c>
      <c r="E33" s="143">
        <v>3.92</v>
      </c>
      <c r="F33" s="203">
        <v>44</v>
      </c>
      <c r="G33" s="221">
        <v>8</v>
      </c>
      <c r="H33" s="143">
        <v>3.75</v>
      </c>
      <c r="I33" s="143">
        <v>3.79</v>
      </c>
      <c r="J33" s="203">
        <v>46</v>
      </c>
      <c r="K33" s="221">
        <v>7</v>
      </c>
      <c r="L33" s="143">
        <v>3.7142857142857144</v>
      </c>
      <c r="M33" s="143">
        <v>3.84</v>
      </c>
      <c r="N33" s="203">
        <v>49</v>
      </c>
      <c r="O33" s="221">
        <v>13</v>
      </c>
      <c r="P33" s="143">
        <v>3.4615384615384617</v>
      </c>
      <c r="Q33" s="143">
        <v>3.8</v>
      </c>
      <c r="R33" s="203">
        <v>76</v>
      </c>
      <c r="S33" s="127">
        <f t="shared" si="2"/>
        <v>215</v>
      </c>
      <c r="U33" s="43"/>
      <c r="V33" s="43"/>
      <c r="X33" s="43"/>
    </row>
    <row r="34" spans="1:24" x14ac:dyDescent="0.25">
      <c r="A34" s="130">
        <v>8</v>
      </c>
      <c r="B34" s="149" t="s">
        <v>149</v>
      </c>
      <c r="C34" s="221">
        <v>10</v>
      </c>
      <c r="D34" s="143">
        <v>3.8</v>
      </c>
      <c r="E34" s="143">
        <v>3.92</v>
      </c>
      <c r="F34" s="203">
        <v>57</v>
      </c>
      <c r="G34" s="221">
        <v>3</v>
      </c>
      <c r="H34" s="143">
        <v>3.3333333333333335</v>
      </c>
      <c r="I34" s="143">
        <v>3.79</v>
      </c>
      <c r="J34" s="203">
        <v>78</v>
      </c>
      <c r="K34" s="221">
        <v>4</v>
      </c>
      <c r="L34" s="143">
        <v>3</v>
      </c>
      <c r="M34" s="143">
        <v>3.84</v>
      </c>
      <c r="N34" s="203">
        <v>92</v>
      </c>
      <c r="O34" s="221">
        <v>11</v>
      </c>
      <c r="P34" s="143">
        <v>3.2727272727272729</v>
      </c>
      <c r="Q34" s="143">
        <v>3.8</v>
      </c>
      <c r="R34" s="203">
        <v>87</v>
      </c>
      <c r="S34" s="127">
        <f t="shared" si="2"/>
        <v>314</v>
      </c>
      <c r="U34" s="43"/>
      <c r="V34" s="43"/>
      <c r="X34" s="43"/>
    </row>
    <row r="35" spans="1:24" x14ac:dyDescent="0.25">
      <c r="A35" s="130">
        <v>9</v>
      </c>
      <c r="B35" s="150" t="s">
        <v>44</v>
      </c>
      <c r="C35" s="222">
        <v>8</v>
      </c>
      <c r="D35" s="236">
        <v>3.75</v>
      </c>
      <c r="E35" s="236">
        <v>3.92</v>
      </c>
      <c r="F35" s="204">
        <v>63</v>
      </c>
      <c r="G35" s="222">
        <v>10</v>
      </c>
      <c r="H35" s="236">
        <v>3.5</v>
      </c>
      <c r="I35" s="236">
        <v>3.79</v>
      </c>
      <c r="J35" s="204">
        <v>67</v>
      </c>
      <c r="K35" s="222">
        <v>9</v>
      </c>
      <c r="L35" s="236">
        <v>3.6666666666666665</v>
      </c>
      <c r="M35" s="236">
        <v>3.84</v>
      </c>
      <c r="N35" s="204">
        <v>54</v>
      </c>
      <c r="O35" s="222">
        <v>16</v>
      </c>
      <c r="P35" s="236">
        <v>3.5</v>
      </c>
      <c r="Q35" s="236">
        <v>3.8</v>
      </c>
      <c r="R35" s="204">
        <v>68</v>
      </c>
      <c r="S35" s="127">
        <f t="shared" si="2"/>
        <v>252</v>
      </c>
      <c r="U35" s="43"/>
      <c r="V35" s="43"/>
      <c r="X35" s="43"/>
    </row>
    <row r="36" spans="1:24" x14ac:dyDescent="0.25">
      <c r="A36" s="130">
        <v>10</v>
      </c>
      <c r="B36" s="149" t="s">
        <v>67</v>
      </c>
      <c r="C36" s="221">
        <v>10</v>
      </c>
      <c r="D36" s="143">
        <v>3.7</v>
      </c>
      <c r="E36" s="143">
        <v>3.92</v>
      </c>
      <c r="F36" s="203">
        <v>69</v>
      </c>
      <c r="G36" s="221">
        <v>10</v>
      </c>
      <c r="H36" s="143">
        <v>3.3</v>
      </c>
      <c r="I36" s="143">
        <v>3.79</v>
      </c>
      <c r="J36" s="203">
        <v>80</v>
      </c>
      <c r="K36" s="221">
        <v>2</v>
      </c>
      <c r="L36" s="143">
        <v>3</v>
      </c>
      <c r="M36" s="143">
        <v>3.84</v>
      </c>
      <c r="N36" s="203">
        <v>89</v>
      </c>
      <c r="O36" s="221">
        <v>4</v>
      </c>
      <c r="P36" s="143">
        <v>3.75</v>
      </c>
      <c r="Q36" s="143">
        <v>3.8</v>
      </c>
      <c r="R36" s="203">
        <v>53</v>
      </c>
      <c r="S36" s="127">
        <f t="shared" si="2"/>
        <v>291</v>
      </c>
      <c r="U36" s="43"/>
      <c r="V36" s="43"/>
      <c r="X36" s="43"/>
    </row>
    <row r="37" spans="1:24" x14ac:dyDescent="0.25">
      <c r="A37" s="130">
        <v>11</v>
      </c>
      <c r="B37" s="149" t="s">
        <v>42</v>
      </c>
      <c r="C37" s="221">
        <v>10</v>
      </c>
      <c r="D37" s="143">
        <v>3.7</v>
      </c>
      <c r="E37" s="143">
        <v>3.92</v>
      </c>
      <c r="F37" s="203">
        <v>70</v>
      </c>
      <c r="G37" s="221">
        <v>4</v>
      </c>
      <c r="H37" s="143">
        <v>3</v>
      </c>
      <c r="I37" s="143">
        <v>3.79</v>
      </c>
      <c r="J37" s="203">
        <v>95</v>
      </c>
      <c r="K37" s="221">
        <v>7</v>
      </c>
      <c r="L37" s="143">
        <v>3.4285714285714284</v>
      </c>
      <c r="M37" s="143">
        <v>3.84</v>
      </c>
      <c r="N37" s="203">
        <v>77</v>
      </c>
      <c r="O37" s="221">
        <v>2</v>
      </c>
      <c r="P37" s="143">
        <v>4</v>
      </c>
      <c r="Q37" s="143">
        <v>3.8</v>
      </c>
      <c r="R37" s="203">
        <v>22</v>
      </c>
      <c r="S37" s="127">
        <f t="shared" si="2"/>
        <v>264</v>
      </c>
      <c r="U37" s="43"/>
      <c r="V37" s="43"/>
      <c r="X37" s="43"/>
    </row>
    <row r="38" spans="1:24" x14ac:dyDescent="0.25">
      <c r="A38" s="130">
        <v>12</v>
      </c>
      <c r="B38" s="149" t="s">
        <v>147</v>
      </c>
      <c r="C38" s="221">
        <v>3</v>
      </c>
      <c r="D38" s="143">
        <v>3.6666666666666665</v>
      </c>
      <c r="E38" s="143">
        <v>3.92</v>
      </c>
      <c r="F38" s="203">
        <v>73</v>
      </c>
      <c r="G38" s="221">
        <v>2</v>
      </c>
      <c r="H38" s="143">
        <v>3.5</v>
      </c>
      <c r="I38" s="143">
        <v>3.79</v>
      </c>
      <c r="J38" s="203">
        <v>66</v>
      </c>
      <c r="K38" s="221">
        <v>2</v>
      </c>
      <c r="L38" s="143">
        <v>4</v>
      </c>
      <c r="M38" s="143">
        <v>3.8</v>
      </c>
      <c r="N38" s="203">
        <v>18</v>
      </c>
      <c r="O38" s="221"/>
      <c r="P38" s="143"/>
      <c r="Q38" s="143">
        <v>3.8</v>
      </c>
      <c r="R38" s="203">
        <v>103</v>
      </c>
      <c r="S38" s="127">
        <f t="shared" si="2"/>
        <v>260</v>
      </c>
      <c r="U38" s="43"/>
      <c r="V38" s="43"/>
      <c r="X38" s="43"/>
    </row>
    <row r="39" spans="1:24" x14ac:dyDescent="0.25">
      <c r="A39" s="130">
        <v>13</v>
      </c>
      <c r="B39" s="149" t="s">
        <v>64</v>
      </c>
      <c r="C39" s="221">
        <v>2</v>
      </c>
      <c r="D39" s="143">
        <v>3.5</v>
      </c>
      <c r="E39" s="143">
        <v>3.92</v>
      </c>
      <c r="F39" s="203">
        <v>85</v>
      </c>
      <c r="G39" s="221">
        <v>2</v>
      </c>
      <c r="H39" s="143">
        <v>3</v>
      </c>
      <c r="I39" s="143">
        <v>3.79</v>
      </c>
      <c r="J39" s="203">
        <v>93</v>
      </c>
      <c r="K39" s="221"/>
      <c r="L39" s="143"/>
      <c r="M39" s="143">
        <v>3.84</v>
      </c>
      <c r="N39" s="203">
        <v>96</v>
      </c>
      <c r="O39" s="221">
        <v>4</v>
      </c>
      <c r="P39" s="143">
        <v>3.25</v>
      </c>
      <c r="Q39" s="143">
        <v>3.8</v>
      </c>
      <c r="R39" s="203">
        <v>91</v>
      </c>
      <c r="S39" s="127">
        <f t="shared" si="2"/>
        <v>365</v>
      </c>
      <c r="U39" s="43"/>
      <c r="V39" s="43"/>
      <c r="X39" s="43"/>
    </row>
    <row r="40" spans="1:24" x14ac:dyDescent="0.25">
      <c r="A40" s="130">
        <v>14</v>
      </c>
      <c r="B40" s="149" t="s">
        <v>188</v>
      </c>
      <c r="C40" s="221">
        <v>1</v>
      </c>
      <c r="D40" s="143">
        <v>3</v>
      </c>
      <c r="E40" s="143">
        <v>3.92</v>
      </c>
      <c r="F40" s="203">
        <v>98</v>
      </c>
      <c r="G40" s="221"/>
      <c r="H40" s="143"/>
      <c r="I40" s="143">
        <v>3.79</v>
      </c>
      <c r="J40" s="203">
        <v>104</v>
      </c>
      <c r="K40" s="221"/>
      <c r="L40" s="143"/>
      <c r="M40" s="143">
        <v>3.84</v>
      </c>
      <c r="N40" s="203">
        <v>96</v>
      </c>
      <c r="O40" s="221">
        <v>1</v>
      </c>
      <c r="P40" s="143">
        <v>4</v>
      </c>
      <c r="Q40" s="143">
        <v>3.8</v>
      </c>
      <c r="R40" s="203">
        <v>21</v>
      </c>
      <c r="S40" s="127">
        <f t="shared" si="2"/>
        <v>319</v>
      </c>
      <c r="U40" s="43"/>
      <c r="V40" s="43"/>
      <c r="X40" s="43"/>
    </row>
    <row r="41" spans="1:24" x14ac:dyDescent="0.25">
      <c r="A41" s="130">
        <v>15</v>
      </c>
      <c r="B41" s="149" t="s">
        <v>41</v>
      </c>
      <c r="C41" s="221">
        <v>1</v>
      </c>
      <c r="D41" s="143">
        <v>3</v>
      </c>
      <c r="E41" s="143">
        <v>3.92</v>
      </c>
      <c r="F41" s="203">
        <v>96</v>
      </c>
      <c r="G41" s="221">
        <v>2</v>
      </c>
      <c r="H41" s="143">
        <v>3</v>
      </c>
      <c r="I41" s="143">
        <v>3.79</v>
      </c>
      <c r="J41" s="203">
        <v>91</v>
      </c>
      <c r="K41" s="221">
        <v>1</v>
      </c>
      <c r="L41" s="143">
        <v>5</v>
      </c>
      <c r="M41" s="143">
        <v>3.84</v>
      </c>
      <c r="N41" s="203">
        <v>1</v>
      </c>
      <c r="O41" s="221">
        <v>8</v>
      </c>
      <c r="P41" s="143">
        <v>3.25</v>
      </c>
      <c r="Q41" s="143">
        <v>3.8</v>
      </c>
      <c r="R41" s="203">
        <v>89</v>
      </c>
      <c r="S41" s="127">
        <f t="shared" si="2"/>
        <v>277</v>
      </c>
      <c r="U41" s="43"/>
      <c r="V41" s="43"/>
      <c r="X41" s="43"/>
    </row>
    <row r="42" spans="1:24" x14ac:dyDescent="0.25">
      <c r="A42" s="391">
        <v>16</v>
      </c>
      <c r="B42" s="149" t="s">
        <v>40</v>
      </c>
      <c r="C42" s="221">
        <v>2</v>
      </c>
      <c r="D42" s="143">
        <v>3</v>
      </c>
      <c r="E42" s="143">
        <v>3.92</v>
      </c>
      <c r="F42" s="203">
        <v>97</v>
      </c>
      <c r="G42" s="221">
        <v>3</v>
      </c>
      <c r="H42" s="143">
        <v>2.6666666666666665</v>
      </c>
      <c r="I42" s="143">
        <v>3.79</v>
      </c>
      <c r="J42" s="203">
        <v>102</v>
      </c>
      <c r="K42" s="221">
        <v>2</v>
      </c>
      <c r="L42" s="143">
        <v>3</v>
      </c>
      <c r="M42" s="143">
        <v>3.84</v>
      </c>
      <c r="N42" s="203">
        <v>91</v>
      </c>
      <c r="O42" s="221">
        <v>2</v>
      </c>
      <c r="P42" s="143">
        <v>2.5</v>
      </c>
      <c r="Q42" s="143">
        <v>3.8</v>
      </c>
      <c r="R42" s="203">
        <v>102</v>
      </c>
      <c r="S42" s="146">
        <f t="shared" si="2"/>
        <v>392</v>
      </c>
      <c r="U42" s="43"/>
      <c r="V42" s="43"/>
      <c r="X42" s="43"/>
    </row>
    <row r="43" spans="1:24" ht="15.75" thickBot="1" x14ac:dyDescent="0.3">
      <c r="A43" s="130">
        <v>17</v>
      </c>
      <c r="B43" s="154" t="s">
        <v>190</v>
      </c>
      <c r="C43" s="226"/>
      <c r="D43" s="142"/>
      <c r="E43" s="142">
        <v>3.92</v>
      </c>
      <c r="F43" s="208">
        <v>101</v>
      </c>
      <c r="G43" s="226"/>
      <c r="H43" s="142"/>
      <c r="I43" s="142">
        <v>3.79</v>
      </c>
      <c r="J43" s="208">
        <v>104</v>
      </c>
      <c r="K43" s="226"/>
      <c r="L43" s="142"/>
      <c r="M43" s="142">
        <v>3.84</v>
      </c>
      <c r="N43" s="208">
        <v>96</v>
      </c>
      <c r="O43" s="226">
        <v>4</v>
      </c>
      <c r="P43" s="142">
        <v>3.25</v>
      </c>
      <c r="Q43" s="142">
        <v>3.8</v>
      </c>
      <c r="R43" s="208">
        <v>90</v>
      </c>
      <c r="S43" s="127">
        <f t="shared" si="2"/>
        <v>391</v>
      </c>
      <c r="U43" s="43"/>
      <c r="V43" s="43"/>
      <c r="X43" s="43"/>
    </row>
    <row r="44" spans="1:24" ht="15.75" thickBot="1" x14ac:dyDescent="0.3">
      <c r="A44" s="90"/>
      <c r="B44" s="91" t="s">
        <v>114</v>
      </c>
      <c r="C44" s="125">
        <f>SUM(C45:C63)</f>
        <v>199</v>
      </c>
      <c r="D44" s="96">
        <f>AVERAGE(D45:D63)</f>
        <v>3.9528876487579296</v>
      </c>
      <c r="E44" s="96">
        <v>3.92</v>
      </c>
      <c r="F44" s="202"/>
      <c r="G44" s="125">
        <f>SUM(G45:G63)</f>
        <v>209</v>
      </c>
      <c r="H44" s="96">
        <f>AVERAGE(H45:H63)</f>
        <v>3.778705659384423</v>
      </c>
      <c r="I44" s="96">
        <v>3.79</v>
      </c>
      <c r="J44" s="202"/>
      <c r="K44" s="125">
        <f>SUM(K45:K63)</f>
        <v>191</v>
      </c>
      <c r="L44" s="96">
        <f>AVERAGE(L45:L63)</f>
        <v>3.7379286661614253</v>
      </c>
      <c r="M44" s="96">
        <v>3.84</v>
      </c>
      <c r="N44" s="202"/>
      <c r="O44" s="125">
        <f>SUM(O45:O63)</f>
        <v>127</v>
      </c>
      <c r="P44" s="96">
        <f>AVERAGE(P45:P63)</f>
        <v>3.8852645502645506</v>
      </c>
      <c r="Q44" s="96">
        <v>3.8</v>
      </c>
      <c r="R44" s="202"/>
      <c r="S44" s="100"/>
      <c r="U44" s="43"/>
      <c r="V44" s="43"/>
      <c r="X44" s="43"/>
    </row>
    <row r="45" spans="1:24" ht="15" customHeight="1" x14ac:dyDescent="0.25">
      <c r="A45" s="128">
        <v>1</v>
      </c>
      <c r="B45" s="156" t="s">
        <v>187</v>
      </c>
      <c r="C45" s="228">
        <v>1</v>
      </c>
      <c r="D45" s="235">
        <v>5</v>
      </c>
      <c r="E45" s="235">
        <v>3.92</v>
      </c>
      <c r="F45" s="210">
        <v>1</v>
      </c>
      <c r="G45" s="228">
        <v>4</v>
      </c>
      <c r="H45" s="235">
        <v>4</v>
      </c>
      <c r="I45" s="235">
        <v>3.79</v>
      </c>
      <c r="J45" s="210">
        <v>27</v>
      </c>
      <c r="K45" s="228"/>
      <c r="L45" s="235"/>
      <c r="M45" s="235">
        <v>3.84</v>
      </c>
      <c r="N45" s="210">
        <v>96</v>
      </c>
      <c r="O45" s="228">
        <v>1</v>
      </c>
      <c r="P45" s="235">
        <v>5</v>
      </c>
      <c r="Q45" s="235">
        <v>3.8</v>
      </c>
      <c r="R45" s="210">
        <v>1</v>
      </c>
      <c r="S45" s="129">
        <f t="shared" ref="S45:S63" si="3">R45+N45+J45+F45</f>
        <v>125</v>
      </c>
      <c r="U45" s="43"/>
      <c r="V45" s="43"/>
      <c r="X45" s="43"/>
    </row>
    <row r="46" spans="1:24" ht="15" customHeight="1" x14ac:dyDescent="0.25">
      <c r="A46" s="130">
        <v>2</v>
      </c>
      <c r="B46" s="149" t="s">
        <v>32</v>
      </c>
      <c r="C46" s="221">
        <v>9</v>
      </c>
      <c r="D46" s="143">
        <v>4.5555555555555554</v>
      </c>
      <c r="E46" s="143">
        <v>3.92</v>
      </c>
      <c r="F46" s="203">
        <v>3</v>
      </c>
      <c r="G46" s="221">
        <v>3</v>
      </c>
      <c r="H46" s="143">
        <v>4</v>
      </c>
      <c r="I46" s="143">
        <v>3.79</v>
      </c>
      <c r="J46" s="203">
        <v>25</v>
      </c>
      <c r="K46" s="221">
        <v>7</v>
      </c>
      <c r="L46" s="143">
        <v>4</v>
      </c>
      <c r="M46" s="143">
        <v>3.84</v>
      </c>
      <c r="N46" s="203">
        <v>20</v>
      </c>
      <c r="O46" s="221">
        <v>5</v>
      </c>
      <c r="P46" s="143">
        <v>3.4</v>
      </c>
      <c r="Q46" s="143">
        <v>3.8</v>
      </c>
      <c r="R46" s="203">
        <v>79</v>
      </c>
      <c r="S46" s="127">
        <f t="shared" si="3"/>
        <v>127</v>
      </c>
      <c r="U46" s="43"/>
      <c r="V46" s="43"/>
      <c r="X46" s="43"/>
    </row>
    <row r="47" spans="1:24" ht="15" customHeight="1" x14ac:dyDescent="0.25">
      <c r="A47" s="130">
        <v>3</v>
      </c>
      <c r="B47" s="150" t="s">
        <v>127</v>
      </c>
      <c r="C47" s="222">
        <v>7</v>
      </c>
      <c r="D47" s="236">
        <v>4.2857142857142856</v>
      </c>
      <c r="E47" s="236">
        <v>3.92</v>
      </c>
      <c r="F47" s="204">
        <v>12</v>
      </c>
      <c r="G47" s="222">
        <v>2</v>
      </c>
      <c r="H47" s="236">
        <v>4</v>
      </c>
      <c r="I47" s="236">
        <v>3.79</v>
      </c>
      <c r="J47" s="204">
        <v>24</v>
      </c>
      <c r="K47" s="222">
        <v>5</v>
      </c>
      <c r="L47" s="236">
        <v>4.2</v>
      </c>
      <c r="M47" s="236">
        <v>3.84</v>
      </c>
      <c r="N47" s="204">
        <v>6</v>
      </c>
      <c r="O47" s="222">
        <v>1</v>
      </c>
      <c r="P47" s="236">
        <v>3</v>
      </c>
      <c r="Q47" s="236">
        <v>3.8</v>
      </c>
      <c r="R47" s="204">
        <v>99</v>
      </c>
      <c r="S47" s="127">
        <f t="shared" si="3"/>
        <v>141</v>
      </c>
      <c r="U47" s="43"/>
      <c r="V47" s="43"/>
      <c r="X47" s="43"/>
    </row>
    <row r="48" spans="1:24" ht="15" customHeight="1" x14ac:dyDescent="0.25">
      <c r="A48" s="130">
        <v>4</v>
      </c>
      <c r="B48" s="149" t="s">
        <v>75</v>
      </c>
      <c r="C48" s="221">
        <v>44</v>
      </c>
      <c r="D48" s="143">
        <v>4.25</v>
      </c>
      <c r="E48" s="143">
        <v>3.92</v>
      </c>
      <c r="F48" s="203">
        <v>15</v>
      </c>
      <c r="G48" s="221">
        <v>60</v>
      </c>
      <c r="H48" s="143">
        <v>4.2833333333333332</v>
      </c>
      <c r="I48" s="143">
        <v>3.79</v>
      </c>
      <c r="J48" s="203">
        <v>6</v>
      </c>
      <c r="K48" s="221">
        <v>58</v>
      </c>
      <c r="L48" s="143">
        <v>4.1896551724137927</v>
      </c>
      <c r="M48" s="143">
        <v>3.84</v>
      </c>
      <c r="N48" s="203">
        <v>8</v>
      </c>
      <c r="O48" s="221">
        <v>27</v>
      </c>
      <c r="P48" s="143">
        <v>4.2222222222222223</v>
      </c>
      <c r="Q48" s="143">
        <v>3.8</v>
      </c>
      <c r="R48" s="203">
        <v>12</v>
      </c>
      <c r="S48" s="127">
        <f t="shared" si="3"/>
        <v>41</v>
      </c>
      <c r="U48" s="43"/>
      <c r="V48" s="43"/>
      <c r="X48" s="43"/>
    </row>
    <row r="49" spans="1:24" ht="15" customHeight="1" x14ac:dyDescent="0.25">
      <c r="A49" s="130">
        <v>5</v>
      </c>
      <c r="B49" s="149" t="s">
        <v>150</v>
      </c>
      <c r="C49" s="221">
        <v>8</v>
      </c>
      <c r="D49" s="143">
        <v>4.25</v>
      </c>
      <c r="E49" s="143">
        <v>3.92</v>
      </c>
      <c r="F49" s="203">
        <v>16</v>
      </c>
      <c r="G49" s="221">
        <v>14</v>
      </c>
      <c r="H49" s="143">
        <v>4.0714285714285712</v>
      </c>
      <c r="I49" s="143">
        <v>3.79</v>
      </c>
      <c r="J49" s="203">
        <v>17</v>
      </c>
      <c r="K49" s="221">
        <v>13</v>
      </c>
      <c r="L49" s="143">
        <v>3.6153846153846154</v>
      </c>
      <c r="M49" s="143">
        <v>3.84</v>
      </c>
      <c r="N49" s="203">
        <v>64</v>
      </c>
      <c r="O49" s="221">
        <v>6</v>
      </c>
      <c r="P49" s="143">
        <v>3.8333333333333335</v>
      </c>
      <c r="Q49" s="143">
        <v>3.8</v>
      </c>
      <c r="R49" s="203">
        <v>49</v>
      </c>
      <c r="S49" s="127">
        <f t="shared" si="3"/>
        <v>146</v>
      </c>
      <c r="U49" s="43"/>
      <c r="V49" s="43"/>
      <c r="X49" s="43"/>
    </row>
    <row r="50" spans="1:24" ht="15" customHeight="1" x14ac:dyDescent="0.25">
      <c r="A50" s="130">
        <v>6</v>
      </c>
      <c r="B50" s="149" t="s">
        <v>134</v>
      </c>
      <c r="C50" s="221">
        <v>35</v>
      </c>
      <c r="D50" s="143">
        <v>4.0571428571428569</v>
      </c>
      <c r="E50" s="143">
        <v>3.92</v>
      </c>
      <c r="F50" s="203">
        <v>26</v>
      </c>
      <c r="G50" s="221">
        <v>31</v>
      </c>
      <c r="H50" s="143">
        <v>3.870967741935484</v>
      </c>
      <c r="I50" s="143">
        <v>3.79</v>
      </c>
      <c r="J50" s="203">
        <v>36</v>
      </c>
      <c r="K50" s="221">
        <v>30</v>
      </c>
      <c r="L50" s="143">
        <v>4</v>
      </c>
      <c r="M50" s="143">
        <v>3.84</v>
      </c>
      <c r="N50" s="203">
        <v>19</v>
      </c>
      <c r="O50" s="221">
        <v>20</v>
      </c>
      <c r="P50" s="143">
        <v>4</v>
      </c>
      <c r="Q50" s="143">
        <v>3.8</v>
      </c>
      <c r="R50" s="203">
        <v>23</v>
      </c>
      <c r="S50" s="127">
        <f t="shared" si="3"/>
        <v>104</v>
      </c>
      <c r="U50" s="43"/>
      <c r="V50" s="43"/>
      <c r="X50" s="43"/>
    </row>
    <row r="51" spans="1:24" ht="15" customHeight="1" x14ac:dyDescent="0.25">
      <c r="A51" s="130">
        <v>7</v>
      </c>
      <c r="B51" s="150" t="s">
        <v>33</v>
      </c>
      <c r="C51" s="222">
        <v>19</v>
      </c>
      <c r="D51" s="236">
        <v>4.0526315789473681</v>
      </c>
      <c r="E51" s="236">
        <v>3.92</v>
      </c>
      <c r="F51" s="204">
        <v>27</v>
      </c>
      <c r="G51" s="222">
        <v>16</v>
      </c>
      <c r="H51" s="236">
        <v>3.875</v>
      </c>
      <c r="I51" s="236">
        <v>3.79</v>
      </c>
      <c r="J51" s="204">
        <v>35</v>
      </c>
      <c r="K51" s="222">
        <v>13</v>
      </c>
      <c r="L51" s="236">
        <v>3.8461538461538463</v>
      </c>
      <c r="M51" s="236">
        <v>3.84</v>
      </c>
      <c r="N51" s="204">
        <v>37</v>
      </c>
      <c r="O51" s="222">
        <v>9</v>
      </c>
      <c r="P51" s="236">
        <v>3.8888888888888888</v>
      </c>
      <c r="Q51" s="236">
        <v>3.8</v>
      </c>
      <c r="R51" s="204">
        <v>43</v>
      </c>
      <c r="S51" s="127">
        <f t="shared" si="3"/>
        <v>142</v>
      </c>
      <c r="U51" s="43"/>
      <c r="V51" s="43"/>
      <c r="X51" s="43"/>
    </row>
    <row r="52" spans="1:24" ht="15" customHeight="1" x14ac:dyDescent="0.25">
      <c r="A52" s="130">
        <v>8</v>
      </c>
      <c r="B52" s="149" t="s">
        <v>196</v>
      </c>
      <c r="C52" s="221">
        <v>7</v>
      </c>
      <c r="D52" s="143">
        <v>4</v>
      </c>
      <c r="E52" s="143">
        <v>3.92</v>
      </c>
      <c r="F52" s="203">
        <v>35</v>
      </c>
      <c r="G52" s="221">
        <v>12</v>
      </c>
      <c r="H52" s="143">
        <v>4.166666666666667</v>
      </c>
      <c r="I52" s="143">
        <v>3.79</v>
      </c>
      <c r="J52" s="203">
        <v>11</v>
      </c>
      <c r="K52" s="221">
        <v>16</v>
      </c>
      <c r="L52" s="143">
        <v>3.6875</v>
      </c>
      <c r="M52" s="143">
        <v>3.84</v>
      </c>
      <c r="N52" s="203">
        <v>52</v>
      </c>
      <c r="O52" s="221">
        <v>6</v>
      </c>
      <c r="P52" s="143">
        <v>3.8333333333333335</v>
      </c>
      <c r="Q52" s="143">
        <v>3.8</v>
      </c>
      <c r="R52" s="203">
        <v>48</v>
      </c>
      <c r="S52" s="127">
        <f t="shared" si="3"/>
        <v>146</v>
      </c>
      <c r="U52" s="43"/>
      <c r="V52" s="43"/>
      <c r="X52" s="43"/>
    </row>
    <row r="53" spans="1:24" ht="15" customHeight="1" x14ac:dyDescent="0.25">
      <c r="A53" s="130">
        <v>9</v>
      </c>
      <c r="B53" s="149" t="s">
        <v>152</v>
      </c>
      <c r="C53" s="221">
        <v>7</v>
      </c>
      <c r="D53" s="143">
        <v>4</v>
      </c>
      <c r="E53" s="143">
        <v>3.92</v>
      </c>
      <c r="F53" s="203">
        <v>36</v>
      </c>
      <c r="G53" s="221">
        <v>3</v>
      </c>
      <c r="H53" s="143">
        <v>4</v>
      </c>
      <c r="I53" s="143">
        <v>3.79</v>
      </c>
      <c r="J53" s="203">
        <v>28</v>
      </c>
      <c r="K53" s="221">
        <v>5</v>
      </c>
      <c r="L53" s="143">
        <v>3.6</v>
      </c>
      <c r="M53" s="143">
        <v>3.8</v>
      </c>
      <c r="N53" s="203">
        <v>66</v>
      </c>
      <c r="O53" s="221"/>
      <c r="P53" s="143"/>
      <c r="Q53" s="143">
        <v>3.8</v>
      </c>
      <c r="R53" s="203">
        <v>103</v>
      </c>
      <c r="S53" s="127">
        <f t="shared" si="3"/>
        <v>233</v>
      </c>
      <c r="U53" s="43"/>
      <c r="V53" s="43"/>
      <c r="X53" s="43"/>
    </row>
    <row r="54" spans="1:24" ht="15" customHeight="1" x14ac:dyDescent="0.25">
      <c r="A54" s="130">
        <v>10</v>
      </c>
      <c r="B54" s="157" t="s">
        <v>85</v>
      </c>
      <c r="C54" s="229">
        <v>23</v>
      </c>
      <c r="D54" s="248">
        <v>3.9565217391304346</v>
      </c>
      <c r="E54" s="248">
        <v>3.92</v>
      </c>
      <c r="F54" s="211">
        <v>42</v>
      </c>
      <c r="G54" s="229">
        <v>32</v>
      </c>
      <c r="H54" s="248">
        <v>4.09375</v>
      </c>
      <c r="I54" s="248">
        <v>3.79</v>
      </c>
      <c r="J54" s="211">
        <v>15</v>
      </c>
      <c r="K54" s="229">
        <v>26</v>
      </c>
      <c r="L54" s="248">
        <v>4.1923076923076925</v>
      </c>
      <c r="M54" s="248">
        <v>3.84</v>
      </c>
      <c r="N54" s="211">
        <v>7</v>
      </c>
      <c r="O54" s="229">
        <v>28</v>
      </c>
      <c r="P54" s="248">
        <v>3.8928571428571428</v>
      </c>
      <c r="Q54" s="248">
        <v>3.8</v>
      </c>
      <c r="R54" s="211">
        <v>42</v>
      </c>
      <c r="S54" s="127">
        <f t="shared" si="3"/>
        <v>106</v>
      </c>
      <c r="U54" s="43"/>
      <c r="V54" s="43"/>
      <c r="X54" s="43"/>
    </row>
    <row r="55" spans="1:24" ht="15" customHeight="1" x14ac:dyDescent="0.25">
      <c r="A55" s="130">
        <v>11</v>
      </c>
      <c r="B55" s="149" t="s">
        <v>197</v>
      </c>
      <c r="C55" s="221">
        <v>4</v>
      </c>
      <c r="D55" s="143">
        <v>3.75</v>
      </c>
      <c r="E55" s="143">
        <v>3.92</v>
      </c>
      <c r="F55" s="203">
        <v>64</v>
      </c>
      <c r="G55" s="221">
        <v>5</v>
      </c>
      <c r="H55" s="143">
        <v>4.2</v>
      </c>
      <c r="I55" s="143">
        <v>3.79</v>
      </c>
      <c r="J55" s="203">
        <v>8</v>
      </c>
      <c r="K55" s="221">
        <v>3</v>
      </c>
      <c r="L55" s="143">
        <v>4</v>
      </c>
      <c r="M55" s="143">
        <v>3.84</v>
      </c>
      <c r="N55" s="203">
        <v>21</v>
      </c>
      <c r="O55" s="221">
        <v>8</v>
      </c>
      <c r="P55" s="143">
        <v>4.625</v>
      </c>
      <c r="Q55" s="143">
        <v>3.8</v>
      </c>
      <c r="R55" s="203">
        <v>3</v>
      </c>
      <c r="S55" s="127">
        <f t="shared" si="3"/>
        <v>96</v>
      </c>
      <c r="U55" s="43"/>
      <c r="V55" s="43"/>
      <c r="X55" s="43"/>
    </row>
    <row r="56" spans="1:24" ht="15" customHeight="1" x14ac:dyDescent="0.25">
      <c r="A56" s="130">
        <v>12</v>
      </c>
      <c r="B56" s="149" t="s">
        <v>202</v>
      </c>
      <c r="C56" s="221">
        <v>16</v>
      </c>
      <c r="D56" s="143">
        <v>3.625</v>
      </c>
      <c r="E56" s="143">
        <v>3.92</v>
      </c>
      <c r="F56" s="203">
        <v>80</v>
      </c>
      <c r="G56" s="221">
        <v>9</v>
      </c>
      <c r="H56" s="143">
        <v>3.5555555555555554</v>
      </c>
      <c r="I56" s="143">
        <v>3.79</v>
      </c>
      <c r="J56" s="203">
        <v>64</v>
      </c>
      <c r="K56" s="221"/>
      <c r="L56" s="143"/>
      <c r="M56" s="143">
        <v>3.84</v>
      </c>
      <c r="N56" s="203">
        <v>96</v>
      </c>
      <c r="O56" s="221"/>
      <c r="P56" s="143"/>
      <c r="Q56" s="143">
        <v>3.8</v>
      </c>
      <c r="R56" s="203">
        <v>103</v>
      </c>
      <c r="S56" s="127">
        <f t="shared" si="3"/>
        <v>343</v>
      </c>
      <c r="U56" s="43"/>
      <c r="V56" s="43"/>
      <c r="X56" s="43"/>
    </row>
    <row r="57" spans="1:24" ht="15" customHeight="1" x14ac:dyDescent="0.25">
      <c r="A57" s="130">
        <v>13</v>
      </c>
      <c r="B57" s="149" t="s">
        <v>31</v>
      </c>
      <c r="C57" s="221">
        <v>5</v>
      </c>
      <c r="D57" s="143">
        <v>3.6</v>
      </c>
      <c r="E57" s="143">
        <v>3.92</v>
      </c>
      <c r="F57" s="203">
        <v>81</v>
      </c>
      <c r="G57" s="221">
        <v>6</v>
      </c>
      <c r="H57" s="143">
        <v>4</v>
      </c>
      <c r="I57" s="143">
        <v>3.79</v>
      </c>
      <c r="J57" s="203">
        <v>26</v>
      </c>
      <c r="K57" s="221">
        <v>9</v>
      </c>
      <c r="L57" s="143">
        <v>3.6666666666666665</v>
      </c>
      <c r="M57" s="143">
        <v>3.84</v>
      </c>
      <c r="N57" s="203">
        <v>55</v>
      </c>
      <c r="O57" s="221">
        <v>6</v>
      </c>
      <c r="P57" s="143">
        <v>3.8333333333333335</v>
      </c>
      <c r="Q57" s="143">
        <v>3.8</v>
      </c>
      <c r="R57" s="203">
        <v>47</v>
      </c>
      <c r="S57" s="127">
        <f t="shared" si="3"/>
        <v>209</v>
      </c>
      <c r="U57" s="43"/>
      <c r="V57" s="43"/>
      <c r="X57" s="43"/>
    </row>
    <row r="58" spans="1:24" ht="15" customHeight="1" x14ac:dyDescent="0.25">
      <c r="A58" s="391">
        <v>14</v>
      </c>
      <c r="B58" s="149" t="s">
        <v>61</v>
      </c>
      <c r="C58" s="221">
        <v>2</v>
      </c>
      <c r="D58" s="143">
        <v>3.5</v>
      </c>
      <c r="E58" s="143">
        <v>3.92</v>
      </c>
      <c r="F58" s="203">
        <v>86</v>
      </c>
      <c r="G58" s="221"/>
      <c r="H58" s="143"/>
      <c r="I58" s="143">
        <v>3.79</v>
      </c>
      <c r="J58" s="203">
        <v>104</v>
      </c>
      <c r="K58" s="221"/>
      <c r="L58" s="143"/>
      <c r="M58" s="143">
        <v>3.84</v>
      </c>
      <c r="N58" s="203">
        <v>96</v>
      </c>
      <c r="O58" s="221">
        <v>1</v>
      </c>
      <c r="P58" s="143">
        <v>5</v>
      </c>
      <c r="Q58" s="143">
        <v>3.8</v>
      </c>
      <c r="R58" s="203">
        <v>2</v>
      </c>
      <c r="S58" s="146">
        <f t="shared" si="3"/>
        <v>288</v>
      </c>
      <c r="U58" s="43"/>
      <c r="V58" s="43"/>
      <c r="X58" s="43"/>
    </row>
    <row r="59" spans="1:24" ht="15" customHeight="1" x14ac:dyDescent="0.25">
      <c r="A59" s="391">
        <v>15</v>
      </c>
      <c r="B59" s="149" t="s">
        <v>74</v>
      </c>
      <c r="C59" s="221">
        <v>11</v>
      </c>
      <c r="D59" s="143">
        <v>3.3636363636363638</v>
      </c>
      <c r="E59" s="143">
        <v>3.92</v>
      </c>
      <c r="F59" s="203">
        <v>93</v>
      </c>
      <c r="G59" s="221">
        <v>4</v>
      </c>
      <c r="H59" s="143">
        <v>3.5</v>
      </c>
      <c r="I59" s="143">
        <v>3.79</v>
      </c>
      <c r="J59" s="203">
        <v>68</v>
      </c>
      <c r="K59" s="221">
        <v>2</v>
      </c>
      <c r="L59" s="143">
        <v>3</v>
      </c>
      <c r="M59" s="143">
        <v>3.84</v>
      </c>
      <c r="N59" s="203">
        <v>94</v>
      </c>
      <c r="O59" s="221">
        <v>2</v>
      </c>
      <c r="P59" s="143">
        <v>3.5</v>
      </c>
      <c r="Q59" s="143">
        <v>3.8</v>
      </c>
      <c r="R59" s="203">
        <v>70</v>
      </c>
      <c r="S59" s="146">
        <f t="shared" si="3"/>
        <v>325</v>
      </c>
      <c r="U59" s="43"/>
      <c r="V59" s="43"/>
      <c r="X59" s="43"/>
    </row>
    <row r="60" spans="1:24" ht="15" customHeight="1" x14ac:dyDescent="0.25">
      <c r="A60" s="130">
        <v>16</v>
      </c>
      <c r="B60" s="153" t="s">
        <v>151</v>
      </c>
      <c r="C60" s="225">
        <v>1</v>
      </c>
      <c r="D60" s="237">
        <v>3</v>
      </c>
      <c r="E60" s="237">
        <v>3.92</v>
      </c>
      <c r="F60" s="207">
        <v>99</v>
      </c>
      <c r="G60" s="225">
        <v>1</v>
      </c>
      <c r="H60" s="237">
        <v>3</v>
      </c>
      <c r="I60" s="237">
        <v>3.79</v>
      </c>
      <c r="J60" s="207">
        <v>97</v>
      </c>
      <c r="K60" s="225">
        <v>1</v>
      </c>
      <c r="L60" s="237">
        <v>3</v>
      </c>
      <c r="M60" s="237">
        <v>3.8</v>
      </c>
      <c r="N60" s="207">
        <v>93</v>
      </c>
      <c r="O60" s="225"/>
      <c r="P60" s="237"/>
      <c r="Q60" s="237">
        <v>3.8</v>
      </c>
      <c r="R60" s="207">
        <v>103</v>
      </c>
      <c r="S60" s="127">
        <f t="shared" si="3"/>
        <v>392</v>
      </c>
      <c r="U60" s="43"/>
      <c r="V60" s="43"/>
      <c r="X60" s="43"/>
    </row>
    <row r="61" spans="1:24" ht="15" customHeight="1" x14ac:dyDescent="0.25">
      <c r="A61" s="391">
        <v>17</v>
      </c>
      <c r="B61" s="153" t="s">
        <v>60</v>
      </c>
      <c r="C61" s="225"/>
      <c r="D61" s="237"/>
      <c r="E61" s="237">
        <v>3.92</v>
      </c>
      <c r="F61" s="207">
        <v>101</v>
      </c>
      <c r="G61" s="225">
        <v>5</v>
      </c>
      <c r="H61" s="237">
        <v>3.4</v>
      </c>
      <c r="I61" s="237">
        <v>3.79</v>
      </c>
      <c r="J61" s="207">
        <v>73</v>
      </c>
      <c r="K61" s="225">
        <v>3</v>
      </c>
      <c r="L61" s="237">
        <v>3.3333333333333335</v>
      </c>
      <c r="M61" s="237">
        <v>3.84</v>
      </c>
      <c r="N61" s="207">
        <v>82</v>
      </c>
      <c r="O61" s="225">
        <v>4</v>
      </c>
      <c r="P61" s="237">
        <v>3.25</v>
      </c>
      <c r="Q61" s="237">
        <v>3.8</v>
      </c>
      <c r="R61" s="207">
        <v>92</v>
      </c>
      <c r="S61" s="146">
        <f t="shared" si="3"/>
        <v>348</v>
      </c>
      <c r="U61" s="43"/>
      <c r="V61" s="43"/>
      <c r="X61" s="43"/>
    </row>
    <row r="62" spans="1:24" ht="15" customHeight="1" x14ac:dyDescent="0.25">
      <c r="A62" s="391">
        <v>18</v>
      </c>
      <c r="B62" s="153" t="s">
        <v>29</v>
      </c>
      <c r="C62" s="225"/>
      <c r="D62" s="237"/>
      <c r="E62" s="237">
        <v>3.92</v>
      </c>
      <c r="F62" s="207">
        <v>101</v>
      </c>
      <c r="G62" s="225">
        <v>1</v>
      </c>
      <c r="H62" s="237">
        <v>3</v>
      </c>
      <c r="I62" s="237">
        <v>3.79</v>
      </c>
      <c r="J62" s="207">
        <v>96</v>
      </c>
      <c r="K62" s="225"/>
      <c r="L62" s="237"/>
      <c r="M62" s="237">
        <v>3.84</v>
      </c>
      <c r="N62" s="207">
        <v>96</v>
      </c>
      <c r="O62" s="225">
        <v>3</v>
      </c>
      <c r="P62" s="237">
        <v>3</v>
      </c>
      <c r="Q62" s="237">
        <v>3.8</v>
      </c>
      <c r="R62" s="207">
        <v>100</v>
      </c>
      <c r="S62" s="146">
        <f t="shared" si="3"/>
        <v>393</v>
      </c>
      <c r="U62" s="43"/>
      <c r="V62" s="43"/>
      <c r="X62" s="43"/>
    </row>
    <row r="63" spans="1:24" ht="15" customHeight="1" thickBot="1" x14ac:dyDescent="0.3">
      <c r="A63" s="130">
        <v>19</v>
      </c>
      <c r="B63" s="149" t="s">
        <v>201</v>
      </c>
      <c r="C63" s="221"/>
      <c r="D63" s="143"/>
      <c r="E63" s="143">
        <v>3.92</v>
      </c>
      <c r="F63" s="203">
        <v>101</v>
      </c>
      <c r="G63" s="221">
        <v>1</v>
      </c>
      <c r="H63" s="143">
        <v>3</v>
      </c>
      <c r="I63" s="143">
        <v>3.79</v>
      </c>
      <c r="J63" s="203">
        <v>98</v>
      </c>
      <c r="K63" s="221"/>
      <c r="L63" s="143"/>
      <c r="M63" s="143">
        <v>3.84</v>
      </c>
      <c r="N63" s="203">
        <v>96</v>
      </c>
      <c r="O63" s="221"/>
      <c r="P63" s="143"/>
      <c r="Q63" s="143">
        <v>3.8</v>
      </c>
      <c r="R63" s="203">
        <v>103</v>
      </c>
      <c r="S63" s="127">
        <f t="shared" si="3"/>
        <v>398</v>
      </c>
      <c r="U63" s="43"/>
      <c r="V63" s="43"/>
      <c r="X63" s="43"/>
    </row>
    <row r="64" spans="1:24" ht="15" customHeight="1" thickBot="1" x14ac:dyDescent="0.3">
      <c r="A64" s="90"/>
      <c r="B64" s="91" t="s">
        <v>115</v>
      </c>
      <c r="C64" s="125">
        <f>SUM(C65:C78)</f>
        <v>138</v>
      </c>
      <c r="D64" s="96">
        <f>AVERAGE(D65:D78)</f>
        <v>3.8246304290947144</v>
      </c>
      <c r="E64" s="96">
        <v>3.92</v>
      </c>
      <c r="F64" s="202"/>
      <c r="G64" s="125">
        <f>SUM(G65:G78)</f>
        <v>140</v>
      </c>
      <c r="H64" s="96">
        <f>AVERAGE(H65:H78)</f>
        <v>3.746979327861681</v>
      </c>
      <c r="I64" s="96">
        <v>3.79</v>
      </c>
      <c r="J64" s="202"/>
      <c r="K64" s="125">
        <f>SUM(K65:K78)</f>
        <v>111</v>
      </c>
      <c r="L64" s="96">
        <f>AVERAGE(L65:L78)</f>
        <v>3.6922631290278343</v>
      </c>
      <c r="M64" s="96">
        <v>3.84</v>
      </c>
      <c r="N64" s="202"/>
      <c r="O64" s="125">
        <f>SUM(O65:O78)</f>
        <v>97</v>
      </c>
      <c r="P64" s="96">
        <f>AVERAGE(P65:P78)</f>
        <v>3.7992063492063495</v>
      </c>
      <c r="Q64" s="96">
        <v>3.8</v>
      </c>
      <c r="R64" s="202"/>
      <c r="S64" s="100"/>
      <c r="U64" s="43"/>
      <c r="V64" s="43"/>
      <c r="X64" s="43"/>
    </row>
    <row r="65" spans="1:24" x14ac:dyDescent="0.25">
      <c r="A65" s="128">
        <v>1</v>
      </c>
      <c r="B65" s="137" t="s">
        <v>138</v>
      </c>
      <c r="C65" s="220">
        <v>6</v>
      </c>
      <c r="D65" s="238">
        <v>4.666666666666667</v>
      </c>
      <c r="E65" s="238">
        <v>3.92</v>
      </c>
      <c r="F65" s="212">
        <v>2</v>
      </c>
      <c r="G65" s="220"/>
      <c r="H65" s="238"/>
      <c r="I65" s="238">
        <v>3.79</v>
      </c>
      <c r="J65" s="212">
        <v>104</v>
      </c>
      <c r="K65" s="220">
        <v>2</v>
      </c>
      <c r="L65" s="238">
        <v>4</v>
      </c>
      <c r="M65" s="238">
        <v>3.84</v>
      </c>
      <c r="N65" s="212">
        <v>22</v>
      </c>
      <c r="O65" s="220">
        <v>5</v>
      </c>
      <c r="P65" s="238">
        <v>3.4</v>
      </c>
      <c r="Q65" s="238">
        <v>3.8</v>
      </c>
      <c r="R65" s="212">
        <v>80</v>
      </c>
      <c r="S65" s="129">
        <f t="shared" ref="S65:S78" si="4">R65+N65+J65+F65</f>
        <v>208</v>
      </c>
      <c r="U65" s="43"/>
      <c r="V65" s="43"/>
      <c r="X65" s="43"/>
    </row>
    <row r="66" spans="1:24" x14ac:dyDescent="0.25">
      <c r="A66" s="130">
        <v>2</v>
      </c>
      <c r="B66" s="137" t="s">
        <v>156</v>
      </c>
      <c r="C66" s="220">
        <v>14</v>
      </c>
      <c r="D66" s="238">
        <v>4.4285714285714288</v>
      </c>
      <c r="E66" s="238">
        <v>3.92</v>
      </c>
      <c r="F66" s="212">
        <v>8</v>
      </c>
      <c r="G66" s="220">
        <v>8</v>
      </c>
      <c r="H66" s="238">
        <v>4.5</v>
      </c>
      <c r="I66" s="238">
        <v>3.79</v>
      </c>
      <c r="J66" s="212">
        <v>2</v>
      </c>
      <c r="K66" s="220">
        <v>11</v>
      </c>
      <c r="L66" s="238">
        <v>3.7272727272727271</v>
      </c>
      <c r="M66" s="238">
        <v>3.84</v>
      </c>
      <c r="N66" s="212">
        <v>48</v>
      </c>
      <c r="O66" s="220">
        <v>4</v>
      </c>
      <c r="P66" s="238">
        <v>4</v>
      </c>
      <c r="Q66" s="238">
        <v>3.8</v>
      </c>
      <c r="R66" s="212">
        <v>25</v>
      </c>
      <c r="S66" s="127">
        <f t="shared" si="4"/>
        <v>83</v>
      </c>
      <c r="U66" s="43"/>
      <c r="V66" s="43"/>
      <c r="X66" s="43"/>
    </row>
    <row r="67" spans="1:24" x14ac:dyDescent="0.25">
      <c r="A67" s="130">
        <v>3</v>
      </c>
      <c r="B67" s="137" t="s">
        <v>123</v>
      </c>
      <c r="C67" s="220">
        <v>16</v>
      </c>
      <c r="D67" s="238">
        <v>4.0625</v>
      </c>
      <c r="E67" s="238">
        <v>3.92</v>
      </c>
      <c r="F67" s="212">
        <v>24</v>
      </c>
      <c r="G67" s="220">
        <v>9</v>
      </c>
      <c r="H67" s="238">
        <v>4.1111111111111107</v>
      </c>
      <c r="I67" s="238">
        <v>3.79</v>
      </c>
      <c r="J67" s="212">
        <v>14</v>
      </c>
      <c r="K67" s="220">
        <v>20</v>
      </c>
      <c r="L67" s="238">
        <v>3.95</v>
      </c>
      <c r="M67" s="238">
        <v>3.84</v>
      </c>
      <c r="N67" s="212">
        <v>32</v>
      </c>
      <c r="O67" s="220">
        <v>2</v>
      </c>
      <c r="P67" s="238">
        <v>4</v>
      </c>
      <c r="Q67" s="238">
        <v>3.8</v>
      </c>
      <c r="R67" s="212">
        <v>24</v>
      </c>
      <c r="S67" s="127">
        <f t="shared" si="4"/>
        <v>94</v>
      </c>
      <c r="U67" s="43"/>
      <c r="V67" s="43"/>
      <c r="X67" s="43"/>
    </row>
    <row r="68" spans="1:24" x14ac:dyDescent="0.25">
      <c r="A68" s="130">
        <v>4</v>
      </c>
      <c r="B68" s="137" t="s">
        <v>155</v>
      </c>
      <c r="C68" s="220">
        <v>13</v>
      </c>
      <c r="D68" s="238">
        <v>3.9230769230769229</v>
      </c>
      <c r="E68" s="238">
        <v>3.92</v>
      </c>
      <c r="F68" s="212">
        <v>46</v>
      </c>
      <c r="G68" s="220">
        <v>11</v>
      </c>
      <c r="H68" s="238">
        <v>3.6363636363636362</v>
      </c>
      <c r="I68" s="238">
        <v>3.79</v>
      </c>
      <c r="J68" s="212">
        <v>57</v>
      </c>
      <c r="K68" s="220">
        <v>6</v>
      </c>
      <c r="L68" s="238">
        <v>3.8333333333333335</v>
      </c>
      <c r="M68" s="238">
        <v>3.84</v>
      </c>
      <c r="N68" s="212">
        <v>39</v>
      </c>
      <c r="O68" s="220">
        <v>4</v>
      </c>
      <c r="P68" s="238">
        <v>3.5</v>
      </c>
      <c r="Q68" s="238">
        <v>3.8</v>
      </c>
      <c r="R68" s="212">
        <v>72</v>
      </c>
      <c r="S68" s="127">
        <f t="shared" si="4"/>
        <v>214</v>
      </c>
      <c r="U68" s="43"/>
      <c r="V68" s="43"/>
      <c r="X68" s="43"/>
    </row>
    <row r="69" spans="1:24" x14ac:dyDescent="0.25">
      <c r="A69" s="130">
        <v>5</v>
      </c>
      <c r="B69" s="137" t="s">
        <v>186</v>
      </c>
      <c r="C69" s="220">
        <v>7</v>
      </c>
      <c r="D69" s="238">
        <v>3.8571428571428572</v>
      </c>
      <c r="E69" s="238">
        <v>3.92</v>
      </c>
      <c r="F69" s="212">
        <v>49</v>
      </c>
      <c r="G69" s="220">
        <v>8</v>
      </c>
      <c r="H69" s="238">
        <v>4.125</v>
      </c>
      <c r="I69" s="238">
        <v>3.79</v>
      </c>
      <c r="J69" s="212">
        <v>13</v>
      </c>
      <c r="K69" s="220"/>
      <c r="L69" s="238"/>
      <c r="M69" s="238">
        <v>3.84</v>
      </c>
      <c r="N69" s="212">
        <v>96</v>
      </c>
      <c r="O69" s="220">
        <v>1</v>
      </c>
      <c r="P69" s="238">
        <v>4</v>
      </c>
      <c r="Q69" s="238">
        <v>3.8</v>
      </c>
      <c r="R69" s="212">
        <v>27</v>
      </c>
      <c r="S69" s="127">
        <f t="shared" si="4"/>
        <v>185</v>
      </c>
      <c r="U69" s="43"/>
      <c r="V69" s="43"/>
      <c r="X69" s="43"/>
    </row>
    <row r="70" spans="1:24" x14ac:dyDescent="0.25">
      <c r="A70" s="130">
        <v>6</v>
      </c>
      <c r="B70" s="137" t="s">
        <v>88</v>
      </c>
      <c r="C70" s="220">
        <v>13</v>
      </c>
      <c r="D70" s="238">
        <v>3.8461538461538463</v>
      </c>
      <c r="E70" s="238">
        <v>3.92</v>
      </c>
      <c r="F70" s="212">
        <v>51</v>
      </c>
      <c r="G70" s="220">
        <v>14</v>
      </c>
      <c r="H70" s="238">
        <v>3.8571428571428572</v>
      </c>
      <c r="I70" s="238">
        <v>3.79</v>
      </c>
      <c r="J70" s="212">
        <v>37</v>
      </c>
      <c r="K70" s="220">
        <v>6</v>
      </c>
      <c r="L70" s="238">
        <v>4.333333333333333</v>
      </c>
      <c r="M70" s="238">
        <v>3.84</v>
      </c>
      <c r="N70" s="212">
        <v>3</v>
      </c>
      <c r="O70" s="220">
        <v>10</v>
      </c>
      <c r="P70" s="238">
        <v>4.0999999999999996</v>
      </c>
      <c r="Q70" s="238">
        <v>3.8</v>
      </c>
      <c r="R70" s="212">
        <v>15</v>
      </c>
      <c r="S70" s="127">
        <f t="shared" si="4"/>
        <v>106</v>
      </c>
      <c r="U70" s="43"/>
      <c r="V70" s="43"/>
      <c r="X70" s="43"/>
    </row>
    <row r="71" spans="1:24" x14ac:dyDescent="0.25">
      <c r="A71" s="130">
        <v>7</v>
      </c>
      <c r="B71" s="137" t="s">
        <v>159</v>
      </c>
      <c r="C71" s="220">
        <v>14</v>
      </c>
      <c r="D71" s="238">
        <v>3.7857142857142856</v>
      </c>
      <c r="E71" s="238">
        <v>3.92</v>
      </c>
      <c r="F71" s="212">
        <v>61</v>
      </c>
      <c r="G71" s="220">
        <v>24</v>
      </c>
      <c r="H71" s="238">
        <v>3.5</v>
      </c>
      <c r="I71" s="238">
        <v>3.79</v>
      </c>
      <c r="J71" s="212">
        <v>69</v>
      </c>
      <c r="K71" s="220">
        <v>17</v>
      </c>
      <c r="L71" s="238">
        <v>3.2941176470588234</v>
      </c>
      <c r="M71" s="238">
        <v>3.84</v>
      </c>
      <c r="N71" s="212">
        <v>85</v>
      </c>
      <c r="O71" s="220">
        <v>12</v>
      </c>
      <c r="P71" s="238">
        <v>4</v>
      </c>
      <c r="Q71" s="238">
        <v>3.8</v>
      </c>
      <c r="R71" s="212">
        <v>28</v>
      </c>
      <c r="S71" s="127">
        <f t="shared" si="4"/>
        <v>243</v>
      </c>
      <c r="U71" s="43"/>
      <c r="V71" s="43"/>
      <c r="X71" s="43"/>
    </row>
    <row r="72" spans="1:24" x14ac:dyDescent="0.25">
      <c r="A72" s="130">
        <v>8</v>
      </c>
      <c r="B72" s="158" t="s">
        <v>153</v>
      </c>
      <c r="C72" s="230">
        <v>10</v>
      </c>
      <c r="D72" s="138">
        <v>3.7</v>
      </c>
      <c r="E72" s="138">
        <v>3.92</v>
      </c>
      <c r="F72" s="213">
        <v>71</v>
      </c>
      <c r="G72" s="230">
        <v>18</v>
      </c>
      <c r="H72" s="138">
        <v>3.2777777777777777</v>
      </c>
      <c r="I72" s="138">
        <v>3.79</v>
      </c>
      <c r="J72" s="213">
        <v>81</v>
      </c>
      <c r="K72" s="230">
        <v>10</v>
      </c>
      <c r="L72" s="138">
        <v>3.6</v>
      </c>
      <c r="M72" s="138">
        <v>3.84</v>
      </c>
      <c r="N72" s="213">
        <v>67</v>
      </c>
      <c r="O72" s="230">
        <v>6</v>
      </c>
      <c r="P72" s="138">
        <v>3.6666666666666665</v>
      </c>
      <c r="Q72" s="138">
        <v>3.8</v>
      </c>
      <c r="R72" s="213">
        <v>60</v>
      </c>
      <c r="S72" s="127">
        <f t="shared" si="4"/>
        <v>279</v>
      </c>
      <c r="U72" s="43"/>
      <c r="V72" s="43"/>
      <c r="X72" s="43"/>
    </row>
    <row r="73" spans="1:24" x14ac:dyDescent="0.25">
      <c r="A73" s="130">
        <v>9</v>
      </c>
      <c r="B73" s="137" t="s">
        <v>136</v>
      </c>
      <c r="C73" s="220">
        <v>6</v>
      </c>
      <c r="D73" s="238">
        <v>3.6666666666666665</v>
      </c>
      <c r="E73" s="238">
        <v>3.92</v>
      </c>
      <c r="F73" s="212">
        <v>74</v>
      </c>
      <c r="G73" s="220">
        <v>5</v>
      </c>
      <c r="H73" s="238">
        <v>3.8</v>
      </c>
      <c r="I73" s="238">
        <v>3.79</v>
      </c>
      <c r="J73" s="212">
        <v>42</v>
      </c>
      <c r="K73" s="220">
        <v>6</v>
      </c>
      <c r="L73" s="238">
        <v>3.6666666666666665</v>
      </c>
      <c r="M73" s="238">
        <v>3.84</v>
      </c>
      <c r="N73" s="212">
        <v>57</v>
      </c>
      <c r="O73" s="220">
        <v>6</v>
      </c>
      <c r="P73" s="238">
        <v>4.333333333333333</v>
      </c>
      <c r="Q73" s="238">
        <v>3.8</v>
      </c>
      <c r="R73" s="212">
        <v>8</v>
      </c>
      <c r="S73" s="127">
        <f t="shared" si="4"/>
        <v>181</v>
      </c>
      <c r="U73" s="43"/>
      <c r="V73" s="43"/>
      <c r="X73" s="43"/>
    </row>
    <row r="74" spans="1:24" x14ac:dyDescent="0.25">
      <c r="A74" s="130">
        <v>10</v>
      </c>
      <c r="B74" s="137" t="s">
        <v>137</v>
      </c>
      <c r="C74" s="220">
        <v>15</v>
      </c>
      <c r="D74" s="238">
        <v>3.6666666666666665</v>
      </c>
      <c r="E74" s="238">
        <v>3.92</v>
      </c>
      <c r="F74" s="212">
        <v>76</v>
      </c>
      <c r="G74" s="220">
        <v>17</v>
      </c>
      <c r="H74" s="238">
        <v>3.6470588235294117</v>
      </c>
      <c r="I74" s="238">
        <v>3.79</v>
      </c>
      <c r="J74" s="212">
        <v>56</v>
      </c>
      <c r="K74" s="220">
        <v>11</v>
      </c>
      <c r="L74" s="238">
        <v>3.6363636363636362</v>
      </c>
      <c r="M74" s="238">
        <v>3.84</v>
      </c>
      <c r="N74" s="212">
        <v>61</v>
      </c>
      <c r="O74" s="220">
        <v>30</v>
      </c>
      <c r="P74" s="238">
        <v>3.3333333333333335</v>
      </c>
      <c r="Q74" s="238">
        <v>3.8</v>
      </c>
      <c r="R74" s="212">
        <v>84</v>
      </c>
      <c r="S74" s="127">
        <f t="shared" si="4"/>
        <v>277</v>
      </c>
      <c r="U74" s="43"/>
      <c r="V74" s="43"/>
      <c r="X74" s="43"/>
    </row>
    <row r="75" spans="1:24" x14ac:dyDescent="0.25">
      <c r="A75" s="130">
        <v>11</v>
      </c>
      <c r="B75" s="137" t="s">
        <v>24</v>
      </c>
      <c r="C75" s="220">
        <v>3</v>
      </c>
      <c r="D75" s="238">
        <v>3.6666666666666665</v>
      </c>
      <c r="E75" s="238">
        <v>3.92</v>
      </c>
      <c r="F75" s="212">
        <v>75</v>
      </c>
      <c r="G75" s="220">
        <v>5</v>
      </c>
      <c r="H75" s="238">
        <v>3.2</v>
      </c>
      <c r="I75" s="238">
        <v>3.79</v>
      </c>
      <c r="J75" s="212">
        <v>84</v>
      </c>
      <c r="K75" s="220">
        <v>9</v>
      </c>
      <c r="L75" s="238">
        <v>3.6666666666666665</v>
      </c>
      <c r="M75" s="238">
        <v>3.84</v>
      </c>
      <c r="N75" s="212">
        <v>58</v>
      </c>
      <c r="O75" s="220">
        <v>5</v>
      </c>
      <c r="P75" s="238">
        <v>3.8</v>
      </c>
      <c r="Q75" s="238">
        <v>3.8</v>
      </c>
      <c r="R75" s="212">
        <v>52</v>
      </c>
      <c r="S75" s="134">
        <f t="shared" si="4"/>
        <v>269</v>
      </c>
      <c r="U75" s="43"/>
      <c r="V75" s="43"/>
      <c r="X75" s="43"/>
    </row>
    <row r="76" spans="1:24" x14ac:dyDescent="0.25">
      <c r="A76" s="130">
        <v>12</v>
      </c>
      <c r="B76" s="137" t="s">
        <v>157</v>
      </c>
      <c r="C76" s="220">
        <v>8</v>
      </c>
      <c r="D76" s="238">
        <v>3.5</v>
      </c>
      <c r="E76" s="238">
        <v>3.92</v>
      </c>
      <c r="F76" s="212">
        <v>87</v>
      </c>
      <c r="G76" s="220">
        <v>7</v>
      </c>
      <c r="H76" s="238">
        <v>3.5714285714285716</v>
      </c>
      <c r="I76" s="238">
        <v>3.79</v>
      </c>
      <c r="J76" s="212">
        <v>63</v>
      </c>
      <c r="K76" s="220">
        <v>2</v>
      </c>
      <c r="L76" s="238">
        <v>3.5</v>
      </c>
      <c r="M76" s="238">
        <v>3.84</v>
      </c>
      <c r="N76" s="212">
        <v>73</v>
      </c>
      <c r="O76" s="220">
        <v>1</v>
      </c>
      <c r="P76" s="238">
        <v>4</v>
      </c>
      <c r="Q76" s="238">
        <v>3.8</v>
      </c>
      <c r="R76" s="212">
        <v>26</v>
      </c>
      <c r="S76" s="127">
        <f t="shared" si="4"/>
        <v>249</v>
      </c>
      <c r="U76" s="43"/>
      <c r="V76" s="43"/>
      <c r="X76" s="43"/>
    </row>
    <row r="77" spans="1:24" x14ac:dyDescent="0.25">
      <c r="A77" s="130">
        <v>13</v>
      </c>
      <c r="B77" s="137" t="s">
        <v>154</v>
      </c>
      <c r="C77" s="220">
        <v>5</v>
      </c>
      <c r="D77" s="238">
        <v>3.4</v>
      </c>
      <c r="E77" s="238">
        <v>3.92</v>
      </c>
      <c r="F77" s="212">
        <v>90</v>
      </c>
      <c r="G77" s="220">
        <v>3</v>
      </c>
      <c r="H77" s="238">
        <v>3.6666666666666665</v>
      </c>
      <c r="I77" s="238">
        <v>3.79</v>
      </c>
      <c r="J77" s="212">
        <v>53</v>
      </c>
      <c r="K77" s="220">
        <v>3</v>
      </c>
      <c r="L77" s="238">
        <v>3.6666666666666665</v>
      </c>
      <c r="M77" s="238">
        <v>3.84</v>
      </c>
      <c r="N77" s="212">
        <v>56</v>
      </c>
      <c r="O77" s="220">
        <v>2</v>
      </c>
      <c r="P77" s="238">
        <v>3.5</v>
      </c>
      <c r="Q77" s="238">
        <v>3.8</v>
      </c>
      <c r="R77" s="212">
        <v>71</v>
      </c>
      <c r="S77" s="127">
        <f t="shared" si="4"/>
        <v>270</v>
      </c>
      <c r="U77" s="43"/>
      <c r="V77" s="43"/>
      <c r="X77" s="43"/>
    </row>
    <row r="78" spans="1:24" ht="15.75" thickBot="1" x14ac:dyDescent="0.3">
      <c r="A78" s="130">
        <v>14</v>
      </c>
      <c r="B78" s="137" t="s">
        <v>158</v>
      </c>
      <c r="C78" s="220">
        <v>8</v>
      </c>
      <c r="D78" s="238">
        <v>3.375</v>
      </c>
      <c r="E78" s="238">
        <v>3.92</v>
      </c>
      <c r="F78" s="212">
        <v>92</v>
      </c>
      <c r="G78" s="220">
        <v>11</v>
      </c>
      <c r="H78" s="238">
        <v>3.8181818181818183</v>
      </c>
      <c r="I78" s="238">
        <v>3.79</v>
      </c>
      <c r="J78" s="212">
        <v>41</v>
      </c>
      <c r="K78" s="220">
        <v>8</v>
      </c>
      <c r="L78" s="238">
        <v>3.125</v>
      </c>
      <c r="M78" s="238">
        <v>3.84</v>
      </c>
      <c r="N78" s="212">
        <v>88</v>
      </c>
      <c r="O78" s="220">
        <v>9</v>
      </c>
      <c r="P78" s="238">
        <v>3.5555555555555554</v>
      </c>
      <c r="Q78" s="238">
        <v>3.8</v>
      </c>
      <c r="R78" s="212">
        <v>67</v>
      </c>
      <c r="S78" s="127">
        <f t="shared" si="4"/>
        <v>288</v>
      </c>
      <c r="U78" s="43"/>
      <c r="V78" s="43"/>
      <c r="X78" s="43"/>
    </row>
    <row r="79" spans="1:24" ht="15.75" thickBot="1" x14ac:dyDescent="0.3">
      <c r="A79" s="90"/>
      <c r="B79" s="93" t="s">
        <v>116</v>
      </c>
      <c r="C79" s="126">
        <f>SUM(C80:C110)</f>
        <v>385</v>
      </c>
      <c r="D79" s="97">
        <f>AVERAGE(D80:D110)</f>
        <v>3.8475136909444183</v>
      </c>
      <c r="E79" s="97">
        <v>3.92</v>
      </c>
      <c r="F79" s="214"/>
      <c r="G79" s="126">
        <f>SUM(G80:G110)</f>
        <v>422</v>
      </c>
      <c r="H79" s="97">
        <f>AVERAGE(H80:H110)</f>
        <v>3.8276931010691593</v>
      </c>
      <c r="I79" s="97">
        <v>3.79</v>
      </c>
      <c r="J79" s="214"/>
      <c r="K79" s="126">
        <f>SUM(K80:K110)</f>
        <v>398</v>
      </c>
      <c r="L79" s="97">
        <f>AVERAGE(L80:L110)</f>
        <v>3.7666643029453835</v>
      </c>
      <c r="M79" s="97">
        <v>3.84</v>
      </c>
      <c r="N79" s="214"/>
      <c r="O79" s="126">
        <f>SUM(O80:O110)</f>
        <v>342</v>
      </c>
      <c r="P79" s="97">
        <f>AVERAGE(P80:P110)</f>
        <v>3.8255672488431114</v>
      </c>
      <c r="Q79" s="97">
        <v>3.8</v>
      </c>
      <c r="R79" s="214"/>
      <c r="S79" s="100"/>
      <c r="U79" s="43"/>
      <c r="V79" s="43"/>
      <c r="X79" s="43"/>
    </row>
    <row r="80" spans="1:24" x14ac:dyDescent="0.25">
      <c r="A80" s="128">
        <v>1</v>
      </c>
      <c r="B80" s="159" t="s">
        <v>166</v>
      </c>
      <c r="C80" s="231">
        <v>5</v>
      </c>
      <c r="D80" s="239">
        <v>4.4000000000000004</v>
      </c>
      <c r="E80" s="249">
        <v>3.92</v>
      </c>
      <c r="F80" s="215">
        <v>9</v>
      </c>
      <c r="G80" s="231">
        <v>5</v>
      </c>
      <c r="H80" s="239">
        <v>4.4000000000000004</v>
      </c>
      <c r="I80" s="249">
        <v>3.79</v>
      </c>
      <c r="J80" s="215">
        <v>5</v>
      </c>
      <c r="K80" s="231">
        <v>4</v>
      </c>
      <c r="L80" s="239">
        <v>3.75</v>
      </c>
      <c r="M80" s="249">
        <v>3.84</v>
      </c>
      <c r="N80" s="215">
        <v>46</v>
      </c>
      <c r="O80" s="231">
        <v>4</v>
      </c>
      <c r="P80" s="239">
        <v>4.5</v>
      </c>
      <c r="Q80" s="249">
        <v>3.8</v>
      </c>
      <c r="R80" s="215">
        <v>4</v>
      </c>
      <c r="S80" s="129">
        <f t="shared" ref="S80:S110" si="5">R80+N80+J80+F80</f>
        <v>64</v>
      </c>
      <c r="U80" s="43"/>
      <c r="V80" s="43"/>
      <c r="X80" s="43"/>
    </row>
    <row r="81" spans="1:24" x14ac:dyDescent="0.25">
      <c r="A81" s="130">
        <v>2</v>
      </c>
      <c r="B81" s="159" t="s">
        <v>162</v>
      </c>
      <c r="C81" s="231">
        <v>10</v>
      </c>
      <c r="D81" s="239">
        <v>4.3</v>
      </c>
      <c r="E81" s="249">
        <v>3.92</v>
      </c>
      <c r="F81" s="215">
        <v>11</v>
      </c>
      <c r="G81" s="231">
        <v>18</v>
      </c>
      <c r="H81" s="239">
        <v>4.0555555555555554</v>
      </c>
      <c r="I81" s="249">
        <v>3.79</v>
      </c>
      <c r="J81" s="215">
        <v>20</v>
      </c>
      <c r="K81" s="231">
        <v>12</v>
      </c>
      <c r="L81" s="239">
        <v>3.8333333333333335</v>
      </c>
      <c r="M81" s="249">
        <v>3.84</v>
      </c>
      <c r="N81" s="215">
        <v>40</v>
      </c>
      <c r="O81" s="231">
        <v>5</v>
      </c>
      <c r="P81" s="239">
        <v>3.6</v>
      </c>
      <c r="Q81" s="249">
        <v>3.8</v>
      </c>
      <c r="R81" s="215">
        <v>65</v>
      </c>
      <c r="S81" s="127">
        <f t="shared" si="5"/>
        <v>136</v>
      </c>
      <c r="U81" s="43"/>
      <c r="V81" s="43"/>
      <c r="X81" s="43"/>
    </row>
    <row r="82" spans="1:24" x14ac:dyDescent="0.25">
      <c r="A82" s="130">
        <v>3</v>
      </c>
      <c r="B82" s="159" t="s">
        <v>193</v>
      </c>
      <c r="C82" s="231">
        <v>7</v>
      </c>
      <c r="D82" s="239">
        <v>4.2857142857142856</v>
      </c>
      <c r="E82" s="249">
        <v>3.92</v>
      </c>
      <c r="F82" s="215">
        <v>13</v>
      </c>
      <c r="G82" s="231">
        <v>8</v>
      </c>
      <c r="H82" s="239">
        <v>4</v>
      </c>
      <c r="I82" s="249">
        <v>3.79</v>
      </c>
      <c r="J82" s="215">
        <v>32</v>
      </c>
      <c r="K82" s="231">
        <v>5</v>
      </c>
      <c r="L82" s="239">
        <v>4</v>
      </c>
      <c r="M82" s="249">
        <v>3.84</v>
      </c>
      <c r="N82" s="215">
        <v>28</v>
      </c>
      <c r="O82" s="231">
        <v>4</v>
      </c>
      <c r="P82" s="239">
        <v>3.5</v>
      </c>
      <c r="Q82" s="249">
        <v>3.8</v>
      </c>
      <c r="R82" s="215">
        <v>74</v>
      </c>
      <c r="S82" s="127">
        <f t="shared" si="5"/>
        <v>147</v>
      </c>
      <c r="U82" s="43"/>
      <c r="V82" s="43"/>
      <c r="X82" s="43"/>
    </row>
    <row r="83" spans="1:24" x14ac:dyDescent="0.25">
      <c r="A83" s="130">
        <v>4</v>
      </c>
      <c r="B83" s="137" t="s">
        <v>172</v>
      </c>
      <c r="C83" s="220">
        <v>24</v>
      </c>
      <c r="D83" s="240">
        <v>4.25</v>
      </c>
      <c r="E83" s="238">
        <v>3.92</v>
      </c>
      <c r="F83" s="212">
        <v>17</v>
      </c>
      <c r="G83" s="220">
        <v>43</v>
      </c>
      <c r="H83" s="240">
        <v>3.8372093023255816</v>
      </c>
      <c r="I83" s="238">
        <v>3.79</v>
      </c>
      <c r="J83" s="212">
        <v>39</v>
      </c>
      <c r="K83" s="220">
        <v>33</v>
      </c>
      <c r="L83" s="240">
        <v>4.3939393939393936</v>
      </c>
      <c r="M83" s="238">
        <v>3.84</v>
      </c>
      <c r="N83" s="212">
        <v>2</v>
      </c>
      <c r="O83" s="220">
        <v>36</v>
      </c>
      <c r="P83" s="240">
        <v>4.0555555555555554</v>
      </c>
      <c r="Q83" s="238">
        <v>3.8</v>
      </c>
      <c r="R83" s="212">
        <v>17</v>
      </c>
      <c r="S83" s="127">
        <f t="shared" si="5"/>
        <v>75</v>
      </c>
      <c r="U83" s="43"/>
      <c r="V83" s="43"/>
      <c r="X83" s="43"/>
    </row>
    <row r="84" spans="1:24" x14ac:dyDescent="0.25">
      <c r="A84" s="130">
        <v>5</v>
      </c>
      <c r="B84" s="137" t="s">
        <v>175</v>
      </c>
      <c r="C84" s="220">
        <v>18</v>
      </c>
      <c r="D84" s="240">
        <v>4.166666666666667</v>
      </c>
      <c r="E84" s="238">
        <v>3.92</v>
      </c>
      <c r="F84" s="212">
        <v>19</v>
      </c>
      <c r="G84" s="220">
        <v>26</v>
      </c>
      <c r="H84" s="240">
        <v>3.7307692307692308</v>
      </c>
      <c r="I84" s="238">
        <v>3.79</v>
      </c>
      <c r="J84" s="212">
        <v>48</v>
      </c>
      <c r="K84" s="220">
        <v>26</v>
      </c>
      <c r="L84" s="240">
        <v>4</v>
      </c>
      <c r="M84" s="238">
        <v>3.84</v>
      </c>
      <c r="N84" s="212">
        <v>27</v>
      </c>
      <c r="O84" s="220">
        <v>26</v>
      </c>
      <c r="P84" s="240">
        <v>3.9230769230769229</v>
      </c>
      <c r="Q84" s="238">
        <v>3.8</v>
      </c>
      <c r="R84" s="212">
        <v>39</v>
      </c>
      <c r="S84" s="127">
        <f t="shared" si="5"/>
        <v>133</v>
      </c>
      <c r="U84" s="43"/>
      <c r="V84" s="43"/>
      <c r="X84" s="43"/>
    </row>
    <row r="85" spans="1:24" x14ac:dyDescent="0.25">
      <c r="A85" s="130">
        <v>6</v>
      </c>
      <c r="B85" s="137" t="s">
        <v>174</v>
      </c>
      <c r="C85" s="220">
        <v>28</v>
      </c>
      <c r="D85" s="240">
        <v>4.1071428571428568</v>
      </c>
      <c r="E85" s="238">
        <v>3.92</v>
      </c>
      <c r="F85" s="212">
        <v>20</v>
      </c>
      <c r="G85" s="220">
        <v>34</v>
      </c>
      <c r="H85" s="240">
        <v>3.9705882352941178</v>
      </c>
      <c r="I85" s="238">
        <v>3.79</v>
      </c>
      <c r="J85" s="212">
        <v>33</v>
      </c>
      <c r="K85" s="220">
        <v>26</v>
      </c>
      <c r="L85" s="240">
        <v>3.8846153846153846</v>
      </c>
      <c r="M85" s="238">
        <v>3.84</v>
      </c>
      <c r="N85" s="212">
        <v>35</v>
      </c>
      <c r="O85" s="220">
        <v>35</v>
      </c>
      <c r="P85" s="240">
        <v>3.9714285714285715</v>
      </c>
      <c r="Q85" s="238">
        <v>3.8</v>
      </c>
      <c r="R85" s="212">
        <v>36</v>
      </c>
      <c r="S85" s="127">
        <f t="shared" si="5"/>
        <v>124</v>
      </c>
      <c r="U85" s="43"/>
      <c r="V85" s="43"/>
      <c r="X85" s="43"/>
    </row>
    <row r="86" spans="1:24" x14ac:dyDescent="0.25">
      <c r="A86" s="130">
        <v>7</v>
      </c>
      <c r="B86" s="137" t="s">
        <v>171</v>
      </c>
      <c r="C86" s="220">
        <v>26</v>
      </c>
      <c r="D86" s="240">
        <v>4.0769230769230766</v>
      </c>
      <c r="E86" s="238">
        <v>3.92</v>
      </c>
      <c r="F86" s="212">
        <v>23</v>
      </c>
      <c r="G86" s="220">
        <v>12</v>
      </c>
      <c r="H86" s="240">
        <v>4.083333333333333</v>
      </c>
      <c r="I86" s="238">
        <v>3.79</v>
      </c>
      <c r="J86" s="212">
        <v>16</v>
      </c>
      <c r="K86" s="220">
        <v>17</v>
      </c>
      <c r="L86" s="240">
        <v>3.8235294117647061</v>
      </c>
      <c r="M86" s="238">
        <v>3.84</v>
      </c>
      <c r="N86" s="212">
        <v>42</v>
      </c>
      <c r="O86" s="220">
        <v>4</v>
      </c>
      <c r="P86" s="240">
        <v>4.5</v>
      </c>
      <c r="Q86" s="238">
        <v>3.8</v>
      </c>
      <c r="R86" s="212">
        <v>5</v>
      </c>
      <c r="S86" s="127">
        <f t="shared" si="5"/>
        <v>86</v>
      </c>
      <c r="U86" s="43"/>
      <c r="V86" s="43"/>
      <c r="X86" s="43"/>
    </row>
    <row r="87" spans="1:24" x14ac:dyDescent="0.25">
      <c r="A87" s="130">
        <v>8</v>
      </c>
      <c r="B87" s="159" t="s">
        <v>167</v>
      </c>
      <c r="C87" s="231">
        <v>7</v>
      </c>
      <c r="D87" s="239">
        <v>4</v>
      </c>
      <c r="E87" s="249">
        <v>3.92</v>
      </c>
      <c r="F87" s="215">
        <v>39</v>
      </c>
      <c r="G87" s="231">
        <v>4</v>
      </c>
      <c r="H87" s="239">
        <v>3.75</v>
      </c>
      <c r="I87" s="249">
        <v>3.79</v>
      </c>
      <c r="J87" s="215">
        <v>47</v>
      </c>
      <c r="K87" s="231">
        <v>14</v>
      </c>
      <c r="L87" s="239">
        <v>3.5714285714285716</v>
      </c>
      <c r="M87" s="249">
        <v>3.84</v>
      </c>
      <c r="N87" s="215">
        <v>69</v>
      </c>
      <c r="O87" s="231">
        <v>14</v>
      </c>
      <c r="P87" s="239">
        <v>3.3571428571428572</v>
      </c>
      <c r="Q87" s="249">
        <v>3.8</v>
      </c>
      <c r="R87" s="215">
        <v>82</v>
      </c>
      <c r="S87" s="127">
        <f t="shared" si="5"/>
        <v>237</v>
      </c>
      <c r="U87" s="43"/>
      <c r="V87" s="43"/>
      <c r="X87" s="43"/>
    </row>
    <row r="88" spans="1:24" x14ac:dyDescent="0.25">
      <c r="A88" s="130">
        <v>9</v>
      </c>
      <c r="B88" s="137" t="s">
        <v>168</v>
      </c>
      <c r="C88" s="220">
        <v>8</v>
      </c>
      <c r="D88" s="240">
        <v>4</v>
      </c>
      <c r="E88" s="238">
        <v>3.92</v>
      </c>
      <c r="F88" s="212">
        <v>40</v>
      </c>
      <c r="G88" s="220">
        <v>9</v>
      </c>
      <c r="H88" s="240">
        <v>4.2222222222222223</v>
      </c>
      <c r="I88" s="238">
        <v>3.79</v>
      </c>
      <c r="J88" s="212">
        <v>7</v>
      </c>
      <c r="K88" s="220">
        <v>12</v>
      </c>
      <c r="L88" s="240">
        <v>3.8333333333333335</v>
      </c>
      <c r="M88" s="238">
        <v>3.84</v>
      </c>
      <c r="N88" s="212">
        <v>41</v>
      </c>
      <c r="O88" s="220">
        <v>11</v>
      </c>
      <c r="P88" s="240">
        <v>3.8181818181818183</v>
      </c>
      <c r="Q88" s="238">
        <v>3.8</v>
      </c>
      <c r="R88" s="212">
        <v>51</v>
      </c>
      <c r="S88" s="127">
        <f t="shared" si="5"/>
        <v>139</v>
      </c>
      <c r="U88" s="43"/>
      <c r="V88" s="43"/>
      <c r="X88" s="43"/>
    </row>
    <row r="89" spans="1:24" x14ac:dyDescent="0.25">
      <c r="A89" s="130">
        <v>10</v>
      </c>
      <c r="B89" s="137" t="s">
        <v>185</v>
      </c>
      <c r="C89" s="220">
        <v>4</v>
      </c>
      <c r="D89" s="240">
        <v>4</v>
      </c>
      <c r="E89" s="238">
        <v>3.92</v>
      </c>
      <c r="F89" s="212">
        <v>38</v>
      </c>
      <c r="G89" s="220">
        <v>1</v>
      </c>
      <c r="H89" s="240">
        <v>5</v>
      </c>
      <c r="I89" s="238">
        <v>3.79</v>
      </c>
      <c r="J89" s="212">
        <v>1</v>
      </c>
      <c r="K89" s="220"/>
      <c r="L89" s="240"/>
      <c r="M89" s="238">
        <v>3.84</v>
      </c>
      <c r="N89" s="212">
        <v>96</v>
      </c>
      <c r="O89" s="220">
        <v>5</v>
      </c>
      <c r="P89" s="240">
        <v>3.4</v>
      </c>
      <c r="Q89" s="238">
        <v>3.8</v>
      </c>
      <c r="R89" s="212">
        <v>81</v>
      </c>
      <c r="S89" s="127">
        <f t="shared" si="5"/>
        <v>216</v>
      </c>
      <c r="U89" s="43"/>
      <c r="V89" s="43"/>
      <c r="X89" s="43"/>
    </row>
    <row r="90" spans="1:24" x14ac:dyDescent="0.25">
      <c r="A90" s="130">
        <v>11</v>
      </c>
      <c r="B90" s="137" t="s">
        <v>22</v>
      </c>
      <c r="C90" s="220">
        <v>3</v>
      </c>
      <c r="D90" s="240">
        <v>4</v>
      </c>
      <c r="E90" s="238">
        <v>3.92</v>
      </c>
      <c r="F90" s="212">
        <v>37</v>
      </c>
      <c r="G90" s="220"/>
      <c r="H90" s="240"/>
      <c r="I90" s="238">
        <v>3.79</v>
      </c>
      <c r="J90" s="212">
        <v>104</v>
      </c>
      <c r="K90" s="220">
        <v>5</v>
      </c>
      <c r="L90" s="240">
        <v>3.6</v>
      </c>
      <c r="M90" s="238">
        <v>3.84</v>
      </c>
      <c r="N90" s="212">
        <v>68</v>
      </c>
      <c r="O90" s="220">
        <v>2</v>
      </c>
      <c r="P90" s="240">
        <v>4</v>
      </c>
      <c r="Q90" s="238">
        <v>3.8</v>
      </c>
      <c r="R90" s="212">
        <v>31</v>
      </c>
      <c r="S90" s="127">
        <f t="shared" si="5"/>
        <v>240</v>
      </c>
      <c r="U90" s="43"/>
      <c r="V90" s="43"/>
      <c r="X90" s="43"/>
    </row>
    <row r="91" spans="1:24" x14ac:dyDescent="0.25">
      <c r="A91" s="130">
        <v>12</v>
      </c>
      <c r="B91" s="137" t="s">
        <v>177</v>
      </c>
      <c r="C91" s="220">
        <v>32</v>
      </c>
      <c r="D91" s="238">
        <v>3.9375</v>
      </c>
      <c r="E91" s="238">
        <v>3.92</v>
      </c>
      <c r="F91" s="212">
        <v>45</v>
      </c>
      <c r="G91" s="220">
        <v>42</v>
      </c>
      <c r="H91" s="238">
        <v>4.0714285714285712</v>
      </c>
      <c r="I91" s="238">
        <v>3.79</v>
      </c>
      <c r="J91" s="212">
        <v>18</v>
      </c>
      <c r="K91" s="220">
        <v>36</v>
      </c>
      <c r="L91" s="238">
        <v>4</v>
      </c>
      <c r="M91" s="238">
        <v>3.84</v>
      </c>
      <c r="N91" s="212">
        <v>25</v>
      </c>
      <c r="O91" s="220">
        <v>26</v>
      </c>
      <c r="P91" s="238">
        <v>4.0769230769230766</v>
      </c>
      <c r="Q91" s="238">
        <v>3.8</v>
      </c>
      <c r="R91" s="212">
        <v>16</v>
      </c>
      <c r="S91" s="127">
        <f t="shared" si="5"/>
        <v>104</v>
      </c>
      <c r="U91" s="43"/>
      <c r="V91" s="43"/>
      <c r="X91" s="43"/>
    </row>
    <row r="92" spans="1:24" x14ac:dyDescent="0.25">
      <c r="A92" s="130">
        <v>13</v>
      </c>
      <c r="B92" s="159" t="s">
        <v>173</v>
      </c>
      <c r="C92" s="231">
        <v>17</v>
      </c>
      <c r="D92" s="249">
        <v>3.8823529411764706</v>
      </c>
      <c r="E92" s="249">
        <v>3.92</v>
      </c>
      <c r="F92" s="215">
        <v>48</v>
      </c>
      <c r="G92" s="231">
        <v>16</v>
      </c>
      <c r="H92" s="249">
        <v>3.4375</v>
      </c>
      <c r="I92" s="249">
        <v>3.79</v>
      </c>
      <c r="J92" s="215">
        <v>72</v>
      </c>
      <c r="K92" s="231">
        <v>23</v>
      </c>
      <c r="L92" s="249">
        <v>3.5652173913043477</v>
      </c>
      <c r="M92" s="249">
        <v>3.84</v>
      </c>
      <c r="N92" s="215">
        <v>70</v>
      </c>
      <c r="O92" s="231">
        <v>24</v>
      </c>
      <c r="P92" s="249">
        <v>3.875</v>
      </c>
      <c r="Q92" s="249">
        <v>3.8</v>
      </c>
      <c r="R92" s="215">
        <v>44</v>
      </c>
      <c r="S92" s="127">
        <f t="shared" si="5"/>
        <v>234</v>
      </c>
      <c r="U92" s="43"/>
      <c r="V92" s="43"/>
      <c r="X92" s="43"/>
    </row>
    <row r="93" spans="1:24" x14ac:dyDescent="0.25">
      <c r="A93" s="130">
        <v>14</v>
      </c>
      <c r="B93" s="137" t="s">
        <v>163</v>
      </c>
      <c r="C93" s="220">
        <v>14</v>
      </c>
      <c r="D93" s="238">
        <v>3.8571428571428572</v>
      </c>
      <c r="E93" s="238">
        <v>3.92</v>
      </c>
      <c r="F93" s="212">
        <v>50</v>
      </c>
      <c r="G93" s="220">
        <v>17</v>
      </c>
      <c r="H93" s="238">
        <v>3.8235294117647061</v>
      </c>
      <c r="I93" s="238">
        <v>3.79</v>
      </c>
      <c r="J93" s="212">
        <v>40</v>
      </c>
      <c r="K93" s="220">
        <v>16</v>
      </c>
      <c r="L93" s="238">
        <v>3.625</v>
      </c>
      <c r="M93" s="238">
        <v>3.84</v>
      </c>
      <c r="N93" s="212">
        <v>63</v>
      </c>
      <c r="O93" s="220">
        <v>6</v>
      </c>
      <c r="P93" s="238">
        <v>4</v>
      </c>
      <c r="Q93" s="238">
        <v>3.8</v>
      </c>
      <c r="R93" s="212">
        <v>29</v>
      </c>
      <c r="S93" s="127">
        <f t="shared" si="5"/>
        <v>182</v>
      </c>
      <c r="U93" s="43"/>
      <c r="V93" s="43"/>
      <c r="X93" s="43"/>
    </row>
    <row r="94" spans="1:24" x14ac:dyDescent="0.25">
      <c r="A94" s="130">
        <v>15</v>
      </c>
      <c r="B94" s="137" t="s">
        <v>14</v>
      </c>
      <c r="C94" s="220">
        <v>26</v>
      </c>
      <c r="D94" s="238">
        <v>3.8461538461538463</v>
      </c>
      <c r="E94" s="238">
        <v>3.92</v>
      </c>
      <c r="F94" s="212">
        <v>52</v>
      </c>
      <c r="G94" s="220">
        <v>28</v>
      </c>
      <c r="H94" s="238">
        <v>4.1428571428571432</v>
      </c>
      <c r="I94" s="238">
        <v>3.79</v>
      </c>
      <c r="J94" s="212">
        <v>12</v>
      </c>
      <c r="K94" s="220">
        <v>28</v>
      </c>
      <c r="L94" s="238">
        <v>4.1785714285714288</v>
      </c>
      <c r="M94" s="238">
        <v>3.84</v>
      </c>
      <c r="N94" s="212">
        <v>9</v>
      </c>
      <c r="O94" s="220">
        <v>24</v>
      </c>
      <c r="P94" s="238">
        <v>3.9583333333333335</v>
      </c>
      <c r="Q94" s="238">
        <v>3.8</v>
      </c>
      <c r="R94" s="212">
        <v>37</v>
      </c>
      <c r="S94" s="127">
        <f t="shared" si="5"/>
        <v>110</v>
      </c>
      <c r="U94" s="43"/>
      <c r="V94" s="43"/>
      <c r="X94" s="43"/>
    </row>
    <row r="95" spans="1:24" x14ac:dyDescent="0.25">
      <c r="A95" s="130">
        <v>16</v>
      </c>
      <c r="B95" s="159" t="s">
        <v>169</v>
      </c>
      <c r="C95" s="231">
        <v>5</v>
      </c>
      <c r="D95" s="249">
        <v>3.8</v>
      </c>
      <c r="E95" s="249">
        <v>3.92</v>
      </c>
      <c r="F95" s="215">
        <v>58</v>
      </c>
      <c r="G95" s="231">
        <v>7</v>
      </c>
      <c r="H95" s="249">
        <v>4</v>
      </c>
      <c r="I95" s="249">
        <v>3.79</v>
      </c>
      <c r="J95" s="215">
        <v>30</v>
      </c>
      <c r="K95" s="231">
        <v>2</v>
      </c>
      <c r="L95" s="249">
        <v>3</v>
      </c>
      <c r="M95" s="249">
        <v>3.84</v>
      </c>
      <c r="N95" s="215">
        <v>95</v>
      </c>
      <c r="O95" s="231">
        <v>2</v>
      </c>
      <c r="P95" s="249">
        <v>4</v>
      </c>
      <c r="Q95" s="249">
        <v>3.8</v>
      </c>
      <c r="R95" s="215">
        <v>32</v>
      </c>
      <c r="S95" s="127">
        <f t="shared" si="5"/>
        <v>215</v>
      </c>
      <c r="U95" s="43"/>
      <c r="V95" s="43"/>
      <c r="X95" s="43"/>
    </row>
    <row r="96" spans="1:24" x14ac:dyDescent="0.25">
      <c r="A96" s="130">
        <v>17</v>
      </c>
      <c r="B96" s="137" t="s">
        <v>126</v>
      </c>
      <c r="C96" s="220">
        <v>10</v>
      </c>
      <c r="D96" s="238">
        <v>3.8</v>
      </c>
      <c r="E96" s="238">
        <v>3.92</v>
      </c>
      <c r="F96" s="212">
        <v>59</v>
      </c>
      <c r="G96" s="220">
        <v>10</v>
      </c>
      <c r="H96" s="238">
        <v>3.8</v>
      </c>
      <c r="I96" s="238">
        <v>3.79</v>
      </c>
      <c r="J96" s="212">
        <v>43</v>
      </c>
      <c r="K96" s="220">
        <v>12</v>
      </c>
      <c r="L96" s="238">
        <v>4</v>
      </c>
      <c r="M96" s="238">
        <v>3.84</v>
      </c>
      <c r="N96" s="212">
        <v>29</v>
      </c>
      <c r="O96" s="220">
        <v>4</v>
      </c>
      <c r="P96" s="238">
        <v>4</v>
      </c>
      <c r="Q96" s="238">
        <v>3.8</v>
      </c>
      <c r="R96" s="212">
        <v>35</v>
      </c>
      <c r="S96" s="127">
        <f t="shared" si="5"/>
        <v>166</v>
      </c>
      <c r="U96" s="43"/>
      <c r="V96" s="43"/>
      <c r="X96" s="43"/>
    </row>
    <row r="97" spans="1:24" x14ac:dyDescent="0.25">
      <c r="A97" s="130">
        <v>18</v>
      </c>
      <c r="B97" s="137" t="s">
        <v>164</v>
      </c>
      <c r="C97" s="220">
        <v>19</v>
      </c>
      <c r="D97" s="238">
        <v>3.7894736842105261</v>
      </c>
      <c r="E97" s="238">
        <v>3.92</v>
      </c>
      <c r="F97" s="212">
        <v>60</v>
      </c>
      <c r="G97" s="220">
        <v>23</v>
      </c>
      <c r="H97" s="238">
        <v>3.6086956521739131</v>
      </c>
      <c r="I97" s="238">
        <v>3.79</v>
      </c>
      <c r="J97" s="212">
        <v>58</v>
      </c>
      <c r="K97" s="220">
        <v>27</v>
      </c>
      <c r="L97" s="238">
        <v>3.7407407407407409</v>
      </c>
      <c r="M97" s="238">
        <v>3.84</v>
      </c>
      <c r="N97" s="212">
        <v>47</v>
      </c>
      <c r="O97" s="220">
        <v>32</v>
      </c>
      <c r="P97" s="238">
        <v>4</v>
      </c>
      <c r="Q97" s="238">
        <v>3.8</v>
      </c>
      <c r="R97" s="212">
        <v>30</v>
      </c>
      <c r="S97" s="127">
        <f t="shared" si="5"/>
        <v>195</v>
      </c>
      <c r="U97" s="43"/>
      <c r="V97" s="43"/>
      <c r="X97" s="43"/>
    </row>
    <row r="98" spans="1:24" x14ac:dyDescent="0.25">
      <c r="A98" s="130">
        <v>19</v>
      </c>
      <c r="B98" s="137" t="s">
        <v>178</v>
      </c>
      <c r="C98" s="220">
        <v>11</v>
      </c>
      <c r="D98" s="238">
        <v>3.7272727272727271</v>
      </c>
      <c r="E98" s="238">
        <v>3.92</v>
      </c>
      <c r="F98" s="212">
        <v>66</v>
      </c>
      <c r="G98" s="220">
        <v>10</v>
      </c>
      <c r="H98" s="238">
        <v>4</v>
      </c>
      <c r="I98" s="238">
        <v>3.79</v>
      </c>
      <c r="J98" s="212">
        <v>31</v>
      </c>
      <c r="K98" s="220">
        <v>9</v>
      </c>
      <c r="L98" s="238">
        <v>3.6666666666666665</v>
      </c>
      <c r="M98" s="238">
        <v>3.84</v>
      </c>
      <c r="N98" s="212">
        <v>60</v>
      </c>
      <c r="O98" s="220">
        <v>11</v>
      </c>
      <c r="P98" s="238">
        <v>3.6363636363636362</v>
      </c>
      <c r="Q98" s="238">
        <v>3.8</v>
      </c>
      <c r="R98" s="212">
        <v>62</v>
      </c>
      <c r="S98" s="127">
        <f t="shared" si="5"/>
        <v>219</v>
      </c>
      <c r="U98" s="43"/>
      <c r="V98" s="43"/>
      <c r="X98" s="43"/>
    </row>
    <row r="99" spans="1:24" x14ac:dyDescent="0.25">
      <c r="A99" s="130">
        <v>20</v>
      </c>
      <c r="B99" s="160" t="s">
        <v>176</v>
      </c>
      <c r="C99" s="232">
        <v>36</v>
      </c>
      <c r="D99" s="321">
        <v>3.7222222222222223</v>
      </c>
      <c r="E99" s="321">
        <v>3.92</v>
      </c>
      <c r="F99" s="216">
        <v>67</v>
      </c>
      <c r="G99" s="232">
        <v>17</v>
      </c>
      <c r="H99" s="321">
        <v>4.1764705882352944</v>
      </c>
      <c r="I99" s="321">
        <v>3.79</v>
      </c>
      <c r="J99" s="216">
        <v>10</v>
      </c>
      <c r="K99" s="232">
        <v>5</v>
      </c>
      <c r="L99" s="321">
        <v>4</v>
      </c>
      <c r="M99" s="321">
        <v>3.84</v>
      </c>
      <c r="N99" s="216">
        <v>26</v>
      </c>
      <c r="O99" s="232">
        <v>6</v>
      </c>
      <c r="P99" s="321">
        <v>4</v>
      </c>
      <c r="Q99" s="321">
        <v>3.8</v>
      </c>
      <c r="R99" s="216">
        <v>34</v>
      </c>
      <c r="S99" s="127">
        <f t="shared" si="5"/>
        <v>137</v>
      </c>
      <c r="U99" s="43"/>
      <c r="V99" s="43"/>
      <c r="X99" s="43"/>
    </row>
    <row r="100" spans="1:24" x14ac:dyDescent="0.25">
      <c r="A100" s="130">
        <v>21</v>
      </c>
      <c r="B100" s="137" t="s">
        <v>160</v>
      </c>
      <c r="C100" s="220">
        <v>22</v>
      </c>
      <c r="D100" s="238">
        <v>3.6818181818181817</v>
      </c>
      <c r="E100" s="238">
        <v>3.92</v>
      </c>
      <c r="F100" s="212">
        <v>72</v>
      </c>
      <c r="G100" s="220">
        <v>19</v>
      </c>
      <c r="H100" s="238">
        <v>3.6842105263157894</v>
      </c>
      <c r="I100" s="238">
        <v>3.79</v>
      </c>
      <c r="J100" s="212">
        <v>51</v>
      </c>
      <c r="K100" s="220">
        <v>17</v>
      </c>
      <c r="L100" s="238">
        <v>3.4705882352941178</v>
      </c>
      <c r="M100" s="238">
        <v>3.84</v>
      </c>
      <c r="N100" s="212">
        <v>75</v>
      </c>
      <c r="O100" s="220">
        <v>9</v>
      </c>
      <c r="P100" s="238">
        <v>3.6666666666666665</v>
      </c>
      <c r="Q100" s="238">
        <v>3.8</v>
      </c>
      <c r="R100" s="212">
        <v>61</v>
      </c>
      <c r="S100" s="127">
        <f t="shared" si="5"/>
        <v>259</v>
      </c>
      <c r="U100" s="43"/>
      <c r="V100" s="43"/>
      <c r="X100" s="43"/>
    </row>
    <row r="101" spans="1:24" x14ac:dyDescent="0.25">
      <c r="A101" s="130">
        <v>22</v>
      </c>
      <c r="B101" s="137" t="s">
        <v>195</v>
      </c>
      <c r="C101" s="220">
        <v>21</v>
      </c>
      <c r="D101" s="238">
        <v>3.6666666666666665</v>
      </c>
      <c r="E101" s="238">
        <v>3.92</v>
      </c>
      <c r="F101" s="212">
        <v>77</v>
      </c>
      <c r="G101" s="220">
        <v>14</v>
      </c>
      <c r="H101" s="238">
        <v>3.7142857142857144</v>
      </c>
      <c r="I101" s="238">
        <v>3.79</v>
      </c>
      <c r="J101" s="212">
        <v>49</v>
      </c>
      <c r="K101" s="220">
        <v>14</v>
      </c>
      <c r="L101" s="238">
        <v>3.7142857142857144</v>
      </c>
      <c r="M101" s="238">
        <v>3.84</v>
      </c>
      <c r="N101" s="212">
        <v>50</v>
      </c>
      <c r="O101" s="220">
        <v>15</v>
      </c>
      <c r="P101" s="238">
        <v>3.8666666666666667</v>
      </c>
      <c r="Q101" s="238">
        <v>3.8</v>
      </c>
      <c r="R101" s="212">
        <v>45</v>
      </c>
      <c r="S101" s="127">
        <f t="shared" si="5"/>
        <v>221</v>
      </c>
      <c r="U101" s="43"/>
      <c r="V101" s="43"/>
      <c r="X101" s="43"/>
    </row>
    <row r="102" spans="1:24" x14ac:dyDescent="0.25">
      <c r="A102" s="130">
        <v>23</v>
      </c>
      <c r="B102" s="137" t="s">
        <v>170</v>
      </c>
      <c r="C102" s="220">
        <v>10</v>
      </c>
      <c r="D102" s="238">
        <v>3.6</v>
      </c>
      <c r="E102" s="238">
        <v>3.92</v>
      </c>
      <c r="F102" s="212">
        <v>83</v>
      </c>
      <c r="G102" s="220">
        <v>20</v>
      </c>
      <c r="H102" s="238">
        <v>3.65</v>
      </c>
      <c r="I102" s="238">
        <v>3.79</v>
      </c>
      <c r="J102" s="212">
        <v>55</v>
      </c>
      <c r="K102" s="220">
        <v>8</v>
      </c>
      <c r="L102" s="238">
        <v>3.375</v>
      </c>
      <c r="M102" s="238">
        <v>3.84</v>
      </c>
      <c r="N102" s="212">
        <v>79</v>
      </c>
      <c r="O102" s="220">
        <v>4</v>
      </c>
      <c r="P102" s="238">
        <v>3.75</v>
      </c>
      <c r="Q102" s="238">
        <v>3.8</v>
      </c>
      <c r="R102" s="212">
        <v>54</v>
      </c>
      <c r="S102" s="127">
        <f t="shared" si="5"/>
        <v>271</v>
      </c>
      <c r="U102" s="43"/>
      <c r="V102" s="43"/>
      <c r="X102" s="43"/>
    </row>
    <row r="103" spans="1:24" x14ac:dyDescent="0.25">
      <c r="A103" s="130">
        <v>24</v>
      </c>
      <c r="B103" s="137" t="s">
        <v>161</v>
      </c>
      <c r="C103" s="220">
        <v>5</v>
      </c>
      <c r="D103" s="238">
        <v>3.6</v>
      </c>
      <c r="E103" s="238">
        <v>3.92</v>
      </c>
      <c r="F103" s="212">
        <v>82</v>
      </c>
      <c r="G103" s="220">
        <v>9</v>
      </c>
      <c r="H103" s="238">
        <v>3.4444444444444446</v>
      </c>
      <c r="I103" s="238">
        <v>3.79</v>
      </c>
      <c r="J103" s="212">
        <v>71</v>
      </c>
      <c r="K103" s="220">
        <v>10</v>
      </c>
      <c r="L103" s="238">
        <v>3.9</v>
      </c>
      <c r="M103" s="238">
        <v>3.84</v>
      </c>
      <c r="N103" s="212">
        <v>33</v>
      </c>
      <c r="O103" s="220">
        <v>9</v>
      </c>
      <c r="P103" s="238">
        <v>3.4444444444444446</v>
      </c>
      <c r="Q103" s="238">
        <v>3.8</v>
      </c>
      <c r="R103" s="212">
        <v>77</v>
      </c>
      <c r="S103" s="127">
        <f t="shared" si="5"/>
        <v>263</v>
      </c>
      <c r="U103" s="43"/>
      <c r="V103" s="43"/>
      <c r="X103" s="43"/>
    </row>
    <row r="104" spans="1:24" x14ac:dyDescent="0.25">
      <c r="A104" s="130">
        <v>25</v>
      </c>
      <c r="B104" s="137" t="s">
        <v>180</v>
      </c>
      <c r="C104" s="220">
        <v>8</v>
      </c>
      <c r="D104" s="238">
        <v>3.5</v>
      </c>
      <c r="E104" s="238">
        <v>3.92</v>
      </c>
      <c r="F104" s="212">
        <v>88</v>
      </c>
      <c r="G104" s="220">
        <v>15</v>
      </c>
      <c r="H104" s="238">
        <v>4.0666666666666664</v>
      </c>
      <c r="I104" s="238">
        <v>3.79</v>
      </c>
      <c r="J104" s="212">
        <v>19</v>
      </c>
      <c r="K104" s="220">
        <v>19</v>
      </c>
      <c r="L104" s="238">
        <v>3.4736842105263159</v>
      </c>
      <c r="M104" s="238">
        <v>3.84</v>
      </c>
      <c r="N104" s="212">
        <v>74</v>
      </c>
      <c r="O104" s="220">
        <v>12</v>
      </c>
      <c r="P104" s="238">
        <v>3.9166666666666665</v>
      </c>
      <c r="Q104" s="238">
        <v>3.8</v>
      </c>
      <c r="R104" s="212">
        <v>38</v>
      </c>
      <c r="S104" s="127">
        <f t="shared" si="5"/>
        <v>219</v>
      </c>
      <c r="U104" s="43"/>
      <c r="V104" s="43"/>
      <c r="X104" s="43"/>
    </row>
    <row r="105" spans="1:24" x14ac:dyDescent="0.25">
      <c r="A105" s="130">
        <v>26</v>
      </c>
      <c r="B105" s="137" t="s">
        <v>165</v>
      </c>
      <c r="C105" s="220">
        <v>5</v>
      </c>
      <c r="D105" s="238">
        <v>3.4</v>
      </c>
      <c r="E105" s="238">
        <v>3.92</v>
      </c>
      <c r="F105" s="212">
        <v>91</v>
      </c>
      <c r="G105" s="220">
        <v>4</v>
      </c>
      <c r="H105" s="238">
        <v>3</v>
      </c>
      <c r="I105" s="238">
        <v>3.79</v>
      </c>
      <c r="J105" s="212">
        <v>99</v>
      </c>
      <c r="K105" s="220">
        <v>10</v>
      </c>
      <c r="L105" s="238">
        <v>3.4</v>
      </c>
      <c r="M105" s="238">
        <v>3.84</v>
      </c>
      <c r="N105" s="212">
        <v>78</v>
      </c>
      <c r="O105" s="220">
        <v>8</v>
      </c>
      <c r="P105" s="238">
        <v>3.625</v>
      </c>
      <c r="Q105" s="238">
        <v>3.8</v>
      </c>
      <c r="R105" s="212">
        <v>63</v>
      </c>
      <c r="S105" s="127">
        <f t="shared" si="5"/>
        <v>331</v>
      </c>
      <c r="U105" s="43"/>
      <c r="V105" s="43"/>
      <c r="X105" s="43"/>
    </row>
    <row r="106" spans="1:24" x14ac:dyDescent="0.25">
      <c r="A106" s="130">
        <v>27</v>
      </c>
      <c r="B106" s="137" t="s">
        <v>179</v>
      </c>
      <c r="C106" s="220">
        <v>3</v>
      </c>
      <c r="D106" s="238">
        <v>3.3333333333333335</v>
      </c>
      <c r="E106" s="238">
        <v>3.92</v>
      </c>
      <c r="F106" s="212">
        <v>95</v>
      </c>
      <c r="G106" s="220">
        <v>3</v>
      </c>
      <c r="H106" s="238">
        <v>3.6666666666666665</v>
      </c>
      <c r="I106" s="238">
        <v>3.79</v>
      </c>
      <c r="J106" s="212">
        <v>54</v>
      </c>
      <c r="K106" s="220">
        <v>6</v>
      </c>
      <c r="L106" s="238">
        <v>3.6666666666666665</v>
      </c>
      <c r="M106" s="238">
        <v>3.84</v>
      </c>
      <c r="N106" s="212">
        <v>59</v>
      </c>
      <c r="O106" s="220">
        <v>1</v>
      </c>
      <c r="P106" s="238">
        <v>4</v>
      </c>
      <c r="Q106" s="238">
        <v>3.8</v>
      </c>
      <c r="R106" s="212">
        <v>33</v>
      </c>
      <c r="S106" s="127">
        <f t="shared" si="5"/>
        <v>241</v>
      </c>
      <c r="U106" s="43"/>
      <c r="V106" s="43"/>
      <c r="X106" s="43"/>
    </row>
    <row r="107" spans="1:24" x14ac:dyDescent="0.25">
      <c r="A107" s="130">
        <v>28</v>
      </c>
      <c r="B107" s="137" t="s">
        <v>204</v>
      </c>
      <c r="C107" s="220">
        <v>1</v>
      </c>
      <c r="D107" s="238">
        <v>3</v>
      </c>
      <c r="E107" s="238">
        <v>3.92</v>
      </c>
      <c r="F107" s="212">
        <v>100</v>
      </c>
      <c r="G107" s="220"/>
      <c r="H107" s="238"/>
      <c r="I107" s="238">
        <v>3.79</v>
      </c>
      <c r="J107" s="212">
        <v>104</v>
      </c>
      <c r="K107" s="220"/>
      <c r="L107" s="238"/>
      <c r="M107" s="238">
        <v>3.84</v>
      </c>
      <c r="N107" s="212">
        <v>96</v>
      </c>
      <c r="O107" s="220"/>
      <c r="P107" s="238"/>
      <c r="Q107" s="238">
        <v>3.8</v>
      </c>
      <c r="R107" s="212">
        <v>103</v>
      </c>
      <c r="S107" s="131">
        <f t="shared" si="5"/>
        <v>403</v>
      </c>
      <c r="U107" s="43"/>
      <c r="V107" s="43"/>
      <c r="X107" s="43"/>
    </row>
    <row r="108" spans="1:24" x14ac:dyDescent="0.25">
      <c r="A108" s="391">
        <v>29</v>
      </c>
      <c r="B108" s="137" t="s">
        <v>192</v>
      </c>
      <c r="C108" s="220"/>
      <c r="D108" s="238"/>
      <c r="E108" s="238">
        <v>3.92</v>
      </c>
      <c r="F108" s="212">
        <v>101</v>
      </c>
      <c r="G108" s="220">
        <v>3</v>
      </c>
      <c r="H108" s="238">
        <v>2.6666666666666665</v>
      </c>
      <c r="I108" s="238">
        <v>3.79</v>
      </c>
      <c r="J108" s="212">
        <v>103</v>
      </c>
      <c r="K108" s="220">
        <v>1</v>
      </c>
      <c r="L108" s="238">
        <v>4</v>
      </c>
      <c r="M108" s="238">
        <v>3.84</v>
      </c>
      <c r="N108" s="212">
        <v>24</v>
      </c>
      <c r="O108" s="220">
        <v>2</v>
      </c>
      <c r="P108" s="238">
        <v>3.5</v>
      </c>
      <c r="Q108" s="238">
        <v>3.8</v>
      </c>
      <c r="R108" s="212">
        <v>73</v>
      </c>
      <c r="S108" s="131">
        <f t="shared" si="5"/>
        <v>301</v>
      </c>
      <c r="U108" s="43"/>
      <c r="V108" s="43"/>
      <c r="X108" s="43"/>
    </row>
    <row r="109" spans="1:24" x14ac:dyDescent="0.25">
      <c r="A109" s="391">
        <v>30</v>
      </c>
      <c r="B109" s="137" t="s">
        <v>194</v>
      </c>
      <c r="C109" s="220"/>
      <c r="D109" s="238"/>
      <c r="E109" s="238">
        <v>3.92</v>
      </c>
      <c r="F109" s="212">
        <v>101</v>
      </c>
      <c r="G109" s="220">
        <v>3</v>
      </c>
      <c r="H109" s="238">
        <v>3</v>
      </c>
      <c r="I109" s="238">
        <v>3.79</v>
      </c>
      <c r="J109" s="212">
        <v>100</v>
      </c>
      <c r="K109" s="220">
        <v>1</v>
      </c>
      <c r="L109" s="238">
        <v>4</v>
      </c>
      <c r="M109" s="238">
        <v>3.84</v>
      </c>
      <c r="N109" s="212">
        <v>23</v>
      </c>
      <c r="O109" s="220">
        <v>1</v>
      </c>
      <c r="P109" s="238">
        <v>3</v>
      </c>
      <c r="Q109" s="238">
        <v>3.8</v>
      </c>
      <c r="R109" s="212">
        <v>101</v>
      </c>
      <c r="S109" s="131">
        <f t="shared" si="5"/>
        <v>325</v>
      </c>
      <c r="U109" s="43"/>
      <c r="V109" s="43"/>
      <c r="X109" s="43"/>
    </row>
    <row r="110" spans="1:24" ht="15.75" thickBot="1" x14ac:dyDescent="0.3">
      <c r="A110" s="130">
        <v>31</v>
      </c>
      <c r="B110" s="137" t="s">
        <v>203</v>
      </c>
      <c r="C110" s="220"/>
      <c r="D110" s="238"/>
      <c r="E110" s="238">
        <v>3.92</v>
      </c>
      <c r="F110" s="212">
        <v>101</v>
      </c>
      <c r="G110" s="220">
        <v>2</v>
      </c>
      <c r="H110" s="238">
        <v>4</v>
      </c>
      <c r="I110" s="238">
        <v>3.79</v>
      </c>
      <c r="J110" s="212">
        <v>29</v>
      </c>
      <c r="K110" s="220"/>
      <c r="L110" s="238"/>
      <c r="M110" s="238">
        <v>3.84</v>
      </c>
      <c r="N110" s="212">
        <v>96</v>
      </c>
      <c r="O110" s="220"/>
      <c r="P110" s="238"/>
      <c r="Q110" s="238">
        <v>3.8</v>
      </c>
      <c r="R110" s="212">
        <v>103</v>
      </c>
      <c r="S110" s="146">
        <f t="shared" si="5"/>
        <v>329</v>
      </c>
      <c r="U110" s="43"/>
      <c r="V110" s="43"/>
      <c r="X110" s="43"/>
    </row>
    <row r="111" spans="1:24" ht="15.75" thickBot="1" x14ac:dyDescent="0.3">
      <c r="A111" s="90"/>
      <c r="B111" s="93" t="s">
        <v>117</v>
      </c>
      <c r="C111" s="126">
        <f>SUM(C112:C120)</f>
        <v>96</v>
      </c>
      <c r="D111" s="97">
        <f>AVERAGE(D112:D120)</f>
        <v>4.0072898295120511</v>
      </c>
      <c r="E111" s="97">
        <v>3.92</v>
      </c>
      <c r="F111" s="214"/>
      <c r="G111" s="126">
        <f>SUM(G112:G120)</f>
        <v>105</v>
      </c>
      <c r="H111" s="97">
        <f>AVERAGE(H112:H120)</f>
        <v>3.5990801174134504</v>
      </c>
      <c r="I111" s="97">
        <v>3.79</v>
      </c>
      <c r="J111" s="214"/>
      <c r="K111" s="126">
        <f>SUM(K112:K120)</f>
        <v>74</v>
      </c>
      <c r="L111" s="97">
        <f>AVERAGE(L112:L120)</f>
        <v>3.8299498746867164</v>
      </c>
      <c r="M111" s="97">
        <v>3.84</v>
      </c>
      <c r="N111" s="214"/>
      <c r="O111" s="126">
        <f>SUM(O112:O120)</f>
        <v>76</v>
      </c>
      <c r="P111" s="97">
        <f>AVERAGE(P112:P120)</f>
        <v>3.7481481481481485</v>
      </c>
      <c r="Q111" s="97">
        <v>3.8</v>
      </c>
      <c r="R111" s="214"/>
      <c r="S111" s="100"/>
      <c r="U111" s="43"/>
      <c r="V111" s="43"/>
      <c r="X111" s="43"/>
    </row>
    <row r="112" spans="1:24" x14ac:dyDescent="0.25">
      <c r="A112" s="128">
        <v>1</v>
      </c>
      <c r="B112" s="241" t="s">
        <v>58</v>
      </c>
      <c r="C112" s="233">
        <v>2</v>
      </c>
      <c r="D112" s="105">
        <v>4.5</v>
      </c>
      <c r="E112" s="105">
        <v>3.92</v>
      </c>
      <c r="F112" s="217">
        <v>6</v>
      </c>
      <c r="G112" s="233">
        <v>2</v>
      </c>
      <c r="H112" s="105">
        <v>3</v>
      </c>
      <c r="I112" s="105">
        <v>3.79</v>
      </c>
      <c r="J112" s="217">
        <v>101</v>
      </c>
      <c r="K112" s="233"/>
      <c r="L112" s="105"/>
      <c r="M112" s="105">
        <v>3.84</v>
      </c>
      <c r="N112" s="217">
        <v>96</v>
      </c>
      <c r="O112" s="233">
        <v>5</v>
      </c>
      <c r="P112" s="105">
        <v>3.2</v>
      </c>
      <c r="Q112" s="105">
        <v>3.8</v>
      </c>
      <c r="R112" s="217">
        <v>94</v>
      </c>
      <c r="S112" s="129">
        <f t="shared" ref="S112:S119" si="6">R112+N112+J112+F112</f>
        <v>297</v>
      </c>
      <c r="U112" s="43"/>
      <c r="V112" s="43"/>
      <c r="X112" s="43"/>
    </row>
    <row r="113" spans="1:24" ht="15" customHeight="1" x14ac:dyDescent="0.25">
      <c r="A113" s="136">
        <v>2</v>
      </c>
      <c r="B113" s="514" t="s">
        <v>81</v>
      </c>
      <c r="C113" s="221">
        <v>9</v>
      </c>
      <c r="D113" s="143">
        <v>4.4444444444444446</v>
      </c>
      <c r="E113" s="143">
        <v>3.92</v>
      </c>
      <c r="F113" s="203">
        <v>7</v>
      </c>
      <c r="G113" s="221">
        <v>2</v>
      </c>
      <c r="H113" s="143">
        <v>4.5</v>
      </c>
      <c r="I113" s="143">
        <v>3.79</v>
      </c>
      <c r="J113" s="203">
        <v>3</v>
      </c>
      <c r="K113" s="221">
        <v>3</v>
      </c>
      <c r="L113" s="143">
        <v>4</v>
      </c>
      <c r="M113" s="143">
        <v>3.84</v>
      </c>
      <c r="N113" s="203">
        <v>30</v>
      </c>
      <c r="O113" s="221">
        <v>10</v>
      </c>
      <c r="P113" s="143">
        <v>3.7</v>
      </c>
      <c r="Q113" s="143">
        <v>3.8</v>
      </c>
      <c r="R113" s="203">
        <v>56</v>
      </c>
      <c r="S113" s="146">
        <f t="shared" si="6"/>
        <v>96</v>
      </c>
      <c r="U113" s="43"/>
      <c r="V113" s="43"/>
      <c r="X113" s="43"/>
    </row>
    <row r="114" spans="1:24" x14ac:dyDescent="0.25">
      <c r="A114" s="136">
        <v>3</v>
      </c>
      <c r="B114" s="638" t="s">
        <v>146</v>
      </c>
      <c r="C114" s="227">
        <v>27</v>
      </c>
      <c r="D114" s="245">
        <v>4.2592592592592595</v>
      </c>
      <c r="E114" s="245">
        <v>3.92</v>
      </c>
      <c r="F114" s="209">
        <v>14</v>
      </c>
      <c r="G114" s="227">
        <v>25</v>
      </c>
      <c r="H114" s="245">
        <v>3.96</v>
      </c>
      <c r="I114" s="245">
        <v>3.79</v>
      </c>
      <c r="J114" s="209">
        <v>34</v>
      </c>
      <c r="K114" s="227">
        <v>19</v>
      </c>
      <c r="L114" s="245">
        <v>4.3157894736842106</v>
      </c>
      <c r="M114" s="245">
        <v>3.84</v>
      </c>
      <c r="N114" s="209">
        <v>4</v>
      </c>
      <c r="O114" s="227">
        <v>12</v>
      </c>
      <c r="P114" s="245">
        <v>4.25</v>
      </c>
      <c r="Q114" s="245">
        <v>3.8</v>
      </c>
      <c r="R114" s="209">
        <v>11</v>
      </c>
      <c r="S114" s="146">
        <f t="shared" si="6"/>
        <v>63</v>
      </c>
      <c r="U114" s="43"/>
      <c r="V114" s="43"/>
      <c r="X114" s="43"/>
    </row>
    <row r="115" spans="1:24" x14ac:dyDescent="0.25">
      <c r="A115" s="136">
        <v>4</v>
      </c>
      <c r="B115" s="242" t="s">
        <v>184</v>
      </c>
      <c r="C115" s="221">
        <v>20</v>
      </c>
      <c r="D115" s="143">
        <v>4.0999999999999996</v>
      </c>
      <c r="E115" s="143">
        <v>3.92</v>
      </c>
      <c r="F115" s="203">
        <v>21</v>
      </c>
      <c r="G115" s="221">
        <v>26</v>
      </c>
      <c r="H115" s="143">
        <v>3.5769230769230771</v>
      </c>
      <c r="I115" s="143">
        <v>3.79</v>
      </c>
      <c r="J115" s="203">
        <v>62</v>
      </c>
      <c r="K115" s="221">
        <v>12</v>
      </c>
      <c r="L115" s="143">
        <v>3.3333333333333335</v>
      </c>
      <c r="M115" s="143">
        <v>3.84</v>
      </c>
      <c r="N115" s="203">
        <v>84</v>
      </c>
      <c r="O115" s="221">
        <v>20</v>
      </c>
      <c r="P115" s="143">
        <v>3.7</v>
      </c>
      <c r="Q115" s="143">
        <v>3.8</v>
      </c>
      <c r="R115" s="203">
        <v>57</v>
      </c>
      <c r="S115" s="146">
        <f t="shared" si="6"/>
        <v>224</v>
      </c>
      <c r="U115" s="43"/>
      <c r="V115" s="43"/>
      <c r="X115" s="43"/>
    </row>
    <row r="116" spans="1:24" x14ac:dyDescent="0.25">
      <c r="A116" s="136">
        <v>5</v>
      </c>
      <c r="B116" s="243" t="s">
        <v>125</v>
      </c>
      <c r="C116" s="224">
        <v>12</v>
      </c>
      <c r="D116" s="144">
        <v>4.083333333333333</v>
      </c>
      <c r="E116" s="144">
        <v>3.92</v>
      </c>
      <c r="F116" s="206">
        <v>22</v>
      </c>
      <c r="G116" s="224">
        <v>22</v>
      </c>
      <c r="H116" s="144">
        <v>3.5909090909090908</v>
      </c>
      <c r="I116" s="144">
        <v>3.79</v>
      </c>
      <c r="J116" s="206">
        <v>60</v>
      </c>
      <c r="K116" s="224">
        <v>14</v>
      </c>
      <c r="L116" s="144">
        <v>3.7857142857142856</v>
      </c>
      <c r="M116" s="144">
        <v>3.84</v>
      </c>
      <c r="N116" s="206">
        <v>44</v>
      </c>
      <c r="O116" s="224">
        <v>6</v>
      </c>
      <c r="P116" s="144">
        <v>3.8333333333333335</v>
      </c>
      <c r="Q116" s="144">
        <v>3.8</v>
      </c>
      <c r="R116" s="206">
        <v>50</v>
      </c>
      <c r="S116" s="146">
        <f t="shared" si="6"/>
        <v>176</v>
      </c>
      <c r="U116" s="43"/>
      <c r="V116" s="43"/>
      <c r="X116" s="43"/>
    </row>
    <row r="117" spans="1:24" x14ac:dyDescent="0.25">
      <c r="A117" s="136">
        <v>6</v>
      </c>
      <c r="B117" s="242" t="s">
        <v>84</v>
      </c>
      <c r="C117" s="221">
        <v>6</v>
      </c>
      <c r="D117" s="143">
        <v>3.8333333333333335</v>
      </c>
      <c r="E117" s="143">
        <v>3.92</v>
      </c>
      <c r="F117" s="203">
        <v>53</v>
      </c>
      <c r="G117" s="221">
        <v>3</v>
      </c>
      <c r="H117" s="143">
        <v>3.3333333333333335</v>
      </c>
      <c r="I117" s="143">
        <v>3.79</v>
      </c>
      <c r="J117" s="203">
        <v>79</v>
      </c>
      <c r="K117" s="221">
        <v>4</v>
      </c>
      <c r="L117" s="143">
        <v>4</v>
      </c>
      <c r="M117" s="143">
        <v>3.84</v>
      </c>
      <c r="N117" s="203">
        <v>31</v>
      </c>
      <c r="O117" s="221">
        <v>4</v>
      </c>
      <c r="P117" s="143">
        <v>3.75</v>
      </c>
      <c r="Q117" s="143">
        <v>3.8</v>
      </c>
      <c r="R117" s="203">
        <v>55</v>
      </c>
      <c r="S117" s="146">
        <f t="shared" si="6"/>
        <v>218</v>
      </c>
      <c r="U117" s="43"/>
      <c r="V117" s="43"/>
      <c r="X117" s="43"/>
    </row>
    <row r="118" spans="1:24" x14ac:dyDescent="0.25">
      <c r="A118" s="136">
        <v>7</v>
      </c>
      <c r="B118" s="243" t="s">
        <v>59</v>
      </c>
      <c r="C118" s="224">
        <v>4</v>
      </c>
      <c r="D118" s="144">
        <v>3.75</v>
      </c>
      <c r="E118" s="144">
        <v>3.92</v>
      </c>
      <c r="F118" s="206">
        <v>65</v>
      </c>
      <c r="G118" s="224">
        <v>8</v>
      </c>
      <c r="H118" s="144">
        <v>3.5</v>
      </c>
      <c r="I118" s="144">
        <v>3.79</v>
      </c>
      <c r="J118" s="206">
        <v>70</v>
      </c>
      <c r="K118" s="224">
        <v>3</v>
      </c>
      <c r="L118" s="144">
        <v>3.3333333333333335</v>
      </c>
      <c r="M118" s="144">
        <v>3.84</v>
      </c>
      <c r="N118" s="206">
        <v>83</v>
      </c>
      <c r="O118" s="224">
        <v>4</v>
      </c>
      <c r="P118" s="144">
        <v>3.5</v>
      </c>
      <c r="Q118" s="144">
        <v>3.8</v>
      </c>
      <c r="R118" s="206">
        <v>75</v>
      </c>
      <c r="S118" s="146">
        <f t="shared" si="6"/>
        <v>293</v>
      </c>
      <c r="U118" s="43"/>
      <c r="V118" s="43"/>
      <c r="X118" s="43"/>
    </row>
    <row r="119" spans="1:24" ht="15" customHeight="1" x14ac:dyDescent="0.25">
      <c r="A119" s="136">
        <v>8</v>
      </c>
      <c r="B119" s="244" t="s">
        <v>80</v>
      </c>
      <c r="C119" s="222">
        <v>9</v>
      </c>
      <c r="D119" s="236">
        <v>3.6666666666666665</v>
      </c>
      <c r="E119" s="236">
        <v>3.92</v>
      </c>
      <c r="F119" s="204">
        <v>78</v>
      </c>
      <c r="G119" s="222">
        <v>9</v>
      </c>
      <c r="H119" s="236">
        <v>3.5555555555555554</v>
      </c>
      <c r="I119" s="236">
        <v>3.79</v>
      </c>
      <c r="J119" s="204">
        <v>65</v>
      </c>
      <c r="K119" s="222">
        <v>14</v>
      </c>
      <c r="L119" s="236">
        <v>4.0714285714285712</v>
      </c>
      <c r="M119" s="236">
        <v>3.84</v>
      </c>
      <c r="N119" s="204">
        <v>11</v>
      </c>
      <c r="O119" s="222">
        <v>10</v>
      </c>
      <c r="P119" s="236">
        <v>4.2</v>
      </c>
      <c r="Q119" s="236">
        <v>3.8</v>
      </c>
      <c r="R119" s="204">
        <v>14</v>
      </c>
      <c r="S119" s="146">
        <f t="shared" si="6"/>
        <v>168</v>
      </c>
      <c r="U119" s="43"/>
      <c r="V119" s="43"/>
      <c r="X119" s="43"/>
    </row>
    <row r="120" spans="1:24" ht="15.75" thickBot="1" x14ac:dyDescent="0.3">
      <c r="A120" s="323">
        <v>9</v>
      </c>
      <c r="B120" s="324" t="s">
        <v>82</v>
      </c>
      <c r="C120" s="234">
        <v>7</v>
      </c>
      <c r="D120" s="322">
        <v>3.4285714285714284</v>
      </c>
      <c r="E120" s="322">
        <v>3.92</v>
      </c>
      <c r="F120" s="218">
        <v>89</v>
      </c>
      <c r="G120" s="234">
        <v>8</v>
      </c>
      <c r="H120" s="322">
        <v>3.375</v>
      </c>
      <c r="I120" s="322">
        <v>3.79</v>
      </c>
      <c r="J120" s="218">
        <v>75</v>
      </c>
      <c r="K120" s="234">
        <v>5</v>
      </c>
      <c r="L120" s="322">
        <v>3.8</v>
      </c>
      <c r="M120" s="322">
        <v>3.84</v>
      </c>
      <c r="N120" s="218">
        <v>43</v>
      </c>
      <c r="O120" s="234">
        <v>5</v>
      </c>
      <c r="P120" s="322">
        <v>3.6</v>
      </c>
      <c r="Q120" s="322">
        <v>3.8</v>
      </c>
      <c r="R120" s="218">
        <v>66</v>
      </c>
      <c r="S120" s="135">
        <f>R120+N120+J120+F120</f>
        <v>273</v>
      </c>
      <c r="U120" s="43"/>
      <c r="V120" s="43"/>
      <c r="X120" s="43"/>
    </row>
    <row r="121" spans="1:24" x14ac:dyDescent="0.25">
      <c r="A121" s="102" t="s">
        <v>121</v>
      </c>
      <c r="B121" s="46"/>
      <c r="C121" s="46"/>
      <c r="D121" s="388">
        <f>AVERAGE(D6:D13,D15:D25,D27:D43,D45:D63,D65:D78,D80:D110,D112:D120)</f>
        <v>3.8642759427859907</v>
      </c>
      <c r="E121" s="46"/>
      <c r="F121" s="46"/>
      <c r="G121" s="46"/>
      <c r="H121" s="388">
        <f>AVERAGE(H6:H13,H15:H25,H27:H43,H45:H63,H65:H78,H80:H110,H112:H120)</f>
        <v>3.6571034885080946</v>
      </c>
      <c r="I121" s="46"/>
      <c r="J121" s="46"/>
      <c r="K121" s="46"/>
      <c r="L121" s="388">
        <f>AVERAGE(L6:L13,L15:L25,L27:L43,L45:L63,L65:L78,L80:L110,L112:L120)</f>
        <v>3.7276522222601618</v>
      </c>
      <c r="M121" s="46"/>
      <c r="N121" s="46"/>
      <c r="O121" s="46"/>
      <c r="P121" s="388">
        <f>AVERAGE(P6:P13,P15:P25,P27:P43,P45:P63,P65:P78,P80:P110,P112:P120)</f>
        <v>3.7419340247669304</v>
      </c>
      <c r="Q121" s="46"/>
      <c r="R121" s="46"/>
    </row>
    <row r="122" spans="1:24" x14ac:dyDescent="0.25">
      <c r="A122" s="513" t="s">
        <v>122</v>
      </c>
      <c r="D122" s="389">
        <v>3.92</v>
      </c>
      <c r="E122" s="390"/>
      <c r="F122" s="390"/>
      <c r="H122" s="389">
        <v>3.79</v>
      </c>
      <c r="I122" s="390"/>
      <c r="J122" s="390"/>
      <c r="L122" s="389">
        <v>3.84</v>
      </c>
      <c r="M122" s="390"/>
      <c r="N122" s="390"/>
      <c r="O122" s="390"/>
      <c r="P122" s="389">
        <v>3.8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2">
    <cfRule type="containsBlanks" dxfId="98" priority="14">
      <formula>LEN(TRIM(P4))=0</formula>
    </cfRule>
    <cfRule type="cellIs" dxfId="97" priority="20" operator="equal">
      <formula>$P$121</formula>
    </cfRule>
    <cfRule type="cellIs" dxfId="96" priority="21" operator="lessThan">
      <formula>3.5</formula>
    </cfRule>
    <cfRule type="cellIs" dxfId="95" priority="22" operator="between">
      <formula>$P$121</formula>
      <formula>3.5</formula>
    </cfRule>
    <cfRule type="cellIs" dxfId="94" priority="23" operator="between">
      <formula>4.499</formula>
      <formula>$P$121</formula>
    </cfRule>
    <cfRule type="cellIs" dxfId="93" priority="24" operator="greaterThanOrEqual">
      <formula>4.5</formula>
    </cfRule>
  </conditionalFormatting>
  <conditionalFormatting sqref="L4:L122">
    <cfRule type="containsBlanks" dxfId="92" priority="13">
      <formula>LEN(TRIM(L4))=0</formula>
    </cfRule>
    <cfRule type="cellIs" dxfId="91" priority="15" operator="between">
      <formula>$L$121</formula>
      <formula>3.726</formula>
    </cfRule>
    <cfRule type="cellIs" dxfId="90" priority="16" operator="lessThan">
      <formula>3.5</formula>
    </cfRule>
    <cfRule type="cellIs" dxfId="89" priority="17" operator="between">
      <formula>$L$121</formula>
      <formula>3.5</formula>
    </cfRule>
    <cfRule type="cellIs" dxfId="88" priority="18" operator="between">
      <formula>4.499</formula>
      <formula>$L$121</formula>
    </cfRule>
    <cfRule type="cellIs" dxfId="87" priority="19" operator="greaterThanOrEqual">
      <formula>4.5</formula>
    </cfRule>
  </conditionalFormatting>
  <conditionalFormatting sqref="H4:H122">
    <cfRule type="containsBlanks" dxfId="86" priority="7">
      <formula>LEN(TRIM(H4))=0</formula>
    </cfRule>
    <cfRule type="cellIs" dxfId="85" priority="8" operator="between">
      <formula>$H$121</formula>
      <formula>3.656</formula>
    </cfRule>
    <cfRule type="cellIs" dxfId="84" priority="9" operator="lessThan">
      <formula>3.5</formula>
    </cfRule>
    <cfRule type="cellIs" dxfId="83" priority="10" operator="between">
      <formula>$H$121</formula>
      <formula>3.5</formula>
    </cfRule>
    <cfRule type="cellIs" dxfId="82" priority="11" operator="between">
      <formula>4.499</formula>
      <formula>$H$121</formula>
    </cfRule>
    <cfRule type="cellIs" dxfId="81" priority="12" operator="greaterThanOrEqual">
      <formula>4.5</formula>
    </cfRule>
  </conditionalFormatting>
  <conditionalFormatting sqref="D4:D122">
    <cfRule type="containsBlanks" dxfId="80" priority="1">
      <formula>LEN(TRIM(D4))=0</formula>
    </cfRule>
    <cfRule type="cellIs" dxfId="79" priority="2" operator="between">
      <formula>$D$121</formula>
      <formula>3.856</formula>
    </cfRule>
    <cfRule type="cellIs" dxfId="78" priority="3" operator="lessThan">
      <formula>3.5</formula>
    </cfRule>
    <cfRule type="cellIs" dxfId="77" priority="4" operator="between">
      <formula>$D$121</formula>
      <formula>3.5</formula>
    </cfRule>
    <cfRule type="cellIs" dxfId="76" priority="5" operator="between">
      <formula>4.499</formula>
      <formula>$D$121</formula>
    </cfRule>
    <cfRule type="cellIs" dxfId="75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5" width="7.7109375" style="4" customWidth="1"/>
    <col min="6" max="6" width="18.7109375" style="4" customWidth="1"/>
    <col min="7" max="7" width="32.7109375" style="4" customWidth="1"/>
    <col min="8" max="9" width="7.7109375" style="4" customWidth="1"/>
    <col min="10" max="10" width="18.7109375" style="4" customWidth="1"/>
    <col min="11" max="11" width="31.7109375" style="4" customWidth="1"/>
    <col min="12" max="13" width="7.7109375" style="4" customWidth="1"/>
    <col min="14" max="14" width="18.7109375" style="4" customWidth="1"/>
    <col min="15" max="15" width="31.7109375" style="4" customWidth="1"/>
    <col min="16" max="17" width="7.7109375" style="4" customWidth="1"/>
    <col min="18" max="18" width="7.140625" style="4" customWidth="1"/>
    <col min="19" max="16384" width="8.85546875" style="4"/>
  </cols>
  <sheetData>
    <row r="1" spans="1:20" x14ac:dyDescent="0.25">
      <c r="S1" s="72"/>
      <c r="T1" s="35" t="s">
        <v>99</v>
      </c>
    </row>
    <row r="2" spans="1:20" ht="15.75" x14ac:dyDescent="0.25">
      <c r="C2" s="516" t="s">
        <v>89</v>
      </c>
      <c r="K2" s="332"/>
      <c r="S2" s="61"/>
      <c r="T2" s="35" t="s">
        <v>100</v>
      </c>
    </row>
    <row r="3" spans="1:20" ht="15.75" thickBot="1" x14ac:dyDescent="0.3">
      <c r="S3" s="355"/>
      <c r="T3" s="35" t="s">
        <v>101</v>
      </c>
    </row>
    <row r="4" spans="1:20" s="6" customFormat="1" ht="18.75" customHeight="1" thickBot="1" x14ac:dyDescent="0.3">
      <c r="A4" s="538" t="s">
        <v>57</v>
      </c>
      <c r="B4" s="540">
        <v>2025</v>
      </c>
      <c r="C4" s="541"/>
      <c r="D4" s="541"/>
      <c r="E4" s="542"/>
      <c r="F4" s="540">
        <v>2024</v>
      </c>
      <c r="G4" s="541"/>
      <c r="H4" s="541"/>
      <c r="I4" s="542"/>
      <c r="J4" s="540">
        <v>2023</v>
      </c>
      <c r="K4" s="541"/>
      <c r="L4" s="541"/>
      <c r="M4" s="542"/>
      <c r="N4" s="540">
        <v>2022</v>
      </c>
      <c r="O4" s="541"/>
      <c r="P4" s="541"/>
      <c r="Q4" s="542"/>
      <c r="S4" s="36"/>
      <c r="T4" s="35" t="s">
        <v>102</v>
      </c>
    </row>
    <row r="5" spans="1:20" s="6" customFormat="1" ht="45.75" thickBot="1" x14ac:dyDescent="0.3">
      <c r="A5" s="539"/>
      <c r="B5" s="515" t="s">
        <v>56</v>
      </c>
      <c r="C5" s="11" t="s">
        <v>104</v>
      </c>
      <c r="D5" s="37" t="s">
        <v>105</v>
      </c>
      <c r="E5" s="40" t="s">
        <v>106</v>
      </c>
      <c r="F5" s="392" t="s">
        <v>56</v>
      </c>
      <c r="G5" s="11" t="s">
        <v>104</v>
      </c>
      <c r="H5" s="37" t="s">
        <v>105</v>
      </c>
      <c r="I5" s="40" t="s">
        <v>106</v>
      </c>
      <c r="J5" s="333" t="s">
        <v>56</v>
      </c>
      <c r="K5" s="11" t="s">
        <v>104</v>
      </c>
      <c r="L5" s="37" t="s">
        <v>105</v>
      </c>
      <c r="M5" s="40" t="s">
        <v>106</v>
      </c>
      <c r="N5" s="333" t="s">
        <v>56</v>
      </c>
      <c r="O5" s="11" t="s">
        <v>104</v>
      </c>
      <c r="P5" s="37" t="s">
        <v>105</v>
      </c>
      <c r="Q5" s="40" t="s">
        <v>106</v>
      </c>
    </row>
    <row r="6" spans="1:20" s="6" customFormat="1" ht="15" customHeight="1" x14ac:dyDescent="0.25">
      <c r="A6" s="23">
        <v>1</v>
      </c>
      <c r="B6" s="114" t="s">
        <v>28</v>
      </c>
      <c r="C6" s="114" t="s">
        <v>200</v>
      </c>
      <c r="D6" s="70">
        <v>5</v>
      </c>
      <c r="E6" s="317">
        <v>3.92</v>
      </c>
      <c r="F6" s="114" t="s">
        <v>1</v>
      </c>
      <c r="G6" s="114" t="s">
        <v>185</v>
      </c>
      <c r="H6" s="70">
        <v>5</v>
      </c>
      <c r="I6" s="317">
        <v>3.79</v>
      </c>
      <c r="J6" s="114" t="s">
        <v>36</v>
      </c>
      <c r="K6" s="114" t="s">
        <v>41</v>
      </c>
      <c r="L6" s="70">
        <v>5</v>
      </c>
      <c r="M6" s="317">
        <v>3.84</v>
      </c>
      <c r="N6" s="114" t="s">
        <v>28</v>
      </c>
      <c r="O6" s="114" t="s">
        <v>135</v>
      </c>
      <c r="P6" s="195">
        <v>5</v>
      </c>
      <c r="Q6" s="317">
        <v>3.8</v>
      </c>
    </row>
    <row r="7" spans="1:20" s="6" customFormat="1" ht="15" customHeight="1" x14ac:dyDescent="0.25">
      <c r="A7" s="20">
        <v>2</v>
      </c>
      <c r="B7" s="111" t="s">
        <v>25</v>
      </c>
      <c r="C7" s="111" t="s">
        <v>138</v>
      </c>
      <c r="D7" s="172">
        <v>4.666666666666667</v>
      </c>
      <c r="E7" s="318">
        <v>3.92</v>
      </c>
      <c r="F7" s="111" t="s">
        <v>25</v>
      </c>
      <c r="G7" s="111" t="s">
        <v>156</v>
      </c>
      <c r="H7" s="172">
        <v>4.5</v>
      </c>
      <c r="I7" s="318">
        <v>3.79</v>
      </c>
      <c r="J7" s="111" t="s">
        <v>1</v>
      </c>
      <c r="K7" s="111" t="s">
        <v>21</v>
      </c>
      <c r="L7" s="172">
        <v>4.3939393939393936</v>
      </c>
      <c r="M7" s="318">
        <v>3.84</v>
      </c>
      <c r="N7" s="111" t="s">
        <v>28</v>
      </c>
      <c r="O7" s="111" t="s">
        <v>61</v>
      </c>
      <c r="P7" s="196">
        <v>5</v>
      </c>
      <c r="Q7" s="318">
        <v>3.8</v>
      </c>
    </row>
    <row r="8" spans="1:20" s="6" customFormat="1" ht="15" customHeight="1" x14ac:dyDescent="0.25">
      <c r="A8" s="20">
        <v>3</v>
      </c>
      <c r="B8" s="111" t="s">
        <v>28</v>
      </c>
      <c r="C8" s="111" t="s">
        <v>32</v>
      </c>
      <c r="D8" s="341">
        <v>4.5555555555555554</v>
      </c>
      <c r="E8" s="318">
        <v>3.92</v>
      </c>
      <c r="F8" s="111" t="s">
        <v>0</v>
      </c>
      <c r="G8" s="111" t="s">
        <v>81</v>
      </c>
      <c r="H8" s="341">
        <v>4.5</v>
      </c>
      <c r="I8" s="318">
        <v>3.79</v>
      </c>
      <c r="J8" s="111" t="s">
        <v>25</v>
      </c>
      <c r="K8" s="111" t="s">
        <v>88</v>
      </c>
      <c r="L8" s="341">
        <v>4.333333333333333</v>
      </c>
      <c r="M8" s="318">
        <v>3.84</v>
      </c>
      <c r="N8" s="111" t="s">
        <v>28</v>
      </c>
      <c r="O8" s="111" t="s">
        <v>34</v>
      </c>
      <c r="P8" s="196">
        <v>4.625</v>
      </c>
      <c r="Q8" s="318">
        <v>3.8</v>
      </c>
    </row>
    <row r="9" spans="1:20" s="6" customFormat="1" ht="15" customHeight="1" x14ac:dyDescent="0.25">
      <c r="A9" s="20">
        <v>4</v>
      </c>
      <c r="B9" s="111" t="s">
        <v>54</v>
      </c>
      <c r="C9" s="111" t="s">
        <v>128</v>
      </c>
      <c r="D9" s="172">
        <v>4.5</v>
      </c>
      <c r="E9" s="318">
        <v>3.92</v>
      </c>
      <c r="F9" s="111" t="s">
        <v>54</v>
      </c>
      <c r="G9" s="111" t="s">
        <v>199</v>
      </c>
      <c r="H9" s="172">
        <v>4.4000000000000004</v>
      </c>
      <c r="I9" s="318">
        <v>3.79</v>
      </c>
      <c r="J9" s="111" t="s">
        <v>0</v>
      </c>
      <c r="K9" s="111" t="s">
        <v>146</v>
      </c>
      <c r="L9" s="172">
        <v>4.3157894736842106</v>
      </c>
      <c r="M9" s="318">
        <v>3.84</v>
      </c>
      <c r="N9" s="111" t="s">
        <v>1</v>
      </c>
      <c r="O9" s="111" t="s">
        <v>18</v>
      </c>
      <c r="P9" s="196">
        <v>4.5</v>
      </c>
      <c r="Q9" s="318">
        <v>3.8</v>
      </c>
    </row>
    <row r="10" spans="1:20" s="6" customFormat="1" ht="15" customHeight="1" x14ac:dyDescent="0.25">
      <c r="A10" s="20">
        <v>5</v>
      </c>
      <c r="B10" s="111" t="s">
        <v>36</v>
      </c>
      <c r="C10" s="111" t="s">
        <v>189</v>
      </c>
      <c r="D10" s="172">
        <v>4.5</v>
      </c>
      <c r="E10" s="318">
        <v>3.92</v>
      </c>
      <c r="F10" s="111" t="s">
        <v>1</v>
      </c>
      <c r="G10" s="111" t="s">
        <v>166</v>
      </c>
      <c r="H10" s="172">
        <v>4.4000000000000004</v>
      </c>
      <c r="I10" s="318">
        <v>3.79</v>
      </c>
      <c r="J10" s="111" t="s">
        <v>54</v>
      </c>
      <c r="K10" s="111" t="s">
        <v>68</v>
      </c>
      <c r="L10" s="172">
        <v>4.3</v>
      </c>
      <c r="M10" s="318">
        <v>3.84</v>
      </c>
      <c r="N10" s="111" t="s">
        <v>1</v>
      </c>
      <c r="O10" s="111" t="s">
        <v>124</v>
      </c>
      <c r="P10" s="196">
        <v>4.5</v>
      </c>
      <c r="Q10" s="318">
        <v>3.8</v>
      </c>
    </row>
    <row r="11" spans="1:20" s="6" customFormat="1" ht="15" customHeight="1" x14ac:dyDescent="0.25">
      <c r="A11" s="20">
        <v>6</v>
      </c>
      <c r="B11" s="111" t="s">
        <v>0</v>
      </c>
      <c r="C11" s="111" t="s">
        <v>58</v>
      </c>
      <c r="D11" s="172">
        <v>4.5</v>
      </c>
      <c r="E11" s="318">
        <v>3.92</v>
      </c>
      <c r="F11" s="111" t="s">
        <v>28</v>
      </c>
      <c r="G11" s="111" t="s">
        <v>75</v>
      </c>
      <c r="H11" s="172">
        <v>4.2833333333333332</v>
      </c>
      <c r="I11" s="318">
        <v>3.79</v>
      </c>
      <c r="J11" s="111" t="s">
        <v>28</v>
      </c>
      <c r="K11" s="111" t="s">
        <v>127</v>
      </c>
      <c r="L11" s="172">
        <v>4.2</v>
      </c>
      <c r="M11" s="318">
        <v>3.84</v>
      </c>
      <c r="N11" s="111" t="s">
        <v>45</v>
      </c>
      <c r="O11" s="111" t="s">
        <v>52</v>
      </c>
      <c r="P11" s="196">
        <v>4.354838709677419</v>
      </c>
      <c r="Q11" s="318">
        <v>3.8</v>
      </c>
    </row>
    <row r="12" spans="1:20" s="6" customFormat="1" ht="15" customHeight="1" x14ac:dyDescent="0.25">
      <c r="A12" s="20">
        <v>7</v>
      </c>
      <c r="B12" s="111" t="s">
        <v>0</v>
      </c>
      <c r="C12" s="111" t="s">
        <v>81</v>
      </c>
      <c r="D12" s="172">
        <v>4.4444444444444446</v>
      </c>
      <c r="E12" s="318">
        <v>3.92</v>
      </c>
      <c r="F12" s="111" t="s">
        <v>1</v>
      </c>
      <c r="G12" s="111" t="s">
        <v>168</v>
      </c>
      <c r="H12" s="172">
        <v>4.2222222222222223</v>
      </c>
      <c r="I12" s="318">
        <v>3.79</v>
      </c>
      <c r="J12" s="111" t="s">
        <v>28</v>
      </c>
      <c r="K12" s="111" t="s">
        <v>85</v>
      </c>
      <c r="L12" s="172">
        <v>4.1923076923076925</v>
      </c>
      <c r="M12" s="318">
        <v>3.84</v>
      </c>
      <c r="N12" s="111" t="s">
        <v>45</v>
      </c>
      <c r="O12" s="111" t="s">
        <v>132</v>
      </c>
      <c r="P12" s="196">
        <v>4.333333333333333</v>
      </c>
      <c r="Q12" s="318">
        <v>3.8</v>
      </c>
    </row>
    <row r="13" spans="1:20" s="6" customFormat="1" ht="15" customHeight="1" x14ac:dyDescent="0.25">
      <c r="A13" s="20">
        <v>8</v>
      </c>
      <c r="B13" s="111" t="s">
        <v>25</v>
      </c>
      <c r="C13" s="111" t="s">
        <v>156</v>
      </c>
      <c r="D13" s="172">
        <v>4.4285714285714288</v>
      </c>
      <c r="E13" s="318">
        <v>3.92</v>
      </c>
      <c r="F13" s="111" t="s">
        <v>28</v>
      </c>
      <c r="G13" s="111" t="s">
        <v>197</v>
      </c>
      <c r="H13" s="172">
        <v>4.2</v>
      </c>
      <c r="I13" s="318">
        <v>3.79</v>
      </c>
      <c r="J13" s="111" t="s">
        <v>28</v>
      </c>
      <c r="K13" s="111" t="s">
        <v>75</v>
      </c>
      <c r="L13" s="172">
        <v>4.1896551724137927</v>
      </c>
      <c r="M13" s="318">
        <v>3.84</v>
      </c>
      <c r="N13" s="111" t="s">
        <v>25</v>
      </c>
      <c r="O13" s="111" t="s">
        <v>136</v>
      </c>
      <c r="P13" s="196">
        <v>4.333333333333333</v>
      </c>
      <c r="Q13" s="318">
        <v>3.8</v>
      </c>
    </row>
    <row r="14" spans="1:20" s="6" customFormat="1" ht="15" customHeight="1" x14ac:dyDescent="0.25">
      <c r="A14" s="20">
        <v>9</v>
      </c>
      <c r="B14" s="111" t="s">
        <v>1</v>
      </c>
      <c r="C14" s="111" t="s">
        <v>166</v>
      </c>
      <c r="D14" s="71">
        <v>4.4000000000000004</v>
      </c>
      <c r="E14" s="318">
        <v>3.92</v>
      </c>
      <c r="F14" s="111" t="s">
        <v>36</v>
      </c>
      <c r="G14" s="111" t="s">
        <v>133</v>
      </c>
      <c r="H14" s="71">
        <v>4.1764705882352944</v>
      </c>
      <c r="I14" s="318">
        <v>3.79</v>
      </c>
      <c r="J14" s="111" t="s">
        <v>1</v>
      </c>
      <c r="K14" s="111" t="s">
        <v>14</v>
      </c>
      <c r="L14" s="71">
        <v>4.1785714285714288</v>
      </c>
      <c r="M14" s="318">
        <v>3.84</v>
      </c>
      <c r="N14" s="111" t="s">
        <v>45</v>
      </c>
      <c r="O14" s="111" t="s">
        <v>50</v>
      </c>
      <c r="P14" s="196">
        <v>4.25</v>
      </c>
      <c r="Q14" s="318">
        <v>3.8</v>
      </c>
    </row>
    <row r="15" spans="1:20" s="6" customFormat="1" ht="15" customHeight="1" thickBot="1" x14ac:dyDescent="0.3">
      <c r="A15" s="22">
        <v>10</v>
      </c>
      <c r="B15" s="113" t="s">
        <v>45</v>
      </c>
      <c r="C15" s="113" t="s">
        <v>50</v>
      </c>
      <c r="D15" s="176">
        <v>4.333333333333333</v>
      </c>
      <c r="E15" s="319">
        <v>3.92</v>
      </c>
      <c r="F15" s="113" t="s">
        <v>1</v>
      </c>
      <c r="G15" s="113" t="s">
        <v>176</v>
      </c>
      <c r="H15" s="176">
        <v>4.1764705882352944</v>
      </c>
      <c r="I15" s="319">
        <v>3.79</v>
      </c>
      <c r="J15" s="113" t="s">
        <v>45</v>
      </c>
      <c r="K15" s="113" t="s">
        <v>52</v>
      </c>
      <c r="L15" s="176">
        <v>4.125</v>
      </c>
      <c r="M15" s="319">
        <v>3.84</v>
      </c>
      <c r="N15" s="113" t="s">
        <v>45</v>
      </c>
      <c r="O15" s="113" t="s">
        <v>51</v>
      </c>
      <c r="P15" s="197">
        <v>4.25</v>
      </c>
      <c r="Q15" s="319">
        <v>3.8</v>
      </c>
    </row>
    <row r="16" spans="1:20" s="6" customFormat="1" ht="15" customHeight="1" x14ac:dyDescent="0.25">
      <c r="A16" s="20">
        <v>11</v>
      </c>
      <c r="B16" s="111" t="s">
        <v>1</v>
      </c>
      <c r="C16" s="111" t="s">
        <v>162</v>
      </c>
      <c r="D16" s="70">
        <v>4.3</v>
      </c>
      <c r="E16" s="318">
        <v>3.92</v>
      </c>
      <c r="F16" s="111" t="s">
        <v>28</v>
      </c>
      <c r="G16" s="111" t="s">
        <v>196</v>
      </c>
      <c r="H16" s="70">
        <v>4.166666666666667</v>
      </c>
      <c r="I16" s="318">
        <v>3.79</v>
      </c>
      <c r="J16" s="111" t="s">
        <v>0</v>
      </c>
      <c r="K16" s="111" t="s">
        <v>80</v>
      </c>
      <c r="L16" s="70">
        <v>4.0714285714285712</v>
      </c>
      <c r="M16" s="318">
        <v>3.84</v>
      </c>
      <c r="N16" s="111" t="s">
        <v>0</v>
      </c>
      <c r="O16" s="111" t="s">
        <v>118</v>
      </c>
      <c r="P16" s="196">
        <v>4.25</v>
      </c>
      <c r="Q16" s="318">
        <v>3.8</v>
      </c>
    </row>
    <row r="17" spans="1:17" s="6" customFormat="1" ht="15" customHeight="1" x14ac:dyDescent="0.25">
      <c r="A17" s="20">
        <v>12</v>
      </c>
      <c r="B17" s="111" t="s">
        <v>28</v>
      </c>
      <c r="C17" s="111" t="s">
        <v>127</v>
      </c>
      <c r="D17" s="172">
        <v>4.2857142857142856</v>
      </c>
      <c r="E17" s="318">
        <v>3.92</v>
      </c>
      <c r="F17" s="111" t="s">
        <v>1</v>
      </c>
      <c r="G17" s="111" t="s">
        <v>14</v>
      </c>
      <c r="H17" s="172">
        <v>4.1428571428571432</v>
      </c>
      <c r="I17" s="318">
        <v>3.79</v>
      </c>
      <c r="J17" s="111" t="s">
        <v>54</v>
      </c>
      <c r="K17" s="111" t="s">
        <v>145</v>
      </c>
      <c r="L17" s="172">
        <v>4</v>
      </c>
      <c r="M17" s="318">
        <v>3.84</v>
      </c>
      <c r="N17" s="111" t="s">
        <v>28</v>
      </c>
      <c r="O17" s="111" t="s">
        <v>75</v>
      </c>
      <c r="P17" s="196">
        <v>4.2222222222222223</v>
      </c>
      <c r="Q17" s="318">
        <v>3.8</v>
      </c>
    </row>
    <row r="18" spans="1:17" s="6" customFormat="1" ht="15" customHeight="1" x14ac:dyDescent="0.25">
      <c r="A18" s="20">
        <v>13</v>
      </c>
      <c r="B18" s="111" t="s">
        <v>1</v>
      </c>
      <c r="C18" s="111" t="s">
        <v>193</v>
      </c>
      <c r="D18" s="172">
        <v>4.2857142857142856</v>
      </c>
      <c r="E18" s="318">
        <v>3.92</v>
      </c>
      <c r="F18" s="111" t="s">
        <v>25</v>
      </c>
      <c r="G18" s="111" t="s">
        <v>186</v>
      </c>
      <c r="H18" s="172">
        <v>4.125</v>
      </c>
      <c r="I18" s="318">
        <v>3.79</v>
      </c>
      <c r="J18" s="111" t="s">
        <v>45</v>
      </c>
      <c r="K18" s="111" t="s">
        <v>49</v>
      </c>
      <c r="L18" s="172">
        <v>4</v>
      </c>
      <c r="M18" s="318">
        <v>3.84</v>
      </c>
      <c r="N18" s="111" t="s">
        <v>36</v>
      </c>
      <c r="O18" s="111" t="s">
        <v>66</v>
      </c>
      <c r="P18" s="196">
        <v>4.2</v>
      </c>
      <c r="Q18" s="318">
        <v>3.8</v>
      </c>
    </row>
    <row r="19" spans="1:17" s="6" customFormat="1" ht="15" customHeight="1" x14ac:dyDescent="0.25">
      <c r="A19" s="20">
        <v>14</v>
      </c>
      <c r="B19" s="111" t="s">
        <v>0</v>
      </c>
      <c r="C19" s="111" t="s">
        <v>146</v>
      </c>
      <c r="D19" s="172">
        <v>4.2592592592592595</v>
      </c>
      <c r="E19" s="318">
        <v>3.92</v>
      </c>
      <c r="F19" s="111" t="s">
        <v>25</v>
      </c>
      <c r="G19" s="111" t="s">
        <v>123</v>
      </c>
      <c r="H19" s="172">
        <v>4.1111111111111107</v>
      </c>
      <c r="I19" s="318">
        <v>3.79</v>
      </c>
      <c r="J19" s="111" t="s">
        <v>45</v>
      </c>
      <c r="K19" s="111" t="s">
        <v>55</v>
      </c>
      <c r="L19" s="172">
        <v>4</v>
      </c>
      <c r="M19" s="318">
        <v>3.84</v>
      </c>
      <c r="N19" s="111" t="s">
        <v>0</v>
      </c>
      <c r="O19" s="111" t="s">
        <v>80</v>
      </c>
      <c r="P19" s="196">
        <v>4.2</v>
      </c>
      <c r="Q19" s="318">
        <v>3.8</v>
      </c>
    </row>
    <row r="20" spans="1:17" s="6" customFormat="1" ht="15" customHeight="1" x14ac:dyDescent="0.25">
      <c r="A20" s="20">
        <v>15</v>
      </c>
      <c r="B20" s="111" t="s">
        <v>28</v>
      </c>
      <c r="C20" s="111" t="s">
        <v>75</v>
      </c>
      <c r="D20" s="172">
        <v>4.25</v>
      </c>
      <c r="E20" s="318">
        <v>3.92</v>
      </c>
      <c r="F20" s="111" t="s">
        <v>28</v>
      </c>
      <c r="G20" s="111" t="s">
        <v>85</v>
      </c>
      <c r="H20" s="172">
        <v>4.09375</v>
      </c>
      <c r="I20" s="318">
        <v>3.79</v>
      </c>
      <c r="J20" s="111" t="s">
        <v>45</v>
      </c>
      <c r="K20" s="111" t="s">
        <v>48</v>
      </c>
      <c r="L20" s="172">
        <v>4</v>
      </c>
      <c r="M20" s="318">
        <v>3.84</v>
      </c>
      <c r="N20" s="111" t="s">
        <v>25</v>
      </c>
      <c r="O20" s="111" t="s">
        <v>88</v>
      </c>
      <c r="P20" s="196">
        <v>4.0999999999999996</v>
      </c>
      <c r="Q20" s="318">
        <v>3.8</v>
      </c>
    </row>
    <row r="21" spans="1:17" s="6" customFormat="1" ht="15" customHeight="1" x14ac:dyDescent="0.25">
      <c r="A21" s="20">
        <v>16</v>
      </c>
      <c r="B21" s="111" t="s">
        <v>28</v>
      </c>
      <c r="C21" s="111" t="s">
        <v>150</v>
      </c>
      <c r="D21" s="172">
        <v>4.25</v>
      </c>
      <c r="E21" s="318">
        <v>3.92</v>
      </c>
      <c r="F21" s="111" t="s">
        <v>1</v>
      </c>
      <c r="G21" s="111" t="s">
        <v>171</v>
      </c>
      <c r="H21" s="172">
        <v>4.083333333333333</v>
      </c>
      <c r="I21" s="318">
        <v>3.79</v>
      </c>
      <c r="J21" s="111" t="s">
        <v>36</v>
      </c>
      <c r="K21" s="111" t="s">
        <v>148</v>
      </c>
      <c r="L21" s="172">
        <v>4</v>
      </c>
      <c r="M21" s="318">
        <v>3.84</v>
      </c>
      <c r="N21" s="111" t="s">
        <v>1</v>
      </c>
      <c r="O21" s="111" t="s">
        <v>140</v>
      </c>
      <c r="P21" s="196">
        <v>4.0769230769230766</v>
      </c>
      <c r="Q21" s="318">
        <v>3.8</v>
      </c>
    </row>
    <row r="22" spans="1:17" s="6" customFormat="1" ht="15" customHeight="1" x14ac:dyDescent="0.25">
      <c r="A22" s="20">
        <v>17</v>
      </c>
      <c r="B22" s="111" t="s">
        <v>1</v>
      </c>
      <c r="C22" s="111" t="s">
        <v>172</v>
      </c>
      <c r="D22" s="172">
        <v>4.25</v>
      </c>
      <c r="E22" s="318">
        <v>3.92</v>
      </c>
      <c r="F22" s="111" t="s">
        <v>28</v>
      </c>
      <c r="G22" s="111" t="s">
        <v>150</v>
      </c>
      <c r="H22" s="172">
        <v>4.0714285714285712</v>
      </c>
      <c r="I22" s="318">
        <v>3.79</v>
      </c>
      <c r="J22" s="111" t="s">
        <v>36</v>
      </c>
      <c r="K22" s="111" t="s">
        <v>65</v>
      </c>
      <c r="L22" s="172">
        <v>4</v>
      </c>
      <c r="M22" s="318">
        <v>3.84</v>
      </c>
      <c r="N22" s="111" t="s">
        <v>1</v>
      </c>
      <c r="O22" s="111" t="s">
        <v>21</v>
      </c>
      <c r="P22" s="196">
        <v>4.0555555555555554</v>
      </c>
      <c r="Q22" s="318">
        <v>3.8</v>
      </c>
    </row>
    <row r="23" spans="1:17" s="6" customFormat="1" ht="15" customHeight="1" x14ac:dyDescent="0.25">
      <c r="A23" s="20">
        <v>18</v>
      </c>
      <c r="B23" s="111" t="s">
        <v>36</v>
      </c>
      <c r="C23" s="111" t="s">
        <v>133</v>
      </c>
      <c r="D23" s="172">
        <v>4.2222222222222223</v>
      </c>
      <c r="E23" s="318">
        <v>3.92</v>
      </c>
      <c r="F23" s="111" t="s">
        <v>1</v>
      </c>
      <c r="G23" s="111" t="s">
        <v>177</v>
      </c>
      <c r="H23" s="172">
        <v>4.0714285714285712</v>
      </c>
      <c r="I23" s="318">
        <v>3.79</v>
      </c>
      <c r="J23" s="111" t="s">
        <v>36</v>
      </c>
      <c r="K23" s="111" t="s">
        <v>147</v>
      </c>
      <c r="L23" s="172">
        <v>4</v>
      </c>
      <c r="M23" s="318">
        <v>3.84</v>
      </c>
      <c r="N23" s="111" t="s">
        <v>54</v>
      </c>
      <c r="O23" s="111" t="s">
        <v>69</v>
      </c>
      <c r="P23" s="196">
        <v>4</v>
      </c>
      <c r="Q23" s="318">
        <v>3.8</v>
      </c>
    </row>
    <row r="24" spans="1:17" s="6" customFormat="1" ht="15" customHeight="1" x14ac:dyDescent="0.25">
      <c r="A24" s="20">
        <v>19</v>
      </c>
      <c r="B24" s="111" t="s">
        <v>1</v>
      </c>
      <c r="C24" s="111" t="s">
        <v>175</v>
      </c>
      <c r="D24" s="172">
        <v>4.166666666666667</v>
      </c>
      <c r="E24" s="318">
        <v>3.92</v>
      </c>
      <c r="F24" s="111" t="s">
        <v>1</v>
      </c>
      <c r="G24" s="111" t="s">
        <v>180</v>
      </c>
      <c r="H24" s="172">
        <v>4.0666666666666664</v>
      </c>
      <c r="I24" s="318">
        <v>3.79</v>
      </c>
      <c r="J24" s="111" t="s">
        <v>28</v>
      </c>
      <c r="K24" s="111" t="s">
        <v>134</v>
      </c>
      <c r="L24" s="172">
        <v>4</v>
      </c>
      <c r="M24" s="318">
        <v>3.84</v>
      </c>
      <c r="N24" s="111" t="s">
        <v>54</v>
      </c>
      <c r="O24" s="111" t="s">
        <v>72</v>
      </c>
      <c r="P24" s="196">
        <v>4</v>
      </c>
      <c r="Q24" s="318">
        <v>3.8</v>
      </c>
    </row>
    <row r="25" spans="1:17" s="6" customFormat="1" ht="15" customHeight="1" thickBot="1" x14ac:dyDescent="0.3">
      <c r="A25" s="21">
        <v>20</v>
      </c>
      <c r="B25" s="112" t="s">
        <v>1</v>
      </c>
      <c r="C25" s="112" t="s">
        <v>174</v>
      </c>
      <c r="D25" s="341">
        <v>4.1071428571428568</v>
      </c>
      <c r="E25" s="320">
        <v>3.92</v>
      </c>
      <c r="F25" s="112" t="s">
        <v>1</v>
      </c>
      <c r="G25" s="112" t="s">
        <v>162</v>
      </c>
      <c r="H25" s="341">
        <v>4.0555555555555554</v>
      </c>
      <c r="I25" s="320">
        <v>3.79</v>
      </c>
      <c r="J25" s="112" t="s">
        <v>28</v>
      </c>
      <c r="K25" s="112" t="s">
        <v>32</v>
      </c>
      <c r="L25" s="341">
        <v>4</v>
      </c>
      <c r="M25" s="320">
        <v>3.84</v>
      </c>
      <c r="N25" s="112" t="s">
        <v>36</v>
      </c>
      <c r="O25" s="112" t="s">
        <v>133</v>
      </c>
      <c r="P25" s="198">
        <v>4</v>
      </c>
      <c r="Q25" s="320">
        <v>3.8</v>
      </c>
    </row>
    <row r="26" spans="1:17" s="6" customFormat="1" ht="15" customHeight="1" x14ac:dyDescent="0.25">
      <c r="A26" s="23">
        <v>21</v>
      </c>
      <c r="B26" s="114" t="s">
        <v>0</v>
      </c>
      <c r="C26" s="114" t="s">
        <v>131</v>
      </c>
      <c r="D26" s="70">
        <v>4.0999999999999996</v>
      </c>
      <c r="E26" s="317">
        <v>3.92</v>
      </c>
      <c r="F26" s="114" t="s">
        <v>54</v>
      </c>
      <c r="G26" s="114" t="s">
        <v>68</v>
      </c>
      <c r="H26" s="70">
        <v>4.0526315789473681</v>
      </c>
      <c r="I26" s="317">
        <v>3.79</v>
      </c>
      <c r="J26" s="114" t="s">
        <v>28</v>
      </c>
      <c r="K26" s="114" t="s">
        <v>34</v>
      </c>
      <c r="L26" s="70">
        <v>4</v>
      </c>
      <c r="M26" s="317">
        <v>3.84</v>
      </c>
      <c r="N26" s="114" t="s">
        <v>36</v>
      </c>
      <c r="O26" s="114" t="s">
        <v>37</v>
      </c>
      <c r="P26" s="195">
        <v>4</v>
      </c>
      <c r="Q26" s="317">
        <v>3.8</v>
      </c>
    </row>
    <row r="27" spans="1:17" s="6" customFormat="1" ht="15" customHeight="1" x14ac:dyDescent="0.25">
      <c r="A27" s="20">
        <v>22</v>
      </c>
      <c r="B27" s="111" t="s">
        <v>0</v>
      </c>
      <c r="C27" s="111" t="s">
        <v>125</v>
      </c>
      <c r="D27" s="172">
        <v>4.083333333333333</v>
      </c>
      <c r="E27" s="318">
        <v>3.92</v>
      </c>
      <c r="F27" s="111" t="s">
        <v>45</v>
      </c>
      <c r="G27" s="111" t="s">
        <v>198</v>
      </c>
      <c r="H27" s="172">
        <v>4</v>
      </c>
      <c r="I27" s="318">
        <v>3.79</v>
      </c>
      <c r="J27" s="111" t="s">
        <v>25</v>
      </c>
      <c r="K27" s="111" t="s">
        <v>138</v>
      </c>
      <c r="L27" s="172">
        <v>4</v>
      </c>
      <c r="M27" s="318">
        <v>3.84</v>
      </c>
      <c r="N27" s="111" t="s">
        <v>36</v>
      </c>
      <c r="O27" s="111" t="s">
        <v>42</v>
      </c>
      <c r="P27" s="196">
        <v>4</v>
      </c>
      <c r="Q27" s="318">
        <v>3.8</v>
      </c>
    </row>
    <row r="28" spans="1:17" s="6" customFormat="1" ht="15" customHeight="1" x14ac:dyDescent="0.25">
      <c r="A28" s="20">
        <v>23</v>
      </c>
      <c r="B28" s="111" t="s">
        <v>1</v>
      </c>
      <c r="C28" s="111" t="s">
        <v>171</v>
      </c>
      <c r="D28" s="341">
        <v>4.0769230769230766</v>
      </c>
      <c r="E28" s="318">
        <v>3.92</v>
      </c>
      <c r="F28" s="111" t="s">
        <v>36</v>
      </c>
      <c r="G28" s="111" t="s">
        <v>39</v>
      </c>
      <c r="H28" s="341">
        <v>4</v>
      </c>
      <c r="I28" s="318">
        <v>3.79</v>
      </c>
      <c r="J28" s="111" t="s">
        <v>1</v>
      </c>
      <c r="K28" s="111" t="s">
        <v>15</v>
      </c>
      <c r="L28" s="341">
        <v>4</v>
      </c>
      <c r="M28" s="318">
        <v>3.84</v>
      </c>
      <c r="N28" s="111" t="s">
        <v>28</v>
      </c>
      <c r="O28" s="111" t="s">
        <v>134</v>
      </c>
      <c r="P28" s="196">
        <v>4</v>
      </c>
      <c r="Q28" s="318">
        <v>3.8</v>
      </c>
    </row>
    <row r="29" spans="1:17" s="6" customFormat="1" ht="15" customHeight="1" x14ac:dyDescent="0.25">
      <c r="A29" s="20">
        <v>24</v>
      </c>
      <c r="B29" s="111" t="s">
        <v>25</v>
      </c>
      <c r="C29" s="111" t="s">
        <v>123</v>
      </c>
      <c r="D29" s="172">
        <v>4.0625</v>
      </c>
      <c r="E29" s="318">
        <v>3.92</v>
      </c>
      <c r="F29" s="111" t="s">
        <v>28</v>
      </c>
      <c r="G29" s="111" t="s">
        <v>127</v>
      </c>
      <c r="H29" s="172">
        <v>4</v>
      </c>
      <c r="I29" s="318">
        <v>3.79</v>
      </c>
      <c r="J29" s="111" t="s">
        <v>1</v>
      </c>
      <c r="K29" s="111" t="s">
        <v>13</v>
      </c>
      <c r="L29" s="172">
        <v>4</v>
      </c>
      <c r="M29" s="318">
        <v>3.84</v>
      </c>
      <c r="N29" s="111" t="s">
        <v>25</v>
      </c>
      <c r="O29" s="111" t="s">
        <v>123</v>
      </c>
      <c r="P29" s="196">
        <v>4</v>
      </c>
      <c r="Q29" s="318">
        <v>3.8</v>
      </c>
    </row>
    <row r="30" spans="1:17" s="6" customFormat="1" ht="15" customHeight="1" x14ac:dyDescent="0.25">
      <c r="A30" s="20">
        <v>25</v>
      </c>
      <c r="B30" s="111" t="s">
        <v>36</v>
      </c>
      <c r="C30" s="111" t="s">
        <v>148</v>
      </c>
      <c r="D30" s="172">
        <v>4.0588235294117645</v>
      </c>
      <c r="E30" s="318">
        <v>3.92</v>
      </c>
      <c r="F30" s="111" t="s">
        <v>28</v>
      </c>
      <c r="G30" s="111" t="s">
        <v>32</v>
      </c>
      <c r="H30" s="172">
        <v>4</v>
      </c>
      <c r="I30" s="318">
        <v>3.79</v>
      </c>
      <c r="J30" s="111" t="s">
        <v>1</v>
      </c>
      <c r="K30" s="111" t="s">
        <v>140</v>
      </c>
      <c r="L30" s="172">
        <v>4</v>
      </c>
      <c r="M30" s="318">
        <v>3.84</v>
      </c>
      <c r="N30" s="111" t="s">
        <v>25</v>
      </c>
      <c r="O30" s="111" t="s">
        <v>77</v>
      </c>
      <c r="P30" s="196">
        <v>4</v>
      </c>
      <c r="Q30" s="318">
        <v>3.8</v>
      </c>
    </row>
    <row r="31" spans="1:17" s="6" customFormat="1" ht="15" customHeight="1" x14ac:dyDescent="0.25">
      <c r="A31" s="20">
        <v>26</v>
      </c>
      <c r="B31" s="111" t="s">
        <v>28</v>
      </c>
      <c r="C31" s="111" t="s">
        <v>134</v>
      </c>
      <c r="D31" s="172">
        <v>4.0571428571428569</v>
      </c>
      <c r="E31" s="318">
        <v>3.92</v>
      </c>
      <c r="F31" s="111" t="s">
        <v>28</v>
      </c>
      <c r="G31" s="111" t="s">
        <v>31</v>
      </c>
      <c r="H31" s="172">
        <v>4</v>
      </c>
      <c r="I31" s="318">
        <v>3.79</v>
      </c>
      <c r="J31" s="111" t="s">
        <v>1</v>
      </c>
      <c r="K31" s="111" t="s">
        <v>16</v>
      </c>
      <c r="L31" s="172">
        <v>4</v>
      </c>
      <c r="M31" s="318">
        <v>3.84</v>
      </c>
      <c r="N31" s="111" t="s">
        <v>25</v>
      </c>
      <c r="O31" s="111" t="s">
        <v>78</v>
      </c>
      <c r="P31" s="196">
        <v>4</v>
      </c>
      <c r="Q31" s="318">
        <v>3.8</v>
      </c>
    </row>
    <row r="32" spans="1:17" s="6" customFormat="1" ht="15" customHeight="1" x14ac:dyDescent="0.25">
      <c r="A32" s="20">
        <v>27</v>
      </c>
      <c r="B32" s="111" t="s">
        <v>28</v>
      </c>
      <c r="C32" s="111" t="s">
        <v>33</v>
      </c>
      <c r="D32" s="172">
        <v>4.0526315789473681</v>
      </c>
      <c r="E32" s="318">
        <v>3.92</v>
      </c>
      <c r="F32" s="111" t="s">
        <v>28</v>
      </c>
      <c r="G32" s="111" t="s">
        <v>200</v>
      </c>
      <c r="H32" s="172">
        <v>4</v>
      </c>
      <c r="I32" s="318">
        <v>3.79</v>
      </c>
      <c r="J32" s="111" t="s">
        <v>1</v>
      </c>
      <c r="K32" s="111" t="s">
        <v>141</v>
      </c>
      <c r="L32" s="172">
        <v>4</v>
      </c>
      <c r="M32" s="318">
        <v>3.84</v>
      </c>
      <c r="N32" s="111" t="s">
        <v>25</v>
      </c>
      <c r="O32" s="111" t="s">
        <v>76</v>
      </c>
      <c r="P32" s="196">
        <v>4</v>
      </c>
      <c r="Q32" s="318">
        <v>3.8</v>
      </c>
    </row>
    <row r="33" spans="1:17" s="6" customFormat="1" ht="15" customHeight="1" x14ac:dyDescent="0.25">
      <c r="A33" s="20">
        <v>28</v>
      </c>
      <c r="B33" s="111" t="s">
        <v>54</v>
      </c>
      <c r="C33" s="111" t="s">
        <v>145</v>
      </c>
      <c r="D33" s="172">
        <v>4</v>
      </c>
      <c r="E33" s="318">
        <v>3.92</v>
      </c>
      <c r="F33" s="111" t="s">
        <v>28</v>
      </c>
      <c r="G33" s="111" t="s">
        <v>152</v>
      </c>
      <c r="H33" s="172">
        <v>4</v>
      </c>
      <c r="I33" s="318">
        <v>3.79</v>
      </c>
      <c r="J33" s="111" t="s">
        <v>1</v>
      </c>
      <c r="K33" s="111" t="s">
        <v>3</v>
      </c>
      <c r="L33" s="172">
        <v>4</v>
      </c>
      <c r="M33" s="318">
        <v>3.84</v>
      </c>
      <c r="N33" s="111" t="s">
        <v>25</v>
      </c>
      <c r="O33" s="111" t="s">
        <v>139</v>
      </c>
      <c r="P33" s="196">
        <v>4</v>
      </c>
      <c r="Q33" s="318">
        <v>3.8</v>
      </c>
    </row>
    <row r="34" spans="1:17" s="6" customFormat="1" ht="15" customHeight="1" x14ac:dyDescent="0.25">
      <c r="A34" s="20">
        <v>29</v>
      </c>
      <c r="B34" s="111" t="s">
        <v>54</v>
      </c>
      <c r="C34" s="111" t="s">
        <v>199</v>
      </c>
      <c r="D34" s="172">
        <v>4</v>
      </c>
      <c r="E34" s="318">
        <v>3.92</v>
      </c>
      <c r="F34" s="111" t="s">
        <v>1</v>
      </c>
      <c r="G34" s="111" t="s">
        <v>203</v>
      </c>
      <c r="H34" s="172">
        <v>4</v>
      </c>
      <c r="I34" s="318">
        <v>3.79</v>
      </c>
      <c r="J34" s="111" t="s">
        <v>1</v>
      </c>
      <c r="K34" s="111" t="s">
        <v>126</v>
      </c>
      <c r="L34" s="172">
        <v>4</v>
      </c>
      <c r="M34" s="318">
        <v>3.84</v>
      </c>
      <c r="N34" s="111" t="s">
        <v>1</v>
      </c>
      <c r="O34" s="111" t="s">
        <v>11</v>
      </c>
      <c r="P34" s="196">
        <v>4</v>
      </c>
      <c r="Q34" s="318">
        <v>3.8</v>
      </c>
    </row>
    <row r="35" spans="1:17" s="6" customFormat="1" ht="15" customHeight="1" thickBot="1" x14ac:dyDescent="0.3">
      <c r="A35" s="22">
        <v>30</v>
      </c>
      <c r="B35" s="113" t="s">
        <v>45</v>
      </c>
      <c r="C35" s="113" t="s">
        <v>183</v>
      </c>
      <c r="D35" s="176">
        <v>4</v>
      </c>
      <c r="E35" s="319">
        <v>3.92</v>
      </c>
      <c r="F35" s="113" t="s">
        <v>1</v>
      </c>
      <c r="G35" s="113" t="s">
        <v>169</v>
      </c>
      <c r="H35" s="176">
        <v>4</v>
      </c>
      <c r="I35" s="319">
        <v>3.79</v>
      </c>
      <c r="J35" s="113" t="s">
        <v>0</v>
      </c>
      <c r="K35" s="113" t="s">
        <v>81</v>
      </c>
      <c r="L35" s="176">
        <v>4</v>
      </c>
      <c r="M35" s="319">
        <v>3.84</v>
      </c>
      <c r="N35" s="113" t="s">
        <v>1</v>
      </c>
      <c r="O35" s="113" t="s">
        <v>17</v>
      </c>
      <c r="P35" s="197">
        <v>4</v>
      </c>
      <c r="Q35" s="319">
        <v>3.8</v>
      </c>
    </row>
    <row r="36" spans="1:17" s="6" customFormat="1" ht="15" customHeight="1" x14ac:dyDescent="0.25">
      <c r="A36" s="20">
        <v>31</v>
      </c>
      <c r="B36" s="111" t="s">
        <v>45</v>
      </c>
      <c r="C36" s="111" t="s">
        <v>191</v>
      </c>
      <c r="D36" s="70">
        <v>4</v>
      </c>
      <c r="E36" s="318">
        <v>3.92</v>
      </c>
      <c r="F36" s="111" t="s">
        <v>1</v>
      </c>
      <c r="G36" s="111" t="s">
        <v>178</v>
      </c>
      <c r="H36" s="70">
        <v>4</v>
      </c>
      <c r="I36" s="318">
        <v>3.79</v>
      </c>
      <c r="J36" s="111" t="s">
        <v>0</v>
      </c>
      <c r="K36" s="111" t="s">
        <v>84</v>
      </c>
      <c r="L36" s="70">
        <v>4</v>
      </c>
      <c r="M36" s="318">
        <v>3.84</v>
      </c>
      <c r="N36" s="111" t="s">
        <v>1</v>
      </c>
      <c r="O36" s="111" t="s">
        <v>22</v>
      </c>
      <c r="P36" s="196">
        <v>4</v>
      </c>
      <c r="Q36" s="318">
        <v>3.8</v>
      </c>
    </row>
    <row r="37" spans="1:17" s="6" customFormat="1" ht="15" customHeight="1" x14ac:dyDescent="0.25">
      <c r="A37" s="20">
        <v>32</v>
      </c>
      <c r="B37" s="111" t="s">
        <v>36</v>
      </c>
      <c r="C37" s="111" t="s">
        <v>65</v>
      </c>
      <c r="D37" s="172">
        <v>4</v>
      </c>
      <c r="E37" s="318">
        <v>3.92</v>
      </c>
      <c r="F37" s="111" t="s">
        <v>1</v>
      </c>
      <c r="G37" s="111" t="s">
        <v>193</v>
      </c>
      <c r="H37" s="172">
        <v>4</v>
      </c>
      <c r="I37" s="318">
        <v>3.79</v>
      </c>
      <c r="J37" s="111" t="s">
        <v>25</v>
      </c>
      <c r="K37" s="111" t="s">
        <v>123</v>
      </c>
      <c r="L37" s="172">
        <v>3.95</v>
      </c>
      <c r="M37" s="318">
        <v>3.84</v>
      </c>
      <c r="N37" s="111" t="s">
        <v>1</v>
      </c>
      <c r="O37" s="111" t="s">
        <v>20</v>
      </c>
      <c r="P37" s="196">
        <v>4</v>
      </c>
      <c r="Q37" s="318">
        <v>3.8</v>
      </c>
    </row>
    <row r="38" spans="1:17" s="6" customFormat="1" ht="15" customHeight="1" x14ac:dyDescent="0.25">
      <c r="A38" s="20">
        <v>33</v>
      </c>
      <c r="B38" s="111" t="s">
        <v>36</v>
      </c>
      <c r="C38" s="111" t="s">
        <v>39</v>
      </c>
      <c r="D38" s="172">
        <v>4</v>
      </c>
      <c r="E38" s="318">
        <v>3.92</v>
      </c>
      <c r="F38" s="111" t="s">
        <v>1</v>
      </c>
      <c r="G38" s="111" t="s">
        <v>174</v>
      </c>
      <c r="H38" s="172">
        <v>3.9705882352941178</v>
      </c>
      <c r="I38" s="318">
        <v>3.79</v>
      </c>
      <c r="J38" s="111" t="s">
        <v>1</v>
      </c>
      <c r="K38" s="111" t="s">
        <v>161</v>
      </c>
      <c r="L38" s="172">
        <v>3.9</v>
      </c>
      <c r="M38" s="318">
        <v>3.84</v>
      </c>
      <c r="N38" s="111" t="s">
        <v>1</v>
      </c>
      <c r="O38" s="111" t="s">
        <v>7</v>
      </c>
      <c r="P38" s="196">
        <v>4</v>
      </c>
      <c r="Q38" s="318">
        <v>3.8</v>
      </c>
    </row>
    <row r="39" spans="1:17" s="6" customFormat="1" ht="15" customHeight="1" x14ac:dyDescent="0.25">
      <c r="A39" s="20">
        <v>34</v>
      </c>
      <c r="B39" s="111" t="s">
        <v>36</v>
      </c>
      <c r="C39" s="111" t="s">
        <v>35</v>
      </c>
      <c r="D39" s="172">
        <v>4</v>
      </c>
      <c r="E39" s="318">
        <v>3.92</v>
      </c>
      <c r="F39" s="111" t="s">
        <v>0</v>
      </c>
      <c r="G39" s="111" t="s">
        <v>146</v>
      </c>
      <c r="H39" s="172">
        <v>3.96</v>
      </c>
      <c r="I39" s="318">
        <v>3.79</v>
      </c>
      <c r="J39" s="111" t="s">
        <v>54</v>
      </c>
      <c r="K39" s="111" t="s">
        <v>71</v>
      </c>
      <c r="L39" s="172">
        <v>3.8888888888888888</v>
      </c>
      <c r="M39" s="318">
        <v>3.84</v>
      </c>
      <c r="N39" s="111" t="s">
        <v>1</v>
      </c>
      <c r="O39" s="111" t="s">
        <v>16</v>
      </c>
      <c r="P39" s="196">
        <v>4</v>
      </c>
      <c r="Q39" s="318">
        <v>3.8</v>
      </c>
    </row>
    <row r="40" spans="1:17" s="6" customFormat="1" ht="15" customHeight="1" x14ac:dyDescent="0.25">
      <c r="A40" s="20">
        <v>35</v>
      </c>
      <c r="B40" s="111" t="s">
        <v>28</v>
      </c>
      <c r="C40" s="111" t="s">
        <v>196</v>
      </c>
      <c r="D40" s="172">
        <v>4</v>
      </c>
      <c r="E40" s="318">
        <v>3.92</v>
      </c>
      <c r="F40" s="111" t="s">
        <v>28</v>
      </c>
      <c r="G40" s="111" t="s">
        <v>33</v>
      </c>
      <c r="H40" s="172">
        <v>3.875</v>
      </c>
      <c r="I40" s="318">
        <v>3.79</v>
      </c>
      <c r="J40" s="111" t="s">
        <v>1</v>
      </c>
      <c r="K40" s="111" t="s">
        <v>142</v>
      </c>
      <c r="L40" s="172">
        <v>3.8846153846153846</v>
      </c>
      <c r="M40" s="318">
        <v>3.84</v>
      </c>
      <c r="N40" s="111" t="s">
        <v>1</v>
      </c>
      <c r="O40" s="111" t="s">
        <v>126</v>
      </c>
      <c r="P40" s="196">
        <v>4</v>
      </c>
      <c r="Q40" s="318">
        <v>3.8</v>
      </c>
    </row>
    <row r="41" spans="1:17" s="6" customFormat="1" ht="15" customHeight="1" x14ac:dyDescent="0.25">
      <c r="A41" s="20">
        <v>36</v>
      </c>
      <c r="B41" s="111" t="s">
        <v>28</v>
      </c>
      <c r="C41" s="111" t="s">
        <v>152</v>
      </c>
      <c r="D41" s="172">
        <v>4</v>
      </c>
      <c r="E41" s="318">
        <v>3.92</v>
      </c>
      <c r="F41" s="111" t="s">
        <v>28</v>
      </c>
      <c r="G41" s="111" t="s">
        <v>134</v>
      </c>
      <c r="H41" s="172">
        <v>3.870967741935484</v>
      </c>
      <c r="I41" s="318">
        <v>3.79</v>
      </c>
      <c r="J41" s="111" t="s">
        <v>45</v>
      </c>
      <c r="K41" s="111" t="s">
        <v>53</v>
      </c>
      <c r="L41" s="172">
        <v>3.8571428571428572</v>
      </c>
      <c r="M41" s="318">
        <v>3.84</v>
      </c>
      <c r="N41" s="111" t="s">
        <v>1</v>
      </c>
      <c r="O41" s="111" t="s">
        <v>142</v>
      </c>
      <c r="P41" s="196">
        <v>3.9714285714285715</v>
      </c>
      <c r="Q41" s="318">
        <v>3.8</v>
      </c>
    </row>
    <row r="42" spans="1:17" s="6" customFormat="1" ht="15" customHeight="1" x14ac:dyDescent="0.25">
      <c r="A42" s="20">
        <v>37</v>
      </c>
      <c r="B42" s="111" t="s">
        <v>1</v>
      </c>
      <c r="C42" s="111" t="s">
        <v>22</v>
      </c>
      <c r="D42" s="172">
        <v>4</v>
      </c>
      <c r="E42" s="318">
        <v>3.92</v>
      </c>
      <c r="F42" s="111" t="s">
        <v>25</v>
      </c>
      <c r="G42" s="111" t="s">
        <v>88</v>
      </c>
      <c r="H42" s="172">
        <v>3.8571428571428572</v>
      </c>
      <c r="I42" s="318">
        <v>3.79</v>
      </c>
      <c r="J42" s="111" t="s">
        <v>28</v>
      </c>
      <c r="K42" s="111" t="s">
        <v>33</v>
      </c>
      <c r="L42" s="172">
        <v>3.8461538461538463</v>
      </c>
      <c r="M42" s="318">
        <v>3.84</v>
      </c>
      <c r="N42" s="111" t="s">
        <v>1</v>
      </c>
      <c r="O42" s="111" t="s">
        <v>14</v>
      </c>
      <c r="P42" s="196">
        <v>3.9583333333333335</v>
      </c>
      <c r="Q42" s="318">
        <v>3.8</v>
      </c>
    </row>
    <row r="43" spans="1:17" s="6" customFormat="1" ht="15" customHeight="1" x14ac:dyDescent="0.25">
      <c r="A43" s="20">
        <v>38</v>
      </c>
      <c r="B43" s="111" t="s">
        <v>1</v>
      </c>
      <c r="C43" s="111" t="s">
        <v>185</v>
      </c>
      <c r="D43" s="172">
        <v>4</v>
      </c>
      <c r="E43" s="318">
        <v>3.92</v>
      </c>
      <c r="F43" s="111" t="s">
        <v>54</v>
      </c>
      <c r="G43" s="111" t="s">
        <v>71</v>
      </c>
      <c r="H43" s="172">
        <v>3.8461538461538463</v>
      </c>
      <c r="I43" s="318">
        <v>3.79</v>
      </c>
      <c r="J43" s="111" t="s">
        <v>54</v>
      </c>
      <c r="K43" s="111" t="s">
        <v>72</v>
      </c>
      <c r="L43" s="172">
        <v>3.8333333333333335</v>
      </c>
      <c r="M43" s="318">
        <v>3.84</v>
      </c>
      <c r="N43" s="111" t="s">
        <v>1</v>
      </c>
      <c r="O43" s="111" t="s">
        <v>10</v>
      </c>
      <c r="P43" s="196">
        <v>3.9166666666666665</v>
      </c>
      <c r="Q43" s="318">
        <v>3.8</v>
      </c>
    </row>
    <row r="44" spans="1:17" s="6" customFormat="1" ht="15" customHeight="1" x14ac:dyDescent="0.25">
      <c r="A44" s="20">
        <v>39</v>
      </c>
      <c r="B44" s="111" t="s">
        <v>1</v>
      </c>
      <c r="C44" s="111" t="s">
        <v>167</v>
      </c>
      <c r="D44" s="172">
        <v>4</v>
      </c>
      <c r="E44" s="318">
        <v>3.92</v>
      </c>
      <c r="F44" s="111" t="s">
        <v>1</v>
      </c>
      <c r="G44" s="111" t="s">
        <v>172</v>
      </c>
      <c r="H44" s="172">
        <v>3.8372093023255816</v>
      </c>
      <c r="I44" s="318">
        <v>3.79</v>
      </c>
      <c r="J44" s="111" t="s">
        <v>25</v>
      </c>
      <c r="K44" s="111" t="s">
        <v>155</v>
      </c>
      <c r="L44" s="172">
        <v>3.8333333333333335</v>
      </c>
      <c r="M44" s="318">
        <v>3.84</v>
      </c>
      <c r="N44" s="111" t="s">
        <v>1</v>
      </c>
      <c r="O44" s="111" t="s">
        <v>141</v>
      </c>
      <c r="P44" s="196">
        <v>3.9230769230769229</v>
      </c>
      <c r="Q44" s="318">
        <v>3.8</v>
      </c>
    </row>
    <row r="45" spans="1:17" s="6" customFormat="1" ht="15" customHeight="1" thickBot="1" x14ac:dyDescent="0.3">
      <c r="A45" s="21">
        <v>40</v>
      </c>
      <c r="B45" s="112" t="s">
        <v>1</v>
      </c>
      <c r="C45" s="112" t="s">
        <v>168</v>
      </c>
      <c r="D45" s="176">
        <v>4</v>
      </c>
      <c r="E45" s="320">
        <v>3.92</v>
      </c>
      <c r="F45" s="112" t="s">
        <v>1</v>
      </c>
      <c r="G45" s="112" t="s">
        <v>163</v>
      </c>
      <c r="H45" s="176">
        <v>3.8235294117647061</v>
      </c>
      <c r="I45" s="320">
        <v>3.79</v>
      </c>
      <c r="J45" s="112" t="s">
        <v>1</v>
      </c>
      <c r="K45" s="112" t="s">
        <v>162</v>
      </c>
      <c r="L45" s="176">
        <v>3.8333333333333335</v>
      </c>
      <c r="M45" s="320">
        <v>3.84</v>
      </c>
      <c r="N45" s="112" t="s">
        <v>54</v>
      </c>
      <c r="O45" s="112" t="s">
        <v>68</v>
      </c>
      <c r="P45" s="198">
        <v>3.9117647058823528</v>
      </c>
      <c r="Q45" s="320">
        <v>3.8</v>
      </c>
    </row>
    <row r="46" spans="1:17" s="6" customFormat="1" ht="15" customHeight="1" x14ac:dyDescent="0.25">
      <c r="A46" s="23">
        <v>41</v>
      </c>
      <c r="B46" s="114" t="s">
        <v>54</v>
      </c>
      <c r="C46" s="114" t="s">
        <v>68</v>
      </c>
      <c r="D46" s="70">
        <v>3.9750000000000001</v>
      </c>
      <c r="E46" s="317">
        <v>3.92</v>
      </c>
      <c r="F46" s="114" t="s">
        <v>25</v>
      </c>
      <c r="G46" s="114" t="s">
        <v>158</v>
      </c>
      <c r="H46" s="70">
        <v>3.8181818181818183</v>
      </c>
      <c r="I46" s="317">
        <v>3.79</v>
      </c>
      <c r="J46" s="114" t="s">
        <v>1</v>
      </c>
      <c r="K46" s="114" t="s">
        <v>168</v>
      </c>
      <c r="L46" s="70">
        <v>3.8333333333333335</v>
      </c>
      <c r="M46" s="317">
        <v>3.84</v>
      </c>
      <c r="N46" s="114" t="s">
        <v>45</v>
      </c>
      <c r="O46" s="114" t="s">
        <v>55</v>
      </c>
      <c r="P46" s="195">
        <v>3.8888888888888888</v>
      </c>
      <c r="Q46" s="317">
        <v>3.8</v>
      </c>
    </row>
    <row r="47" spans="1:17" s="6" customFormat="1" ht="15" customHeight="1" x14ac:dyDescent="0.25">
      <c r="A47" s="20">
        <v>42</v>
      </c>
      <c r="B47" s="111" t="s">
        <v>28</v>
      </c>
      <c r="C47" s="111" t="s">
        <v>85</v>
      </c>
      <c r="D47" s="71">
        <v>3.9565217391304346</v>
      </c>
      <c r="E47" s="318">
        <v>3.92</v>
      </c>
      <c r="F47" s="111" t="s">
        <v>25</v>
      </c>
      <c r="G47" s="111" t="s">
        <v>136</v>
      </c>
      <c r="H47" s="71">
        <v>3.8</v>
      </c>
      <c r="I47" s="318">
        <v>3.79</v>
      </c>
      <c r="J47" s="111" t="s">
        <v>1</v>
      </c>
      <c r="K47" s="111" t="s">
        <v>124</v>
      </c>
      <c r="L47" s="71">
        <v>3.8235294117647061</v>
      </c>
      <c r="M47" s="318">
        <v>3.84</v>
      </c>
      <c r="N47" s="111" t="s">
        <v>28</v>
      </c>
      <c r="O47" s="111" t="s">
        <v>85</v>
      </c>
      <c r="P47" s="196">
        <v>3.8928571428571428</v>
      </c>
      <c r="Q47" s="318">
        <v>3.8</v>
      </c>
    </row>
    <row r="48" spans="1:17" s="6" customFormat="1" ht="15" customHeight="1" x14ac:dyDescent="0.25">
      <c r="A48" s="20">
        <v>43</v>
      </c>
      <c r="B48" s="111" t="s">
        <v>54</v>
      </c>
      <c r="C48" s="111" t="s">
        <v>71</v>
      </c>
      <c r="D48" s="172">
        <v>3.9523809523809526</v>
      </c>
      <c r="E48" s="318">
        <v>3.92</v>
      </c>
      <c r="F48" s="111" t="s">
        <v>1</v>
      </c>
      <c r="G48" s="111" t="s">
        <v>126</v>
      </c>
      <c r="H48" s="172">
        <v>3.8</v>
      </c>
      <c r="I48" s="318">
        <v>3.79</v>
      </c>
      <c r="J48" s="111" t="s">
        <v>0</v>
      </c>
      <c r="K48" s="111" t="s">
        <v>82</v>
      </c>
      <c r="L48" s="172">
        <v>3.8</v>
      </c>
      <c r="M48" s="318">
        <v>3.84</v>
      </c>
      <c r="N48" s="111" t="s">
        <v>28</v>
      </c>
      <c r="O48" s="111" t="s">
        <v>33</v>
      </c>
      <c r="P48" s="196">
        <v>3.8888888888888888</v>
      </c>
      <c r="Q48" s="318">
        <v>3.8</v>
      </c>
    </row>
    <row r="49" spans="1:17" s="6" customFormat="1" ht="15" customHeight="1" x14ac:dyDescent="0.25">
      <c r="A49" s="20">
        <v>44</v>
      </c>
      <c r="B49" s="111" t="s">
        <v>36</v>
      </c>
      <c r="C49" s="111" t="s">
        <v>73</v>
      </c>
      <c r="D49" s="172">
        <v>3.9375</v>
      </c>
      <c r="E49" s="318">
        <v>3.92</v>
      </c>
      <c r="F49" s="111" t="s">
        <v>45</v>
      </c>
      <c r="G49" s="111" t="s">
        <v>53</v>
      </c>
      <c r="H49" s="172">
        <v>3.7692307692307692</v>
      </c>
      <c r="I49" s="318">
        <v>3.79</v>
      </c>
      <c r="J49" s="111" t="s">
        <v>0</v>
      </c>
      <c r="K49" s="111" t="s">
        <v>125</v>
      </c>
      <c r="L49" s="172">
        <v>3.7857142857142856</v>
      </c>
      <c r="M49" s="318">
        <v>3.84</v>
      </c>
      <c r="N49" s="111" t="s">
        <v>1</v>
      </c>
      <c r="O49" s="111" t="s">
        <v>143</v>
      </c>
      <c r="P49" s="196">
        <v>3.875</v>
      </c>
      <c r="Q49" s="318">
        <v>3.8</v>
      </c>
    </row>
    <row r="50" spans="1:17" s="6" customFormat="1" ht="15" customHeight="1" x14ac:dyDescent="0.25">
      <c r="A50" s="20">
        <v>45</v>
      </c>
      <c r="B50" s="111" t="s">
        <v>1</v>
      </c>
      <c r="C50" s="111" t="s">
        <v>177</v>
      </c>
      <c r="D50" s="172">
        <v>3.9375</v>
      </c>
      <c r="E50" s="318">
        <v>3.92</v>
      </c>
      <c r="F50" s="111" t="s">
        <v>45</v>
      </c>
      <c r="G50" s="111" t="s">
        <v>191</v>
      </c>
      <c r="H50" s="172">
        <v>3.75</v>
      </c>
      <c r="I50" s="318">
        <v>3.79</v>
      </c>
      <c r="J50" s="111" t="s">
        <v>54</v>
      </c>
      <c r="K50" s="111" t="s">
        <v>69</v>
      </c>
      <c r="L50" s="172">
        <v>3.75</v>
      </c>
      <c r="M50" s="318">
        <v>3.84</v>
      </c>
      <c r="N50" s="111" t="s">
        <v>1</v>
      </c>
      <c r="O50" s="111" t="s">
        <v>5</v>
      </c>
      <c r="P50" s="196">
        <v>3.8666666666666667</v>
      </c>
      <c r="Q50" s="318">
        <v>3.8</v>
      </c>
    </row>
    <row r="51" spans="1:17" s="6" customFormat="1" ht="15" customHeight="1" x14ac:dyDescent="0.25">
      <c r="A51" s="20">
        <v>46</v>
      </c>
      <c r="B51" s="111" t="s">
        <v>25</v>
      </c>
      <c r="C51" s="111" t="s">
        <v>155</v>
      </c>
      <c r="D51" s="172">
        <v>3.9230769230769229</v>
      </c>
      <c r="E51" s="318">
        <v>3.92</v>
      </c>
      <c r="F51" s="111" t="s">
        <v>36</v>
      </c>
      <c r="G51" s="111" t="s">
        <v>73</v>
      </c>
      <c r="H51" s="172">
        <v>3.75</v>
      </c>
      <c r="I51" s="318">
        <v>3.79</v>
      </c>
      <c r="J51" s="111" t="s">
        <v>1</v>
      </c>
      <c r="K51" s="111" t="s">
        <v>166</v>
      </c>
      <c r="L51" s="172">
        <v>3.75</v>
      </c>
      <c r="M51" s="318">
        <v>3.84</v>
      </c>
      <c r="N51" s="111" t="s">
        <v>45</v>
      </c>
      <c r="O51" s="111" t="s">
        <v>53</v>
      </c>
      <c r="P51" s="196">
        <v>3.8461538461538463</v>
      </c>
      <c r="Q51" s="318">
        <v>3.8</v>
      </c>
    </row>
    <row r="52" spans="1:17" s="6" customFormat="1" ht="15" customHeight="1" x14ac:dyDescent="0.25">
      <c r="A52" s="20">
        <v>47</v>
      </c>
      <c r="B52" s="111" t="s">
        <v>45</v>
      </c>
      <c r="C52" s="111" t="s">
        <v>52</v>
      </c>
      <c r="D52" s="172">
        <v>3.903225806451613</v>
      </c>
      <c r="E52" s="318">
        <v>3.92</v>
      </c>
      <c r="F52" s="111" t="s">
        <v>1</v>
      </c>
      <c r="G52" s="111" t="s">
        <v>167</v>
      </c>
      <c r="H52" s="172">
        <v>3.75</v>
      </c>
      <c r="I52" s="318">
        <v>3.79</v>
      </c>
      <c r="J52" s="111" t="s">
        <v>1</v>
      </c>
      <c r="K52" s="111" t="s">
        <v>164</v>
      </c>
      <c r="L52" s="172">
        <v>3.7407407407407409</v>
      </c>
      <c r="M52" s="318">
        <v>3.84</v>
      </c>
      <c r="N52" s="111" t="s">
        <v>28</v>
      </c>
      <c r="O52" s="111" t="s">
        <v>31</v>
      </c>
      <c r="P52" s="196">
        <v>3.8333333333333335</v>
      </c>
      <c r="Q52" s="318">
        <v>3.8</v>
      </c>
    </row>
    <row r="53" spans="1:17" s="6" customFormat="1" ht="15" customHeight="1" x14ac:dyDescent="0.25">
      <c r="A53" s="20">
        <v>48</v>
      </c>
      <c r="B53" s="111" t="s">
        <v>1</v>
      </c>
      <c r="C53" s="111" t="s">
        <v>173</v>
      </c>
      <c r="D53" s="172">
        <v>3.8823529411764706</v>
      </c>
      <c r="E53" s="318">
        <v>3.92</v>
      </c>
      <c r="F53" s="111" t="s">
        <v>1</v>
      </c>
      <c r="G53" s="111" t="s">
        <v>175</v>
      </c>
      <c r="H53" s="172">
        <v>3.7307692307692308</v>
      </c>
      <c r="I53" s="318">
        <v>3.79</v>
      </c>
      <c r="J53" s="111" t="s">
        <v>25</v>
      </c>
      <c r="K53" s="111" t="s">
        <v>156</v>
      </c>
      <c r="L53" s="172">
        <v>3.7272727272727271</v>
      </c>
      <c r="M53" s="318">
        <v>3.84</v>
      </c>
      <c r="N53" s="111" t="s">
        <v>28</v>
      </c>
      <c r="O53" s="111" t="s">
        <v>109</v>
      </c>
      <c r="P53" s="196">
        <v>3.8333333333333335</v>
      </c>
      <c r="Q53" s="318">
        <v>3.8</v>
      </c>
    </row>
    <row r="54" spans="1:17" s="6" customFormat="1" ht="15" customHeight="1" x14ac:dyDescent="0.25">
      <c r="A54" s="20">
        <v>49</v>
      </c>
      <c r="B54" s="111" t="s">
        <v>25</v>
      </c>
      <c r="C54" s="111" t="s">
        <v>186</v>
      </c>
      <c r="D54" s="172">
        <v>3.8571428571428572</v>
      </c>
      <c r="E54" s="318">
        <v>3.92</v>
      </c>
      <c r="F54" s="111" t="s">
        <v>1</v>
      </c>
      <c r="G54" s="111" t="s">
        <v>195</v>
      </c>
      <c r="H54" s="172">
        <v>3.7142857142857144</v>
      </c>
      <c r="I54" s="318">
        <v>3.79</v>
      </c>
      <c r="J54" s="111" t="s">
        <v>36</v>
      </c>
      <c r="K54" s="111" t="s">
        <v>73</v>
      </c>
      <c r="L54" s="172">
        <v>3.7142857142857144</v>
      </c>
      <c r="M54" s="318">
        <v>3.84</v>
      </c>
      <c r="N54" s="111" t="s">
        <v>28</v>
      </c>
      <c r="O54" s="111" t="s">
        <v>30</v>
      </c>
      <c r="P54" s="196">
        <v>3.8333333333333335</v>
      </c>
      <c r="Q54" s="318">
        <v>3.8</v>
      </c>
    </row>
    <row r="55" spans="1:17" s="6" customFormat="1" ht="15" customHeight="1" thickBot="1" x14ac:dyDescent="0.3">
      <c r="A55" s="22">
        <v>50</v>
      </c>
      <c r="B55" s="113" t="s">
        <v>1</v>
      </c>
      <c r="C55" s="113" t="s">
        <v>163</v>
      </c>
      <c r="D55" s="176">
        <v>3.8571428571428572</v>
      </c>
      <c r="E55" s="319">
        <v>3.92</v>
      </c>
      <c r="F55" s="113" t="s">
        <v>45</v>
      </c>
      <c r="G55" s="113" t="s">
        <v>52</v>
      </c>
      <c r="H55" s="176">
        <v>3.6969696969696968</v>
      </c>
      <c r="I55" s="319">
        <v>3.79</v>
      </c>
      <c r="J55" s="113" t="s">
        <v>1</v>
      </c>
      <c r="K55" s="113" t="s">
        <v>5</v>
      </c>
      <c r="L55" s="176">
        <v>3.7142857142857144</v>
      </c>
      <c r="M55" s="319">
        <v>3.84</v>
      </c>
      <c r="N55" s="113" t="s">
        <v>0</v>
      </c>
      <c r="O55" s="113" t="s">
        <v>125</v>
      </c>
      <c r="P55" s="197">
        <v>3.8333333333333335</v>
      </c>
      <c r="Q55" s="319">
        <v>3.8</v>
      </c>
    </row>
    <row r="56" spans="1:17" s="6" customFormat="1" ht="15" customHeight="1" x14ac:dyDescent="0.25">
      <c r="A56" s="20">
        <v>51</v>
      </c>
      <c r="B56" s="111" t="s">
        <v>25</v>
      </c>
      <c r="C56" s="111" t="s">
        <v>88</v>
      </c>
      <c r="D56" s="70">
        <v>3.8461538461538463</v>
      </c>
      <c r="E56" s="318">
        <v>3.92</v>
      </c>
      <c r="F56" s="111" t="s">
        <v>1</v>
      </c>
      <c r="G56" s="111" t="s">
        <v>160</v>
      </c>
      <c r="H56" s="70">
        <v>3.6842105263157894</v>
      </c>
      <c r="I56" s="318">
        <v>3.79</v>
      </c>
      <c r="J56" s="111" t="s">
        <v>45</v>
      </c>
      <c r="K56" s="111" t="s">
        <v>50</v>
      </c>
      <c r="L56" s="70">
        <v>3.7</v>
      </c>
      <c r="M56" s="318">
        <v>3.84</v>
      </c>
      <c r="N56" s="111" t="s">
        <v>1</v>
      </c>
      <c r="O56" s="111" t="s">
        <v>9</v>
      </c>
      <c r="P56" s="196">
        <v>3.8181818181818183</v>
      </c>
      <c r="Q56" s="318">
        <v>3.8</v>
      </c>
    </row>
    <row r="57" spans="1:17" s="6" customFormat="1" ht="15" customHeight="1" x14ac:dyDescent="0.25">
      <c r="A57" s="20">
        <v>52</v>
      </c>
      <c r="B57" s="111" t="s">
        <v>1</v>
      </c>
      <c r="C57" s="111" t="s">
        <v>14</v>
      </c>
      <c r="D57" s="172">
        <v>3.8461538461538463</v>
      </c>
      <c r="E57" s="318">
        <v>3.92</v>
      </c>
      <c r="F57" s="111" t="s">
        <v>45</v>
      </c>
      <c r="G57" s="111" t="s">
        <v>183</v>
      </c>
      <c r="H57" s="172">
        <v>3.6666666666666665</v>
      </c>
      <c r="I57" s="318">
        <v>3.79</v>
      </c>
      <c r="J57" s="111" t="s">
        <v>28</v>
      </c>
      <c r="K57" s="111" t="s">
        <v>109</v>
      </c>
      <c r="L57" s="172">
        <v>3.6875</v>
      </c>
      <c r="M57" s="318">
        <v>3.84</v>
      </c>
      <c r="N57" s="111" t="s">
        <v>25</v>
      </c>
      <c r="O57" s="111" t="s">
        <v>24</v>
      </c>
      <c r="P57" s="196">
        <v>3.8</v>
      </c>
      <c r="Q57" s="318">
        <v>3.8</v>
      </c>
    </row>
    <row r="58" spans="1:17" s="6" customFormat="1" ht="15" customHeight="1" x14ac:dyDescent="0.25">
      <c r="A58" s="20">
        <v>53</v>
      </c>
      <c r="B58" s="111" t="s">
        <v>0</v>
      </c>
      <c r="C58" s="111" t="s">
        <v>84</v>
      </c>
      <c r="D58" s="172">
        <v>3.8333333333333335</v>
      </c>
      <c r="E58" s="318">
        <v>3.92</v>
      </c>
      <c r="F58" s="111" t="s">
        <v>25</v>
      </c>
      <c r="G58" s="111" t="s">
        <v>154</v>
      </c>
      <c r="H58" s="172">
        <v>3.6666666666666665</v>
      </c>
      <c r="I58" s="318">
        <v>3.79</v>
      </c>
      <c r="J58" s="111" t="s">
        <v>36</v>
      </c>
      <c r="K58" s="111" t="s">
        <v>133</v>
      </c>
      <c r="L58" s="172">
        <v>3.6666666666666665</v>
      </c>
      <c r="M58" s="318">
        <v>3.84</v>
      </c>
      <c r="N58" s="111" t="s">
        <v>36</v>
      </c>
      <c r="O58" s="111" t="s">
        <v>67</v>
      </c>
      <c r="P58" s="196">
        <v>3.75</v>
      </c>
      <c r="Q58" s="318">
        <v>3.8</v>
      </c>
    </row>
    <row r="59" spans="1:17" s="6" customFormat="1" ht="15" customHeight="1" x14ac:dyDescent="0.25">
      <c r="A59" s="20">
        <v>54</v>
      </c>
      <c r="B59" s="111" t="s">
        <v>54</v>
      </c>
      <c r="C59" s="111" t="s">
        <v>130</v>
      </c>
      <c r="D59" s="172">
        <v>3.8125</v>
      </c>
      <c r="E59" s="318">
        <v>3.92</v>
      </c>
      <c r="F59" s="111" t="s">
        <v>1</v>
      </c>
      <c r="G59" s="111" t="s">
        <v>179</v>
      </c>
      <c r="H59" s="172">
        <v>3.6666666666666665</v>
      </c>
      <c r="I59" s="318">
        <v>3.79</v>
      </c>
      <c r="J59" s="111" t="s">
        <v>36</v>
      </c>
      <c r="K59" s="111" t="s">
        <v>44</v>
      </c>
      <c r="L59" s="172">
        <v>3.6666666666666665</v>
      </c>
      <c r="M59" s="318">
        <v>3.84</v>
      </c>
      <c r="N59" s="111" t="s">
        <v>1</v>
      </c>
      <c r="O59" s="111" t="s">
        <v>144</v>
      </c>
      <c r="P59" s="196">
        <v>3.75</v>
      </c>
      <c r="Q59" s="318">
        <v>3.8</v>
      </c>
    </row>
    <row r="60" spans="1:17" s="6" customFormat="1" ht="15" customHeight="1" x14ac:dyDescent="0.25">
      <c r="A60" s="20">
        <v>55</v>
      </c>
      <c r="B60" s="111" t="s">
        <v>54</v>
      </c>
      <c r="C60" s="111" t="s">
        <v>72</v>
      </c>
      <c r="D60" s="172">
        <v>3.8</v>
      </c>
      <c r="E60" s="318">
        <v>3.92</v>
      </c>
      <c r="F60" s="111" t="s">
        <v>1</v>
      </c>
      <c r="G60" s="111" t="s">
        <v>170</v>
      </c>
      <c r="H60" s="172">
        <v>3.65</v>
      </c>
      <c r="I60" s="318">
        <v>3.79</v>
      </c>
      <c r="J60" s="111" t="s">
        <v>28</v>
      </c>
      <c r="K60" s="111" t="s">
        <v>31</v>
      </c>
      <c r="L60" s="172">
        <v>3.6666666666666665</v>
      </c>
      <c r="M60" s="318">
        <v>3.84</v>
      </c>
      <c r="N60" s="111" t="s">
        <v>0</v>
      </c>
      <c r="O60" s="111" t="s">
        <v>84</v>
      </c>
      <c r="P60" s="196">
        <v>3.75</v>
      </c>
      <c r="Q60" s="318">
        <v>3.8</v>
      </c>
    </row>
    <row r="61" spans="1:17" s="6" customFormat="1" ht="15" customHeight="1" x14ac:dyDescent="0.25">
      <c r="A61" s="20">
        <v>56</v>
      </c>
      <c r="B61" s="111" t="s">
        <v>45</v>
      </c>
      <c r="C61" s="111" t="s">
        <v>198</v>
      </c>
      <c r="D61" s="172">
        <v>3.8</v>
      </c>
      <c r="E61" s="318">
        <v>3.92</v>
      </c>
      <c r="F61" s="111" t="s">
        <v>25</v>
      </c>
      <c r="G61" s="111" t="s">
        <v>137</v>
      </c>
      <c r="H61" s="172">
        <v>3.6470588235294117</v>
      </c>
      <c r="I61" s="318">
        <v>3.79</v>
      </c>
      <c r="J61" s="111" t="s">
        <v>25</v>
      </c>
      <c r="K61" s="111" t="s">
        <v>154</v>
      </c>
      <c r="L61" s="172">
        <v>3.6666666666666665</v>
      </c>
      <c r="M61" s="318">
        <v>3.84</v>
      </c>
      <c r="N61" s="111" t="s">
        <v>0</v>
      </c>
      <c r="O61" s="111" t="s">
        <v>81</v>
      </c>
      <c r="P61" s="196">
        <v>3.7</v>
      </c>
      <c r="Q61" s="318">
        <v>3.8</v>
      </c>
    </row>
    <row r="62" spans="1:17" s="6" customFormat="1" ht="15" customHeight="1" x14ac:dyDescent="0.25">
      <c r="A62" s="20">
        <v>57</v>
      </c>
      <c r="B62" s="111" t="s">
        <v>36</v>
      </c>
      <c r="C62" s="111" t="s">
        <v>149</v>
      </c>
      <c r="D62" s="172">
        <v>3.8</v>
      </c>
      <c r="E62" s="318">
        <v>3.92</v>
      </c>
      <c r="F62" s="111" t="s">
        <v>25</v>
      </c>
      <c r="G62" s="111" t="s">
        <v>155</v>
      </c>
      <c r="H62" s="172">
        <v>3.6363636363636362</v>
      </c>
      <c r="I62" s="318">
        <v>3.79</v>
      </c>
      <c r="J62" s="111" t="s">
        <v>25</v>
      </c>
      <c r="K62" s="111" t="s">
        <v>136</v>
      </c>
      <c r="L62" s="172">
        <v>3.6666666666666665</v>
      </c>
      <c r="M62" s="318">
        <v>3.84</v>
      </c>
      <c r="N62" s="111" t="s">
        <v>0</v>
      </c>
      <c r="O62" s="111" t="s">
        <v>131</v>
      </c>
      <c r="P62" s="196">
        <v>3.7</v>
      </c>
      <c r="Q62" s="318">
        <v>3.8</v>
      </c>
    </row>
    <row r="63" spans="1:17" s="6" customFormat="1" ht="15" customHeight="1" x14ac:dyDescent="0.25">
      <c r="A63" s="20">
        <v>58</v>
      </c>
      <c r="B63" s="111" t="s">
        <v>1</v>
      </c>
      <c r="C63" s="111" t="s">
        <v>169</v>
      </c>
      <c r="D63" s="172">
        <v>3.8</v>
      </c>
      <c r="E63" s="318">
        <v>3.92</v>
      </c>
      <c r="F63" s="111" t="s">
        <v>1</v>
      </c>
      <c r="G63" s="111" t="s">
        <v>164</v>
      </c>
      <c r="H63" s="172">
        <v>3.6086956521739131</v>
      </c>
      <c r="I63" s="318">
        <v>3.79</v>
      </c>
      <c r="J63" s="111" t="s">
        <v>25</v>
      </c>
      <c r="K63" s="111" t="s">
        <v>24</v>
      </c>
      <c r="L63" s="172">
        <v>3.6666666666666665</v>
      </c>
      <c r="M63" s="318">
        <v>3.84</v>
      </c>
      <c r="N63" s="111" t="s">
        <v>45</v>
      </c>
      <c r="O63" s="111" t="s">
        <v>46</v>
      </c>
      <c r="P63" s="196">
        <v>3.6666666666666665</v>
      </c>
      <c r="Q63" s="318">
        <v>3.8</v>
      </c>
    </row>
    <row r="64" spans="1:17" s="6" customFormat="1" ht="15" customHeight="1" x14ac:dyDescent="0.25">
      <c r="A64" s="20">
        <v>59</v>
      </c>
      <c r="B64" s="111" t="s">
        <v>1</v>
      </c>
      <c r="C64" s="111" t="s">
        <v>126</v>
      </c>
      <c r="D64" s="172">
        <v>3.8</v>
      </c>
      <c r="E64" s="318">
        <v>3.92</v>
      </c>
      <c r="F64" s="111" t="s">
        <v>36</v>
      </c>
      <c r="G64" s="111" t="s">
        <v>65</v>
      </c>
      <c r="H64" s="172">
        <v>3.6</v>
      </c>
      <c r="I64" s="318">
        <v>3.79</v>
      </c>
      <c r="J64" s="111" t="s">
        <v>1</v>
      </c>
      <c r="K64" s="111" t="s">
        <v>7</v>
      </c>
      <c r="L64" s="172">
        <v>3.6666666666666665</v>
      </c>
      <c r="M64" s="318">
        <v>3.84</v>
      </c>
      <c r="N64" s="111" t="s">
        <v>36</v>
      </c>
      <c r="O64" s="111" t="s">
        <v>65</v>
      </c>
      <c r="P64" s="196">
        <v>3.6666666666666665</v>
      </c>
      <c r="Q64" s="318">
        <v>3.8</v>
      </c>
    </row>
    <row r="65" spans="1:17" s="6" customFormat="1" ht="15" customHeight="1" thickBot="1" x14ac:dyDescent="0.3">
      <c r="A65" s="21">
        <v>60</v>
      </c>
      <c r="B65" s="112" t="s">
        <v>1</v>
      </c>
      <c r="C65" s="112" t="s">
        <v>164</v>
      </c>
      <c r="D65" s="176">
        <v>3.7894736842105261</v>
      </c>
      <c r="E65" s="320">
        <v>3.92</v>
      </c>
      <c r="F65" s="112" t="s">
        <v>0</v>
      </c>
      <c r="G65" s="112" t="s">
        <v>125</v>
      </c>
      <c r="H65" s="176">
        <v>3.5909090909090908</v>
      </c>
      <c r="I65" s="320">
        <v>3.79</v>
      </c>
      <c r="J65" s="112" t="s">
        <v>1</v>
      </c>
      <c r="K65" s="112" t="s">
        <v>23</v>
      </c>
      <c r="L65" s="176">
        <v>3.6666666666666665</v>
      </c>
      <c r="M65" s="320">
        <v>3.84</v>
      </c>
      <c r="N65" s="112" t="s">
        <v>25</v>
      </c>
      <c r="O65" s="112" t="s">
        <v>27</v>
      </c>
      <c r="P65" s="198">
        <v>3.6666666666666665</v>
      </c>
      <c r="Q65" s="320">
        <v>3.8</v>
      </c>
    </row>
    <row r="66" spans="1:17" s="6" customFormat="1" ht="15" customHeight="1" x14ac:dyDescent="0.25">
      <c r="A66" s="23">
        <v>61</v>
      </c>
      <c r="B66" s="114" t="s">
        <v>25</v>
      </c>
      <c r="C66" s="114" t="s">
        <v>159</v>
      </c>
      <c r="D66" s="70">
        <v>3.7857142857142856</v>
      </c>
      <c r="E66" s="317">
        <v>3.92</v>
      </c>
      <c r="F66" s="114" t="s">
        <v>45</v>
      </c>
      <c r="G66" s="114" t="s">
        <v>51</v>
      </c>
      <c r="H66" s="70">
        <v>3.5833333333333335</v>
      </c>
      <c r="I66" s="317">
        <v>3.79</v>
      </c>
      <c r="J66" s="114" t="s">
        <v>25</v>
      </c>
      <c r="K66" s="114" t="s">
        <v>137</v>
      </c>
      <c r="L66" s="70">
        <v>3.6363636363636362</v>
      </c>
      <c r="M66" s="317">
        <v>3.84</v>
      </c>
      <c r="N66" s="114" t="s">
        <v>1</v>
      </c>
      <c r="O66" s="114" t="s">
        <v>6</v>
      </c>
      <c r="P66" s="195">
        <v>3.6666666666666665</v>
      </c>
      <c r="Q66" s="317">
        <v>3.8</v>
      </c>
    </row>
    <row r="67" spans="1:17" s="6" customFormat="1" ht="15" customHeight="1" x14ac:dyDescent="0.25">
      <c r="A67" s="20">
        <v>62</v>
      </c>
      <c r="B67" s="111" t="s">
        <v>45</v>
      </c>
      <c r="C67" s="111" t="s">
        <v>49</v>
      </c>
      <c r="D67" s="172">
        <v>3.7647058823529411</v>
      </c>
      <c r="E67" s="318">
        <v>3.92</v>
      </c>
      <c r="F67" s="111" t="s">
        <v>0</v>
      </c>
      <c r="G67" s="111" t="s">
        <v>131</v>
      </c>
      <c r="H67" s="172">
        <v>3.5769230769230771</v>
      </c>
      <c r="I67" s="318">
        <v>3.79</v>
      </c>
      <c r="J67" s="111" t="s">
        <v>54</v>
      </c>
      <c r="K67" s="111" t="s">
        <v>130</v>
      </c>
      <c r="L67" s="172">
        <v>3.6315789473684212</v>
      </c>
      <c r="M67" s="318">
        <v>3.84</v>
      </c>
      <c r="N67" s="111" t="s">
        <v>1</v>
      </c>
      <c r="O67" s="111" t="s">
        <v>23</v>
      </c>
      <c r="P67" s="196">
        <v>3.6363636363636362</v>
      </c>
      <c r="Q67" s="318">
        <v>3.8</v>
      </c>
    </row>
    <row r="68" spans="1:17" s="6" customFormat="1" ht="15" customHeight="1" x14ac:dyDescent="0.25">
      <c r="A68" s="20">
        <v>63</v>
      </c>
      <c r="B68" s="111" t="s">
        <v>36</v>
      </c>
      <c r="C68" s="111" t="s">
        <v>44</v>
      </c>
      <c r="D68" s="172">
        <v>3.75</v>
      </c>
      <c r="E68" s="318">
        <v>3.92</v>
      </c>
      <c r="F68" s="111" t="s">
        <v>25</v>
      </c>
      <c r="G68" s="111" t="s">
        <v>157</v>
      </c>
      <c r="H68" s="172">
        <v>3.5714285714285716</v>
      </c>
      <c r="I68" s="318">
        <v>3.79</v>
      </c>
      <c r="J68" s="111" t="s">
        <v>1</v>
      </c>
      <c r="K68" s="111" t="s">
        <v>163</v>
      </c>
      <c r="L68" s="172">
        <v>3.625</v>
      </c>
      <c r="M68" s="318">
        <v>3.84</v>
      </c>
      <c r="N68" s="111" t="s">
        <v>1</v>
      </c>
      <c r="O68" s="111" t="s">
        <v>4</v>
      </c>
      <c r="P68" s="196">
        <v>3.625</v>
      </c>
      <c r="Q68" s="318">
        <v>3.8</v>
      </c>
    </row>
    <row r="69" spans="1:17" s="6" customFormat="1" ht="15" customHeight="1" x14ac:dyDescent="0.25">
      <c r="A69" s="20">
        <v>64</v>
      </c>
      <c r="B69" s="111" t="s">
        <v>28</v>
      </c>
      <c r="C69" s="111" t="s">
        <v>197</v>
      </c>
      <c r="D69" s="172">
        <v>3.75</v>
      </c>
      <c r="E69" s="318">
        <v>3.92</v>
      </c>
      <c r="F69" s="111" t="s">
        <v>28</v>
      </c>
      <c r="G69" s="111" t="s">
        <v>202</v>
      </c>
      <c r="H69" s="172">
        <v>3.5555555555555554</v>
      </c>
      <c r="I69" s="318">
        <v>3.79</v>
      </c>
      <c r="J69" s="111" t="s">
        <v>28</v>
      </c>
      <c r="K69" s="111" t="s">
        <v>150</v>
      </c>
      <c r="L69" s="172">
        <v>3.6153846153846154</v>
      </c>
      <c r="M69" s="318">
        <v>3.84</v>
      </c>
      <c r="N69" s="111" t="s">
        <v>54</v>
      </c>
      <c r="O69" s="111" t="s">
        <v>71</v>
      </c>
      <c r="P69" s="196">
        <v>3.6153846153846154</v>
      </c>
      <c r="Q69" s="318">
        <v>3.8</v>
      </c>
    </row>
    <row r="70" spans="1:17" s="6" customFormat="1" ht="15" customHeight="1" x14ac:dyDescent="0.25">
      <c r="A70" s="20">
        <v>65</v>
      </c>
      <c r="B70" s="111" t="s">
        <v>0</v>
      </c>
      <c r="C70" s="111" t="s">
        <v>59</v>
      </c>
      <c r="D70" s="172">
        <v>3.75</v>
      </c>
      <c r="E70" s="318">
        <v>3.92</v>
      </c>
      <c r="F70" s="111" t="s">
        <v>0</v>
      </c>
      <c r="G70" s="111" t="s">
        <v>80</v>
      </c>
      <c r="H70" s="172">
        <v>3.5555555555555554</v>
      </c>
      <c r="I70" s="318">
        <v>3.79</v>
      </c>
      <c r="J70" s="111" t="s">
        <v>45</v>
      </c>
      <c r="K70" s="111" t="s">
        <v>51</v>
      </c>
      <c r="L70" s="172">
        <v>3.6</v>
      </c>
      <c r="M70" s="318">
        <v>3.84</v>
      </c>
      <c r="N70" s="111" t="s">
        <v>1</v>
      </c>
      <c r="O70" s="111" t="s">
        <v>19</v>
      </c>
      <c r="P70" s="196">
        <v>3.6</v>
      </c>
      <c r="Q70" s="318">
        <v>3.8</v>
      </c>
    </row>
    <row r="71" spans="1:17" s="6" customFormat="1" ht="15" customHeight="1" x14ac:dyDescent="0.25">
      <c r="A71" s="20">
        <v>66</v>
      </c>
      <c r="B71" s="111" t="s">
        <v>1</v>
      </c>
      <c r="C71" s="111" t="s">
        <v>178</v>
      </c>
      <c r="D71" s="172">
        <v>3.7272727272727271</v>
      </c>
      <c r="E71" s="318">
        <v>3.92</v>
      </c>
      <c r="F71" s="111" t="s">
        <v>36</v>
      </c>
      <c r="G71" s="111" t="s">
        <v>147</v>
      </c>
      <c r="H71" s="172">
        <v>3.5</v>
      </c>
      <c r="I71" s="318">
        <v>3.79</v>
      </c>
      <c r="J71" s="111" t="s">
        <v>28</v>
      </c>
      <c r="K71" s="111" t="s">
        <v>152</v>
      </c>
      <c r="L71" s="172">
        <v>3.6</v>
      </c>
      <c r="M71" s="318">
        <v>3.84</v>
      </c>
      <c r="N71" s="111" t="s">
        <v>0</v>
      </c>
      <c r="O71" s="111" t="s">
        <v>82</v>
      </c>
      <c r="P71" s="196">
        <v>3.6</v>
      </c>
      <c r="Q71" s="318">
        <v>3.8</v>
      </c>
    </row>
    <row r="72" spans="1:17" s="6" customFormat="1" ht="15" customHeight="1" x14ac:dyDescent="0.25">
      <c r="A72" s="20">
        <v>67</v>
      </c>
      <c r="B72" s="111" t="s">
        <v>1</v>
      </c>
      <c r="C72" s="111" t="s">
        <v>176</v>
      </c>
      <c r="D72" s="172">
        <v>3.7222222222222223</v>
      </c>
      <c r="E72" s="318">
        <v>3.92</v>
      </c>
      <c r="F72" s="111" t="s">
        <v>36</v>
      </c>
      <c r="G72" s="111" t="s">
        <v>44</v>
      </c>
      <c r="H72" s="172">
        <v>3.5</v>
      </c>
      <c r="I72" s="318">
        <v>3.79</v>
      </c>
      <c r="J72" s="111" t="s">
        <v>25</v>
      </c>
      <c r="K72" s="111" t="s">
        <v>153</v>
      </c>
      <c r="L72" s="172">
        <v>3.6</v>
      </c>
      <c r="M72" s="318">
        <v>3.84</v>
      </c>
      <c r="N72" s="111" t="s">
        <v>25</v>
      </c>
      <c r="O72" s="111" t="s">
        <v>86</v>
      </c>
      <c r="P72" s="196">
        <v>3.5555555555555554</v>
      </c>
      <c r="Q72" s="318">
        <v>3.8</v>
      </c>
    </row>
    <row r="73" spans="1:17" s="6" customFormat="1" ht="15" customHeight="1" x14ac:dyDescent="0.25">
      <c r="A73" s="20">
        <v>68</v>
      </c>
      <c r="B73" s="111" t="s">
        <v>45</v>
      </c>
      <c r="C73" s="111" t="s">
        <v>53</v>
      </c>
      <c r="D73" s="172">
        <v>3.7058823529411766</v>
      </c>
      <c r="E73" s="318">
        <v>3.92</v>
      </c>
      <c r="F73" s="111" t="s">
        <v>28</v>
      </c>
      <c r="G73" s="111" t="s">
        <v>74</v>
      </c>
      <c r="H73" s="172">
        <v>3.5</v>
      </c>
      <c r="I73" s="318">
        <v>3.79</v>
      </c>
      <c r="J73" s="111" t="s">
        <v>1</v>
      </c>
      <c r="K73" s="111" t="s">
        <v>22</v>
      </c>
      <c r="L73" s="172">
        <v>3.6</v>
      </c>
      <c r="M73" s="318">
        <v>3.84</v>
      </c>
      <c r="N73" s="111" t="s">
        <v>36</v>
      </c>
      <c r="O73" s="111" t="s">
        <v>44</v>
      </c>
      <c r="P73" s="196">
        <v>3.5</v>
      </c>
      <c r="Q73" s="318">
        <v>3.8</v>
      </c>
    </row>
    <row r="74" spans="1:17" s="6" customFormat="1" ht="15" customHeight="1" x14ac:dyDescent="0.25">
      <c r="A74" s="20">
        <v>69</v>
      </c>
      <c r="B74" s="111" t="s">
        <v>36</v>
      </c>
      <c r="C74" s="111" t="s">
        <v>67</v>
      </c>
      <c r="D74" s="172">
        <v>3.7</v>
      </c>
      <c r="E74" s="318">
        <v>3.92</v>
      </c>
      <c r="F74" s="111" t="s">
        <v>25</v>
      </c>
      <c r="G74" s="111" t="s">
        <v>159</v>
      </c>
      <c r="H74" s="172">
        <v>3.5</v>
      </c>
      <c r="I74" s="318">
        <v>3.79</v>
      </c>
      <c r="J74" s="111" t="s">
        <v>1</v>
      </c>
      <c r="K74" s="111" t="s">
        <v>167</v>
      </c>
      <c r="L74" s="172">
        <v>3.5714285714285716</v>
      </c>
      <c r="M74" s="318">
        <v>3.84</v>
      </c>
      <c r="N74" s="111" t="s">
        <v>36</v>
      </c>
      <c r="O74" s="111" t="s">
        <v>63</v>
      </c>
      <c r="P74" s="196">
        <v>3.5</v>
      </c>
      <c r="Q74" s="318">
        <v>3.8</v>
      </c>
    </row>
    <row r="75" spans="1:17" s="6" customFormat="1" ht="15" customHeight="1" thickBot="1" x14ac:dyDescent="0.3">
      <c r="A75" s="22">
        <v>70</v>
      </c>
      <c r="B75" s="113" t="s">
        <v>36</v>
      </c>
      <c r="C75" s="113" t="s">
        <v>42</v>
      </c>
      <c r="D75" s="176">
        <v>3.7</v>
      </c>
      <c r="E75" s="319">
        <v>3.92</v>
      </c>
      <c r="F75" s="113" t="s">
        <v>0</v>
      </c>
      <c r="G75" s="113" t="s">
        <v>59</v>
      </c>
      <c r="H75" s="176">
        <v>3.5</v>
      </c>
      <c r="I75" s="319">
        <v>3.79</v>
      </c>
      <c r="J75" s="113" t="s">
        <v>1</v>
      </c>
      <c r="K75" s="113" t="s">
        <v>143</v>
      </c>
      <c r="L75" s="176">
        <v>3.5652173913043477</v>
      </c>
      <c r="M75" s="319">
        <v>3.84</v>
      </c>
      <c r="N75" s="113" t="s">
        <v>28</v>
      </c>
      <c r="O75" s="113" t="s">
        <v>74</v>
      </c>
      <c r="P75" s="197">
        <v>3.5</v>
      </c>
      <c r="Q75" s="319">
        <v>3.8</v>
      </c>
    </row>
    <row r="76" spans="1:17" s="6" customFormat="1" ht="15" customHeight="1" x14ac:dyDescent="0.25">
      <c r="A76" s="20">
        <v>71</v>
      </c>
      <c r="B76" s="111" t="s">
        <v>25</v>
      </c>
      <c r="C76" s="111" t="s">
        <v>153</v>
      </c>
      <c r="D76" s="70">
        <v>3.7</v>
      </c>
      <c r="E76" s="318">
        <v>3.92</v>
      </c>
      <c r="F76" s="111" t="s">
        <v>1</v>
      </c>
      <c r="G76" s="111" t="s">
        <v>161</v>
      </c>
      <c r="H76" s="70">
        <v>3.4444444444444446</v>
      </c>
      <c r="I76" s="318">
        <v>3.79</v>
      </c>
      <c r="J76" s="111" t="s">
        <v>54</v>
      </c>
      <c r="K76" s="111" t="s">
        <v>128</v>
      </c>
      <c r="L76" s="70">
        <v>3.5</v>
      </c>
      <c r="M76" s="318">
        <v>3.84</v>
      </c>
      <c r="N76" s="111" t="s">
        <v>25</v>
      </c>
      <c r="O76" s="111" t="s">
        <v>26</v>
      </c>
      <c r="P76" s="196">
        <v>3.5</v>
      </c>
      <c r="Q76" s="318">
        <v>3.8</v>
      </c>
    </row>
    <row r="77" spans="1:17" s="6" customFormat="1" ht="15" customHeight="1" x14ac:dyDescent="0.25">
      <c r="A77" s="20">
        <v>72</v>
      </c>
      <c r="B77" s="111" t="s">
        <v>1</v>
      </c>
      <c r="C77" s="111" t="s">
        <v>160</v>
      </c>
      <c r="D77" s="172">
        <v>3.6818181818181817</v>
      </c>
      <c r="E77" s="318">
        <v>3.92</v>
      </c>
      <c r="F77" s="111" t="s">
        <v>1</v>
      </c>
      <c r="G77" s="111" t="s">
        <v>173</v>
      </c>
      <c r="H77" s="172">
        <v>3.4375</v>
      </c>
      <c r="I77" s="318">
        <v>3.79</v>
      </c>
      <c r="J77" s="111" t="s">
        <v>45</v>
      </c>
      <c r="K77" s="111" t="s">
        <v>132</v>
      </c>
      <c r="L77" s="172">
        <v>3.5</v>
      </c>
      <c r="M77" s="318">
        <v>3.84</v>
      </c>
      <c r="N77" s="111" t="s">
        <v>25</v>
      </c>
      <c r="O77" s="111" t="s">
        <v>79</v>
      </c>
      <c r="P77" s="196">
        <v>3.5</v>
      </c>
      <c r="Q77" s="318">
        <v>3.8</v>
      </c>
    </row>
    <row r="78" spans="1:17" s="6" customFormat="1" ht="15" customHeight="1" x14ac:dyDescent="0.25">
      <c r="A78" s="20">
        <v>73</v>
      </c>
      <c r="B78" s="111" t="s">
        <v>36</v>
      </c>
      <c r="C78" s="111" t="s">
        <v>147</v>
      </c>
      <c r="D78" s="172">
        <v>3.6666666666666665</v>
      </c>
      <c r="E78" s="318">
        <v>3.92</v>
      </c>
      <c r="F78" s="111" t="s">
        <v>28</v>
      </c>
      <c r="G78" s="111" t="s">
        <v>60</v>
      </c>
      <c r="H78" s="172">
        <v>3.4</v>
      </c>
      <c r="I78" s="318">
        <v>3.79</v>
      </c>
      <c r="J78" s="111" t="s">
        <v>25</v>
      </c>
      <c r="K78" s="111" t="s">
        <v>157</v>
      </c>
      <c r="L78" s="172">
        <v>3.5</v>
      </c>
      <c r="M78" s="318">
        <v>3.84</v>
      </c>
      <c r="N78" s="111" t="s">
        <v>1</v>
      </c>
      <c r="O78" s="111" t="s">
        <v>13</v>
      </c>
      <c r="P78" s="196">
        <v>3.5</v>
      </c>
      <c r="Q78" s="318">
        <v>3.8</v>
      </c>
    </row>
    <row r="79" spans="1:17" s="6" customFormat="1" ht="15" customHeight="1" x14ac:dyDescent="0.25">
      <c r="A79" s="20">
        <v>74</v>
      </c>
      <c r="B79" s="111" t="s">
        <v>25</v>
      </c>
      <c r="C79" s="111" t="s">
        <v>136</v>
      </c>
      <c r="D79" s="172">
        <v>3.6666666666666665</v>
      </c>
      <c r="E79" s="318">
        <v>3.92</v>
      </c>
      <c r="F79" s="111" t="s">
        <v>36</v>
      </c>
      <c r="G79" s="111" t="s">
        <v>148</v>
      </c>
      <c r="H79" s="172">
        <v>3.3846153846153846</v>
      </c>
      <c r="I79" s="318">
        <v>3.79</v>
      </c>
      <c r="J79" s="111" t="s">
        <v>1</v>
      </c>
      <c r="K79" s="111" t="s">
        <v>10</v>
      </c>
      <c r="L79" s="172">
        <v>3.4736842105263159</v>
      </c>
      <c r="M79" s="318">
        <v>3.84</v>
      </c>
      <c r="N79" s="111" t="s">
        <v>1</v>
      </c>
      <c r="O79" s="111" t="s">
        <v>3</v>
      </c>
      <c r="P79" s="196">
        <v>3.5</v>
      </c>
      <c r="Q79" s="318">
        <v>3.8</v>
      </c>
    </row>
    <row r="80" spans="1:17" s="6" customFormat="1" ht="15" customHeight="1" x14ac:dyDescent="0.25">
      <c r="A80" s="20">
        <v>75</v>
      </c>
      <c r="B80" s="111" t="s">
        <v>25</v>
      </c>
      <c r="C80" s="111" t="s">
        <v>24</v>
      </c>
      <c r="D80" s="172">
        <v>3.6666666666666665</v>
      </c>
      <c r="E80" s="318">
        <v>3.92</v>
      </c>
      <c r="F80" s="111" t="s">
        <v>0</v>
      </c>
      <c r="G80" s="111" t="s">
        <v>82</v>
      </c>
      <c r="H80" s="172">
        <v>3.375</v>
      </c>
      <c r="I80" s="318">
        <v>3.79</v>
      </c>
      <c r="J80" s="111" t="s">
        <v>1</v>
      </c>
      <c r="K80" s="111" t="s">
        <v>160</v>
      </c>
      <c r="L80" s="172">
        <v>3.4705882352941178</v>
      </c>
      <c r="M80" s="318">
        <v>3.84</v>
      </c>
      <c r="N80" s="111" t="s">
        <v>0</v>
      </c>
      <c r="O80" s="111" t="s">
        <v>59</v>
      </c>
      <c r="P80" s="196">
        <v>3.5</v>
      </c>
      <c r="Q80" s="318">
        <v>3.8</v>
      </c>
    </row>
    <row r="81" spans="1:17" s="6" customFormat="1" ht="15" customHeight="1" x14ac:dyDescent="0.25">
      <c r="A81" s="20">
        <v>76</v>
      </c>
      <c r="B81" s="111" t="s">
        <v>25</v>
      </c>
      <c r="C81" s="111" t="s">
        <v>137</v>
      </c>
      <c r="D81" s="172">
        <v>3.6666666666666665</v>
      </c>
      <c r="E81" s="318">
        <v>3.92</v>
      </c>
      <c r="F81" s="111" t="s">
        <v>54</v>
      </c>
      <c r="G81" s="111" t="s">
        <v>145</v>
      </c>
      <c r="H81" s="172">
        <v>3.3333333333333335</v>
      </c>
      <c r="I81" s="318">
        <v>3.79</v>
      </c>
      <c r="J81" s="111" t="s">
        <v>45</v>
      </c>
      <c r="K81" s="111" t="s">
        <v>62</v>
      </c>
      <c r="L81" s="172">
        <v>3.4615384615384617</v>
      </c>
      <c r="M81" s="318">
        <v>3.84</v>
      </c>
      <c r="N81" s="111" t="s">
        <v>36</v>
      </c>
      <c r="O81" s="111" t="s">
        <v>73</v>
      </c>
      <c r="P81" s="196">
        <v>3.4615384615384617</v>
      </c>
      <c r="Q81" s="318">
        <v>3.8</v>
      </c>
    </row>
    <row r="82" spans="1:17" s="6" customFormat="1" ht="15" customHeight="1" x14ac:dyDescent="0.25">
      <c r="A82" s="20">
        <v>77</v>
      </c>
      <c r="B82" s="111" t="s">
        <v>1</v>
      </c>
      <c r="C82" s="111" t="s">
        <v>195</v>
      </c>
      <c r="D82" s="172">
        <v>3.6666666666666665</v>
      </c>
      <c r="E82" s="318">
        <v>3.92</v>
      </c>
      <c r="F82" s="111" t="s">
        <v>45</v>
      </c>
      <c r="G82" s="111" t="s">
        <v>50</v>
      </c>
      <c r="H82" s="172">
        <v>3.3333333333333335</v>
      </c>
      <c r="I82" s="318">
        <v>3.79</v>
      </c>
      <c r="J82" s="111" t="s">
        <v>36</v>
      </c>
      <c r="K82" s="111" t="s">
        <v>42</v>
      </c>
      <c r="L82" s="172">
        <v>3.4285714285714284</v>
      </c>
      <c r="M82" s="318">
        <v>3.84</v>
      </c>
      <c r="N82" s="111" t="s">
        <v>1</v>
      </c>
      <c r="O82" s="111" t="s">
        <v>8</v>
      </c>
      <c r="P82" s="196">
        <v>3.4444444444444446</v>
      </c>
      <c r="Q82" s="318">
        <v>3.8</v>
      </c>
    </row>
    <row r="83" spans="1:17" s="6" customFormat="1" ht="15" customHeight="1" x14ac:dyDescent="0.25">
      <c r="A83" s="20">
        <v>78</v>
      </c>
      <c r="B83" s="111" t="s">
        <v>0</v>
      </c>
      <c r="C83" s="111" t="s">
        <v>80</v>
      </c>
      <c r="D83" s="172">
        <v>3.6666666666666665</v>
      </c>
      <c r="E83" s="318">
        <v>3.92</v>
      </c>
      <c r="F83" s="111" t="s">
        <v>36</v>
      </c>
      <c r="G83" s="111" t="s">
        <v>149</v>
      </c>
      <c r="H83" s="172">
        <v>3.3333333333333335</v>
      </c>
      <c r="I83" s="318">
        <v>3.79</v>
      </c>
      <c r="J83" s="111" t="s">
        <v>1</v>
      </c>
      <c r="K83" s="111" t="s">
        <v>165</v>
      </c>
      <c r="L83" s="172">
        <v>3.4</v>
      </c>
      <c r="M83" s="318">
        <v>3.84</v>
      </c>
      <c r="N83" s="111" t="s">
        <v>45</v>
      </c>
      <c r="O83" s="111" t="s">
        <v>49</v>
      </c>
      <c r="P83" s="196">
        <v>3.4</v>
      </c>
      <c r="Q83" s="318">
        <v>3.8</v>
      </c>
    </row>
    <row r="84" spans="1:17" s="6" customFormat="1" ht="15" customHeight="1" x14ac:dyDescent="0.25">
      <c r="A84" s="20">
        <v>79</v>
      </c>
      <c r="B84" s="111" t="s">
        <v>45</v>
      </c>
      <c r="C84" s="111" t="s">
        <v>51</v>
      </c>
      <c r="D84" s="172">
        <v>3.625</v>
      </c>
      <c r="E84" s="318">
        <v>3.92</v>
      </c>
      <c r="F84" s="111" t="s">
        <v>0</v>
      </c>
      <c r="G84" s="111" t="s">
        <v>84</v>
      </c>
      <c r="H84" s="172">
        <v>3.3333333333333335</v>
      </c>
      <c r="I84" s="318">
        <v>3.79</v>
      </c>
      <c r="J84" s="111" t="s">
        <v>1</v>
      </c>
      <c r="K84" s="111" t="s">
        <v>144</v>
      </c>
      <c r="L84" s="172">
        <v>3.375</v>
      </c>
      <c r="M84" s="318">
        <v>3.84</v>
      </c>
      <c r="N84" s="111" t="s">
        <v>28</v>
      </c>
      <c r="O84" s="111" t="s">
        <v>32</v>
      </c>
      <c r="P84" s="196">
        <v>3.4</v>
      </c>
      <c r="Q84" s="318">
        <v>3.8</v>
      </c>
    </row>
    <row r="85" spans="1:17" s="6" customFormat="1" ht="15" customHeight="1" thickBot="1" x14ac:dyDescent="0.3">
      <c r="A85" s="21">
        <v>80</v>
      </c>
      <c r="B85" s="112" t="s">
        <v>28</v>
      </c>
      <c r="C85" s="112" t="s">
        <v>202</v>
      </c>
      <c r="D85" s="176">
        <v>3.625</v>
      </c>
      <c r="E85" s="320">
        <v>3.92</v>
      </c>
      <c r="F85" s="112" t="s">
        <v>36</v>
      </c>
      <c r="G85" s="112" t="s">
        <v>67</v>
      </c>
      <c r="H85" s="176">
        <v>3.3</v>
      </c>
      <c r="I85" s="320">
        <v>3.79</v>
      </c>
      <c r="J85" s="112" t="s">
        <v>54</v>
      </c>
      <c r="K85" s="112" t="s">
        <v>129</v>
      </c>
      <c r="L85" s="176">
        <v>3.3333333333333335</v>
      </c>
      <c r="M85" s="320">
        <v>3.84</v>
      </c>
      <c r="N85" s="112" t="s">
        <v>25</v>
      </c>
      <c r="O85" s="112" t="s">
        <v>138</v>
      </c>
      <c r="P85" s="198">
        <v>3.4</v>
      </c>
      <c r="Q85" s="320">
        <v>3.8</v>
      </c>
    </row>
    <row r="86" spans="1:17" s="6" customFormat="1" ht="15" customHeight="1" x14ac:dyDescent="0.25">
      <c r="A86" s="23">
        <v>81</v>
      </c>
      <c r="B86" s="114" t="s">
        <v>28</v>
      </c>
      <c r="C86" s="114" t="s">
        <v>31</v>
      </c>
      <c r="D86" s="70">
        <v>3.6</v>
      </c>
      <c r="E86" s="317">
        <v>3.92</v>
      </c>
      <c r="F86" s="114" t="s">
        <v>25</v>
      </c>
      <c r="G86" s="114" t="s">
        <v>153</v>
      </c>
      <c r="H86" s="70">
        <v>3.2777777777777777</v>
      </c>
      <c r="I86" s="317">
        <v>3.79</v>
      </c>
      <c r="J86" s="114" t="s">
        <v>45</v>
      </c>
      <c r="K86" s="114" t="s">
        <v>47</v>
      </c>
      <c r="L86" s="70">
        <v>3.3333333333333335</v>
      </c>
      <c r="M86" s="317">
        <v>3.84</v>
      </c>
      <c r="N86" s="114" t="s">
        <v>1</v>
      </c>
      <c r="O86" s="114" t="s">
        <v>2</v>
      </c>
      <c r="P86" s="195">
        <v>3.4</v>
      </c>
      <c r="Q86" s="317">
        <v>3.8</v>
      </c>
    </row>
    <row r="87" spans="1:17" s="6" customFormat="1" ht="15" customHeight="1" x14ac:dyDescent="0.25">
      <c r="A87" s="20">
        <v>82</v>
      </c>
      <c r="B87" s="111" t="s">
        <v>1</v>
      </c>
      <c r="C87" s="111" t="s">
        <v>161</v>
      </c>
      <c r="D87" s="172">
        <v>3.6</v>
      </c>
      <c r="E87" s="318">
        <v>3.92</v>
      </c>
      <c r="F87" s="111" t="s">
        <v>54</v>
      </c>
      <c r="G87" s="111" t="s">
        <v>128</v>
      </c>
      <c r="H87" s="172">
        <v>3.25</v>
      </c>
      <c r="I87" s="318">
        <v>3.79</v>
      </c>
      <c r="J87" s="111" t="s">
        <v>28</v>
      </c>
      <c r="K87" s="111" t="s">
        <v>60</v>
      </c>
      <c r="L87" s="172">
        <v>3.3333333333333335</v>
      </c>
      <c r="M87" s="318">
        <v>3.84</v>
      </c>
      <c r="N87" s="111" t="s">
        <v>1</v>
      </c>
      <c r="O87" s="111" t="s">
        <v>12</v>
      </c>
      <c r="P87" s="196">
        <v>3.3571428571428572</v>
      </c>
      <c r="Q87" s="318">
        <v>3.8</v>
      </c>
    </row>
    <row r="88" spans="1:17" s="6" customFormat="1" ht="15" customHeight="1" x14ac:dyDescent="0.25">
      <c r="A88" s="20">
        <v>83</v>
      </c>
      <c r="B88" s="111" t="s">
        <v>1</v>
      </c>
      <c r="C88" s="111" t="s">
        <v>170</v>
      </c>
      <c r="D88" s="172">
        <v>3.6</v>
      </c>
      <c r="E88" s="318">
        <v>3.92</v>
      </c>
      <c r="F88" s="111" t="s">
        <v>54</v>
      </c>
      <c r="G88" s="111" t="s">
        <v>130</v>
      </c>
      <c r="H88" s="172">
        <v>3.2142857142857144</v>
      </c>
      <c r="I88" s="318">
        <v>3.79</v>
      </c>
      <c r="J88" s="111" t="s">
        <v>0</v>
      </c>
      <c r="K88" s="111" t="s">
        <v>59</v>
      </c>
      <c r="L88" s="172">
        <v>3.3333333333333335</v>
      </c>
      <c r="M88" s="318">
        <v>3.84</v>
      </c>
      <c r="N88" s="111" t="s">
        <v>45</v>
      </c>
      <c r="O88" s="111" t="s">
        <v>48</v>
      </c>
      <c r="P88" s="196">
        <v>3.3333333333333335</v>
      </c>
      <c r="Q88" s="318">
        <v>3.8</v>
      </c>
    </row>
    <row r="89" spans="1:17" s="6" customFormat="1" ht="15" customHeight="1" x14ac:dyDescent="0.25">
      <c r="A89" s="20">
        <v>84</v>
      </c>
      <c r="B89" s="111" t="s">
        <v>45</v>
      </c>
      <c r="C89" s="111" t="s">
        <v>47</v>
      </c>
      <c r="D89" s="177">
        <v>3.5</v>
      </c>
      <c r="E89" s="318">
        <v>3.92</v>
      </c>
      <c r="F89" s="111" t="s">
        <v>25</v>
      </c>
      <c r="G89" s="111" t="s">
        <v>24</v>
      </c>
      <c r="H89" s="177">
        <v>3.2</v>
      </c>
      <c r="I89" s="318">
        <v>3.79</v>
      </c>
      <c r="J89" s="111" t="s">
        <v>0</v>
      </c>
      <c r="K89" s="111" t="s">
        <v>131</v>
      </c>
      <c r="L89" s="177">
        <v>3.3333333333333335</v>
      </c>
      <c r="M89" s="318">
        <v>3.84</v>
      </c>
      <c r="N89" s="111" t="s">
        <v>25</v>
      </c>
      <c r="O89" s="111" t="s">
        <v>137</v>
      </c>
      <c r="P89" s="196">
        <v>3.3333333333333335</v>
      </c>
      <c r="Q89" s="318">
        <v>3.8</v>
      </c>
    </row>
    <row r="90" spans="1:17" s="6" customFormat="1" ht="15" customHeight="1" x14ac:dyDescent="0.25">
      <c r="A90" s="20">
        <v>85</v>
      </c>
      <c r="B90" s="111" t="s">
        <v>36</v>
      </c>
      <c r="C90" s="111" t="s">
        <v>64</v>
      </c>
      <c r="D90" s="172">
        <v>3.5</v>
      </c>
      <c r="E90" s="318">
        <v>3.92</v>
      </c>
      <c r="F90" s="111" t="s">
        <v>45</v>
      </c>
      <c r="G90" s="111" t="s">
        <v>49</v>
      </c>
      <c r="H90" s="172">
        <v>3.1666666666666665</v>
      </c>
      <c r="I90" s="318">
        <v>3.79</v>
      </c>
      <c r="J90" s="111" t="s">
        <v>25</v>
      </c>
      <c r="K90" s="111" t="s">
        <v>159</v>
      </c>
      <c r="L90" s="172">
        <v>3.2941176470588234</v>
      </c>
      <c r="M90" s="318">
        <v>3.84</v>
      </c>
      <c r="N90" s="111" t="s">
        <v>36</v>
      </c>
      <c r="O90" s="111" t="s">
        <v>35</v>
      </c>
      <c r="P90" s="196">
        <v>3.3</v>
      </c>
      <c r="Q90" s="318">
        <v>3.8</v>
      </c>
    </row>
    <row r="91" spans="1:17" s="6" customFormat="1" ht="15" customHeight="1" x14ac:dyDescent="0.25">
      <c r="A91" s="20">
        <v>86</v>
      </c>
      <c r="B91" s="111" t="s">
        <v>28</v>
      </c>
      <c r="C91" s="111" t="s">
        <v>61</v>
      </c>
      <c r="D91" s="172">
        <v>3.5</v>
      </c>
      <c r="E91" s="318">
        <v>3.92</v>
      </c>
      <c r="F91" s="111" t="s">
        <v>54</v>
      </c>
      <c r="G91" s="111" t="s">
        <v>72</v>
      </c>
      <c r="H91" s="172">
        <v>3.1428571428571428</v>
      </c>
      <c r="I91" s="318">
        <v>3.79</v>
      </c>
      <c r="J91" s="111" t="s">
        <v>45</v>
      </c>
      <c r="K91" s="111" t="s">
        <v>46</v>
      </c>
      <c r="L91" s="172">
        <v>3.2</v>
      </c>
      <c r="M91" s="318">
        <v>3.84</v>
      </c>
      <c r="N91" s="111" t="s">
        <v>45</v>
      </c>
      <c r="O91" s="111" t="s">
        <v>62</v>
      </c>
      <c r="P91" s="196">
        <v>3.2857142857142856</v>
      </c>
      <c r="Q91" s="318">
        <v>3.8</v>
      </c>
    </row>
    <row r="92" spans="1:17" s="6" customFormat="1" ht="15" customHeight="1" x14ac:dyDescent="0.25">
      <c r="A92" s="20">
        <v>87</v>
      </c>
      <c r="B92" s="111" t="s">
        <v>25</v>
      </c>
      <c r="C92" s="111" t="s">
        <v>157</v>
      </c>
      <c r="D92" s="172">
        <v>3.5</v>
      </c>
      <c r="E92" s="318">
        <v>3.92</v>
      </c>
      <c r="F92" s="111" t="s">
        <v>45</v>
      </c>
      <c r="G92" s="111" t="s">
        <v>181</v>
      </c>
      <c r="H92" s="172">
        <v>3.1428571428571428</v>
      </c>
      <c r="I92" s="318">
        <v>3.79</v>
      </c>
      <c r="J92" s="111" t="s">
        <v>36</v>
      </c>
      <c r="K92" s="111" t="s">
        <v>35</v>
      </c>
      <c r="L92" s="172">
        <v>3.2</v>
      </c>
      <c r="M92" s="318">
        <v>3.84</v>
      </c>
      <c r="N92" s="111" t="s">
        <v>36</v>
      </c>
      <c r="O92" s="111" t="s">
        <v>43</v>
      </c>
      <c r="P92" s="196">
        <v>3.2727272727272729</v>
      </c>
      <c r="Q92" s="318">
        <v>3.8</v>
      </c>
    </row>
    <row r="93" spans="1:17" s="6" customFormat="1" ht="15" customHeight="1" x14ac:dyDescent="0.25">
      <c r="A93" s="20">
        <v>88</v>
      </c>
      <c r="B93" s="111" t="s">
        <v>1</v>
      </c>
      <c r="C93" s="111" t="s">
        <v>180</v>
      </c>
      <c r="D93" s="172">
        <v>3.5</v>
      </c>
      <c r="E93" s="318">
        <v>3.92</v>
      </c>
      <c r="F93" s="111" t="s">
        <v>54</v>
      </c>
      <c r="G93" s="111" t="s">
        <v>129</v>
      </c>
      <c r="H93" s="172">
        <v>3</v>
      </c>
      <c r="I93" s="318">
        <v>3.79</v>
      </c>
      <c r="J93" s="111" t="s">
        <v>25</v>
      </c>
      <c r="K93" s="111" t="s">
        <v>158</v>
      </c>
      <c r="L93" s="172">
        <v>3.125</v>
      </c>
      <c r="M93" s="318">
        <v>3.84</v>
      </c>
      <c r="N93" s="111" t="s">
        <v>54</v>
      </c>
      <c r="O93" s="111" t="s">
        <v>128</v>
      </c>
      <c r="P93" s="196">
        <v>3.25</v>
      </c>
      <c r="Q93" s="318">
        <v>3.8</v>
      </c>
    </row>
    <row r="94" spans="1:17" s="6" customFormat="1" ht="15" customHeight="1" x14ac:dyDescent="0.25">
      <c r="A94" s="20">
        <v>89</v>
      </c>
      <c r="B94" s="111" t="s">
        <v>0</v>
      </c>
      <c r="C94" s="111" t="s">
        <v>82</v>
      </c>
      <c r="D94" s="172">
        <v>3.4285714285714284</v>
      </c>
      <c r="E94" s="318">
        <v>3.92</v>
      </c>
      <c r="F94" s="111" t="s">
        <v>45</v>
      </c>
      <c r="G94" s="111" t="s">
        <v>47</v>
      </c>
      <c r="H94" s="172">
        <v>3</v>
      </c>
      <c r="I94" s="318">
        <v>3.79</v>
      </c>
      <c r="J94" s="111" t="s">
        <v>36</v>
      </c>
      <c r="K94" s="111" t="s">
        <v>67</v>
      </c>
      <c r="L94" s="172">
        <v>3</v>
      </c>
      <c r="M94" s="318">
        <v>3.84</v>
      </c>
      <c r="N94" s="111" t="s">
        <v>36</v>
      </c>
      <c r="O94" s="111" t="s">
        <v>41</v>
      </c>
      <c r="P94" s="196">
        <v>3.25</v>
      </c>
      <c r="Q94" s="318">
        <v>3.8</v>
      </c>
    </row>
    <row r="95" spans="1:17" s="6" customFormat="1" ht="15" customHeight="1" thickBot="1" x14ac:dyDescent="0.3">
      <c r="A95" s="22">
        <v>90</v>
      </c>
      <c r="B95" s="113" t="s">
        <v>25</v>
      </c>
      <c r="C95" s="113" t="s">
        <v>154</v>
      </c>
      <c r="D95" s="176">
        <v>3.4</v>
      </c>
      <c r="E95" s="319">
        <v>3.92</v>
      </c>
      <c r="F95" s="113" t="s">
        <v>45</v>
      </c>
      <c r="G95" s="113" t="s">
        <v>182</v>
      </c>
      <c r="H95" s="176">
        <v>3</v>
      </c>
      <c r="I95" s="319">
        <v>3.79</v>
      </c>
      <c r="J95" s="113" t="s">
        <v>36</v>
      </c>
      <c r="K95" s="113" t="s">
        <v>39</v>
      </c>
      <c r="L95" s="176">
        <v>3</v>
      </c>
      <c r="M95" s="319">
        <v>3.84</v>
      </c>
      <c r="N95" s="113" t="s">
        <v>36</v>
      </c>
      <c r="O95" s="113" t="s">
        <v>38</v>
      </c>
      <c r="P95" s="197">
        <v>3.25</v>
      </c>
      <c r="Q95" s="319">
        <v>3.8</v>
      </c>
    </row>
    <row r="96" spans="1:17" s="6" customFormat="1" ht="15" customHeight="1" x14ac:dyDescent="0.25">
      <c r="A96" s="23">
        <v>91</v>
      </c>
      <c r="B96" s="114" t="s">
        <v>1</v>
      </c>
      <c r="C96" s="114" t="s">
        <v>165</v>
      </c>
      <c r="D96" s="70">
        <v>3.4</v>
      </c>
      <c r="E96" s="317">
        <v>3.92</v>
      </c>
      <c r="F96" s="114" t="s">
        <v>36</v>
      </c>
      <c r="G96" s="114" t="s">
        <v>41</v>
      </c>
      <c r="H96" s="70">
        <v>3</v>
      </c>
      <c r="I96" s="317">
        <v>3.79</v>
      </c>
      <c r="J96" s="114" t="s">
        <v>36</v>
      </c>
      <c r="K96" s="114" t="s">
        <v>40</v>
      </c>
      <c r="L96" s="70">
        <v>3</v>
      </c>
      <c r="M96" s="317">
        <v>3.84</v>
      </c>
      <c r="N96" s="114" t="s">
        <v>36</v>
      </c>
      <c r="O96" s="114" t="s">
        <v>64</v>
      </c>
      <c r="P96" s="195">
        <v>3.25</v>
      </c>
      <c r="Q96" s="317">
        <v>3.8</v>
      </c>
    </row>
    <row r="97" spans="1:17" s="6" customFormat="1" ht="15" customHeight="1" x14ac:dyDescent="0.25">
      <c r="A97" s="20">
        <v>92</v>
      </c>
      <c r="B97" s="111" t="s">
        <v>25</v>
      </c>
      <c r="C97" s="111" t="s">
        <v>158</v>
      </c>
      <c r="D97" s="172">
        <v>3.375</v>
      </c>
      <c r="E97" s="318">
        <v>3.92</v>
      </c>
      <c r="F97" s="111" t="s">
        <v>36</v>
      </c>
      <c r="G97" s="111" t="s">
        <v>189</v>
      </c>
      <c r="H97" s="172">
        <v>3</v>
      </c>
      <c r="I97" s="318">
        <v>3.79</v>
      </c>
      <c r="J97" s="111" t="s">
        <v>36</v>
      </c>
      <c r="K97" s="111" t="s">
        <v>149</v>
      </c>
      <c r="L97" s="172">
        <v>3</v>
      </c>
      <c r="M97" s="318">
        <v>3.84</v>
      </c>
      <c r="N97" s="111" t="s">
        <v>28</v>
      </c>
      <c r="O97" s="111" t="s">
        <v>60</v>
      </c>
      <c r="P97" s="196">
        <v>3.25</v>
      </c>
      <c r="Q97" s="318">
        <v>3.8</v>
      </c>
    </row>
    <row r="98" spans="1:17" s="6" customFormat="1" ht="15" customHeight="1" x14ac:dyDescent="0.25">
      <c r="A98" s="20">
        <v>93</v>
      </c>
      <c r="B98" s="111" t="s">
        <v>28</v>
      </c>
      <c r="C98" s="111" t="s">
        <v>74</v>
      </c>
      <c r="D98" s="172">
        <v>3.3636363636363638</v>
      </c>
      <c r="E98" s="318">
        <v>3.92</v>
      </c>
      <c r="F98" s="111" t="s">
        <v>36</v>
      </c>
      <c r="G98" s="111" t="s">
        <v>64</v>
      </c>
      <c r="H98" s="172">
        <v>3</v>
      </c>
      <c r="I98" s="318">
        <v>3.79</v>
      </c>
      <c r="J98" s="111" t="s">
        <v>28</v>
      </c>
      <c r="K98" s="111" t="s">
        <v>151</v>
      </c>
      <c r="L98" s="172">
        <v>3</v>
      </c>
      <c r="M98" s="318">
        <v>3.84</v>
      </c>
      <c r="N98" s="111" t="s">
        <v>45</v>
      </c>
      <c r="O98" s="111" t="s">
        <v>47</v>
      </c>
      <c r="P98" s="196">
        <v>3.2</v>
      </c>
      <c r="Q98" s="318">
        <v>3.8</v>
      </c>
    </row>
    <row r="99" spans="1:17" s="6" customFormat="1" ht="15" customHeight="1" x14ac:dyDescent="0.25">
      <c r="A99" s="20">
        <v>94</v>
      </c>
      <c r="B99" s="111" t="s">
        <v>45</v>
      </c>
      <c r="C99" s="111" t="s">
        <v>181</v>
      </c>
      <c r="D99" s="172">
        <v>3.3333333333333335</v>
      </c>
      <c r="E99" s="318">
        <v>3.92</v>
      </c>
      <c r="F99" s="111" t="s">
        <v>36</v>
      </c>
      <c r="G99" s="111" t="s">
        <v>35</v>
      </c>
      <c r="H99" s="172">
        <v>3</v>
      </c>
      <c r="I99" s="318">
        <v>3.79</v>
      </c>
      <c r="J99" s="111" t="s">
        <v>28</v>
      </c>
      <c r="K99" s="111" t="s">
        <v>74</v>
      </c>
      <c r="L99" s="172">
        <v>3</v>
      </c>
      <c r="M99" s="318">
        <v>3.84</v>
      </c>
      <c r="N99" s="111" t="s">
        <v>0</v>
      </c>
      <c r="O99" s="111" t="s">
        <v>58</v>
      </c>
      <c r="P99" s="196">
        <v>3.2</v>
      </c>
      <c r="Q99" s="318">
        <v>3.8</v>
      </c>
    </row>
    <row r="100" spans="1:17" s="6" customFormat="1" ht="15" customHeight="1" x14ac:dyDescent="0.25">
      <c r="A100" s="20">
        <v>95</v>
      </c>
      <c r="B100" s="111" t="s">
        <v>1</v>
      </c>
      <c r="C100" s="111" t="s">
        <v>179</v>
      </c>
      <c r="D100" s="172">
        <v>3.3333333333333335</v>
      </c>
      <c r="E100" s="318">
        <v>3.92</v>
      </c>
      <c r="F100" s="111" t="s">
        <v>36</v>
      </c>
      <c r="G100" s="111" t="s">
        <v>42</v>
      </c>
      <c r="H100" s="172">
        <v>3</v>
      </c>
      <c r="I100" s="318">
        <v>3.79</v>
      </c>
      <c r="J100" s="111" t="s">
        <v>1</v>
      </c>
      <c r="K100" s="111" t="s">
        <v>169</v>
      </c>
      <c r="L100" s="172">
        <v>3</v>
      </c>
      <c r="M100" s="318">
        <v>3.84</v>
      </c>
      <c r="N100" s="111" t="s">
        <v>54</v>
      </c>
      <c r="O100" s="111" t="s">
        <v>130</v>
      </c>
      <c r="P100" s="196">
        <v>3.0476190476190474</v>
      </c>
      <c r="Q100" s="318">
        <v>3.8</v>
      </c>
    </row>
    <row r="101" spans="1:17" s="6" customFormat="1" ht="15" customHeight="1" x14ac:dyDescent="0.25">
      <c r="A101" s="20">
        <v>96</v>
      </c>
      <c r="B101" s="111" t="s">
        <v>36</v>
      </c>
      <c r="C101" s="111" t="s">
        <v>41</v>
      </c>
      <c r="D101" s="196">
        <v>3</v>
      </c>
      <c r="E101" s="318">
        <v>3.92</v>
      </c>
      <c r="F101" s="111" t="s">
        <v>28</v>
      </c>
      <c r="G101" s="111" t="s">
        <v>29</v>
      </c>
      <c r="H101" s="196">
        <v>3</v>
      </c>
      <c r="I101" s="318">
        <v>3.79</v>
      </c>
      <c r="J101" s="111" t="s">
        <v>36</v>
      </c>
      <c r="K101" s="111" t="s">
        <v>190</v>
      </c>
      <c r="L101" s="196"/>
      <c r="M101" s="318">
        <v>3.84</v>
      </c>
      <c r="N101" s="111" t="s">
        <v>54</v>
      </c>
      <c r="O101" s="111" t="s">
        <v>70</v>
      </c>
      <c r="P101" s="196">
        <v>3</v>
      </c>
      <c r="Q101" s="318">
        <v>3.8</v>
      </c>
    </row>
    <row r="102" spans="1:17" s="6" customFormat="1" ht="15" customHeight="1" x14ac:dyDescent="0.25">
      <c r="A102" s="20">
        <v>97</v>
      </c>
      <c r="B102" s="111" t="s">
        <v>36</v>
      </c>
      <c r="C102" s="111" t="s">
        <v>40</v>
      </c>
      <c r="D102" s="196">
        <v>3</v>
      </c>
      <c r="E102" s="318">
        <v>3.92</v>
      </c>
      <c r="F102" s="111" t="s">
        <v>28</v>
      </c>
      <c r="G102" s="111" t="s">
        <v>151</v>
      </c>
      <c r="H102" s="196">
        <v>3</v>
      </c>
      <c r="I102" s="318">
        <v>3.79</v>
      </c>
      <c r="J102" s="111" t="s">
        <v>36</v>
      </c>
      <c r="K102" s="111" t="s">
        <v>189</v>
      </c>
      <c r="L102" s="196"/>
      <c r="M102" s="318">
        <v>3.84</v>
      </c>
      <c r="N102" s="111" t="s">
        <v>54</v>
      </c>
      <c r="O102" s="111" t="s">
        <v>129</v>
      </c>
      <c r="P102" s="196">
        <v>3</v>
      </c>
      <c r="Q102" s="318">
        <v>3.8</v>
      </c>
    </row>
    <row r="103" spans="1:17" s="6" customFormat="1" ht="15" customHeight="1" x14ac:dyDescent="0.25">
      <c r="A103" s="20">
        <v>98</v>
      </c>
      <c r="B103" s="111" t="s">
        <v>36</v>
      </c>
      <c r="C103" s="111" t="s">
        <v>37</v>
      </c>
      <c r="D103" s="196">
        <v>3</v>
      </c>
      <c r="E103" s="318">
        <v>3.92</v>
      </c>
      <c r="F103" s="111" t="s">
        <v>28</v>
      </c>
      <c r="G103" s="111" t="s">
        <v>201</v>
      </c>
      <c r="H103" s="196">
        <v>3</v>
      </c>
      <c r="I103" s="318">
        <v>3.79</v>
      </c>
      <c r="J103" s="111" t="s">
        <v>36</v>
      </c>
      <c r="K103" s="111" t="s">
        <v>64</v>
      </c>
      <c r="L103" s="196"/>
      <c r="M103" s="318">
        <v>3.84</v>
      </c>
      <c r="N103" s="111" t="s">
        <v>36</v>
      </c>
      <c r="O103" s="111" t="s">
        <v>39</v>
      </c>
      <c r="P103" s="196">
        <v>3</v>
      </c>
      <c r="Q103" s="318">
        <v>3.8</v>
      </c>
    </row>
    <row r="104" spans="1:17" s="6" customFormat="1" ht="15" customHeight="1" x14ac:dyDescent="0.25">
      <c r="A104" s="20">
        <v>99</v>
      </c>
      <c r="B104" s="111" t="s">
        <v>28</v>
      </c>
      <c r="C104" s="111" t="s">
        <v>151</v>
      </c>
      <c r="D104" s="196">
        <v>3</v>
      </c>
      <c r="E104" s="318">
        <v>3.92</v>
      </c>
      <c r="F104" s="111" t="s">
        <v>1</v>
      </c>
      <c r="G104" s="111" t="s">
        <v>165</v>
      </c>
      <c r="H104" s="196">
        <v>3</v>
      </c>
      <c r="I104" s="318">
        <v>3.79</v>
      </c>
      <c r="J104" s="111" t="s">
        <v>36</v>
      </c>
      <c r="K104" s="111" t="s">
        <v>188</v>
      </c>
      <c r="L104" s="196"/>
      <c r="M104" s="318">
        <v>3.84</v>
      </c>
      <c r="N104" s="111" t="s">
        <v>28</v>
      </c>
      <c r="O104" s="111" t="s">
        <v>127</v>
      </c>
      <c r="P104" s="196">
        <v>3</v>
      </c>
      <c r="Q104" s="318">
        <v>3.8</v>
      </c>
    </row>
    <row r="105" spans="1:17" s="6" customFormat="1" ht="15" customHeight="1" thickBot="1" x14ac:dyDescent="0.3">
      <c r="A105" s="22">
        <v>100</v>
      </c>
      <c r="B105" s="113" t="s">
        <v>1</v>
      </c>
      <c r="C105" s="113" t="s">
        <v>204</v>
      </c>
      <c r="D105" s="197">
        <v>3</v>
      </c>
      <c r="E105" s="319">
        <v>3.92</v>
      </c>
      <c r="F105" s="113" t="s">
        <v>1</v>
      </c>
      <c r="G105" s="113" t="s">
        <v>194</v>
      </c>
      <c r="H105" s="197">
        <v>3</v>
      </c>
      <c r="I105" s="319">
        <v>3.79</v>
      </c>
      <c r="J105" s="113" t="s">
        <v>28</v>
      </c>
      <c r="K105" s="113" t="s">
        <v>187</v>
      </c>
      <c r="L105" s="197"/>
      <c r="M105" s="319">
        <v>3.84</v>
      </c>
      <c r="N105" s="113" t="s">
        <v>28</v>
      </c>
      <c r="O105" s="113" t="s">
        <v>29</v>
      </c>
      <c r="P105" s="197">
        <v>3</v>
      </c>
      <c r="Q105" s="319">
        <v>3.8</v>
      </c>
    </row>
    <row r="106" spans="1:17" s="6" customFormat="1" ht="15" customHeight="1" x14ac:dyDescent="0.25">
      <c r="A106" s="23">
        <v>101</v>
      </c>
      <c r="B106" s="114" t="s">
        <v>54</v>
      </c>
      <c r="C106" s="114" t="s">
        <v>129</v>
      </c>
      <c r="D106" s="195"/>
      <c r="E106" s="317">
        <v>3.92</v>
      </c>
      <c r="F106" s="114" t="s">
        <v>0</v>
      </c>
      <c r="G106" s="114" t="s">
        <v>58</v>
      </c>
      <c r="H106" s="195">
        <v>3</v>
      </c>
      <c r="I106" s="317">
        <v>3.79</v>
      </c>
      <c r="J106" s="114" t="s">
        <v>28</v>
      </c>
      <c r="K106" s="114" t="s">
        <v>61</v>
      </c>
      <c r="L106" s="195"/>
      <c r="M106" s="317">
        <v>3.84</v>
      </c>
      <c r="N106" s="386" t="s">
        <v>1</v>
      </c>
      <c r="O106" s="114" t="s">
        <v>15</v>
      </c>
      <c r="P106" s="195">
        <v>3</v>
      </c>
      <c r="Q106" s="317">
        <v>3.8</v>
      </c>
    </row>
    <row r="107" spans="1:17" s="6" customFormat="1" ht="15" customHeight="1" x14ac:dyDescent="0.25">
      <c r="A107" s="21">
        <v>102</v>
      </c>
      <c r="B107" s="112" t="s">
        <v>45</v>
      </c>
      <c r="C107" s="112" t="s">
        <v>182</v>
      </c>
      <c r="D107" s="198"/>
      <c r="E107" s="320">
        <v>3.92</v>
      </c>
      <c r="F107" s="112" t="s">
        <v>36</v>
      </c>
      <c r="G107" s="112" t="s">
        <v>40</v>
      </c>
      <c r="H107" s="198">
        <v>2.6666666666666665</v>
      </c>
      <c r="I107" s="320">
        <v>3.79</v>
      </c>
      <c r="J107" s="112" t="s">
        <v>28</v>
      </c>
      <c r="K107" s="112" t="s">
        <v>29</v>
      </c>
      <c r="L107" s="198"/>
      <c r="M107" s="320">
        <v>3.84</v>
      </c>
      <c r="N107" s="387" t="s">
        <v>36</v>
      </c>
      <c r="O107" s="111" t="s">
        <v>40</v>
      </c>
      <c r="P107" s="196">
        <v>2.5</v>
      </c>
      <c r="Q107" s="318">
        <v>3.8</v>
      </c>
    </row>
    <row r="108" spans="1:17" s="6" customFormat="1" ht="15" customHeight="1" x14ac:dyDescent="0.25">
      <c r="A108" s="181">
        <v>103</v>
      </c>
      <c r="B108" s="383" t="s">
        <v>36</v>
      </c>
      <c r="C108" s="383" t="s">
        <v>190</v>
      </c>
      <c r="D108" s="384"/>
      <c r="E108" s="385">
        <v>3.92</v>
      </c>
      <c r="F108" s="383" t="s">
        <v>1</v>
      </c>
      <c r="G108" s="383" t="s">
        <v>192</v>
      </c>
      <c r="H108" s="384">
        <v>2.6666666666666665</v>
      </c>
      <c r="I108" s="385">
        <v>3.79</v>
      </c>
      <c r="J108" s="383" t="s">
        <v>25</v>
      </c>
      <c r="K108" s="383" t="s">
        <v>186</v>
      </c>
      <c r="L108" s="384"/>
      <c r="M108" s="385">
        <v>3.84</v>
      </c>
      <c r="N108" s="111"/>
      <c r="O108" s="111"/>
      <c r="P108" s="196"/>
      <c r="Q108" s="318"/>
    </row>
    <row r="109" spans="1:17" s="6" customFormat="1" ht="15" customHeight="1" x14ac:dyDescent="0.25">
      <c r="A109" s="181">
        <v>104</v>
      </c>
      <c r="B109" s="383" t="s">
        <v>28</v>
      </c>
      <c r="C109" s="383" t="s">
        <v>60</v>
      </c>
      <c r="D109" s="384"/>
      <c r="E109" s="385">
        <v>3.92</v>
      </c>
      <c r="F109" s="383" t="s">
        <v>36</v>
      </c>
      <c r="G109" s="383" t="s">
        <v>190</v>
      </c>
      <c r="H109" s="384"/>
      <c r="I109" s="385">
        <v>3.79</v>
      </c>
      <c r="J109" s="383" t="s">
        <v>1</v>
      </c>
      <c r="K109" s="383" t="s">
        <v>185</v>
      </c>
      <c r="L109" s="384"/>
      <c r="M109" s="385">
        <v>3.84</v>
      </c>
      <c r="N109" s="383"/>
      <c r="O109" s="383"/>
      <c r="P109" s="384"/>
      <c r="Q109" s="385"/>
    </row>
    <row r="110" spans="1:17" s="6" customFormat="1" ht="15" customHeight="1" x14ac:dyDescent="0.25">
      <c r="A110" s="21">
        <v>105</v>
      </c>
      <c r="B110" s="112" t="s">
        <v>28</v>
      </c>
      <c r="C110" s="112" t="s">
        <v>29</v>
      </c>
      <c r="D110" s="198"/>
      <c r="E110" s="320">
        <v>3.92</v>
      </c>
      <c r="F110" s="112" t="s">
        <v>36</v>
      </c>
      <c r="G110" s="112" t="s">
        <v>188</v>
      </c>
      <c r="H110" s="198"/>
      <c r="I110" s="320">
        <v>3.79</v>
      </c>
      <c r="J110" s="112" t="s">
        <v>0</v>
      </c>
      <c r="K110" s="112" t="s">
        <v>58</v>
      </c>
      <c r="L110" s="198"/>
      <c r="M110" s="320">
        <v>3.84</v>
      </c>
      <c r="N110" s="112"/>
      <c r="O110" s="112"/>
      <c r="P110" s="198"/>
      <c r="Q110" s="320"/>
    </row>
    <row r="111" spans="1:17" s="6" customFormat="1" ht="15" customHeight="1" x14ac:dyDescent="0.25">
      <c r="A111" s="181">
        <v>106</v>
      </c>
      <c r="B111" s="383" t="s">
        <v>28</v>
      </c>
      <c r="C111" s="383" t="s">
        <v>201</v>
      </c>
      <c r="D111" s="384"/>
      <c r="E111" s="385">
        <v>3.92</v>
      </c>
      <c r="F111" s="383" t="s">
        <v>28</v>
      </c>
      <c r="G111" s="383" t="s">
        <v>61</v>
      </c>
      <c r="H111" s="384"/>
      <c r="I111" s="385">
        <v>3.79</v>
      </c>
      <c r="J111" s="383"/>
      <c r="K111" s="383"/>
      <c r="L111" s="384"/>
      <c r="M111" s="385"/>
      <c r="N111" s="383"/>
      <c r="O111" s="383"/>
      <c r="P111" s="384"/>
      <c r="Q111" s="385"/>
    </row>
    <row r="112" spans="1:17" s="6" customFormat="1" ht="15" customHeight="1" x14ac:dyDescent="0.25">
      <c r="A112" s="181">
        <v>107</v>
      </c>
      <c r="B112" s="383" t="s">
        <v>1</v>
      </c>
      <c r="C112" s="383" t="s">
        <v>203</v>
      </c>
      <c r="D112" s="384"/>
      <c r="E112" s="385">
        <v>3.92</v>
      </c>
      <c r="F112" s="383" t="s">
        <v>25</v>
      </c>
      <c r="G112" s="383" t="s">
        <v>138</v>
      </c>
      <c r="H112" s="384"/>
      <c r="I112" s="385">
        <v>3.79</v>
      </c>
      <c r="J112" s="383"/>
      <c r="K112" s="383"/>
      <c r="L112" s="384"/>
      <c r="M112" s="385"/>
      <c r="N112" s="383"/>
      <c r="O112" s="383"/>
      <c r="P112" s="384"/>
      <c r="Q112" s="385"/>
    </row>
    <row r="113" spans="1:17" s="6" customFormat="1" ht="15" customHeight="1" x14ac:dyDescent="0.25">
      <c r="A113" s="181">
        <v>108</v>
      </c>
      <c r="B113" s="383" t="s">
        <v>1</v>
      </c>
      <c r="C113" s="383" t="s">
        <v>194</v>
      </c>
      <c r="D113" s="384"/>
      <c r="E113" s="385">
        <v>3.92</v>
      </c>
      <c r="F113" s="383" t="s">
        <v>1</v>
      </c>
      <c r="G113" s="383" t="s">
        <v>22</v>
      </c>
      <c r="H113" s="384"/>
      <c r="I113" s="385">
        <v>3.79</v>
      </c>
      <c r="J113" s="383"/>
      <c r="K113" s="383"/>
      <c r="L113" s="384"/>
      <c r="M113" s="385"/>
      <c r="N113" s="383"/>
      <c r="O113" s="383"/>
      <c r="P113" s="384"/>
      <c r="Q113" s="385"/>
    </row>
    <row r="114" spans="1:17" s="6" customFormat="1" ht="15" customHeight="1" thickBot="1" x14ac:dyDescent="0.3">
      <c r="A114" s="22">
        <v>109</v>
      </c>
      <c r="B114" s="113" t="s">
        <v>1</v>
      </c>
      <c r="C114" s="113" t="s">
        <v>192</v>
      </c>
      <c r="D114" s="197"/>
      <c r="E114" s="319">
        <v>3.92</v>
      </c>
      <c r="F114" s="113"/>
      <c r="G114" s="113"/>
      <c r="H114" s="197"/>
      <c r="I114" s="319"/>
      <c r="J114" s="113"/>
      <c r="K114" s="113"/>
      <c r="L114" s="197"/>
      <c r="M114" s="319"/>
      <c r="N114" s="113"/>
      <c r="O114" s="113"/>
      <c r="P114" s="197"/>
      <c r="Q114" s="319"/>
    </row>
    <row r="115" spans="1:17" s="6" customFormat="1" x14ac:dyDescent="0.25">
      <c r="A115" s="9"/>
      <c r="B115" s="9"/>
      <c r="C115" s="39" t="s">
        <v>83</v>
      </c>
      <c r="D115" s="73">
        <f>AVERAGE(D6:D114)</f>
        <v>3.8642759427859925</v>
      </c>
      <c r="E115" s="9"/>
      <c r="F115" s="9"/>
      <c r="G115" s="39"/>
      <c r="H115" s="73">
        <f>AVERAGE(H6:H114)</f>
        <v>3.6571034885080946</v>
      </c>
      <c r="I115" s="9"/>
      <c r="J115" s="9"/>
      <c r="K115" s="39"/>
      <c r="L115" s="73">
        <f>AVERAGE(L6:L114)</f>
        <v>3.7276522222601605</v>
      </c>
      <c r="M115" s="9"/>
      <c r="N115" s="9"/>
      <c r="O115" s="39"/>
      <c r="P115" s="73">
        <f>AVERAGE(P6:P114)</f>
        <v>3.7419340247669282</v>
      </c>
      <c r="Q115" s="9"/>
    </row>
  </sheetData>
  <sortState ref="J114:K123">
    <sortCondition ref="J114"/>
  </sortState>
  <mergeCells count="5">
    <mergeCell ref="A4:A5"/>
    <mergeCell ref="J4:M4"/>
    <mergeCell ref="N4:Q4"/>
    <mergeCell ref="F4:I4"/>
    <mergeCell ref="B4:E4"/>
  </mergeCells>
  <conditionalFormatting sqref="L6:L114">
    <cfRule type="containsBlanks" dxfId="74" priority="22" stopIfTrue="1">
      <formula>LEN(TRIM(L6))=0</formula>
    </cfRule>
    <cfRule type="cellIs" dxfId="73" priority="23" stopIfTrue="1" operator="between">
      <formula>$L$115</formula>
      <formula>3.726</formula>
    </cfRule>
    <cfRule type="cellIs" dxfId="72" priority="24" stopIfTrue="1" operator="lessThan">
      <formula>3.5</formula>
    </cfRule>
    <cfRule type="cellIs" dxfId="71" priority="25" stopIfTrue="1" operator="between">
      <formula>$L$115</formula>
      <formula>3.5</formula>
    </cfRule>
    <cfRule type="cellIs" dxfId="70" priority="26" stopIfTrue="1" operator="between">
      <formula>4.499</formula>
      <formula>$L$115</formula>
    </cfRule>
    <cfRule type="cellIs" dxfId="69" priority="27" stopIfTrue="1" operator="greaterThanOrEqual">
      <formula>4.5</formula>
    </cfRule>
  </conditionalFormatting>
  <conditionalFormatting sqref="P6:P114">
    <cfRule type="cellIs" dxfId="68" priority="14" operator="lessThan">
      <formula>3.5</formula>
    </cfRule>
    <cfRule type="cellIs" dxfId="67" priority="15" operator="between">
      <formula>$P$115</formula>
      <formula>3.5</formula>
    </cfRule>
    <cfRule type="cellIs" dxfId="66" priority="16" operator="between">
      <formula>4.499</formula>
      <formula>$P$115</formula>
    </cfRule>
    <cfRule type="cellIs" dxfId="65" priority="17" operator="greaterThanOrEqual">
      <formula>4.5</formula>
    </cfRule>
  </conditionalFormatting>
  <conditionalFormatting sqref="P102:P114">
    <cfRule type="containsBlanks" dxfId="64" priority="13">
      <formula>LEN(TRIM(P102))=0</formula>
    </cfRule>
  </conditionalFormatting>
  <conditionalFormatting sqref="H6:H114">
    <cfRule type="containsBlanks" dxfId="63" priority="7" stopIfTrue="1">
      <formula>LEN(TRIM(H6))=0</formula>
    </cfRule>
    <cfRule type="cellIs" dxfId="62" priority="8" stopIfTrue="1" operator="between">
      <formula>$H$115</formula>
      <formula>3.656</formula>
    </cfRule>
    <cfRule type="cellIs" dxfId="61" priority="9" stopIfTrue="1" operator="lessThan">
      <formula>3.5</formula>
    </cfRule>
    <cfRule type="cellIs" dxfId="60" priority="10" stopIfTrue="1" operator="between">
      <formula>$H$115</formula>
      <formula>3.5</formula>
    </cfRule>
    <cfRule type="cellIs" dxfId="59" priority="11" stopIfTrue="1" operator="between">
      <formula>4.499</formula>
      <formula>$H$115</formula>
    </cfRule>
    <cfRule type="cellIs" dxfId="58" priority="12" stopIfTrue="1" operator="greaterThanOrEqual">
      <formula>4.5</formula>
    </cfRule>
  </conditionalFormatting>
  <conditionalFormatting sqref="D6:D114">
    <cfRule type="containsBlanks" dxfId="57" priority="1" stopIfTrue="1">
      <formula>LEN(TRIM(D6))=0</formula>
    </cfRule>
    <cfRule type="cellIs" dxfId="56" priority="2" stopIfTrue="1" operator="between">
      <formula>$D$115</formula>
      <formula>3.856</formula>
    </cfRule>
    <cfRule type="cellIs" dxfId="55" priority="3" stopIfTrue="1" operator="lessThan">
      <formula>3.5</formula>
    </cfRule>
    <cfRule type="cellIs" dxfId="54" priority="4" stopIfTrue="1" operator="between">
      <formula>$D$115</formula>
      <formula>3.5</formula>
    </cfRule>
    <cfRule type="cellIs" dxfId="53" priority="5" stopIfTrue="1" operator="between">
      <formula>4.499</formula>
      <formula>$D$115</formula>
    </cfRule>
    <cfRule type="cellIs" dxfId="52" priority="6" stopIfTrue="1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9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15" width="7.7109375" style="4" customWidth="1"/>
    <col min="16" max="19" width="6.7109375" style="4" customWidth="1"/>
    <col min="20" max="21" width="7.7109375" style="4" customWidth="1"/>
    <col min="22" max="22" width="9.7109375" style="4" customWidth="1"/>
    <col min="23" max="16384" width="8.85546875" style="4"/>
  </cols>
  <sheetData>
    <row r="1" spans="1:23" x14ac:dyDescent="0.25">
      <c r="V1" s="72"/>
      <c r="W1" s="35" t="s">
        <v>99</v>
      </c>
    </row>
    <row r="2" spans="1:23" ht="15.75" x14ac:dyDescent="0.25">
      <c r="C2" s="48" t="s">
        <v>89</v>
      </c>
      <c r="D2" s="516"/>
      <c r="E2" s="516"/>
      <c r="F2" s="516"/>
      <c r="G2" s="393"/>
      <c r="H2" s="393"/>
      <c r="I2" s="393"/>
      <c r="J2" s="332"/>
      <c r="K2" s="332"/>
      <c r="L2" s="332"/>
      <c r="M2" s="332"/>
      <c r="N2" s="332"/>
      <c r="O2" s="332"/>
      <c r="P2" s="516"/>
      <c r="Q2" s="393"/>
      <c r="R2" s="332"/>
      <c r="S2" s="332"/>
      <c r="V2" s="61"/>
      <c r="W2" s="35" t="s">
        <v>100</v>
      </c>
    </row>
    <row r="3" spans="1:23" ht="15.75" thickBot="1" x14ac:dyDescent="0.3">
      <c r="V3" s="355"/>
      <c r="W3" s="35" t="s">
        <v>101</v>
      </c>
    </row>
    <row r="4" spans="1:23" s="6" customFormat="1" ht="16.5" customHeight="1" thickBot="1" x14ac:dyDescent="0.3">
      <c r="A4" s="538" t="s">
        <v>57</v>
      </c>
      <c r="B4" s="545" t="s">
        <v>56</v>
      </c>
      <c r="C4" s="547" t="s">
        <v>87</v>
      </c>
      <c r="D4" s="549">
        <v>2025</v>
      </c>
      <c r="E4" s="541"/>
      <c r="F4" s="542"/>
      <c r="G4" s="549">
        <v>2024</v>
      </c>
      <c r="H4" s="541"/>
      <c r="I4" s="542"/>
      <c r="J4" s="549">
        <v>2023</v>
      </c>
      <c r="K4" s="541"/>
      <c r="L4" s="542"/>
      <c r="M4" s="549">
        <v>2022</v>
      </c>
      <c r="N4" s="541"/>
      <c r="O4" s="542"/>
      <c r="P4" s="549" t="s">
        <v>94</v>
      </c>
      <c r="Q4" s="541"/>
      <c r="R4" s="541"/>
      <c r="S4" s="542"/>
      <c r="T4" s="543" t="s">
        <v>95</v>
      </c>
      <c r="V4" s="36"/>
      <c r="W4" s="35" t="s">
        <v>102</v>
      </c>
    </row>
    <row r="5" spans="1:23" s="6" customFormat="1" ht="39.75" customHeight="1" thickBot="1" x14ac:dyDescent="0.25">
      <c r="A5" s="539"/>
      <c r="B5" s="546"/>
      <c r="C5" s="548"/>
      <c r="D5" s="110" t="s">
        <v>96</v>
      </c>
      <c r="E5" s="83" t="s">
        <v>97</v>
      </c>
      <c r="F5" s="75" t="s">
        <v>98</v>
      </c>
      <c r="G5" s="110" t="s">
        <v>96</v>
      </c>
      <c r="H5" s="83" t="s">
        <v>97</v>
      </c>
      <c r="I5" s="75" t="s">
        <v>98</v>
      </c>
      <c r="J5" s="110" t="s">
        <v>96</v>
      </c>
      <c r="K5" s="83" t="s">
        <v>97</v>
      </c>
      <c r="L5" s="75" t="s">
        <v>98</v>
      </c>
      <c r="M5" s="110" t="s">
        <v>96</v>
      </c>
      <c r="N5" s="83" t="s">
        <v>97</v>
      </c>
      <c r="O5" s="75" t="s">
        <v>98</v>
      </c>
      <c r="P5" s="412">
        <v>2025</v>
      </c>
      <c r="Q5" s="562">
        <v>2024</v>
      </c>
      <c r="R5" s="403">
        <v>2023</v>
      </c>
      <c r="S5" s="83">
        <v>2022</v>
      </c>
      <c r="T5" s="544"/>
    </row>
    <row r="6" spans="1:23" s="6" customFormat="1" ht="15" customHeight="1" x14ac:dyDescent="0.25">
      <c r="A6" s="20">
        <v>1</v>
      </c>
      <c r="B6" s="19" t="s">
        <v>28</v>
      </c>
      <c r="C6" s="502" t="s">
        <v>75</v>
      </c>
      <c r="D6" s="499">
        <v>44</v>
      </c>
      <c r="E6" s="70">
        <v>4.25</v>
      </c>
      <c r="F6" s="494">
        <v>3.92</v>
      </c>
      <c r="G6" s="499">
        <v>60</v>
      </c>
      <c r="H6" s="70">
        <v>4.2833333333333332</v>
      </c>
      <c r="I6" s="494">
        <v>3.79</v>
      </c>
      <c r="J6" s="499">
        <v>58</v>
      </c>
      <c r="K6" s="70">
        <v>4.1896551724137927</v>
      </c>
      <c r="L6" s="494">
        <v>3.84</v>
      </c>
      <c r="M6" s="499">
        <v>27</v>
      </c>
      <c r="N6" s="70">
        <v>4.2222222222222223</v>
      </c>
      <c r="O6" s="494">
        <v>3.8</v>
      </c>
      <c r="P6" s="508">
        <v>15</v>
      </c>
      <c r="Q6" s="563">
        <v>6</v>
      </c>
      <c r="R6" s="404">
        <v>8</v>
      </c>
      <c r="S6" s="342">
        <v>12</v>
      </c>
      <c r="T6" s="588">
        <f>SUM(P6:S6)</f>
        <v>41</v>
      </c>
    </row>
    <row r="7" spans="1:23" s="6" customFormat="1" ht="15" customHeight="1" x14ac:dyDescent="0.25">
      <c r="A7" s="20">
        <v>2</v>
      </c>
      <c r="B7" s="19" t="s">
        <v>0</v>
      </c>
      <c r="C7" s="639" t="s">
        <v>146</v>
      </c>
      <c r="D7" s="171">
        <v>27</v>
      </c>
      <c r="E7" s="174">
        <v>4.2592592592592595</v>
      </c>
      <c r="F7" s="302">
        <v>3.92</v>
      </c>
      <c r="G7" s="171">
        <v>25</v>
      </c>
      <c r="H7" s="174">
        <v>3.96</v>
      </c>
      <c r="I7" s="302">
        <v>3.79</v>
      </c>
      <c r="J7" s="171">
        <v>19</v>
      </c>
      <c r="K7" s="174">
        <v>4.3157894736842106</v>
      </c>
      <c r="L7" s="302">
        <v>3.84</v>
      </c>
      <c r="M7" s="171">
        <v>12</v>
      </c>
      <c r="N7" s="174">
        <v>4.25</v>
      </c>
      <c r="O7" s="302">
        <v>3.8</v>
      </c>
      <c r="P7" s="467">
        <v>14</v>
      </c>
      <c r="Q7" s="564">
        <v>34</v>
      </c>
      <c r="R7" s="405">
        <v>4</v>
      </c>
      <c r="S7" s="343">
        <v>11</v>
      </c>
      <c r="T7" s="170">
        <f>SUM(P7:S7)</f>
        <v>63</v>
      </c>
    </row>
    <row r="8" spans="1:23" s="6" customFormat="1" ht="15" customHeight="1" x14ac:dyDescent="0.25">
      <c r="A8" s="20">
        <v>3</v>
      </c>
      <c r="B8" s="19" t="s">
        <v>1</v>
      </c>
      <c r="C8" s="362" t="s">
        <v>166</v>
      </c>
      <c r="D8" s="171">
        <v>5</v>
      </c>
      <c r="E8" s="505">
        <v>4.4000000000000004</v>
      </c>
      <c r="F8" s="302">
        <v>3.92</v>
      </c>
      <c r="G8" s="171">
        <v>5</v>
      </c>
      <c r="H8" s="505">
        <v>4.4000000000000004</v>
      </c>
      <c r="I8" s="302">
        <v>3.79</v>
      </c>
      <c r="J8" s="171">
        <v>4</v>
      </c>
      <c r="K8" s="505">
        <v>3.75</v>
      </c>
      <c r="L8" s="302">
        <v>3.84</v>
      </c>
      <c r="M8" s="171">
        <v>4</v>
      </c>
      <c r="N8" s="505">
        <v>4.5</v>
      </c>
      <c r="O8" s="302">
        <v>3.8</v>
      </c>
      <c r="P8" s="467">
        <v>9</v>
      </c>
      <c r="Q8" s="564">
        <v>5</v>
      </c>
      <c r="R8" s="405">
        <v>46</v>
      </c>
      <c r="S8" s="343">
        <v>4</v>
      </c>
      <c r="T8" s="170">
        <f>SUM(P8:S8)</f>
        <v>64</v>
      </c>
    </row>
    <row r="9" spans="1:23" s="6" customFormat="1" ht="15" customHeight="1" x14ac:dyDescent="0.25">
      <c r="A9" s="20">
        <v>4</v>
      </c>
      <c r="B9" s="19" t="s">
        <v>1</v>
      </c>
      <c r="C9" s="363" t="s">
        <v>172</v>
      </c>
      <c r="D9" s="173">
        <v>24</v>
      </c>
      <c r="E9" s="172">
        <v>4.25</v>
      </c>
      <c r="F9" s="311">
        <v>3.92</v>
      </c>
      <c r="G9" s="173">
        <v>43</v>
      </c>
      <c r="H9" s="172">
        <v>3.8372093023255816</v>
      </c>
      <c r="I9" s="311">
        <v>3.79</v>
      </c>
      <c r="J9" s="173">
        <v>33</v>
      </c>
      <c r="K9" s="172">
        <v>4.3939393939393936</v>
      </c>
      <c r="L9" s="311">
        <v>3.84</v>
      </c>
      <c r="M9" s="173">
        <v>36</v>
      </c>
      <c r="N9" s="172">
        <v>4.0555555555555554</v>
      </c>
      <c r="O9" s="311">
        <v>3.8</v>
      </c>
      <c r="P9" s="606">
        <v>17</v>
      </c>
      <c r="Q9" s="598">
        <v>39</v>
      </c>
      <c r="R9" s="405">
        <v>2</v>
      </c>
      <c r="S9" s="343">
        <v>17</v>
      </c>
      <c r="T9" s="170">
        <f>SUM(P9:S9)</f>
        <v>75</v>
      </c>
    </row>
    <row r="10" spans="1:23" s="6" customFormat="1" ht="15" customHeight="1" x14ac:dyDescent="0.25">
      <c r="A10" s="20">
        <v>5</v>
      </c>
      <c r="B10" s="19" t="s">
        <v>25</v>
      </c>
      <c r="C10" s="360" t="s">
        <v>156</v>
      </c>
      <c r="D10" s="171">
        <v>14</v>
      </c>
      <c r="E10" s="172">
        <v>4.4285714285714288</v>
      </c>
      <c r="F10" s="306">
        <v>3.92</v>
      </c>
      <c r="G10" s="171">
        <v>8</v>
      </c>
      <c r="H10" s="172">
        <v>4.5</v>
      </c>
      <c r="I10" s="306">
        <v>3.79</v>
      </c>
      <c r="J10" s="171">
        <v>11</v>
      </c>
      <c r="K10" s="172">
        <v>3.7272727272727271</v>
      </c>
      <c r="L10" s="306">
        <v>3.84</v>
      </c>
      <c r="M10" s="171">
        <v>4</v>
      </c>
      <c r="N10" s="172">
        <v>4</v>
      </c>
      <c r="O10" s="306">
        <v>3.8</v>
      </c>
      <c r="P10" s="468">
        <v>8</v>
      </c>
      <c r="Q10" s="566">
        <v>2</v>
      </c>
      <c r="R10" s="405">
        <v>48</v>
      </c>
      <c r="S10" s="343">
        <v>25</v>
      </c>
      <c r="T10" s="170">
        <f>SUM(P10:S10)</f>
        <v>83</v>
      </c>
    </row>
    <row r="11" spans="1:23" s="6" customFormat="1" ht="15" customHeight="1" x14ac:dyDescent="0.25">
      <c r="A11" s="20">
        <v>6</v>
      </c>
      <c r="B11" s="19" t="s">
        <v>1</v>
      </c>
      <c r="C11" s="360" t="s">
        <v>171</v>
      </c>
      <c r="D11" s="175">
        <v>26</v>
      </c>
      <c r="E11" s="172">
        <v>4.0769230769230766</v>
      </c>
      <c r="F11" s="304">
        <v>3.92</v>
      </c>
      <c r="G11" s="175">
        <v>12</v>
      </c>
      <c r="H11" s="172">
        <v>4.083333333333333</v>
      </c>
      <c r="I11" s="304">
        <v>3.79</v>
      </c>
      <c r="J11" s="175">
        <v>17</v>
      </c>
      <c r="K11" s="172">
        <v>3.8235294117647061</v>
      </c>
      <c r="L11" s="304">
        <v>3.84</v>
      </c>
      <c r="M11" s="175">
        <v>4</v>
      </c>
      <c r="N11" s="172">
        <v>4.5</v>
      </c>
      <c r="O11" s="304">
        <v>3.8</v>
      </c>
      <c r="P11" s="469">
        <v>23</v>
      </c>
      <c r="Q11" s="568">
        <v>16</v>
      </c>
      <c r="R11" s="405">
        <v>42</v>
      </c>
      <c r="S11" s="343">
        <v>5</v>
      </c>
      <c r="T11" s="170">
        <f>SUM(P11:S11)</f>
        <v>86</v>
      </c>
    </row>
    <row r="12" spans="1:23" s="6" customFormat="1" ht="15" customHeight="1" x14ac:dyDescent="0.25">
      <c r="A12" s="20">
        <v>7</v>
      </c>
      <c r="B12" s="19" t="s">
        <v>25</v>
      </c>
      <c r="C12" s="115" t="s">
        <v>123</v>
      </c>
      <c r="D12" s="171">
        <v>16</v>
      </c>
      <c r="E12" s="174">
        <v>4.0625</v>
      </c>
      <c r="F12" s="302">
        <v>3.92</v>
      </c>
      <c r="G12" s="171">
        <v>9</v>
      </c>
      <c r="H12" s="174">
        <v>4.1111111111111107</v>
      </c>
      <c r="I12" s="302">
        <v>3.79</v>
      </c>
      <c r="J12" s="171">
        <v>20</v>
      </c>
      <c r="K12" s="174">
        <v>3.95</v>
      </c>
      <c r="L12" s="302">
        <v>3.84</v>
      </c>
      <c r="M12" s="171">
        <v>2</v>
      </c>
      <c r="N12" s="174">
        <v>4</v>
      </c>
      <c r="O12" s="302">
        <v>3.8</v>
      </c>
      <c r="P12" s="467">
        <v>24</v>
      </c>
      <c r="Q12" s="564">
        <v>14</v>
      </c>
      <c r="R12" s="405">
        <v>32</v>
      </c>
      <c r="S12" s="343">
        <v>24</v>
      </c>
      <c r="T12" s="170">
        <f>SUM(P12:S12)</f>
        <v>94</v>
      </c>
      <c r="U12" s="85"/>
    </row>
    <row r="13" spans="1:23" s="6" customFormat="1" ht="15" customHeight="1" x14ac:dyDescent="0.25">
      <c r="A13" s="20">
        <v>8</v>
      </c>
      <c r="B13" s="19" t="s">
        <v>0</v>
      </c>
      <c r="C13" s="120" t="s">
        <v>81</v>
      </c>
      <c r="D13" s="175">
        <v>9</v>
      </c>
      <c r="E13" s="172">
        <v>4.4444444444444446</v>
      </c>
      <c r="F13" s="304">
        <v>3.92</v>
      </c>
      <c r="G13" s="175">
        <v>2</v>
      </c>
      <c r="H13" s="172">
        <v>4.5</v>
      </c>
      <c r="I13" s="304">
        <v>3.79</v>
      </c>
      <c r="J13" s="175">
        <v>3</v>
      </c>
      <c r="K13" s="172">
        <v>4</v>
      </c>
      <c r="L13" s="304">
        <v>3.84</v>
      </c>
      <c r="M13" s="175">
        <v>10</v>
      </c>
      <c r="N13" s="172">
        <v>3.7</v>
      </c>
      <c r="O13" s="304">
        <v>3.8</v>
      </c>
      <c r="P13" s="469">
        <v>7</v>
      </c>
      <c r="Q13" s="568">
        <v>3</v>
      </c>
      <c r="R13" s="405">
        <v>30</v>
      </c>
      <c r="S13" s="343">
        <v>56</v>
      </c>
      <c r="T13" s="170">
        <f>SUM(P13:S13)</f>
        <v>96</v>
      </c>
      <c r="U13" s="85"/>
    </row>
    <row r="14" spans="1:23" s="6" customFormat="1" ht="15" customHeight="1" x14ac:dyDescent="0.25">
      <c r="A14" s="20">
        <v>9</v>
      </c>
      <c r="B14" s="81" t="s">
        <v>54</v>
      </c>
      <c r="C14" s="423" t="s">
        <v>199</v>
      </c>
      <c r="D14" s="175">
        <v>7</v>
      </c>
      <c r="E14" s="71">
        <v>4</v>
      </c>
      <c r="F14" s="306">
        <v>3.92</v>
      </c>
      <c r="G14" s="175">
        <v>5</v>
      </c>
      <c r="H14" s="71">
        <v>4.4000000000000004</v>
      </c>
      <c r="I14" s="306">
        <v>3.79</v>
      </c>
      <c r="J14" s="175">
        <v>4</v>
      </c>
      <c r="K14" s="71">
        <v>3.75</v>
      </c>
      <c r="L14" s="306">
        <v>3.84</v>
      </c>
      <c r="M14" s="175">
        <v>5</v>
      </c>
      <c r="N14" s="71">
        <v>4</v>
      </c>
      <c r="O14" s="306">
        <v>3.8</v>
      </c>
      <c r="P14" s="468">
        <v>29</v>
      </c>
      <c r="Q14" s="566">
        <v>4</v>
      </c>
      <c r="R14" s="405">
        <v>45</v>
      </c>
      <c r="S14" s="343">
        <v>18</v>
      </c>
      <c r="T14" s="170">
        <f>SUM(P14:S14)</f>
        <v>96</v>
      </c>
      <c r="U14" s="85"/>
    </row>
    <row r="15" spans="1:23" s="6" customFormat="1" ht="15" customHeight="1" thickBot="1" x14ac:dyDescent="0.3">
      <c r="A15" s="21">
        <v>10</v>
      </c>
      <c r="B15" s="348" t="s">
        <v>28</v>
      </c>
      <c r="C15" s="625" t="s">
        <v>197</v>
      </c>
      <c r="D15" s="86">
        <v>4</v>
      </c>
      <c r="E15" s="176">
        <v>3.75</v>
      </c>
      <c r="F15" s="594">
        <v>3.92</v>
      </c>
      <c r="G15" s="86">
        <v>5</v>
      </c>
      <c r="H15" s="176">
        <v>4.2</v>
      </c>
      <c r="I15" s="594">
        <v>3.79</v>
      </c>
      <c r="J15" s="86">
        <v>3</v>
      </c>
      <c r="K15" s="176">
        <v>4</v>
      </c>
      <c r="L15" s="594">
        <v>3.84</v>
      </c>
      <c r="M15" s="86">
        <v>8</v>
      </c>
      <c r="N15" s="176">
        <v>4.625</v>
      </c>
      <c r="O15" s="594">
        <v>3.8</v>
      </c>
      <c r="P15" s="608">
        <v>64</v>
      </c>
      <c r="Q15" s="597">
        <v>8</v>
      </c>
      <c r="R15" s="406">
        <v>21</v>
      </c>
      <c r="S15" s="344">
        <v>3</v>
      </c>
      <c r="T15" s="80">
        <f>SUM(P15:S15)</f>
        <v>96</v>
      </c>
      <c r="U15" s="85"/>
    </row>
    <row r="16" spans="1:23" s="6" customFormat="1" ht="15" customHeight="1" x14ac:dyDescent="0.25">
      <c r="A16" s="23">
        <v>11</v>
      </c>
      <c r="B16" s="32" t="s">
        <v>36</v>
      </c>
      <c r="C16" s="119" t="s">
        <v>133</v>
      </c>
      <c r="D16" s="122">
        <v>9</v>
      </c>
      <c r="E16" s="70">
        <v>4.2222222222222223</v>
      </c>
      <c r="F16" s="312">
        <v>3.92</v>
      </c>
      <c r="G16" s="122">
        <v>17</v>
      </c>
      <c r="H16" s="70">
        <v>4.1764705882352944</v>
      </c>
      <c r="I16" s="312">
        <v>3.79</v>
      </c>
      <c r="J16" s="122">
        <v>6</v>
      </c>
      <c r="K16" s="70">
        <v>3.6666666666666665</v>
      </c>
      <c r="L16" s="312">
        <v>3.84</v>
      </c>
      <c r="M16" s="122">
        <v>5</v>
      </c>
      <c r="N16" s="70">
        <v>4</v>
      </c>
      <c r="O16" s="312">
        <v>3.8</v>
      </c>
      <c r="P16" s="471">
        <v>18</v>
      </c>
      <c r="Q16" s="570">
        <v>9</v>
      </c>
      <c r="R16" s="407">
        <v>53</v>
      </c>
      <c r="S16" s="345">
        <v>20</v>
      </c>
      <c r="T16" s="76">
        <f>SUM(P16:S16)</f>
        <v>100</v>
      </c>
      <c r="U16" s="85"/>
    </row>
    <row r="17" spans="1:21" s="6" customFormat="1" ht="15" customHeight="1" x14ac:dyDescent="0.25">
      <c r="A17" s="20">
        <v>12</v>
      </c>
      <c r="B17" s="81" t="s">
        <v>28</v>
      </c>
      <c r="C17" s="106" t="s">
        <v>134</v>
      </c>
      <c r="D17" s="88">
        <v>35</v>
      </c>
      <c r="E17" s="71">
        <v>4.0571428571428569</v>
      </c>
      <c r="F17" s="306">
        <v>3.92</v>
      </c>
      <c r="G17" s="88">
        <v>31</v>
      </c>
      <c r="H17" s="71">
        <v>3.870967741935484</v>
      </c>
      <c r="I17" s="306">
        <v>3.79</v>
      </c>
      <c r="J17" s="88">
        <v>30</v>
      </c>
      <c r="K17" s="71">
        <v>4</v>
      </c>
      <c r="L17" s="306">
        <v>3.84</v>
      </c>
      <c r="M17" s="88">
        <v>20</v>
      </c>
      <c r="N17" s="71">
        <v>4</v>
      </c>
      <c r="O17" s="306">
        <v>3.8</v>
      </c>
      <c r="P17" s="468">
        <v>26</v>
      </c>
      <c r="Q17" s="566">
        <v>36</v>
      </c>
      <c r="R17" s="405">
        <v>19</v>
      </c>
      <c r="S17" s="343">
        <v>23</v>
      </c>
      <c r="T17" s="77">
        <f>SUM(P17:S17)</f>
        <v>104</v>
      </c>
      <c r="U17" s="85"/>
    </row>
    <row r="18" spans="1:21" s="6" customFormat="1" ht="15" customHeight="1" x14ac:dyDescent="0.25">
      <c r="A18" s="20">
        <v>13</v>
      </c>
      <c r="B18" s="81" t="s">
        <v>1</v>
      </c>
      <c r="C18" s="362" t="s">
        <v>177</v>
      </c>
      <c r="D18" s="171">
        <v>32</v>
      </c>
      <c r="E18" s="172">
        <v>3.9375</v>
      </c>
      <c r="F18" s="302">
        <v>3.92</v>
      </c>
      <c r="G18" s="171">
        <v>42</v>
      </c>
      <c r="H18" s="172">
        <v>4.0714285714285712</v>
      </c>
      <c r="I18" s="302">
        <v>3.79</v>
      </c>
      <c r="J18" s="171">
        <v>36</v>
      </c>
      <c r="K18" s="172">
        <v>4</v>
      </c>
      <c r="L18" s="302">
        <v>3.84</v>
      </c>
      <c r="M18" s="171">
        <v>26</v>
      </c>
      <c r="N18" s="172">
        <v>4.0769230769230766</v>
      </c>
      <c r="O18" s="302">
        <v>3.8</v>
      </c>
      <c r="P18" s="467">
        <v>45</v>
      </c>
      <c r="Q18" s="564">
        <v>18</v>
      </c>
      <c r="R18" s="405">
        <v>25</v>
      </c>
      <c r="S18" s="343">
        <v>16</v>
      </c>
      <c r="T18" s="77">
        <f>SUM(P18:S18)</f>
        <v>104</v>
      </c>
      <c r="U18" s="85"/>
    </row>
    <row r="19" spans="1:21" s="6" customFormat="1" ht="15" customHeight="1" x14ac:dyDescent="0.25">
      <c r="A19" s="20">
        <v>14</v>
      </c>
      <c r="B19" s="81" t="s">
        <v>28</v>
      </c>
      <c r="C19" s="591" t="s">
        <v>85</v>
      </c>
      <c r="D19" s="171">
        <v>23</v>
      </c>
      <c r="E19" s="174">
        <v>3.9565217391304346</v>
      </c>
      <c r="F19" s="305">
        <v>3.92</v>
      </c>
      <c r="G19" s="171">
        <v>32</v>
      </c>
      <c r="H19" s="174">
        <v>4.09375</v>
      </c>
      <c r="I19" s="305">
        <v>3.79</v>
      </c>
      <c r="J19" s="171">
        <v>26</v>
      </c>
      <c r="K19" s="174">
        <v>4.1923076923076925</v>
      </c>
      <c r="L19" s="305">
        <v>3.84</v>
      </c>
      <c r="M19" s="171">
        <v>28</v>
      </c>
      <c r="N19" s="174">
        <v>3.8928571428571428</v>
      </c>
      <c r="O19" s="305">
        <v>3.8</v>
      </c>
      <c r="P19" s="607">
        <v>42</v>
      </c>
      <c r="Q19" s="596">
        <v>15</v>
      </c>
      <c r="R19" s="405">
        <v>7</v>
      </c>
      <c r="S19" s="343">
        <v>42</v>
      </c>
      <c r="T19" s="77">
        <f>SUM(P19:S19)</f>
        <v>106</v>
      </c>
      <c r="U19" s="85"/>
    </row>
    <row r="20" spans="1:21" s="6" customFormat="1" ht="15" customHeight="1" x14ac:dyDescent="0.25">
      <c r="A20" s="20">
        <v>15</v>
      </c>
      <c r="B20" s="81" t="s">
        <v>25</v>
      </c>
      <c r="C20" s="106" t="s">
        <v>88</v>
      </c>
      <c r="D20" s="603">
        <v>13</v>
      </c>
      <c r="E20" s="172">
        <v>3.8461538461538463</v>
      </c>
      <c r="F20" s="306">
        <v>3.92</v>
      </c>
      <c r="G20" s="603">
        <v>14</v>
      </c>
      <c r="H20" s="172">
        <v>3.8571428571428572</v>
      </c>
      <c r="I20" s="306">
        <v>3.79</v>
      </c>
      <c r="J20" s="603">
        <v>6</v>
      </c>
      <c r="K20" s="172">
        <v>4.333333333333333</v>
      </c>
      <c r="L20" s="306">
        <v>3.84</v>
      </c>
      <c r="M20" s="603">
        <v>10</v>
      </c>
      <c r="N20" s="172">
        <v>4.0999999999999996</v>
      </c>
      <c r="O20" s="306">
        <v>3.8</v>
      </c>
      <c r="P20" s="468">
        <v>51</v>
      </c>
      <c r="Q20" s="566">
        <v>37</v>
      </c>
      <c r="R20" s="405">
        <v>3</v>
      </c>
      <c r="S20" s="343">
        <v>15</v>
      </c>
      <c r="T20" s="77">
        <f>SUM(P20:S20)</f>
        <v>106</v>
      </c>
      <c r="U20" s="85"/>
    </row>
    <row r="21" spans="1:21" s="6" customFormat="1" ht="15" customHeight="1" x14ac:dyDescent="0.25">
      <c r="A21" s="20">
        <v>16</v>
      </c>
      <c r="B21" s="81" t="s">
        <v>54</v>
      </c>
      <c r="C21" s="106" t="s">
        <v>68</v>
      </c>
      <c r="D21" s="171">
        <v>40</v>
      </c>
      <c r="E21" s="172">
        <v>3.9750000000000001</v>
      </c>
      <c r="F21" s="306">
        <v>3.92</v>
      </c>
      <c r="G21" s="171">
        <v>38</v>
      </c>
      <c r="H21" s="172">
        <v>4.0526315789473681</v>
      </c>
      <c r="I21" s="306">
        <v>3.79</v>
      </c>
      <c r="J21" s="171">
        <v>30</v>
      </c>
      <c r="K21" s="172">
        <v>4.3</v>
      </c>
      <c r="L21" s="306">
        <v>3.84</v>
      </c>
      <c r="M21" s="171">
        <v>34</v>
      </c>
      <c r="N21" s="172">
        <v>3.9117647058823528</v>
      </c>
      <c r="O21" s="306">
        <v>3.8</v>
      </c>
      <c r="P21" s="468">
        <v>41</v>
      </c>
      <c r="Q21" s="566">
        <v>21</v>
      </c>
      <c r="R21" s="405">
        <v>5</v>
      </c>
      <c r="S21" s="343">
        <v>40</v>
      </c>
      <c r="T21" s="77">
        <f>SUM(P21:S21)</f>
        <v>107</v>
      </c>
      <c r="U21" s="85"/>
    </row>
    <row r="22" spans="1:21" s="6" customFormat="1" ht="15" customHeight="1" x14ac:dyDescent="0.25">
      <c r="A22" s="20">
        <v>17</v>
      </c>
      <c r="B22" s="81" t="s">
        <v>1</v>
      </c>
      <c r="C22" s="199" t="s">
        <v>14</v>
      </c>
      <c r="D22" s="171">
        <v>26</v>
      </c>
      <c r="E22" s="416">
        <v>3.8461538461538463</v>
      </c>
      <c r="F22" s="313">
        <v>3.92</v>
      </c>
      <c r="G22" s="171">
        <v>28</v>
      </c>
      <c r="H22" s="416">
        <v>4.1428571428571432</v>
      </c>
      <c r="I22" s="313">
        <v>3.79</v>
      </c>
      <c r="J22" s="171">
        <v>28</v>
      </c>
      <c r="K22" s="416">
        <v>4.1785714285714288</v>
      </c>
      <c r="L22" s="313">
        <v>3.84</v>
      </c>
      <c r="M22" s="171">
        <v>24</v>
      </c>
      <c r="N22" s="416">
        <v>3.9583333333333335</v>
      </c>
      <c r="O22" s="313">
        <v>3.8</v>
      </c>
      <c r="P22" s="501">
        <v>52</v>
      </c>
      <c r="Q22" s="567">
        <v>12</v>
      </c>
      <c r="R22" s="405">
        <v>9</v>
      </c>
      <c r="S22" s="343">
        <v>37</v>
      </c>
      <c r="T22" s="77">
        <f>SUM(P22:S22)</f>
        <v>110</v>
      </c>
      <c r="U22" s="85"/>
    </row>
    <row r="23" spans="1:21" s="6" customFormat="1" ht="15" customHeight="1" x14ac:dyDescent="0.25">
      <c r="A23" s="20">
        <v>18</v>
      </c>
      <c r="B23" s="81" t="s">
        <v>45</v>
      </c>
      <c r="C23" s="120" t="s">
        <v>52</v>
      </c>
      <c r="D23" s="175">
        <v>31</v>
      </c>
      <c r="E23" s="172">
        <v>3.903225806451613</v>
      </c>
      <c r="F23" s="304">
        <v>3.92</v>
      </c>
      <c r="G23" s="175">
        <v>33</v>
      </c>
      <c r="H23" s="172">
        <v>3.6969696969696968</v>
      </c>
      <c r="I23" s="304">
        <v>3.79</v>
      </c>
      <c r="J23" s="175">
        <v>24</v>
      </c>
      <c r="K23" s="172">
        <v>4.125</v>
      </c>
      <c r="L23" s="304">
        <v>3.84</v>
      </c>
      <c r="M23" s="175">
        <v>31</v>
      </c>
      <c r="N23" s="172">
        <v>4.354838709677419</v>
      </c>
      <c r="O23" s="304">
        <v>3.8</v>
      </c>
      <c r="P23" s="469">
        <v>47</v>
      </c>
      <c r="Q23" s="568">
        <v>50</v>
      </c>
      <c r="R23" s="405">
        <v>10</v>
      </c>
      <c r="S23" s="343">
        <v>6</v>
      </c>
      <c r="T23" s="77">
        <f>SUM(P23:S23)</f>
        <v>113</v>
      </c>
      <c r="U23" s="85"/>
    </row>
    <row r="24" spans="1:21" s="6" customFormat="1" ht="15" customHeight="1" x14ac:dyDescent="0.25">
      <c r="A24" s="20">
        <v>19</v>
      </c>
      <c r="B24" s="81" t="s">
        <v>1</v>
      </c>
      <c r="C24" s="360" t="s">
        <v>174</v>
      </c>
      <c r="D24" s="175">
        <v>28</v>
      </c>
      <c r="E24" s="172">
        <v>4.1071428571428568</v>
      </c>
      <c r="F24" s="306">
        <v>3.92</v>
      </c>
      <c r="G24" s="175">
        <v>34</v>
      </c>
      <c r="H24" s="172">
        <v>3.9705882352941178</v>
      </c>
      <c r="I24" s="306">
        <v>3.79</v>
      </c>
      <c r="J24" s="175">
        <v>26</v>
      </c>
      <c r="K24" s="172">
        <v>3.8846153846153846</v>
      </c>
      <c r="L24" s="306">
        <v>3.84</v>
      </c>
      <c r="M24" s="175">
        <v>35</v>
      </c>
      <c r="N24" s="172">
        <v>3.9714285714285715</v>
      </c>
      <c r="O24" s="306">
        <v>3.8</v>
      </c>
      <c r="P24" s="468">
        <v>20</v>
      </c>
      <c r="Q24" s="566">
        <v>33</v>
      </c>
      <c r="R24" s="405">
        <v>35</v>
      </c>
      <c r="S24" s="343">
        <v>36</v>
      </c>
      <c r="T24" s="77">
        <f>SUM(P24:S24)</f>
        <v>124</v>
      </c>
      <c r="U24" s="85"/>
    </row>
    <row r="25" spans="1:21" s="6" customFormat="1" ht="15" customHeight="1" thickBot="1" x14ac:dyDescent="0.3">
      <c r="A25" s="22">
        <v>20</v>
      </c>
      <c r="B25" s="82" t="s">
        <v>28</v>
      </c>
      <c r="C25" s="364" t="s">
        <v>187</v>
      </c>
      <c r="D25" s="602">
        <v>1</v>
      </c>
      <c r="E25" s="352">
        <v>5</v>
      </c>
      <c r="F25" s="316">
        <v>3.92</v>
      </c>
      <c r="G25" s="602">
        <v>4</v>
      </c>
      <c r="H25" s="352">
        <v>4</v>
      </c>
      <c r="I25" s="316">
        <v>3.79</v>
      </c>
      <c r="J25" s="602"/>
      <c r="K25" s="352"/>
      <c r="L25" s="316">
        <v>3.84</v>
      </c>
      <c r="M25" s="602">
        <v>1</v>
      </c>
      <c r="N25" s="352">
        <v>5</v>
      </c>
      <c r="O25" s="316">
        <v>3.8</v>
      </c>
      <c r="P25" s="608">
        <v>1</v>
      </c>
      <c r="Q25" s="597">
        <v>27</v>
      </c>
      <c r="R25" s="406">
        <v>96</v>
      </c>
      <c r="S25" s="344">
        <v>1</v>
      </c>
      <c r="T25" s="80">
        <f>SUM(P25:S25)</f>
        <v>125</v>
      </c>
      <c r="U25" s="85"/>
    </row>
    <row r="26" spans="1:21" s="6" customFormat="1" ht="15" customHeight="1" x14ac:dyDescent="0.25">
      <c r="A26" s="23">
        <v>21</v>
      </c>
      <c r="B26" s="32" t="s">
        <v>28</v>
      </c>
      <c r="C26" s="490" t="s">
        <v>32</v>
      </c>
      <c r="D26" s="87">
        <v>9</v>
      </c>
      <c r="E26" s="70">
        <v>4.5555555555555554</v>
      </c>
      <c r="F26" s="354">
        <v>3.92</v>
      </c>
      <c r="G26" s="87">
        <v>3</v>
      </c>
      <c r="H26" s="70">
        <v>4</v>
      </c>
      <c r="I26" s="354">
        <v>3.79</v>
      </c>
      <c r="J26" s="87">
        <v>7</v>
      </c>
      <c r="K26" s="70">
        <v>4</v>
      </c>
      <c r="L26" s="354">
        <v>3.84</v>
      </c>
      <c r="M26" s="87">
        <v>5</v>
      </c>
      <c r="N26" s="70">
        <v>3.4</v>
      </c>
      <c r="O26" s="354">
        <v>3.8</v>
      </c>
      <c r="P26" s="475">
        <v>3</v>
      </c>
      <c r="Q26" s="575">
        <v>25</v>
      </c>
      <c r="R26" s="407">
        <v>20</v>
      </c>
      <c r="S26" s="345">
        <v>79</v>
      </c>
      <c r="T26" s="76">
        <f>SUM(P26:S26)</f>
        <v>127</v>
      </c>
      <c r="U26" s="85"/>
    </row>
    <row r="27" spans="1:21" s="6" customFormat="1" ht="15" customHeight="1" x14ac:dyDescent="0.25">
      <c r="A27" s="20">
        <v>22</v>
      </c>
      <c r="B27" s="81" t="s">
        <v>36</v>
      </c>
      <c r="C27" s="487" t="s">
        <v>148</v>
      </c>
      <c r="D27" s="171">
        <v>17</v>
      </c>
      <c r="E27" s="174">
        <v>4.0588235294117645</v>
      </c>
      <c r="F27" s="307">
        <v>3.92</v>
      </c>
      <c r="G27" s="171">
        <v>13</v>
      </c>
      <c r="H27" s="174">
        <v>3.3846153846153846</v>
      </c>
      <c r="I27" s="307">
        <v>3.79</v>
      </c>
      <c r="J27" s="171">
        <v>1</v>
      </c>
      <c r="K27" s="174">
        <v>4</v>
      </c>
      <c r="L27" s="307">
        <v>3.84</v>
      </c>
      <c r="M27" s="171">
        <v>10</v>
      </c>
      <c r="N27" s="174">
        <v>4.2</v>
      </c>
      <c r="O27" s="307">
        <v>3.8</v>
      </c>
      <c r="P27" s="472">
        <v>25</v>
      </c>
      <c r="Q27" s="571">
        <v>74</v>
      </c>
      <c r="R27" s="407">
        <v>16</v>
      </c>
      <c r="S27" s="345">
        <v>13</v>
      </c>
      <c r="T27" s="77">
        <f>SUM(P27:S27)</f>
        <v>128</v>
      </c>
    </row>
    <row r="28" spans="1:21" s="6" customFormat="1" ht="15" customHeight="1" x14ac:dyDescent="0.25">
      <c r="A28" s="20">
        <v>23</v>
      </c>
      <c r="B28" s="81" t="s">
        <v>1</v>
      </c>
      <c r="C28" s="627" t="s">
        <v>175</v>
      </c>
      <c r="D28" s="171">
        <v>18</v>
      </c>
      <c r="E28" s="172">
        <v>4.166666666666667</v>
      </c>
      <c r="F28" s="634">
        <v>3.92</v>
      </c>
      <c r="G28" s="171">
        <v>26</v>
      </c>
      <c r="H28" s="172">
        <v>3.7307692307692308</v>
      </c>
      <c r="I28" s="634">
        <v>3.79</v>
      </c>
      <c r="J28" s="171">
        <v>26</v>
      </c>
      <c r="K28" s="172">
        <v>4</v>
      </c>
      <c r="L28" s="634">
        <v>3.84</v>
      </c>
      <c r="M28" s="171">
        <v>26</v>
      </c>
      <c r="N28" s="172">
        <v>3.9230769230769229</v>
      </c>
      <c r="O28" s="634">
        <v>3.8</v>
      </c>
      <c r="P28" s="470">
        <v>19</v>
      </c>
      <c r="Q28" s="574">
        <v>48</v>
      </c>
      <c r="R28" s="407">
        <v>27</v>
      </c>
      <c r="S28" s="345">
        <v>39</v>
      </c>
      <c r="T28" s="77">
        <f>SUM(P28:S28)</f>
        <v>133</v>
      </c>
    </row>
    <row r="29" spans="1:21" s="6" customFormat="1" ht="15" customHeight="1" x14ac:dyDescent="0.25">
      <c r="A29" s="20">
        <v>24</v>
      </c>
      <c r="B29" s="81" t="s">
        <v>1</v>
      </c>
      <c r="C29" s="360" t="s">
        <v>162</v>
      </c>
      <c r="D29" s="88">
        <v>10</v>
      </c>
      <c r="E29" s="71">
        <v>4.3</v>
      </c>
      <c r="F29" s="306">
        <v>3.92</v>
      </c>
      <c r="G29" s="88">
        <v>18</v>
      </c>
      <c r="H29" s="71">
        <v>4.0555555555555554</v>
      </c>
      <c r="I29" s="306">
        <v>3.79</v>
      </c>
      <c r="J29" s="88">
        <v>12</v>
      </c>
      <c r="K29" s="71">
        <v>3.8333333333333335</v>
      </c>
      <c r="L29" s="306">
        <v>3.84</v>
      </c>
      <c r="M29" s="88">
        <v>5</v>
      </c>
      <c r="N29" s="71">
        <v>3.6</v>
      </c>
      <c r="O29" s="306">
        <v>3.8</v>
      </c>
      <c r="P29" s="471">
        <v>11</v>
      </c>
      <c r="Q29" s="570">
        <v>20</v>
      </c>
      <c r="R29" s="407">
        <v>40</v>
      </c>
      <c r="S29" s="345">
        <v>65</v>
      </c>
      <c r="T29" s="77">
        <f>SUM(P29:S29)</f>
        <v>136</v>
      </c>
    </row>
    <row r="30" spans="1:21" s="6" customFormat="1" ht="15" customHeight="1" x14ac:dyDescent="0.25">
      <c r="A30" s="20">
        <v>25</v>
      </c>
      <c r="B30" s="81" t="s">
        <v>1</v>
      </c>
      <c r="C30" s="360" t="s">
        <v>176</v>
      </c>
      <c r="D30" s="366">
        <v>36</v>
      </c>
      <c r="E30" s="172">
        <v>3.7222222222222223</v>
      </c>
      <c r="F30" s="306">
        <v>3.92</v>
      </c>
      <c r="G30" s="366">
        <v>17</v>
      </c>
      <c r="H30" s="172">
        <v>4.1764705882352944</v>
      </c>
      <c r="I30" s="306">
        <v>3.79</v>
      </c>
      <c r="J30" s="366">
        <v>5</v>
      </c>
      <c r="K30" s="172">
        <v>4</v>
      </c>
      <c r="L30" s="306">
        <v>3.84</v>
      </c>
      <c r="M30" s="366">
        <v>6</v>
      </c>
      <c r="N30" s="172">
        <v>4</v>
      </c>
      <c r="O30" s="306">
        <v>3.8</v>
      </c>
      <c r="P30" s="471">
        <v>67</v>
      </c>
      <c r="Q30" s="570">
        <v>10</v>
      </c>
      <c r="R30" s="407">
        <v>26</v>
      </c>
      <c r="S30" s="345">
        <v>34</v>
      </c>
      <c r="T30" s="77">
        <f>SUM(P30:S30)</f>
        <v>137</v>
      </c>
    </row>
    <row r="31" spans="1:21" s="6" customFormat="1" ht="15" customHeight="1" x14ac:dyDescent="0.25">
      <c r="A31" s="20">
        <v>26</v>
      </c>
      <c r="B31" s="81" t="s">
        <v>1</v>
      </c>
      <c r="C31" s="420" t="s">
        <v>168</v>
      </c>
      <c r="D31" s="171">
        <v>8</v>
      </c>
      <c r="E31" s="180">
        <v>4</v>
      </c>
      <c r="F31" s="303">
        <v>3.92</v>
      </c>
      <c r="G31" s="171">
        <v>9</v>
      </c>
      <c r="H31" s="180">
        <v>4.2222222222222223</v>
      </c>
      <c r="I31" s="303">
        <v>3.79</v>
      </c>
      <c r="J31" s="171">
        <v>12</v>
      </c>
      <c r="K31" s="180">
        <v>3.8333333333333335</v>
      </c>
      <c r="L31" s="303">
        <v>3.84</v>
      </c>
      <c r="M31" s="171">
        <v>11</v>
      </c>
      <c r="N31" s="180">
        <v>3.8181818181818183</v>
      </c>
      <c r="O31" s="303">
        <v>3.8</v>
      </c>
      <c r="P31" s="473">
        <v>40</v>
      </c>
      <c r="Q31" s="579">
        <v>7</v>
      </c>
      <c r="R31" s="407">
        <v>41</v>
      </c>
      <c r="S31" s="345">
        <v>51</v>
      </c>
      <c r="T31" s="77">
        <f>SUM(P31:S31)</f>
        <v>139</v>
      </c>
    </row>
    <row r="32" spans="1:21" s="6" customFormat="1" ht="15" customHeight="1" x14ac:dyDescent="0.25">
      <c r="A32" s="20">
        <v>27</v>
      </c>
      <c r="B32" s="81" t="s">
        <v>28</v>
      </c>
      <c r="C32" s="115" t="s">
        <v>127</v>
      </c>
      <c r="D32" s="171">
        <v>7</v>
      </c>
      <c r="E32" s="172">
        <v>4.2857142857142856</v>
      </c>
      <c r="F32" s="302">
        <v>3.92</v>
      </c>
      <c r="G32" s="171">
        <v>2</v>
      </c>
      <c r="H32" s="172">
        <v>4</v>
      </c>
      <c r="I32" s="302">
        <v>3.79</v>
      </c>
      <c r="J32" s="171">
        <v>5</v>
      </c>
      <c r="K32" s="172">
        <v>4.2</v>
      </c>
      <c r="L32" s="302">
        <v>3.84</v>
      </c>
      <c r="M32" s="171">
        <v>1</v>
      </c>
      <c r="N32" s="172">
        <v>3</v>
      </c>
      <c r="O32" s="302">
        <v>3.8</v>
      </c>
      <c r="P32" s="467">
        <v>12</v>
      </c>
      <c r="Q32" s="564">
        <v>24</v>
      </c>
      <c r="R32" s="407">
        <v>6</v>
      </c>
      <c r="S32" s="345">
        <v>99</v>
      </c>
      <c r="T32" s="77">
        <f>SUM(P32:S32)</f>
        <v>141</v>
      </c>
    </row>
    <row r="33" spans="1:20" s="6" customFormat="1" ht="15" customHeight="1" x14ac:dyDescent="0.25">
      <c r="A33" s="20">
        <v>28</v>
      </c>
      <c r="B33" s="81" t="s">
        <v>28</v>
      </c>
      <c r="C33" s="115" t="s">
        <v>33</v>
      </c>
      <c r="D33" s="173">
        <v>19</v>
      </c>
      <c r="E33" s="172">
        <v>4.0526315789473681</v>
      </c>
      <c r="F33" s="302">
        <v>3.92</v>
      </c>
      <c r="G33" s="173">
        <v>16</v>
      </c>
      <c r="H33" s="172">
        <v>3.875</v>
      </c>
      <c r="I33" s="302">
        <v>3.79</v>
      </c>
      <c r="J33" s="173">
        <v>13</v>
      </c>
      <c r="K33" s="172">
        <v>3.8461538461538463</v>
      </c>
      <c r="L33" s="302">
        <v>3.84</v>
      </c>
      <c r="M33" s="173">
        <v>9</v>
      </c>
      <c r="N33" s="172">
        <v>3.8888888888888888</v>
      </c>
      <c r="O33" s="302">
        <v>3.8</v>
      </c>
      <c r="P33" s="472">
        <v>27</v>
      </c>
      <c r="Q33" s="571">
        <v>35</v>
      </c>
      <c r="R33" s="407">
        <v>37</v>
      </c>
      <c r="S33" s="345">
        <v>43</v>
      </c>
      <c r="T33" s="77">
        <f>SUM(P33:S33)</f>
        <v>142</v>
      </c>
    </row>
    <row r="34" spans="1:20" s="6" customFormat="1" ht="15" customHeight="1" x14ac:dyDescent="0.25">
      <c r="A34" s="20">
        <v>29</v>
      </c>
      <c r="B34" s="81" t="s">
        <v>28</v>
      </c>
      <c r="C34" s="360" t="s">
        <v>150</v>
      </c>
      <c r="D34" s="171">
        <v>8</v>
      </c>
      <c r="E34" s="178">
        <v>4.25</v>
      </c>
      <c r="F34" s="306">
        <v>3.92</v>
      </c>
      <c r="G34" s="171">
        <v>14</v>
      </c>
      <c r="H34" s="178">
        <v>4.0714285714285712</v>
      </c>
      <c r="I34" s="306">
        <v>3.79</v>
      </c>
      <c r="J34" s="171">
        <v>13</v>
      </c>
      <c r="K34" s="178">
        <v>3.6153846153846154</v>
      </c>
      <c r="L34" s="306">
        <v>3.84</v>
      </c>
      <c r="M34" s="171">
        <v>6</v>
      </c>
      <c r="N34" s="178">
        <v>3.8333333333333335</v>
      </c>
      <c r="O34" s="306">
        <v>3.8</v>
      </c>
      <c r="P34" s="471">
        <v>16</v>
      </c>
      <c r="Q34" s="570">
        <v>17</v>
      </c>
      <c r="R34" s="407">
        <v>64</v>
      </c>
      <c r="S34" s="345">
        <v>49</v>
      </c>
      <c r="T34" s="77">
        <f>SUM(P34:S34)</f>
        <v>146</v>
      </c>
    </row>
    <row r="35" spans="1:20" s="6" customFormat="1" ht="15" customHeight="1" thickBot="1" x14ac:dyDescent="0.3">
      <c r="A35" s="22">
        <v>30</v>
      </c>
      <c r="B35" s="82" t="s">
        <v>28</v>
      </c>
      <c r="C35" s="624" t="s">
        <v>196</v>
      </c>
      <c r="D35" s="89">
        <v>7</v>
      </c>
      <c r="E35" s="176">
        <v>4</v>
      </c>
      <c r="F35" s="309">
        <v>3.92</v>
      </c>
      <c r="G35" s="89">
        <v>12</v>
      </c>
      <c r="H35" s="176">
        <v>4.166666666666667</v>
      </c>
      <c r="I35" s="309">
        <v>3.79</v>
      </c>
      <c r="J35" s="89">
        <v>16</v>
      </c>
      <c r="K35" s="176">
        <v>3.6875</v>
      </c>
      <c r="L35" s="309">
        <v>3.84</v>
      </c>
      <c r="M35" s="89">
        <v>6</v>
      </c>
      <c r="N35" s="176">
        <v>3.8333333333333335</v>
      </c>
      <c r="O35" s="309">
        <v>3.8</v>
      </c>
      <c r="P35" s="480">
        <v>35</v>
      </c>
      <c r="Q35" s="573">
        <v>11</v>
      </c>
      <c r="R35" s="408">
        <v>52</v>
      </c>
      <c r="S35" s="346">
        <v>48</v>
      </c>
      <c r="T35" s="78">
        <f>SUM(P35:S35)</f>
        <v>146</v>
      </c>
    </row>
    <row r="36" spans="1:20" s="6" customFormat="1" ht="15" customHeight="1" x14ac:dyDescent="0.25">
      <c r="A36" s="20">
        <v>31</v>
      </c>
      <c r="B36" s="19" t="s">
        <v>45</v>
      </c>
      <c r="C36" s="119" t="s">
        <v>50</v>
      </c>
      <c r="D36" s="491">
        <v>3</v>
      </c>
      <c r="E36" s="71">
        <v>4.333333333333333</v>
      </c>
      <c r="F36" s="312">
        <v>3.92</v>
      </c>
      <c r="G36" s="491">
        <v>12</v>
      </c>
      <c r="H36" s="71">
        <v>3.3333333333333335</v>
      </c>
      <c r="I36" s="312">
        <v>3.79</v>
      </c>
      <c r="J36" s="491">
        <v>10</v>
      </c>
      <c r="K36" s="71">
        <v>3.7</v>
      </c>
      <c r="L36" s="312">
        <v>3.84</v>
      </c>
      <c r="M36" s="491">
        <v>4</v>
      </c>
      <c r="N36" s="71">
        <v>4.25</v>
      </c>
      <c r="O36" s="312">
        <v>3.8</v>
      </c>
      <c r="P36" s="481">
        <v>10</v>
      </c>
      <c r="Q36" s="584">
        <v>77</v>
      </c>
      <c r="R36" s="409">
        <v>51</v>
      </c>
      <c r="S36" s="376">
        <v>9</v>
      </c>
      <c r="T36" s="79">
        <f>SUM(P36:S36)</f>
        <v>147</v>
      </c>
    </row>
    <row r="37" spans="1:20" s="6" customFormat="1" ht="15" customHeight="1" x14ac:dyDescent="0.25">
      <c r="A37" s="20">
        <v>32</v>
      </c>
      <c r="B37" s="81" t="s">
        <v>1</v>
      </c>
      <c r="C37" s="498" t="s">
        <v>193</v>
      </c>
      <c r="D37" s="171">
        <v>7</v>
      </c>
      <c r="E37" s="174">
        <v>4.2857142857142856</v>
      </c>
      <c r="F37" s="307">
        <v>3.92</v>
      </c>
      <c r="G37" s="171">
        <v>8</v>
      </c>
      <c r="H37" s="174">
        <v>4</v>
      </c>
      <c r="I37" s="307">
        <v>3.79</v>
      </c>
      <c r="J37" s="171">
        <v>5</v>
      </c>
      <c r="K37" s="174">
        <v>4</v>
      </c>
      <c r="L37" s="307">
        <v>3.84</v>
      </c>
      <c r="M37" s="171">
        <v>4</v>
      </c>
      <c r="N37" s="174">
        <v>3.5</v>
      </c>
      <c r="O37" s="307">
        <v>3.8</v>
      </c>
      <c r="P37" s="472">
        <v>13</v>
      </c>
      <c r="Q37" s="571">
        <v>32</v>
      </c>
      <c r="R37" s="407">
        <v>28</v>
      </c>
      <c r="S37" s="609">
        <v>74</v>
      </c>
      <c r="T37" s="170">
        <f>SUM(P37:S37)</f>
        <v>147</v>
      </c>
    </row>
    <row r="38" spans="1:20" s="6" customFormat="1" ht="15" customHeight="1" x14ac:dyDescent="0.25">
      <c r="A38" s="20">
        <v>33</v>
      </c>
      <c r="B38" s="81" t="s">
        <v>1</v>
      </c>
      <c r="C38" s="115" t="s">
        <v>126</v>
      </c>
      <c r="D38" s="171">
        <v>10</v>
      </c>
      <c r="E38" s="172">
        <v>3.8</v>
      </c>
      <c r="F38" s="302">
        <v>3.92</v>
      </c>
      <c r="G38" s="171">
        <v>10</v>
      </c>
      <c r="H38" s="172">
        <v>3.8</v>
      </c>
      <c r="I38" s="302">
        <v>3.79</v>
      </c>
      <c r="J38" s="171">
        <v>12</v>
      </c>
      <c r="K38" s="172">
        <v>4</v>
      </c>
      <c r="L38" s="302">
        <v>3.84</v>
      </c>
      <c r="M38" s="171">
        <v>4</v>
      </c>
      <c r="N38" s="172">
        <v>4</v>
      </c>
      <c r="O38" s="302">
        <v>3.8</v>
      </c>
      <c r="P38" s="472">
        <v>59</v>
      </c>
      <c r="Q38" s="571">
        <v>43</v>
      </c>
      <c r="R38" s="407">
        <v>29</v>
      </c>
      <c r="S38" s="609">
        <v>35</v>
      </c>
      <c r="T38" s="170">
        <f>SUM(P38:S38)</f>
        <v>166</v>
      </c>
    </row>
    <row r="39" spans="1:20" s="6" customFormat="1" ht="15" customHeight="1" x14ac:dyDescent="0.25">
      <c r="A39" s="20">
        <v>34</v>
      </c>
      <c r="B39" s="74" t="s">
        <v>36</v>
      </c>
      <c r="C39" s="115" t="s">
        <v>65</v>
      </c>
      <c r="D39" s="88">
        <v>7</v>
      </c>
      <c r="E39" s="71">
        <v>4</v>
      </c>
      <c r="F39" s="302">
        <v>3.92</v>
      </c>
      <c r="G39" s="88">
        <v>5</v>
      </c>
      <c r="H39" s="71">
        <v>3.6</v>
      </c>
      <c r="I39" s="302">
        <v>3.79</v>
      </c>
      <c r="J39" s="88">
        <v>7</v>
      </c>
      <c r="K39" s="71">
        <v>4</v>
      </c>
      <c r="L39" s="302">
        <v>3.84</v>
      </c>
      <c r="M39" s="88">
        <v>3</v>
      </c>
      <c r="N39" s="71">
        <v>3.6666666666666665</v>
      </c>
      <c r="O39" s="302">
        <v>3.8</v>
      </c>
      <c r="P39" s="472">
        <v>32</v>
      </c>
      <c r="Q39" s="571">
        <v>59</v>
      </c>
      <c r="R39" s="407">
        <v>17</v>
      </c>
      <c r="S39" s="609">
        <v>59</v>
      </c>
      <c r="T39" s="170">
        <f>SUM(P39:S39)</f>
        <v>167</v>
      </c>
    </row>
    <row r="40" spans="1:20" s="6" customFormat="1" ht="15" customHeight="1" x14ac:dyDescent="0.25">
      <c r="A40" s="20">
        <v>35</v>
      </c>
      <c r="B40" s="81" t="s">
        <v>0</v>
      </c>
      <c r="C40" s="120" t="s">
        <v>80</v>
      </c>
      <c r="D40" s="603">
        <v>9</v>
      </c>
      <c r="E40" s="172">
        <v>3.6666666666666665</v>
      </c>
      <c r="F40" s="304">
        <v>3.92</v>
      </c>
      <c r="G40" s="603">
        <v>9</v>
      </c>
      <c r="H40" s="172">
        <v>3.5555555555555554</v>
      </c>
      <c r="I40" s="304">
        <v>3.79</v>
      </c>
      <c r="J40" s="603">
        <v>14</v>
      </c>
      <c r="K40" s="172">
        <v>4.0714285714285712</v>
      </c>
      <c r="L40" s="304">
        <v>3.84</v>
      </c>
      <c r="M40" s="603">
        <v>10</v>
      </c>
      <c r="N40" s="172">
        <v>4.2</v>
      </c>
      <c r="O40" s="304">
        <v>3.8</v>
      </c>
      <c r="P40" s="483">
        <v>78</v>
      </c>
      <c r="Q40" s="582">
        <v>65</v>
      </c>
      <c r="R40" s="407">
        <v>11</v>
      </c>
      <c r="S40" s="609">
        <v>14</v>
      </c>
      <c r="T40" s="170">
        <f>SUM(P40:S40)</f>
        <v>168</v>
      </c>
    </row>
    <row r="41" spans="1:20" s="6" customFormat="1" ht="15" customHeight="1" x14ac:dyDescent="0.25">
      <c r="A41" s="20">
        <v>36</v>
      </c>
      <c r="B41" s="74" t="s">
        <v>45</v>
      </c>
      <c r="C41" s="362" t="s">
        <v>183</v>
      </c>
      <c r="D41" s="171">
        <v>2</v>
      </c>
      <c r="E41" s="172">
        <v>4</v>
      </c>
      <c r="F41" s="302">
        <v>3.92</v>
      </c>
      <c r="G41" s="171">
        <v>3</v>
      </c>
      <c r="H41" s="172">
        <v>3.6666666666666665</v>
      </c>
      <c r="I41" s="302">
        <v>3.79</v>
      </c>
      <c r="J41" s="171">
        <v>5</v>
      </c>
      <c r="K41" s="172">
        <v>3.2</v>
      </c>
      <c r="L41" s="302">
        <v>3.84</v>
      </c>
      <c r="M41" s="171">
        <v>3</v>
      </c>
      <c r="N41" s="172">
        <v>4.333333333333333</v>
      </c>
      <c r="O41" s="302">
        <v>3.8</v>
      </c>
      <c r="P41" s="472">
        <v>30</v>
      </c>
      <c r="Q41" s="571">
        <v>52</v>
      </c>
      <c r="R41" s="407">
        <v>86</v>
      </c>
      <c r="S41" s="609">
        <v>7</v>
      </c>
      <c r="T41" s="170">
        <f>SUM(P41:S41)</f>
        <v>175</v>
      </c>
    </row>
    <row r="42" spans="1:20" s="6" customFormat="1" ht="15" customHeight="1" x14ac:dyDescent="0.25">
      <c r="A42" s="20">
        <v>37</v>
      </c>
      <c r="B42" s="81" t="s">
        <v>0</v>
      </c>
      <c r="C42" s="116" t="s">
        <v>125</v>
      </c>
      <c r="D42" s="171">
        <v>12</v>
      </c>
      <c r="E42" s="172">
        <v>4.083333333333333</v>
      </c>
      <c r="F42" s="308">
        <v>3.92</v>
      </c>
      <c r="G42" s="171">
        <v>22</v>
      </c>
      <c r="H42" s="172">
        <v>3.5909090909090908</v>
      </c>
      <c r="I42" s="308">
        <v>3.79</v>
      </c>
      <c r="J42" s="171">
        <v>14</v>
      </c>
      <c r="K42" s="172">
        <v>3.7857142857142856</v>
      </c>
      <c r="L42" s="308">
        <v>3.84</v>
      </c>
      <c r="M42" s="171">
        <v>6</v>
      </c>
      <c r="N42" s="172">
        <v>3.8333333333333335</v>
      </c>
      <c r="O42" s="308">
        <v>3.8</v>
      </c>
      <c r="P42" s="475">
        <v>22</v>
      </c>
      <c r="Q42" s="575">
        <v>60</v>
      </c>
      <c r="R42" s="407">
        <v>44</v>
      </c>
      <c r="S42" s="609">
        <v>50</v>
      </c>
      <c r="T42" s="170">
        <f>SUM(P42:S42)</f>
        <v>176</v>
      </c>
    </row>
    <row r="43" spans="1:20" s="6" customFormat="1" ht="15" customHeight="1" x14ac:dyDescent="0.25">
      <c r="A43" s="20">
        <v>38</v>
      </c>
      <c r="B43" s="81" t="s">
        <v>45</v>
      </c>
      <c r="C43" s="424" t="s">
        <v>198</v>
      </c>
      <c r="D43" s="171">
        <v>5</v>
      </c>
      <c r="E43" s="172">
        <v>3.8</v>
      </c>
      <c r="F43" s="308">
        <v>3.92</v>
      </c>
      <c r="G43" s="171">
        <v>1</v>
      </c>
      <c r="H43" s="172">
        <v>4</v>
      </c>
      <c r="I43" s="308">
        <v>3.79</v>
      </c>
      <c r="J43" s="171">
        <v>2</v>
      </c>
      <c r="K43" s="172">
        <v>4</v>
      </c>
      <c r="L43" s="308">
        <v>3.84</v>
      </c>
      <c r="M43" s="171">
        <v>3</v>
      </c>
      <c r="N43" s="172">
        <v>3.3333333333333335</v>
      </c>
      <c r="O43" s="308">
        <v>3.8</v>
      </c>
      <c r="P43" s="475">
        <v>56</v>
      </c>
      <c r="Q43" s="575">
        <v>22</v>
      </c>
      <c r="R43" s="407">
        <v>15</v>
      </c>
      <c r="S43" s="609">
        <v>83</v>
      </c>
      <c r="T43" s="170">
        <f>SUM(P43:S43)</f>
        <v>176</v>
      </c>
    </row>
    <row r="44" spans="1:20" s="6" customFormat="1" ht="15" customHeight="1" x14ac:dyDescent="0.25">
      <c r="A44" s="20">
        <v>39</v>
      </c>
      <c r="B44" s="81" t="s">
        <v>54</v>
      </c>
      <c r="C44" s="115" t="s">
        <v>71</v>
      </c>
      <c r="D44" s="630">
        <v>21</v>
      </c>
      <c r="E44" s="604">
        <v>3.9523809523809526</v>
      </c>
      <c r="F44" s="302">
        <v>3.92</v>
      </c>
      <c r="G44" s="630">
        <v>13</v>
      </c>
      <c r="H44" s="604">
        <v>3.8461538461538463</v>
      </c>
      <c r="I44" s="302">
        <v>3.79</v>
      </c>
      <c r="J44" s="630">
        <v>18</v>
      </c>
      <c r="K44" s="604">
        <v>3.8888888888888888</v>
      </c>
      <c r="L44" s="302">
        <v>3.84</v>
      </c>
      <c r="M44" s="630">
        <v>39</v>
      </c>
      <c r="N44" s="604">
        <v>3.6153846153846154</v>
      </c>
      <c r="O44" s="302">
        <v>3.8</v>
      </c>
      <c r="P44" s="472">
        <v>43</v>
      </c>
      <c r="Q44" s="571">
        <v>38</v>
      </c>
      <c r="R44" s="407">
        <v>34</v>
      </c>
      <c r="S44" s="609">
        <v>64</v>
      </c>
      <c r="T44" s="170">
        <f>SUM(P44:S44)</f>
        <v>179</v>
      </c>
    </row>
    <row r="45" spans="1:20" s="6" customFormat="1" ht="15" customHeight="1" thickBot="1" x14ac:dyDescent="0.3">
      <c r="A45" s="22">
        <v>40</v>
      </c>
      <c r="B45" s="82" t="s">
        <v>25</v>
      </c>
      <c r="C45" s="628" t="s">
        <v>136</v>
      </c>
      <c r="D45" s="89">
        <v>6</v>
      </c>
      <c r="E45" s="352">
        <v>3.6666666666666665</v>
      </c>
      <c r="F45" s="616">
        <v>3.92</v>
      </c>
      <c r="G45" s="89">
        <v>5</v>
      </c>
      <c r="H45" s="352">
        <v>3.8</v>
      </c>
      <c r="I45" s="616">
        <v>3.79</v>
      </c>
      <c r="J45" s="89">
        <v>6</v>
      </c>
      <c r="K45" s="352">
        <v>3.6666666666666665</v>
      </c>
      <c r="L45" s="616">
        <v>3.84</v>
      </c>
      <c r="M45" s="89">
        <v>6</v>
      </c>
      <c r="N45" s="352">
        <v>4.333333333333333</v>
      </c>
      <c r="O45" s="616">
        <v>3.8</v>
      </c>
      <c r="P45" s="511">
        <v>74</v>
      </c>
      <c r="Q45" s="569">
        <v>42</v>
      </c>
      <c r="R45" s="406">
        <v>57</v>
      </c>
      <c r="S45" s="610">
        <v>8</v>
      </c>
      <c r="T45" s="80">
        <f>SUM(P45:S45)</f>
        <v>181</v>
      </c>
    </row>
    <row r="46" spans="1:20" s="6" customFormat="1" ht="15" customHeight="1" x14ac:dyDescent="0.25">
      <c r="A46" s="23">
        <v>41</v>
      </c>
      <c r="B46" s="32" t="s">
        <v>1</v>
      </c>
      <c r="C46" s="488" t="s">
        <v>163</v>
      </c>
      <c r="D46" s="87">
        <v>14</v>
      </c>
      <c r="E46" s="500">
        <v>3.8571428571428572</v>
      </c>
      <c r="F46" s="310">
        <v>3.92</v>
      </c>
      <c r="G46" s="87">
        <v>17</v>
      </c>
      <c r="H46" s="500">
        <v>3.8235294117647061</v>
      </c>
      <c r="I46" s="310">
        <v>3.79</v>
      </c>
      <c r="J46" s="87">
        <v>16</v>
      </c>
      <c r="K46" s="500">
        <v>3.625</v>
      </c>
      <c r="L46" s="310">
        <v>3.84</v>
      </c>
      <c r="M46" s="87">
        <v>6</v>
      </c>
      <c r="N46" s="500">
        <v>4</v>
      </c>
      <c r="O46" s="310">
        <v>3.8</v>
      </c>
      <c r="P46" s="472">
        <v>50</v>
      </c>
      <c r="Q46" s="571">
        <v>40</v>
      </c>
      <c r="R46" s="407">
        <v>63</v>
      </c>
      <c r="S46" s="345">
        <v>29</v>
      </c>
      <c r="T46" s="76">
        <f>SUM(P46:S46)</f>
        <v>182</v>
      </c>
    </row>
    <row r="47" spans="1:20" s="6" customFormat="1" ht="15" customHeight="1" x14ac:dyDescent="0.25">
      <c r="A47" s="20">
        <v>42</v>
      </c>
      <c r="B47" s="81" t="s">
        <v>25</v>
      </c>
      <c r="C47" s="360" t="s">
        <v>186</v>
      </c>
      <c r="D47" s="175">
        <v>7</v>
      </c>
      <c r="E47" s="172">
        <v>3.8571428571428572</v>
      </c>
      <c r="F47" s="306">
        <v>3.92</v>
      </c>
      <c r="G47" s="175">
        <v>8</v>
      </c>
      <c r="H47" s="172">
        <v>4.125</v>
      </c>
      <c r="I47" s="306">
        <v>3.79</v>
      </c>
      <c r="J47" s="175"/>
      <c r="K47" s="172"/>
      <c r="L47" s="306">
        <v>3.84</v>
      </c>
      <c r="M47" s="175">
        <v>1</v>
      </c>
      <c r="N47" s="172">
        <v>4</v>
      </c>
      <c r="O47" s="306">
        <v>3.8</v>
      </c>
      <c r="P47" s="471">
        <v>49</v>
      </c>
      <c r="Q47" s="570">
        <v>13</v>
      </c>
      <c r="R47" s="407">
        <v>96</v>
      </c>
      <c r="S47" s="345">
        <v>27</v>
      </c>
      <c r="T47" s="77">
        <f>SUM(P47:S47)</f>
        <v>185</v>
      </c>
    </row>
    <row r="48" spans="1:20" s="6" customFormat="1" ht="15" customHeight="1" x14ac:dyDescent="0.25">
      <c r="A48" s="20">
        <v>43</v>
      </c>
      <c r="B48" s="81" t="s">
        <v>45</v>
      </c>
      <c r="C48" s="115" t="s">
        <v>53</v>
      </c>
      <c r="D48" s="171">
        <v>17</v>
      </c>
      <c r="E48" s="69">
        <v>3.7058823529411766</v>
      </c>
      <c r="F48" s="302">
        <v>3.92</v>
      </c>
      <c r="G48" s="171">
        <v>13</v>
      </c>
      <c r="H48" s="69">
        <v>3.7692307692307692</v>
      </c>
      <c r="I48" s="302">
        <v>3.79</v>
      </c>
      <c r="J48" s="171">
        <v>7</v>
      </c>
      <c r="K48" s="69">
        <v>3.8571428571428572</v>
      </c>
      <c r="L48" s="302">
        <v>3.84</v>
      </c>
      <c r="M48" s="171">
        <v>13</v>
      </c>
      <c r="N48" s="69">
        <v>3.8461538461538463</v>
      </c>
      <c r="O48" s="302">
        <v>3.8</v>
      </c>
      <c r="P48" s="472">
        <v>68</v>
      </c>
      <c r="Q48" s="571">
        <v>44</v>
      </c>
      <c r="R48" s="407">
        <v>36</v>
      </c>
      <c r="S48" s="345">
        <v>46</v>
      </c>
      <c r="T48" s="77">
        <f>SUM(P48:S48)</f>
        <v>194</v>
      </c>
    </row>
    <row r="49" spans="1:21" s="6" customFormat="1" ht="15" customHeight="1" x14ac:dyDescent="0.25">
      <c r="A49" s="20">
        <v>44</v>
      </c>
      <c r="B49" s="19" t="s">
        <v>1</v>
      </c>
      <c r="C49" s="365" t="s">
        <v>164</v>
      </c>
      <c r="D49" s="619">
        <v>19</v>
      </c>
      <c r="E49" s="172">
        <v>3.7894736842105261</v>
      </c>
      <c r="F49" s="312">
        <v>3.92</v>
      </c>
      <c r="G49" s="619">
        <v>23</v>
      </c>
      <c r="H49" s="172">
        <v>3.6086956521739131</v>
      </c>
      <c r="I49" s="312">
        <v>3.79</v>
      </c>
      <c r="J49" s="619">
        <v>27</v>
      </c>
      <c r="K49" s="172">
        <v>3.7407407407407409</v>
      </c>
      <c r="L49" s="312">
        <v>3.84</v>
      </c>
      <c r="M49" s="619">
        <v>32</v>
      </c>
      <c r="N49" s="172">
        <v>4</v>
      </c>
      <c r="O49" s="312">
        <v>3.8</v>
      </c>
      <c r="P49" s="471">
        <v>60</v>
      </c>
      <c r="Q49" s="570">
        <v>58</v>
      </c>
      <c r="R49" s="407">
        <v>47</v>
      </c>
      <c r="S49" s="345">
        <v>30</v>
      </c>
      <c r="T49" s="77">
        <f>SUM(P49:S49)</f>
        <v>195</v>
      </c>
    </row>
    <row r="50" spans="1:21" s="6" customFormat="1" ht="15" customHeight="1" x14ac:dyDescent="0.25">
      <c r="A50" s="20">
        <v>45</v>
      </c>
      <c r="B50" s="19" t="s">
        <v>45</v>
      </c>
      <c r="C50" s="362" t="s">
        <v>191</v>
      </c>
      <c r="D50" s="171">
        <v>8</v>
      </c>
      <c r="E50" s="174">
        <v>4</v>
      </c>
      <c r="F50" s="302">
        <v>3.92</v>
      </c>
      <c r="G50" s="171">
        <v>4</v>
      </c>
      <c r="H50" s="174">
        <v>3.75</v>
      </c>
      <c r="I50" s="302">
        <v>3.79</v>
      </c>
      <c r="J50" s="171">
        <v>3</v>
      </c>
      <c r="K50" s="174">
        <v>3.3333333333333335</v>
      </c>
      <c r="L50" s="302">
        <v>3.84</v>
      </c>
      <c r="M50" s="171">
        <v>9</v>
      </c>
      <c r="N50" s="174">
        <v>3.8888888888888888</v>
      </c>
      <c r="O50" s="302">
        <v>3.8</v>
      </c>
      <c r="P50" s="472">
        <v>31</v>
      </c>
      <c r="Q50" s="571">
        <v>45</v>
      </c>
      <c r="R50" s="407">
        <v>81</v>
      </c>
      <c r="S50" s="345">
        <v>41</v>
      </c>
      <c r="T50" s="77">
        <f>SUM(P50:S50)</f>
        <v>198</v>
      </c>
    </row>
    <row r="51" spans="1:21" s="6" customFormat="1" ht="15" customHeight="1" x14ac:dyDescent="0.25">
      <c r="A51" s="20">
        <v>46</v>
      </c>
      <c r="B51" s="19" t="s">
        <v>54</v>
      </c>
      <c r="C51" s="116" t="s">
        <v>72</v>
      </c>
      <c r="D51" s="88">
        <v>15</v>
      </c>
      <c r="E51" s="71">
        <v>3.8</v>
      </c>
      <c r="F51" s="308">
        <v>3.92</v>
      </c>
      <c r="G51" s="88">
        <v>7</v>
      </c>
      <c r="H51" s="71">
        <v>3.1428571428571428</v>
      </c>
      <c r="I51" s="308">
        <v>3.79</v>
      </c>
      <c r="J51" s="88">
        <v>6</v>
      </c>
      <c r="K51" s="71">
        <v>3.8333333333333335</v>
      </c>
      <c r="L51" s="308">
        <v>3.84</v>
      </c>
      <c r="M51" s="88">
        <v>9</v>
      </c>
      <c r="N51" s="71">
        <v>4</v>
      </c>
      <c r="O51" s="308">
        <v>3.8</v>
      </c>
      <c r="P51" s="475">
        <v>55</v>
      </c>
      <c r="Q51" s="575">
        <v>86</v>
      </c>
      <c r="R51" s="407">
        <v>38</v>
      </c>
      <c r="S51" s="345">
        <v>19</v>
      </c>
      <c r="T51" s="77">
        <f>SUM(P51:S51)</f>
        <v>198</v>
      </c>
    </row>
    <row r="52" spans="1:21" s="6" customFormat="1" ht="15" customHeight="1" x14ac:dyDescent="0.25">
      <c r="A52" s="20">
        <v>47</v>
      </c>
      <c r="B52" s="19" t="s">
        <v>25</v>
      </c>
      <c r="C52" s="115" t="s">
        <v>138</v>
      </c>
      <c r="D52" s="171">
        <v>6</v>
      </c>
      <c r="E52" s="172">
        <v>4.666666666666667</v>
      </c>
      <c r="F52" s="302">
        <v>3.92</v>
      </c>
      <c r="G52" s="171"/>
      <c r="H52" s="172"/>
      <c r="I52" s="302">
        <v>3.79</v>
      </c>
      <c r="J52" s="171">
        <v>2</v>
      </c>
      <c r="K52" s="172">
        <v>4</v>
      </c>
      <c r="L52" s="302">
        <v>3.84</v>
      </c>
      <c r="M52" s="171">
        <v>5</v>
      </c>
      <c r="N52" s="172">
        <v>3.4</v>
      </c>
      <c r="O52" s="302">
        <v>3.8</v>
      </c>
      <c r="P52" s="472">
        <v>2</v>
      </c>
      <c r="Q52" s="571">
        <v>104</v>
      </c>
      <c r="R52" s="407">
        <v>22</v>
      </c>
      <c r="S52" s="345">
        <v>80</v>
      </c>
      <c r="T52" s="77">
        <f>SUM(P52:S52)</f>
        <v>208</v>
      </c>
    </row>
    <row r="53" spans="1:21" s="6" customFormat="1" ht="15" customHeight="1" x14ac:dyDescent="0.25">
      <c r="A53" s="20">
        <v>48</v>
      </c>
      <c r="B53" s="19" t="s">
        <v>28</v>
      </c>
      <c r="C53" s="414" t="s">
        <v>31</v>
      </c>
      <c r="D53" s="171">
        <v>5</v>
      </c>
      <c r="E53" s="177">
        <v>3.6</v>
      </c>
      <c r="F53" s="419">
        <v>3.92</v>
      </c>
      <c r="G53" s="171">
        <v>6</v>
      </c>
      <c r="H53" s="177">
        <v>4</v>
      </c>
      <c r="I53" s="419">
        <v>3.79</v>
      </c>
      <c r="J53" s="171">
        <v>9</v>
      </c>
      <c r="K53" s="177">
        <v>3.6666666666666665</v>
      </c>
      <c r="L53" s="419">
        <v>3.84</v>
      </c>
      <c r="M53" s="171">
        <v>6</v>
      </c>
      <c r="N53" s="177">
        <v>3.8333333333333335</v>
      </c>
      <c r="O53" s="419">
        <v>3.8</v>
      </c>
      <c r="P53" s="477">
        <v>81</v>
      </c>
      <c r="Q53" s="577">
        <v>26</v>
      </c>
      <c r="R53" s="407">
        <v>55</v>
      </c>
      <c r="S53" s="345">
        <v>47</v>
      </c>
      <c r="T53" s="77">
        <f>SUM(P53:S53)</f>
        <v>209</v>
      </c>
    </row>
    <row r="54" spans="1:21" s="6" customFormat="1" ht="15" customHeight="1" x14ac:dyDescent="0.25">
      <c r="A54" s="20">
        <v>49</v>
      </c>
      <c r="B54" s="19" t="s">
        <v>54</v>
      </c>
      <c r="C54" s="360" t="s">
        <v>145</v>
      </c>
      <c r="D54" s="175">
        <v>12</v>
      </c>
      <c r="E54" s="172">
        <v>4</v>
      </c>
      <c r="F54" s="306">
        <v>3.92</v>
      </c>
      <c r="G54" s="175">
        <v>6</v>
      </c>
      <c r="H54" s="172">
        <v>3.3333333333333335</v>
      </c>
      <c r="I54" s="306">
        <v>3.79</v>
      </c>
      <c r="J54" s="175">
        <v>4</v>
      </c>
      <c r="K54" s="172">
        <v>4</v>
      </c>
      <c r="L54" s="306">
        <v>3.84</v>
      </c>
      <c r="M54" s="175">
        <v>1</v>
      </c>
      <c r="N54" s="172">
        <v>3</v>
      </c>
      <c r="O54" s="306">
        <v>3.8</v>
      </c>
      <c r="P54" s="471">
        <v>28</v>
      </c>
      <c r="Q54" s="570">
        <v>76</v>
      </c>
      <c r="R54" s="407">
        <v>12</v>
      </c>
      <c r="S54" s="345">
        <v>96</v>
      </c>
      <c r="T54" s="77">
        <f>SUM(P54:S54)</f>
        <v>212</v>
      </c>
    </row>
    <row r="55" spans="1:21" s="6" customFormat="1" ht="15" customHeight="1" thickBot="1" x14ac:dyDescent="0.3">
      <c r="A55" s="22">
        <v>50</v>
      </c>
      <c r="B55" s="33" t="s">
        <v>25</v>
      </c>
      <c r="C55" s="361" t="s">
        <v>155</v>
      </c>
      <c r="D55" s="351">
        <v>13</v>
      </c>
      <c r="E55" s="176">
        <v>3.9230769230769229</v>
      </c>
      <c r="F55" s="309">
        <v>3.92</v>
      </c>
      <c r="G55" s="351">
        <v>11</v>
      </c>
      <c r="H55" s="176">
        <v>3.6363636363636362</v>
      </c>
      <c r="I55" s="309">
        <v>3.79</v>
      </c>
      <c r="J55" s="351">
        <v>6</v>
      </c>
      <c r="K55" s="176">
        <v>3.8333333333333335</v>
      </c>
      <c r="L55" s="309">
        <v>3.84</v>
      </c>
      <c r="M55" s="351">
        <v>4</v>
      </c>
      <c r="N55" s="176">
        <v>3.5</v>
      </c>
      <c r="O55" s="309">
        <v>3.8</v>
      </c>
      <c r="P55" s="480">
        <v>46</v>
      </c>
      <c r="Q55" s="573">
        <v>57</v>
      </c>
      <c r="R55" s="408">
        <v>39</v>
      </c>
      <c r="S55" s="346">
        <v>72</v>
      </c>
      <c r="T55" s="78">
        <f>SUM(P55:S55)</f>
        <v>214</v>
      </c>
    </row>
    <row r="56" spans="1:21" s="6" customFormat="1" ht="15" customHeight="1" x14ac:dyDescent="0.25">
      <c r="A56" s="23">
        <v>51</v>
      </c>
      <c r="B56" s="32" t="s">
        <v>36</v>
      </c>
      <c r="C56" s="118" t="s">
        <v>73</v>
      </c>
      <c r="D56" s="122">
        <v>16</v>
      </c>
      <c r="E56" s="70">
        <v>3.9375</v>
      </c>
      <c r="F56" s="310">
        <v>3.92</v>
      </c>
      <c r="G56" s="122">
        <v>8</v>
      </c>
      <c r="H56" s="70">
        <v>3.75</v>
      </c>
      <c r="I56" s="310">
        <v>3.79</v>
      </c>
      <c r="J56" s="122">
        <v>7</v>
      </c>
      <c r="K56" s="70">
        <v>3.7142857142857144</v>
      </c>
      <c r="L56" s="310">
        <v>3.84</v>
      </c>
      <c r="M56" s="122">
        <v>13</v>
      </c>
      <c r="N56" s="70">
        <v>3.4615384615384617</v>
      </c>
      <c r="O56" s="310">
        <v>3.8</v>
      </c>
      <c r="P56" s="479">
        <v>44</v>
      </c>
      <c r="Q56" s="576">
        <v>46</v>
      </c>
      <c r="R56" s="409">
        <v>49</v>
      </c>
      <c r="S56" s="347">
        <v>76</v>
      </c>
      <c r="T56" s="79">
        <f>SUM(P56:S56)</f>
        <v>215</v>
      </c>
      <c r="U56" s="85"/>
    </row>
    <row r="57" spans="1:21" s="6" customFormat="1" ht="15" customHeight="1" x14ac:dyDescent="0.25">
      <c r="A57" s="20">
        <v>52</v>
      </c>
      <c r="B57" s="19" t="s">
        <v>1</v>
      </c>
      <c r="C57" s="360" t="s">
        <v>169</v>
      </c>
      <c r="D57" s="171">
        <v>5</v>
      </c>
      <c r="E57" s="493">
        <v>3.8</v>
      </c>
      <c r="F57" s="306">
        <v>3.92</v>
      </c>
      <c r="G57" s="171">
        <v>7</v>
      </c>
      <c r="H57" s="493">
        <v>4</v>
      </c>
      <c r="I57" s="306">
        <v>3.79</v>
      </c>
      <c r="J57" s="171">
        <v>2</v>
      </c>
      <c r="K57" s="493">
        <v>3</v>
      </c>
      <c r="L57" s="306">
        <v>3.84</v>
      </c>
      <c r="M57" s="171">
        <v>2</v>
      </c>
      <c r="N57" s="493">
        <v>4</v>
      </c>
      <c r="O57" s="306">
        <v>3.8</v>
      </c>
      <c r="P57" s="471">
        <v>58</v>
      </c>
      <c r="Q57" s="570">
        <v>30</v>
      </c>
      <c r="R57" s="407">
        <v>95</v>
      </c>
      <c r="S57" s="345">
        <v>32</v>
      </c>
      <c r="T57" s="77">
        <f>SUM(P57:S57)</f>
        <v>215</v>
      </c>
      <c r="U57" s="85"/>
    </row>
    <row r="58" spans="1:21" s="6" customFormat="1" ht="15" customHeight="1" x14ac:dyDescent="0.25">
      <c r="A58" s="20">
        <v>53</v>
      </c>
      <c r="B58" s="25" t="s">
        <v>45</v>
      </c>
      <c r="C58" s="626" t="s">
        <v>51</v>
      </c>
      <c r="D58" s="171">
        <v>8</v>
      </c>
      <c r="E58" s="172">
        <v>3.625</v>
      </c>
      <c r="F58" s="418">
        <v>3.92</v>
      </c>
      <c r="G58" s="171">
        <v>12</v>
      </c>
      <c r="H58" s="172">
        <v>3.5833333333333335</v>
      </c>
      <c r="I58" s="418">
        <v>3.79</v>
      </c>
      <c r="J58" s="171">
        <v>10</v>
      </c>
      <c r="K58" s="172">
        <v>3.6</v>
      </c>
      <c r="L58" s="418">
        <v>3.84</v>
      </c>
      <c r="M58" s="171">
        <v>8</v>
      </c>
      <c r="N58" s="172">
        <v>4.25</v>
      </c>
      <c r="O58" s="418">
        <v>3.8</v>
      </c>
      <c r="P58" s="482">
        <v>79</v>
      </c>
      <c r="Q58" s="578">
        <v>61</v>
      </c>
      <c r="R58" s="407">
        <v>65</v>
      </c>
      <c r="S58" s="345">
        <v>10</v>
      </c>
      <c r="T58" s="77">
        <f>SUM(P58:S58)</f>
        <v>215</v>
      </c>
      <c r="U58" s="85"/>
    </row>
    <row r="59" spans="1:21" s="6" customFormat="1" ht="15" customHeight="1" x14ac:dyDescent="0.25">
      <c r="A59" s="20">
        <v>54</v>
      </c>
      <c r="B59" s="19" t="s">
        <v>1</v>
      </c>
      <c r="C59" s="486" t="s">
        <v>185</v>
      </c>
      <c r="D59" s="171">
        <v>4</v>
      </c>
      <c r="E59" s="172">
        <v>4</v>
      </c>
      <c r="F59" s="314">
        <v>3.92</v>
      </c>
      <c r="G59" s="171">
        <v>1</v>
      </c>
      <c r="H59" s="172">
        <v>5</v>
      </c>
      <c r="I59" s="314">
        <v>3.79</v>
      </c>
      <c r="J59" s="171"/>
      <c r="K59" s="172"/>
      <c r="L59" s="314">
        <v>3.84</v>
      </c>
      <c r="M59" s="171">
        <v>5</v>
      </c>
      <c r="N59" s="172">
        <v>3.4</v>
      </c>
      <c r="O59" s="314">
        <v>3.8</v>
      </c>
      <c r="P59" s="476">
        <v>38</v>
      </c>
      <c r="Q59" s="581">
        <v>1</v>
      </c>
      <c r="R59" s="407">
        <v>96</v>
      </c>
      <c r="S59" s="345">
        <v>81</v>
      </c>
      <c r="T59" s="77">
        <f>SUM(P59:S59)</f>
        <v>216</v>
      </c>
      <c r="U59" s="85"/>
    </row>
    <row r="60" spans="1:21" s="6" customFormat="1" ht="15" customHeight="1" x14ac:dyDescent="0.25">
      <c r="A60" s="20">
        <v>55</v>
      </c>
      <c r="B60" s="19" t="s">
        <v>0</v>
      </c>
      <c r="C60" s="611" t="s">
        <v>84</v>
      </c>
      <c r="D60" s="492">
        <v>6</v>
      </c>
      <c r="E60" s="69">
        <v>3.8333333333333335</v>
      </c>
      <c r="F60" s="614">
        <v>3.92</v>
      </c>
      <c r="G60" s="492">
        <v>3</v>
      </c>
      <c r="H60" s="69">
        <v>3.3333333333333335</v>
      </c>
      <c r="I60" s="614">
        <v>3.79</v>
      </c>
      <c r="J60" s="492">
        <v>4</v>
      </c>
      <c r="K60" s="69">
        <v>4</v>
      </c>
      <c r="L60" s="614">
        <v>3.84</v>
      </c>
      <c r="M60" s="492">
        <v>4</v>
      </c>
      <c r="N60" s="69">
        <v>3.75</v>
      </c>
      <c r="O60" s="614">
        <v>3.8</v>
      </c>
      <c r="P60" s="495">
        <v>53</v>
      </c>
      <c r="Q60" s="580">
        <v>79</v>
      </c>
      <c r="R60" s="407">
        <v>31</v>
      </c>
      <c r="S60" s="345">
        <v>55</v>
      </c>
      <c r="T60" s="77">
        <f>SUM(P60:S60)</f>
        <v>218</v>
      </c>
      <c r="U60" s="85"/>
    </row>
    <row r="61" spans="1:21" s="6" customFormat="1" ht="15" customHeight="1" x14ac:dyDescent="0.25">
      <c r="A61" s="20">
        <v>56</v>
      </c>
      <c r="B61" s="19" t="s">
        <v>1</v>
      </c>
      <c r="C61" s="362" t="s">
        <v>178</v>
      </c>
      <c r="D61" s="179">
        <v>11</v>
      </c>
      <c r="E61" s="633">
        <v>3.7272727272727271</v>
      </c>
      <c r="F61" s="302">
        <v>3.92</v>
      </c>
      <c r="G61" s="179">
        <v>10</v>
      </c>
      <c r="H61" s="633">
        <v>4</v>
      </c>
      <c r="I61" s="302">
        <v>3.79</v>
      </c>
      <c r="J61" s="179">
        <v>9</v>
      </c>
      <c r="K61" s="633">
        <v>3.6666666666666665</v>
      </c>
      <c r="L61" s="302">
        <v>3.84</v>
      </c>
      <c r="M61" s="179">
        <v>11</v>
      </c>
      <c r="N61" s="633">
        <v>3.6363636363636362</v>
      </c>
      <c r="O61" s="302">
        <v>3.8</v>
      </c>
      <c r="P61" s="472">
        <v>66</v>
      </c>
      <c r="Q61" s="571">
        <v>31</v>
      </c>
      <c r="R61" s="407">
        <v>60</v>
      </c>
      <c r="S61" s="345">
        <v>62</v>
      </c>
      <c r="T61" s="77">
        <f>SUM(P61:S61)</f>
        <v>219</v>
      </c>
      <c r="U61" s="85"/>
    </row>
    <row r="62" spans="1:21" s="6" customFormat="1" ht="15" customHeight="1" x14ac:dyDescent="0.25">
      <c r="A62" s="20">
        <v>57</v>
      </c>
      <c r="B62" s="19" t="s">
        <v>1</v>
      </c>
      <c r="C62" s="360" t="s">
        <v>180</v>
      </c>
      <c r="D62" s="175">
        <v>8</v>
      </c>
      <c r="E62" s="172">
        <v>3.5</v>
      </c>
      <c r="F62" s="306">
        <v>3.92</v>
      </c>
      <c r="G62" s="175">
        <v>15</v>
      </c>
      <c r="H62" s="172">
        <v>4.0666666666666664</v>
      </c>
      <c r="I62" s="306">
        <v>3.79</v>
      </c>
      <c r="J62" s="175">
        <v>19</v>
      </c>
      <c r="K62" s="172">
        <v>3.4736842105263159</v>
      </c>
      <c r="L62" s="306">
        <v>3.84</v>
      </c>
      <c r="M62" s="175">
        <v>12</v>
      </c>
      <c r="N62" s="172">
        <v>3.9166666666666665</v>
      </c>
      <c r="O62" s="306">
        <v>3.8</v>
      </c>
      <c r="P62" s="471">
        <v>88</v>
      </c>
      <c r="Q62" s="570">
        <v>19</v>
      </c>
      <c r="R62" s="407">
        <v>74</v>
      </c>
      <c r="S62" s="345">
        <v>38</v>
      </c>
      <c r="T62" s="77">
        <f>SUM(P62:S62)</f>
        <v>219</v>
      </c>
      <c r="U62" s="85"/>
    </row>
    <row r="63" spans="1:21" s="6" customFormat="1" ht="15" customHeight="1" x14ac:dyDescent="0.25">
      <c r="A63" s="20">
        <v>58</v>
      </c>
      <c r="B63" s="19" t="s">
        <v>1</v>
      </c>
      <c r="C63" s="424" t="s">
        <v>195</v>
      </c>
      <c r="D63" s="88">
        <v>21</v>
      </c>
      <c r="E63" s="71">
        <v>3.6666666666666665</v>
      </c>
      <c r="F63" s="308">
        <v>3.92</v>
      </c>
      <c r="G63" s="88">
        <v>14</v>
      </c>
      <c r="H63" s="71">
        <v>3.7142857142857144</v>
      </c>
      <c r="I63" s="308">
        <v>3.79</v>
      </c>
      <c r="J63" s="88">
        <v>14</v>
      </c>
      <c r="K63" s="71">
        <v>3.7142857142857144</v>
      </c>
      <c r="L63" s="308">
        <v>3.84</v>
      </c>
      <c r="M63" s="88">
        <v>15</v>
      </c>
      <c r="N63" s="71">
        <v>3.8666666666666667</v>
      </c>
      <c r="O63" s="308">
        <v>3.8</v>
      </c>
      <c r="P63" s="475">
        <v>77</v>
      </c>
      <c r="Q63" s="575">
        <v>49</v>
      </c>
      <c r="R63" s="407">
        <v>50</v>
      </c>
      <c r="S63" s="345">
        <v>45</v>
      </c>
      <c r="T63" s="77">
        <f>SUM(P63:S63)</f>
        <v>221</v>
      </c>
      <c r="U63" s="85"/>
    </row>
    <row r="64" spans="1:21" s="6" customFormat="1" ht="15" customHeight="1" x14ac:dyDescent="0.25">
      <c r="A64" s="20">
        <v>59</v>
      </c>
      <c r="B64" s="19" t="s">
        <v>0</v>
      </c>
      <c r="C64" s="360" t="s">
        <v>184</v>
      </c>
      <c r="D64" s="171">
        <v>20</v>
      </c>
      <c r="E64" s="172">
        <v>4.0999999999999996</v>
      </c>
      <c r="F64" s="306">
        <v>3.92</v>
      </c>
      <c r="G64" s="171">
        <v>26</v>
      </c>
      <c r="H64" s="172">
        <v>3.5769230769230771</v>
      </c>
      <c r="I64" s="306">
        <v>3.79</v>
      </c>
      <c r="J64" s="171">
        <v>12</v>
      </c>
      <c r="K64" s="172">
        <v>3.3333333333333335</v>
      </c>
      <c r="L64" s="306">
        <v>3.84</v>
      </c>
      <c r="M64" s="171">
        <v>20</v>
      </c>
      <c r="N64" s="172">
        <v>3.7</v>
      </c>
      <c r="O64" s="306">
        <v>3.8</v>
      </c>
      <c r="P64" s="471">
        <v>21</v>
      </c>
      <c r="Q64" s="570">
        <v>62</v>
      </c>
      <c r="R64" s="407">
        <v>84</v>
      </c>
      <c r="S64" s="345">
        <v>57</v>
      </c>
      <c r="T64" s="77">
        <f>SUM(P64:S64)</f>
        <v>224</v>
      </c>
      <c r="U64" s="85"/>
    </row>
    <row r="65" spans="1:21" s="6" customFormat="1" ht="15" customHeight="1" thickBot="1" x14ac:dyDescent="0.3">
      <c r="A65" s="22">
        <v>60</v>
      </c>
      <c r="B65" s="33" t="s">
        <v>28</v>
      </c>
      <c r="C65" s="117" t="s">
        <v>152</v>
      </c>
      <c r="D65" s="89">
        <v>7</v>
      </c>
      <c r="E65" s="176">
        <v>4</v>
      </c>
      <c r="F65" s="316">
        <v>3.92</v>
      </c>
      <c r="G65" s="89">
        <v>3</v>
      </c>
      <c r="H65" s="176">
        <v>4</v>
      </c>
      <c r="I65" s="316">
        <v>3.79</v>
      </c>
      <c r="J65" s="89">
        <v>5</v>
      </c>
      <c r="K65" s="176">
        <v>3.6</v>
      </c>
      <c r="L65" s="316">
        <v>3.8</v>
      </c>
      <c r="M65" s="89"/>
      <c r="N65" s="176"/>
      <c r="O65" s="316">
        <v>3.8</v>
      </c>
      <c r="P65" s="608">
        <v>36</v>
      </c>
      <c r="Q65" s="597">
        <v>28</v>
      </c>
      <c r="R65" s="406">
        <v>66</v>
      </c>
      <c r="S65" s="344">
        <v>103</v>
      </c>
      <c r="T65" s="80">
        <f>SUM(P65:S65)</f>
        <v>233</v>
      </c>
      <c r="U65" s="85"/>
    </row>
    <row r="66" spans="1:21" s="6" customFormat="1" ht="15" customHeight="1" x14ac:dyDescent="0.25">
      <c r="A66" s="23">
        <v>61</v>
      </c>
      <c r="B66" s="121" t="s">
        <v>1</v>
      </c>
      <c r="C66" s="613" t="s">
        <v>173</v>
      </c>
      <c r="D66" s="421">
        <v>17</v>
      </c>
      <c r="E66" s="70">
        <v>3.8823529411764706</v>
      </c>
      <c r="F66" s="635">
        <v>3.92</v>
      </c>
      <c r="G66" s="421">
        <v>16</v>
      </c>
      <c r="H66" s="70">
        <v>3.4375</v>
      </c>
      <c r="I66" s="635">
        <v>3.79</v>
      </c>
      <c r="J66" s="421">
        <v>23</v>
      </c>
      <c r="K66" s="70">
        <v>3.5652173913043477</v>
      </c>
      <c r="L66" s="635">
        <v>3.84</v>
      </c>
      <c r="M66" s="421">
        <v>24</v>
      </c>
      <c r="N66" s="70">
        <v>3.875</v>
      </c>
      <c r="O66" s="635">
        <v>3.8</v>
      </c>
      <c r="P66" s="620">
        <v>48</v>
      </c>
      <c r="Q66" s="621">
        <v>72</v>
      </c>
      <c r="R66" s="407">
        <v>70</v>
      </c>
      <c r="S66" s="345">
        <v>44</v>
      </c>
      <c r="T66" s="76">
        <f>SUM(P66:S66)</f>
        <v>234</v>
      </c>
      <c r="U66" s="85"/>
    </row>
    <row r="67" spans="1:21" s="6" customFormat="1" ht="15" customHeight="1" x14ac:dyDescent="0.25">
      <c r="A67" s="20">
        <v>62</v>
      </c>
      <c r="B67" s="81" t="s">
        <v>1</v>
      </c>
      <c r="C67" s="362" t="s">
        <v>167</v>
      </c>
      <c r="D67" s="171">
        <v>7</v>
      </c>
      <c r="E67" s="349">
        <v>4</v>
      </c>
      <c r="F67" s="305">
        <v>3.92</v>
      </c>
      <c r="G67" s="171">
        <v>4</v>
      </c>
      <c r="H67" s="349">
        <v>3.75</v>
      </c>
      <c r="I67" s="305">
        <v>3.79</v>
      </c>
      <c r="J67" s="171">
        <v>14</v>
      </c>
      <c r="K67" s="349">
        <v>3.5714285714285716</v>
      </c>
      <c r="L67" s="305">
        <v>3.84</v>
      </c>
      <c r="M67" s="171">
        <v>14</v>
      </c>
      <c r="N67" s="349">
        <v>3.3571428571428572</v>
      </c>
      <c r="O67" s="305">
        <v>3.8</v>
      </c>
      <c r="P67" s="607">
        <v>39</v>
      </c>
      <c r="Q67" s="596">
        <v>47</v>
      </c>
      <c r="R67" s="407">
        <v>69</v>
      </c>
      <c r="S67" s="345">
        <v>82</v>
      </c>
      <c r="T67" s="77">
        <f>SUM(P67:S67)</f>
        <v>237</v>
      </c>
    </row>
    <row r="68" spans="1:21" s="6" customFormat="1" ht="15" customHeight="1" x14ac:dyDescent="0.25">
      <c r="A68" s="20">
        <v>63</v>
      </c>
      <c r="B68" s="81" t="s">
        <v>45</v>
      </c>
      <c r="C68" s="106" t="s">
        <v>49</v>
      </c>
      <c r="D68" s="366">
        <v>17</v>
      </c>
      <c r="E68" s="172">
        <v>3.7647058823529411</v>
      </c>
      <c r="F68" s="306">
        <v>3.92</v>
      </c>
      <c r="G68" s="366">
        <v>6</v>
      </c>
      <c r="H68" s="172">
        <v>3.1666666666666665</v>
      </c>
      <c r="I68" s="306">
        <v>3.79</v>
      </c>
      <c r="J68" s="366">
        <v>8</v>
      </c>
      <c r="K68" s="172">
        <v>4</v>
      </c>
      <c r="L68" s="306">
        <v>3.84</v>
      </c>
      <c r="M68" s="366">
        <v>5</v>
      </c>
      <c r="N68" s="172">
        <v>3.4</v>
      </c>
      <c r="O68" s="306">
        <v>3.8</v>
      </c>
      <c r="P68" s="471">
        <v>62</v>
      </c>
      <c r="Q68" s="570">
        <v>85</v>
      </c>
      <c r="R68" s="407">
        <v>13</v>
      </c>
      <c r="S68" s="345">
        <v>78</v>
      </c>
      <c r="T68" s="77">
        <f>SUM(P68:S68)</f>
        <v>238</v>
      </c>
    </row>
    <row r="69" spans="1:21" s="6" customFormat="1" ht="15" customHeight="1" x14ac:dyDescent="0.25">
      <c r="A69" s="20">
        <v>64</v>
      </c>
      <c r="B69" s="81" t="s">
        <v>1</v>
      </c>
      <c r="C69" s="106" t="s">
        <v>22</v>
      </c>
      <c r="D69" s="175">
        <v>3</v>
      </c>
      <c r="E69" s="172">
        <v>4</v>
      </c>
      <c r="F69" s="306">
        <v>3.92</v>
      </c>
      <c r="G69" s="175"/>
      <c r="H69" s="172"/>
      <c r="I69" s="306">
        <v>3.79</v>
      </c>
      <c r="J69" s="175">
        <v>5</v>
      </c>
      <c r="K69" s="172">
        <v>3.6</v>
      </c>
      <c r="L69" s="306">
        <v>3.84</v>
      </c>
      <c r="M69" s="175">
        <v>2</v>
      </c>
      <c r="N69" s="172">
        <v>4</v>
      </c>
      <c r="O69" s="306">
        <v>3.8</v>
      </c>
      <c r="P69" s="471">
        <v>37</v>
      </c>
      <c r="Q69" s="570">
        <v>104</v>
      </c>
      <c r="R69" s="407">
        <v>68</v>
      </c>
      <c r="S69" s="345">
        <v>31</v>
      </c>
      <c r="T69" s="77">
        <f>SUM(P69:S69)</f>
        <v>240</v>
      </c>
    </row>
    <row r="70" spans="1:21" s="6" customFormat="1" ht="15" customHeight="1" x14ac:dyDescent="0.25">
      <c r="A70" s="20">
        <v>65</v>
      </c>
      <c r="B70" s="81" t="s">
        <v>1</v>
      </c>
      <c r="C70" s="360" t="s">
        <v>179</v>
      </c>
      <c r="D70" s="175">
        <v>3</v>
      </c>
      <c r="E70" s="172">
        <v>3.3333333333333335</v>
      </c>
      <c r="F70" s="306">
        <v>3.92</v>
      </c>
      <c r="G70" s="175">
        <v>3</v>
      </c>
      <c r="H70" s="172">
        <v>3.6666666666666665</v>
      </c>
      <c r="I70" s="306">
        <v>3.79</v>
      </c>
      <c r="J70" s="175">
        <v>6</v>
      </c>
      <c r="K70" s="172">
        <v>3.6666666666666665</v>
      </c>
      <c r="L70" s="306">
        <v>3.84</v>
      </c>
      <c r="M70" s="175">
        <v>1</v>
      </c>
      <c r="N70" s="172">
        <v>4</v>
      </c>
      <c r="O70" s="306">
        <v>3.8</v>
      </c>
      <c r="P70" s="471">
        <v>95</v>
      </c>
      <c r="Q70" s="570">
        <v>54</v>
      </c>
      <c r="R70" s="407">
        <v>59</v>
      </c>
      <c r="S70" s="345">
        <v>33</v>
      </c>
      <c r="T70" s="77">
        <f>SUM(P70:S70)</f>
        <v>241</v>
      </c>
    </row>
    <row r="71" spans="1:21" s="6" customFormat="1" ht="15" customHeight="1" x14ac:dyDescent="0.25">
      <c r="A71" s="20">
        <v>66</v>
      </c>
      <c r="B71" s="81" t="s">
        <v>25</v>
      </c>
      <c r="C71" s="487" t="s">
        <v>159</v>
      </c>
      <c r="D71" s="171">
        <v>14</v>
      </c>
      <c r="E71" s="172">
        <v>3.7857142857142856</v>
      </c>
      <c r="F71" s="307">
        <v>3.92</v>
      </c>
      <c r="G71" s="171">
        <v>24</v>
      </c>
      <c r="H71" s="172">
        <v>3.5</v>
      </c>
      <c r="I71" s="307">
        <v>3.79</v>
      </c>
      <c r="J71" s="171">
        <v>17</v>
      </c>
      <c r="K71" s="172">
        <v>3.2941176470588234</v>
      </c>
      <c r="L71" s="307">
        <v>3.84</v>
      </c>
      <c r="M71" s="171">
        <v>12</v>
      </c>
      <c r="N71" s="172">
        <v>4</v>
      </c>
      <c r="O71" s="307">
        <v>3.8</v>
      </c>
      <c r="P71" s="472">
        <v>61</v>
      </c>
      <c r="Q71" s="571">
        <v>69</v>
      </c>
      <c r="R71" s="407">
        <v>85</v>
      </c>
      <c r="S71" s="345">
        <v>28</v>
      </c>
      <c r="T71" s="77">
        <f>SUM(P71:S71)</f>
        <v>243</v>
      </c>
    </row>
    <row r="72" spans="1:21" s="6" customFormat="1" ht="15" customHeight="1" x14ac:dyDescent="0.25">
      <c r="A72" s="20">
        <v>67</v>
      </c>
      <c r="B72" s="81" t="s">
        <v>36</v>
      </c>
      <c r="C72" s="116" t="s">
        <v>39</v>
      </c>
      <c r="D72" s="631">
        <v>1</v>
      </c>
      <c r="E72" s="415">
        <v>4</v>
      </c>
      <c r="F72" s="308">
        <v>3.92</v>
      </c>
      <c r="G72" s="631">
        <v>1</v>
      </c>
      <c r="H72" s="415">
        <v>4</v>
      </c>
      <c r="I72" s="308">
        <v>3.79</v>
      </c>
      <c r="J72" s="631">
        <v>2</v>
      </c>
      <c r="K72" s="415">
        <v>3</v>
      </c>
      <c r="L72" s="308">
        <v>3.84</v>
      </c>
      <c r="M72" s="631">
        <v>1</v>
      </c>
      <c r="N72" s="415">
        <v>3</v>
      </c>
      <c r="O72" s="308">
        <v>3.8</v>
      </c>
      <c r="P72" s="475">
        <v>33</v>
      </c>
      <c r="Q72" s="575">
        <v>23</v>
      </c>
      <c r="R72" s="407">
        <v>90</v>
      </c>
      <c r="S72" s="345">
        <v>98</v>
      </c>
      <c r="T72" s="77">
        <f>SUM(P72:S72)</f>
        <v>244</v>
      </c>
    </row>
    <row r="73" spans="1:21" s="6" customFormat="1" ht="15" customHeight="1" x14ac:dyDescent="0.25">
      <c r="A73" s="20">
        <v>68</v>
      </c>
      <c r="B73" s="81" t="s">
        <v>54</v>
      </c>
      <c r="C73" s="115" t="s">
        <v>128</v>
      </c>
      <c r="D73" s="171">
        <v>2</v>
      </c>
      <c r="E73" s="172">
        <v>4.5</v>
      </c>
      <c r="F73" s="302">
        <v>3.92</v>
      </c>
      <c r="G73" s="171">
        <v>4</v>
      </c>
      <c r="H73" s="172">
        <v>3.25</v>
      </c>
      <c r="I73" s="302">
        <v>3.79</v>
      </c>
      <c r="J73" s="171">
        <v>8</v>
      </c>
      <c r="K73" s="172">
        <v>3.5</v>
      </c>
      <c r="L73" s="302">
        <v>3.84</v>
      </c>
      <c r="M73" s="171">
        <v>8</v>
      </c>
      <c r="N73" s="172">
        <v>3.25</v>
      </c>
      <c r="O73" s="302">
        <v>3.8</v>
      </c>
      <c r="P73" s="472">
        <v>4</v>
      </c>
      <c r="Q73" s="571">
        <v>82</v>
      </c>
      <c r="R73" s="407">
        <v>71</v>
      </c>
      <c r="S73" s="345">
        <v>88</v>
      </c>
      <c r="T73" s="77">
        <f>SUM(P73:S73)</f>
        <v>245</v>
      </c>
    </row>
    <row r="74" spans="1:21" s="6" customFormat="1" ht="15" customHeight="1" x14ac:dyDescent="0.25">
      <c r="A74" s="20">
        <v>69</v>
      </c>
      <c r="B74" s="81" t="s">
        <v>25</v>
      </c>
      <c r="C74" s="362" t="s">
        <v>157</v>
      </c>
      <c r="D74" s="88">
        <v>8</v>
      </c>
      <c r="E74" s="71">
        <v>3.5</v>
      </c>
      <c r="F74" s="302">
        <v>3.92</v>
      </c>
      <c r="G74" s="88">
        <v>7</v>
      </c>
      <c r="H74" s="71">
        <v>3.5714285714285716</v>
      </c>
      <c r="I74" s="302">
        <v>3.79</v>
      </c>
      <c r="J74" s="88">
        <v>2</v>
      </c>
      <c r="K74" s="71">
        <v>3.5</v>
      </c>
      <c r="L74" s="302">
        <v>3.84</v>
      </c>
      <c r="M74" s="88">
        <v>1</v>
      </c>
      <c r="N74" s="71">
        <v>4</v>
      </c>
      <c r="O74" s="302">
        <v>3.8</v>
      </c>
      <c r="P74" s="472">
        <v>87</v>
      </c>
      <c r="Q74" s="571">
        <v>63</v>
      </c>
      <c r="R74" s="407">
        <v>73</v>
      </c>
      <c r="S74" s="345">
        <v>26</v>
      </c>
      <c r="T74" s="77">
        <f>SUM(P74:S74)</f>
        <v>249</v>
      </c>
    </row>
    <row r="75" spans="1:21" s="6" customFormat="1" ht="15" customHeight="1" thickBot="1" x14ac:dyDescent="0.3">
      <c r="A75" s="22">
        <v>70</v>
      </c>
      <c r="B75" s="82" t="s">
        <v>36</v>
      </c>
      <c r="C75" s="592" t="s">
        <v>44</v>
      </c>
      <c r="D75" s="629">
        <v>8</v>
      </c>
      <c r="E75" s="632">
        <v>3.75</v>
      </c>
      <c r="F75" s="595">
        <v>3.92</v>
      </c>
      <c r="G75" s="629">
        <v>10</v>
      </c>
      <c r="H75" s="632">
        <v>3.5</v>
      </c>
      <c r="I75" s="595">
        <v>3.79</v>
      </c>
      <c r="J75" s="629">
        <v>9</v>
      </c>
      <c r="K75" s="632">
        <v>3.6666666666666665</v>
      </c>
      <c r="L75" s="595">
        <v>3.84</v>
      </c>
      <c r="M75" s="629">
        <v>16</v>
      </c>
      <c r="N75" s="632">
        <v>3.5</v>
      </c>
      <c r="O75" s="595">
        <v>3.8</v>
      </c>
      <c r="P75" s="636">
        <v>63</v>
      </c>
      <c r="Q75" s="637">
        <v>67</v>
      </c>
      <c r="R75" s="408">
        <v>54</v>
      </c>
      <c r="S75" s="346">
        <v>68</v>
      </c>
      <c r="T75" s="78">
        <f>SUM(P75:S75)</f>
        <v>252</v>
      </c>
    </row>
    <row r="76" spans="1:21" s="6" customFormat="1" ht="15" customHeight="1" x14ac:dyDescent="0.25">
      <c r="A76" s="23">
        <v>71</v>
      </c>
      <c r="B76" s="32" t="s">
        <v>1</v>
      </c>
      <c r="C76" s="593" t="s">
        <v>160</v>
      </c>
      <c r="D76" s="87">
        <v>22</v>
      </c>
      <c r="E76" s="70">
        <v>3.6818181818181817</v>
      </c>
      <c r="F76" s="315">
        <v>3.92</v>
      </c>
      <c r="G76" s="87">
        <v>19</v>
      </c>
      <c r="H76" s="70">
        <v>3.6842105263157894</v>
      </c>
      <c r="I76" s="315">
        <v>3.79</v>
      </c>
      <c r="J76" s="87">
        <v>17</v>
      </c>
      <c r="K76" s="70">
        <v>3.4705882352941178</v>
      </c>
      <c r="L76" s="315">
        <v>3.84</v>
      </c>
      <c r="M76" s="87">
        <v>9</v>
      </c>
      <c r="N76" s="70">
        <v>3.6666666666666665</v>
      </c>
      <c r="O76" s="315">
        <v>3.8</v>
      </c>
      <c r="P76" s="481">
        <v>72</v>
      </c>
      <c r="Q76" s="584">
        <v>51</v>
      </c>
      <c r="R76" s="409">
        <v>75</v>
      </c>
      <c r="S76" s="347">
        <v>61</v>
      </c>
      <c r="T76" s="79">
        <f>SUM(P76:S76)</f>
        <v>259</v>
      </c>
    </row>
    <row r="77" spans="1:21" s="6" customFormat="1" ht="15" customHeight="1" x14ac:dyDescent="0.25">
      <c r="A77" s="20">
        <v>72</v>
      </c>
      <c r="B77" s="81" t="s">
        <v>36</v>
      </c>
      <c r="C77" s="115" t="s">
        <v>147</v>
      </c>
      <c r="D77" s="171">
        <v>3</v>
      </c>
      <c r="E77" s="172">
        <v>3.6666666666666665</v>
      </c>
      <c r="F77" s="302">
        <v>3.92</v>
      </c>
      <c r="G77" s="171">
        <v>2</v>
      </c>
      <c r="H77" s="172">
        <v>3.5</v>
      </c>
      <c r="I77" s="302">
        <v>3.79</v>
      </c>
      <c r="J77" s="171">
        <v>2</v>
      </c>
      <c r="K77" s="172">
        <v>4</v>
      </c>
      <c r="L77" s="302">
        <v>3.8</v>
      </c>
      <c r="M77" s="171"/>
      <c r="N77" s="172"/>
      <c r="O77" s="302">
        <v>3.8</v>
      </c>
      <c r="P77" s="472">
        <v>73</v>
      </c>
      <c r="Q77" s="571">
        <v>66</v>
      </c>
      <c r="R77" s="407">
        <v>18</v>
      </c>
      <c r="S77" s="345">
        <v>103</v>
      </c>
      <c r="T77" s="77">
        <f>SUM(P77:S77)</f>
        <v>260</v>
      </c>
    </row>
    <row r="78" spans="1:21" s="6" customFormat="1" ht="15" customHeight="1" x14ac:dyDescent="0.25">
      <c r="A78" s="20">
        <v>73</v>
      </c>
      <c r="B78" s="81" t="s">
        <v>36</v>
      </c>
      <c r="C78" s="363" t="s">
        <v>189</v>
      </c>
      <c r="D78" s="175">
        <v>2</v>
      </c>
      <c r="E78" s="180">
        <v>4.5</v>
      </c>
      <c r="F78" s="311">
        <v>3.92</v>
      </c>
      <c r="G78" s="175">
        <v>1</v>
      </c>
      <c r="H78" s="180">
        <v>3</v>
      </c>
      <c r="I78" s="311">
        <v>3.79</v>
      </c>
      <c r="J78" s="175"/>
      <c r="K78" s="180"/>
      <c r="L78" s="311">
        <v>3.84</v>
      </c>
      <c r="M78" s="175">
        <v>6</v>
      </c>
      <c r="N78" s="180">
        <v>3.5</v>
      </c>
      <c r="O78" s="311">
        <v>3.8</v>
      </c>
      <c r="P78" s="480">
        <v>5</v>
      </c>
      <c r="Q78" s="573">
        <v>92</v>
      </c>
      <c r="R78" s="407">
        <v>96</v>
      </c>
      <c r="S78" s="345">
        <v>69</v>
      </c>
      <c r="T78" s="77">
        <f>SUM(P78:S78)</f>
        <v>262</v>
      </c>
    </row>
    <row r="79" spans="1:21" s="6" customFormat="1" ht="15" customHeight="1" x14ac:dyDescent="0.25">
      <c r="A79" s="20">
        <v>74</v>
      </c>
      <c r="B79" s="81" t="s">
        <v>1</v>
      </c>
      <c r="C79" s="362" t="s">
        <v>161</v>
      </c>
      <c r="D79" s="171">
        <v>5</v>
      </c>
      <c r="E79" s="174">
        <v>3.6</v>
      </c>
      <c r="F79" s="302">
        <v>3.92</v>
      </c>
      <c r="G79" s="171">
        <v>9</v>
      </c>
      <c r="H79" s="174">
        <v>3.4444444444444446</v>
      </c>
      <c r="I79" s="302">
        <v>3.79</v>
      </c>
      <c r="J79" s="171">
        <v>10</v>
      </c>
      <c r="K79" s="174">
        <v>3.9</v>
      </c>
      <c r="L79" s="302">
        <v>3.84</v>
      </c>
      <c r="M79" s="171">
        <v>9</v>
      </c>
      <c r="N79" s="174">
        <v>3.4444444444444446</v>
      </c>
      <c r="O79" s="302">
        <v>3.8</v>
      </c>
      <c r="P79" s="467">
        <v>82</v>
      </c>
      <c r="Q79" s="564">
        <v>71</v>
      </c>
      <c r="R79" s="407">
        <v>33</v>
      </c>
      <c r="S79" s="345">
        <v>77</v>
      </c>
      <c r="T79" s="77">
        <f>SUM(P79:S79)</f>
        <v>263</v>
      </c>
    </row>
    <row r="80" spans="1:21" s="6" customFormat="1" ht="15" customHeight="1" x14ac:dyDescent="0.25">
      <c r="A80" s="20">
        <v>75</v>
      </c>
      <c r="B80" s="74" t="s">
        <v>36</v>
      </c>
      <c r="C80" s="115" t="s">
        <v>42</v>
      </c>
      <c r="D80" s="173">
        <v>10</v>
      </c>
      <c r="E80" s="172">
        <v>3.7</v>
      </c>
      <c r="F80" s="302">
        <v>3.92</v>
      </c>
      <c r="G80" s="173">
        <v>4</v>
      </c>
      <c r="H80" s="172">
        <v>3</v>
      </c>
      <c r="I80" s="302">
        <v>3.79</v>
      </c>
      <c r="J80" s="173">
        <v>7</v>
      </c>
      <c r="K80" s="172">
        <v>3.4285714285714284</v>
      </c>
      <c r="L80" s="302">
        <v>3.84</v>
      </c>
      <c r="M80" s="173">
        <v>2</v>
      </c>
      <c r="N80" s="172">
        <v>4</v>
      </c>
      <c r="O80" s="302">
        <v>3.8</v>
      </c>
      <c r="P80" s="472">
        <v>70</v>
      </c>
      <c r="Q80" s="571">
        <v>95</v>
      </c>
      <c r="R80" s="407">
        <v>77</v>
      </c>
      <c r="S80" s="345">
        <v>22</v>
      </c>
      <c r="T80" s="77">
        <f>SUM(P80:S80)</f>
        <v>264</v>
      </c>
    </row>
    <row r="81" spans="1:21" s="6" customFormat="1" ht="15" customHeight="1" x14ac:dyDescent="0.25">
      <c r="A81" s="20">
        <v>76</v>
      </c>
      <c r="B81" s="81" t="s">
        <v>25</v>
      </c>
      <c r="C81" s="115" t="s">
        <v>24</v>
      </c>
      <c r="D81" s="171">
        <v>3</v>
      </c>
      <c r="E81" s="172">
        <v>3.6666666666666665</v>
      </c>
      <c r="F81" s="302">
        <v>3.92</v>
      </c>
      <c r="G81" s="171">
        <v>5</v>
      </c>
      <c r="H81" s="172">
        <v>3.2</v>
      </c>
      <c r="I81" s="302">
        <v>3.79</v>
      </c>
      <c r="J81" s="171">
        <v>9</v>
      </c>
      <c r="K81" s="172">
        <v>3.6666666666666665</v>
      </c>
      <c r="L81" s="302">
        <v>3.84</v>
      </c>
      <c r="M81" s="171">
        <v>5</v>
      </c>
      <c r="N81" s="172">
        <v>3.8</v>
      </c>
      <c r="O81" s="302">
        <v>3.8</v>
      </c>
      <c r="P81" s="472">
        <v>75</v>
      </c>
      <c r="Q81" s="571">
        <v>84</v>
      </c>
      <c r="R81" s="407">
        <v>58</v>
      </c>
      <c r="S81" s="345">
        <v>52</v>
      </c>
      <c r="T81" s="77">
        <f>SUM(P81:S81)</f>
        <v>269</v>
      </c>
      <c r="U81" s="85"/>
    </row>
    <row r="82" spans="1:21" s="6" customFormat="1" ht="15" customHeight="1" x14ac:dyDescent="0.25">
      <c r="A82" s="20">
        <v>77</v>
      </c>
      <c r="B82" s="81" t="s">
        <v>25</v>
      </c>
      <c r="C82" s="365" t="s">
        <v>154</v>
      </c>
      <c r="D82" s="171">
        <v>5</v>
      </c>
      <c r="E82" s="172">
        <v>3.4</v>
      </c>
      <c r="F82" s="312">
        <v>3.92</v>
      </c>
      <c r="G82" s="171">
        <v>3</v>
      </c>
      <c r="H82" s="172">
        <v>3.6666666666666665</v>
      </c>
      <c r="I82" s="312">
        <v>3.79</v>
      </c>
      <c r="J82" s="171">
        <v>3</v>
      </c>
      <c r="K82" s="172">
        <v>3.6666666666666665</v>
      </c>
      <c r="L82" s="312">
        <v>3.84</v>
      </c>
      <c r="M82" s="171">
        <v>2</v>
      </c>
      <c r="N82" s="172">
        <v>3.5</v>
      </c>
      <c r="O82" s="312">
        <v>3.8</v>
      </c>
      <c r="P82" s="471">
        <v>90</v>
      </c>
      <c r="Q82" s="570">
        <v>53</v>
      </c>
      <c r="R82" s="407">
        <v>56</v>
      </c>
      <c r="S82" s="345">
        <v>71</v>
      </c>
      <c r="T82" s="77">
        <f>SUM(P82:S82)</f>
        <v>270</v>
      </c>
      <c r="U82" s="85"/>
    </row>
    <row r="83" spans="1:21" s="6" customFormat="1" ht="15" customHeight="1" x14ac:dyDescent="0.25">
      <c r="A83" s="20">
        <v>78</v>
      </c>
      <c r="B83" s="81" t="s">
        <v>1</v>
      </c>
      <c r="C83" s="365" t="s">
        <v>170</v>
      </c>
      <c r="D83" s="175">
        <v>10</v>
      </c>
      <c r="E83" s="172">
        <v>3.6</v>
      </c>
      <c r="F83" s="312">
        <v>3.92</v>
      </c>
      <c r="G83" s="175">
        <v>20</v>
      </c>
      <c r="H83" s="172">
        <v>3.65</v>
      </c>
      <c r="I83" s="312">
        <v>3.79</v>
      </c>
      <c r="J83" s="175">
        <v>8</v>
      </c>
      <c r="K83" s="172">
        <v>3.375</v>
      </c>
      <c r="L83" s="312">
        <v>3.84</v>
      </c>
      <c r="M83" s="175">
        <v>4</v>
      </c>
      <c r="N83" s="172">
        <v>3.75</v>
      </c>
      <c r="O83" s="312">
        <v>3.8</v>
      </c>
      <c r="P83" s="471">
        <v>83</v>
      </c>
      <c r="Q83" s="570">
        <v>55</v>
      </c>
      <c r="R83" s="407">
        <v>79</v>
      </c>
      <c r="S83" s="345">
        <v>54</v>
      </c>
      <c r="T83" s="77">
        <f>SUM(P83:S83)</f>
        <v>271</v>
      </c>
      <c r="U83" s="85"/>
    </row>
    <row r="84" spans="1:21" s="6" customFormat="1" ht="15" customHeight="1" x14ac:dyDescent="0.25">
      <c r="A84" s="20">
        <v>79</v>
      </c>
      <c r="B84" s="81" t="s">
        <v>0</v>
      </c>
      <c r="C84" s="106" t="s">
        <v>82</v>
      </c>
      <c r="D84" s="88">
        <v>7</v>
      </c>
      <c r="E84" s="71">
        <v>3.4285714285714284</v>
      </c>
      <c r="F84" s="306">
        <v>3.92</v>
      </c>
      <c r="G84" s="88">
        <v>8</v>
      </c>
      <c r="H84" s="71">
        <v>3.375</v>
      </c>
      <c r="I84" s="306">
        <v>3.79</v>
      </c>
      <c r="J84" s="88">
        <v>5</v>
      </c>
      <c r="K84" s="71">
        <v>3.8</v>
      </c>
      <c r="L84" s="306">
        <v>3.84</v>
      </c>
      <c r="M84" s="88">
        <v>5</v>
      </c>
      <c r="N84" s="71">
        <v>3.6</v>
      </c>
      <c r="O84" s="306">
        <v>3.8</v>
      </c>
      <c r="P84" s="471">
        <v>89</v>
      </c>
      <c r="Q84" s="570">
        <v>75</v>
      </c>
      <c r="R84" s="407">
        <v>43</v>
      </c>
      <c r="S84" s="345">
        <v>66</v>
      </c>
      <c r="T84" s="77">
        <f>SUM(P84:S84)</f>
        <v>273</v>
      </c>
      <c r="U84" s="85"/>
    </row>
    <row r="85" spans="1:21" s="6" customFormat="1" ht="15" customHeight="1" thickBot="1" x14ac:dyDescent="0.3">
      <c r="A85" s="22">
        <v>80</v>
      </c>
      <c r="B85" s="33" t="s">
        <v>25</v>
      </c>
      <c r="C85" s="612" t="s">
        <v>137</v>
      </c>
      <c r="D85" s="86">
        <v>15</v>
      </c>
      <c r="E85" s="176">
        <v>3.6666666666666665</v>
      </c>
      <c r="F85" s="615">
        <v>3.92</v>
      </c>
      <c r="G85" s="86">
        <v>17</v>
      </c>
      <c r="H85" s="176">
        <v>3.6470588235294117</v>
      </c>
      <c r="I85" s="615">
        <v>3.79</v>
      </c>
      <c r="J85" s="86">
        <v>11</v>
      </c>
      <c r="K85" s="176">
        <v>3.6363636363636362</v>
      </c>
      <c r="L85" s="615">
        <v>3.84</v>
      </c>
      <c r="M85" s="86">
        <v>30</v>
      </c>
      <c r="N85" s="176">
        <v>3.3333333333333335</v>
      </c>
      <c r="O85" s="615">
        <v>3.8</v>
      </c>
      <c r="P85" s="617">
        <v>76</v>
      </c>
      <c r="Q85" s="618">
        <v>56</v>
      </c>
      <c r="R85" s="406">
        <v>61</v>
      </c>
      <c r="S85" s="344">
        <v>84</v>
      </c>
      <c r="T85" s="80">
        <f>SUM(P85:S85)</f>
        <v>277</v>
      </c>
      <c r="U85" s="85"/>
    </row>
    <row r="86" spans="1:21" s="6" customFormat="1" ht="15" customHeight="1" x14ac:dyDescent="0.25">
      <c r="A86" s="23">
        <v>81</v>
      </c>
      <c r="B86" s="32" t="s">
        <v>36</v>
      </c>
      <c r="C86" s="490" t="s">
        <v>41</v>
      </c>
      <c r="D86" s="87">
        <v>1</v>
      </c>
      <c r="E86" s="70">
        <v>3</v>
      </c>
      <c r="F86" s="354">
        <v>3.92</v>
      </c>
      <c r="G86" s="87">
        <v>2</v>
      </c>
      <c r="H86" s="70">
        <v>3</v>
      </c>
      <c r="I86" s="354">
        <v>3.79</v>
      </c>
      <c r="J86" s="87">
        <v>1</v>
      </c>
      <c r="K86" s="70">
        <v>5</v>
      </c>
      <c r="L86" s="354">
        <v>3.84</v>
      </c>
      <c r="M86" s="87">
        <v>8</v>
      </c>
      <c r="N86" s="70">
        <v>3.25</v>
      </c>
      <c r="O86" s="354">
        <v>3.8</v>
      </c>
      <c r="P86" s="475">
        <v>96</v>
      </c>
      <c r="Q86" s="575">
        <v>91</v>
      </c>
      <c r="R86" s="407">
        <v>1</v>
      </c>
      <c r="S86" s="345">
        <v>89</v>
      </c>
      <c r="T86" s="76">
        <f>SUM(P86:S86)</f>
        <v>277</v>
      </c>
      <c r="U86" s="85"/>
    </row>
    <row r="87" spans="1:21" s="6" customFormat="1" ht="15" customHeight="1" x14ac:dyDescent="0.25">
      <c r="A87" s="20">
        <v>82</v>
      </c>
      <c r="B87" s="19" t="s">
        <v>25</v>
      </c>
      <c r="C87" s="362" t="s">
        <v>153</v>
      </c>
      <c r="D87" s="171">
        <v>10</v>
      </c>
      <c r="E87" s="172">
        <v>3.7</v>
      </c>
      <c r="F87" s="305">
        <v>3.92</v>
      </c>
      <c r="G87" s="171">
        <v>18</v>
      </c>
      <c r="H87" s="172">
        <v>3.2777777777777777</v>
      </c>
      <c r="I87" s="305">
        <v>3.79</v>
      </c>
      <c r="J87" s="171">
        <v>10</v>
      </c>
      <c r="K87" s="172">
        <v>3.6</v>
      </c>
      <c r="L87" s="305">
        <v>3.84</v>
      </c>
      <c r="M87" s="171">
        <v>6</v>
      </c>
      <c r="N87" s="172">
        <v>3.6666666666666665</v>
      </c>
      <c r="O87" s="305">
        <v>3.8</v>
      </c>
      <c r="P87" s="474">
        <v>71</v>
      </c>
      <c r="Q87" s="572">
        <v>81</v>
      </c>
      <c r="R87" s="407">
        <v>67</v>
      </c>
      <c r="S87" s="345">
        <v>60</v>
      </c>
      <c r="T87" s="77">
        <f>SUM(P87:S87)</f>
        <v>279</v>
      </c>
      <c r="U87" s="85"/>
    </row>
    <row r="88" spans="1:21" s="6" customFormat="1" ht="15" customHeight="1" x14ac:dyDescent="0.25">
      <c r="A88" s="20">
        <v>83</v>
      </c>
      <c r="B88" s="19" t="s">
        <v>45</v>
      </c>
      <c r="C88" s="360" t="s">
        <v>181</v>
      </c>
      <c r="D88" s="171">
        <v>6</v>
      </c>
      <c r="E88" s="172">
        <v>3.3333333333333335</v>
      </c>
      <c r="F88" s="306">
        <v>3.92</v>
      </c>
      <c r="G88" s="171">
        <v>7</v>
      </c>
      <c r="H88" s="172">
        <v>3.1428571428571428</v>
      </c>
      <c r="I88" s="306">
        <v>3.79</v>
      </c>
      <c r="J88" s="171">
        <v>4</v>
      </c>
      <c r="K88" s="172">
        <v>4</v>
      </c>
      <c r="L88" s="306">
        <v>3.84</v>
      </c>
      <c r="M88" s="171">
        <v>14</v>
      </c>
      <c r="N88" s="172">
        <v>3.2857142857142856</v>
      </c>
      <c r="O88" s="306">
        <v>3.8</v>
      </c>
      <c r="P88" s="471">
        <v>94</v>
      </c>
      <c r="Q88" s="570">
        <v>87</v>
      </c>
      <c r="R88" s="407">
        <v>14</v>
      </c>
      <c r="S88" s="345">
        <v>86</v>
      </c>
      <c r="T88" s="77">
        <f>SUM(P88:S88)</f>
        <v>281</v>
      </c>
      <c r="U88" s="85"/>
    </row>
    <row r="89" spans="1:21" s="6" customFormat="1" ht="15" customHeight="1" x14ac:dyDescent="0.25">
      <c r="A89" s="20">
        <v>84</v>
      </c>
      <c r="B89" s="19" t="s">
        <v>28</v>
      </c>
      <c r="C89" s="350" t="s">
        <v>61</v>
      </c>
      <c r="D89" s="171">
        <v>2</v>
      </c>
      <c r="E89" s="172">
        <v>3.5</v>
      </c>
      <c r="F89" s="353">
        <v>3.92</v>
      </c>
      <c r="G89" s="171"/>
      <c r="H89" s="172"/>
      <c r="I89" s="353">
        <v>3.79</v>
      </c>
      <c r="J89" s="171"/>
      <c r="K89" s="172"/>
      <c r="L89" s="353">
        <v>3.84</v>
      </c>
      <c r="M89" s="171">
        <v>1</v>
      </c>
      <c r="N89" s="172">
        <v>5</v>
      </c>
      <c r="O89" s="353">
        <v>3.8</v>
      </c>
      <c r="P89" s="478">
        <v>86</v>
      </c>
      <c r="Q89" s="583">
        <v>104</v>
      </c>
      <c r="R89" s="407">
        <v>96</v>
      </c>
      <c r="S89" s="345">
        <v>2</v>
      </c>
      <c r="T89" s="77">
        <f>SUM(P89:S89)</f>
        <v>288</v>
      </c>
      <c r="U89" s="85"/>
    </row>
    <row r="90" spans="1:21" s="6" customFormat="1" ht="15" customHeight="1" x14ac:dyDescent="0.25">
      <c r="A90" s="20">
        <v>85</v>
      </c>
      <c r="B90" s="25" t="s">
        <v>25</v>
      </c>
      <c r="C90" s="362" t="s">
        <v>158</v>
      </c>
      <c r="D90" s="171">
        <v>8</v>
      </c>
      <c r="E90" s="172">
        <v>3.375</v>
      </c>
      <c r="F90" s="302">
        <v>3.92</v>
      </c>
      <c r="G90" s="171">
        <v>11</v>
      </c>
      <c r="H90" s="172">
        <v>3.8181818181818183</v>
      </c>
      <c r="I90" s="302">
        <v>3.79</v>
      </c>
      <c r="J90" s="171">
        <v>8</v>
      </c>
      <c r="K90" s="172">
        <v>3.125</v>
      </c>
      <c r="L90" s="302">
        <v>3.84</v>
      </c>
      <c r="M90" s="171">
        <v>9</v>
      </c>
      <c r="N90" s="172">
        <v>3.5555555555555554</v>
      </c>
      <c r="O90" s="302">
        <v>3.8</v>
      </c>
      <c r="P90" s="472">
        <v>92</v>
      </c>
      <c r="Q90" s="571">
        <v>41</v>
      </c>
      <c r="R90" s="407">
        <v>88</v>
      </c>
      <c r="S90" s="345">
        <v>67</v>
      </c>
      <c r="T90" s="77">
        <f>SUM(P90:S90)</f>
        <v>288</v>
      </c>
      <c r="U90" s="85"/>
    </row>
    <row r="91" spans="1:21" s="6" customFormat="1" ht="15" customHeight="1" x14ac:dyDescent="0.25">
      <c r="A91" s="20">
        <v>86</v>
      </c>
      <c r="B91" s="19" t="s">
        <v>36</v>
      </c>
      <c r="C91" s="115" t="s">
        <v>67</v>
      </c>
      <c r="D91" s="171">
        <v>10</v>
      </c>
      <c r="E91" s="172">
        <v>3.7</v>
      </c>
      <c r="F91" s="302">
        <v>3.92</v>
      </c>
      <c r="G91" s="171">
        <v>10</v>
      </c>
      <c r="H91" s="172">
        <v>3.3</v>
      </c>
      <c r="I91" s="302">
        <v>3.79</v>
      </c>
      <c r="J91" s="171">
        <v>2</v>
      </c>
      <c r="K91" s="172">
        <v>3</v>
      </c>
      <c r="L91" s="302">
        <v>3.84</v>
      </c>
      <c r="M91" s="171">
        <v>4</v>
      </c>
      <c r="N91" s="172">
        <v>3.75</v>
      </c>
      <c r="O91" s="302">
        <v>3.8</v>
      </c>
      <c r="P91" s="472">
        <v>69</v>
      </c>
      <c r="Q91" s="571">
        <v>80</v>
      </c>
      <c r="R91" s="407">
        <v>89</v>
      </c>
      <c r="S91" s="345">
        <v>53</v>
      </c>
      <c r="T91" s="77">
        <f>SUM(P91:S91)</f>
        <v>291</v>
      </c>
      <c r="U91" s="85"/>
    </row>
    <row r="92" spans="1:21" s="6" customFormat="1" ht="15" customHeight="1" x14ac:dyDescent="0.25">
      <c r="A92" s="20">
        <v>87</v>
      </c>
      <c r="B92" s="19" t="s">
        <v>0</v>
      </c>
      <c r="C92" s="115" t="s">
        <v>59</v>
      </c>
      <c r="D92" s="171">
        <v>4</v>
      </c>
      <c r="E92" s="172">
        <v>3.75</v>
      </c>
      <c r="F92" s="302">
        <v>3.92</v>
      </c>
      <c r="G92" s="171">
        <v>8</v>
      </c>
      <c r="H92" s="172">
        <v>3.5</v>
      </c>
      <c r="I92" s="302">
        <v>3.79</v>
      </c>
      <c r="J92" s="171">
        <v>3</v>
      </c>
      <c r="K92" s="172">
        <v>3.3333333333333335</v>
      </c>
      <c r="L92" s="302">
        <v>3.84</v>
      </c>
      <c r="M92" s="171">
        <v>4</v>
      </c>
      <c r="N92" s="172">
        <v>3.5</v>
      </c>
      <c r="O92" s="302">
        <v>3.8</v>
      </c>
      <c r="P92" s="472">
        <v>65</v>
      </c>
      <c r="Q92" s="571">
        <v>70</v>
      </c>
      <c r="R92" s="407">
        <v>83</v>
      </c>
      <c r="S92" s="345">
        <v>75</v>
      </c>
      <c r="T92" s="77">
        <f>SUM(P92:S92)</f>
        <v>293</v>
      </c>
      <c r="U92" s="85"/>
    </row>
    <row r="93" spans="1:21" s="6" customFormat="1" ht="15" customHeight="1" x14ac:dyDescent="0.25">
      <c r="A93" s="20">
        <v>88</v>
      </c>
      <c r="B93" s="19" t="s">
        <v>54</v>
      </c>
      <c r="C93" s="589" t="s">
        <v>130</v>
      </c>
      <c r="D93" s="171">
        <v>16</v>
      </c>
      <c r="E93" s="172">
        <v>3.8125</v>
      </c>
      <c r="F93" s="307">
        <v>3.92</v>
      </c>
      <c r="G93" s="171">
        <v>14</v>
      </c>
      <c r="H93" s="172">
        <v>3.2142857142857144</v>
      </c>
      <c r="I93" s="307">
        <v>3.79</v>
      </c>
      <c r="J93" s="171">
        <v>19</v>
      </c>
      <c r="K93" s="172">
        <v>3.6315789473684212</v>
      </c>
      <c r="L93" s="307">
        <v>3.84</v>
      </c>
      <c r="M93" s="171">
        <v>21</v>
      </c>
      <c r="N93" s="172">
        <v>3.0476190476190474</v>
      </c>
      <c r="O93" s="307">
        <v>3.8</v>
      </c>
      <c r="P93" s="472">
        <v>54</v>
      </c>
      <c r="Q93" s="571">
        <v>83</v>
      </c>
      <c r="R93" s="407">
        <v>62</v>
      </c>
      <c r="S93" s="345">
        <v>95</v>
      </c>
      <c r="T93" s="77">
        <f>SUM(P93:S93)</f>
        <v>294</v>
      </c>
      <c r="U93" s="85"/>
    </row>
    <row r="94" spans="1:21" s="6" customFormat="1" ht="15" customHeight="1" x14ac:dyDescent="0.25">
      <c r="A94" s="20">
        <v>89</v>
      </c>
      <c r="B94" s="19" t="s">
        <v>0</v>
      </c>
      <c r="C94" s="115" t="s">
        <v>58</v>
      </c>
      <c r="D94" s="171">
        <v>2</v>
      </c>
      <c r="E94" s="172">
        <v>4.5</v>
      </c>
      <c r="F94" s="302">
        <v>3.92</v>
      </c>
      <c r="G94" s="171">
        <v>2</v>
      </c>
      <c r="H94" s="172">
        <v>3</v>
      </c>
      <c r="I94" s="302">
        <v>3.79</v>
      </c>
      <c r="J94" s="171"/>
      <c r="K94" s="172"/>
      <c r="L94" s="302">
        <v>3.84</v>
      </c>
      <c r="M94" s="171">
        <v>5</v>
      </c>
      <c r="N94" s="172">
        <v>3.2</v>
      </c>
      <c r="O94" s="302">
        <v>3.8</v>
      </c>
      <c r="P94" s="472">
        <v>6</v>
      </c>
      <c r="Q94" s="571">
        <v>101</v>
      </c>
      <c r="R94" s="407">
        <v>96</v>
      </c>
      <c r="S94" s="345">
        <v>94</v>
      </c>
      <c r="T94" s="77">
        <f>SUM(P94:S94)</f>
        <v>297</v>
      </c>
      <c r="U94" s="85"/>
    </row>
    <row r="95" spans="1:21" s="6" customFormat="1" ht="15" customHeight="1" thickBot="1" x14ac:dyDescent="0.3">
      <c r="A95" s="22">
        <v>90</v>
      </c>
      <c r="B95" s="33" t="s">
        <v>36</v>
      </c>
      <c r="C95" s="590" t="s">
        <v>35</v>
      </c>
      <c r="D95" s="601">
        <v>4</v>
      </c>
      <c r="E95" s="68">
        <v>4</v>
      </c>
      <c r="F95" s="309">
        <v>3.92</v>
      </c>
      <c r="G95" s="601">
        <v>3</v>
      </c>
      <c r="H95" s="68">
        <v>3</v>
      </c>
      <c r="I95" s="309">
        <v>3.79</v>
      </c>
      <c r="J95" s="601">
        <v>5</v>
      </c>
      <c r="K95" s="68">
        <v>3.2</v>
      </c>
      <c r="L95" s="309">
        <v>3.84</v>
      </c>
      <c r="M95" s="601">
        <v>10</v>
      </c>
      <c r="N95" s="68">
        <v>3.3</v>
      </c>
      <c r="O95" s="309">
        <v>3.8</v>
      </c>
      <c r="P95" s="480">
        <v>34</v>
      </c>
      <c r="Q95" s="573">
        <v>94</v>
      </c>
      <c r="R95" s="408">
        <v>87</v>
      </c>
      <c r="S95" s="346">
        <v>85</v>
      </c>
      <c r="T95" s="78">
        <f>SUM(P95:S95)</f>
        <v>300</v>
      </c>
    </row>
    <row r="96" spans="1:21" s="6" customFormat="1" ht="15" customHeight="1" x14ac:dyDescent="0.25">
      <c r="A96" s="23">
        <v>91</v>
      </c>
      <c r="B96" s="32" t="s">
        <v>1</v>
      </c>
      <c r="C96" s="599" t="s">
        <v>192</v>
      </c>
      <c r="D96" s="421"/>
      <c r="E96" s="70"/>
      <c r="F96" s="315">
        <v>3.92</v>
      </c>
      <c r="G96" s="421">
        <v>3</v>
      </c>
      <c r="H96" s="70">
        <v>2.6666666666666665</v>
      </c>
      <c r="I96" s="315">
        <v>3.79</v>
      </c>
      <c r="J96" s="421">
        <v>1</v>
      </c>
      <c r="K96" s="70">
        <v>4</v>
      </c>
      <c r="L96" s="315">
        <v>3.84</v>
      </c>
      <c r="M96" s="421">
        <v>2</v>
      </c>
      <c r="N96" s="70">
        <v>3.5</v>
      </c>
      <c r="O96" s="315">
        <v>3.8</v>
      </c>
      <c r="P96" s="481">
        <v>101</v>
      </c>
      <c r="Q96" s="584">
        <v>103</v>
      </c>
      <c r="R96" s="409">
        <v>24</v>
      </c>
      <c r="S96" s="347">
        <v>73</v>
      </c>
      <c r="T96" s="79">
        <f>SUM(P96:S96)</f>
        <v>301</v>
      </c>
    </row>
    <row r="97" spans="1:20" s="6" customFormat="1" ht="15" customHeight="1" x14ac:dyDescent="0.25">
      <c r="A97" s="20">
        <v>92</v>
      </c>
      <c r="B97" s="19" t="s">
        <v>36</v>
      </c>
      <c r="C97" s="362" t="s">
        <v>149</v>
      </c>
      <c r="D97" s="171">
        <v>10</v>
      </c>
      <c r="E97" s="172">
        <v>3.8</v>
      </c>
      <c r="F97" s="305">
        <v>3.92</v>
      </c>
      <c r="G97" s="171">
        <v>3</v>
      </c>
      <c r="H97" s="172">
        <v>3.3333333333333335</v>
      </c>
      <c r="I97" s="305">
        <v>3.79</v>
      </c>
      <c r="J97" s="171">
        <v>4</v>
      </c>
      <c r="K97" s="172">
        <v>3</v>
      </c>
      <c r="L97" s="305">
        <v>3.84</v>
      </c>
      <c r="M97" s="171">
        <v>11</v>
      </c>
      <c r="N97" s="172">
        <v>3.2727272727272729</v>
      </c>
      <c r="O97" s="305">
        <v>3.8</v>
      </c>
      <c r="P97" s="474">
        <v>57</v>
      </c>
      <c r="Q97" s="572">
        <v>78</v>
      </c>
      <c r="R97" s="407">
        <v>92</v>
      </c>
      <c r="S97" s="345">
        <v>87</v>
      </c>
      <c r="T97" s="77">
        <f>SUM(P97:S97)</f>
        <v>314</v>
      </c>
    </row>
    <row r="98" spans="1:20" s="6" customFormat="1" ht="15" customHeight="1" x14ac:dyDescent="0.25">
      <c r="A98" s="20">
        <v>93</v>
      </c>
      <c r="B98" s="19" t="s">
        <v>36</v>
      </c>
      <c r="C98" s="362" t="s">
        <v>188</v>
      </c>
      <c r="D98" s="171">
        <v>1</v>
      </c>
      <c r="E98" s="172">
        <v>3</v>
      </c>
      <c r="F98" s="302">
        <v>3.92</v>
      </c>
      <c r="G98" s="171"/>
      <c r="H98" s="172"/>
      <c r="I98" s="302">
        <v>3.79</v>
      </c>
      <c r="J98" s="171"/>
      <c r="K98" s="172"/>
      <c r="L98" s="302">
        <v>3.84</v>
      </c>
      <c r="M98" s="171">
        <v>1</v>
      </c>
      <c r="N98" s="172">
        <v>4</v>
      </c>
      <c r="O98" s="302">
        <v>3.8</v>
      </c>
      <c r="P98" s="472">
        <v>98</v>
      </c>
      <c r="Q98" s="571">
        <v>104</v>
      </c>
      <c r="R98" s="407">
        <v>96</v>
      </c>
      <c r="S98" s="345">
        <v>21</v>
      </c>
      <c r="T98" s="77">
        <f>SUM(P98:S98)</f>
        <v>319</v>
      </c>
    </row>
    <row r="99" spans="1:20" s="6" customFormat="1" ht="15" customHeight="1" x14ac:dyDescent="0.25">
      <c r="A99" s="20">
        <v>94</v>
      </c>
      <c r="B99" s="19" t="s">
        <v>28</v>
      </c>
      <c r="C99" s="106" t="s">
        <v>74</v>
      </c>
      <c r="D99" s="175">
        <v>11</v>
      </c>
      <c r="E99" s="172">
        <v>3.3636363636363638</v>
      </c>
      <c r="F99" s="306">
        <v>3.92</v>
      </c>
      <c r="G99" s="175">
        <v>4</v>
      </c>
      <c r="H99" s="172">
        <v>3.5</v>
      </c>
      <c r="I99" s="306">
        <v>3.79</v>
      </c>
      <c r="J99" s="175">
        <v>2</v>
      </c>
      <c r="K99" s="172">
        <v>3</v>
      </c>
      <c r="L99" s="306">
        <v>3.84</v>
      </c>
      <c r="M99" s="175">
        <v>2</v>
      </c>
      <c r="N99" s="172">
        <v>3.5</v>
      </c>
      <c r="O99" s="306">
        <v>3.8</v>
      </c>
      <c r="P99" s="471">
        <v>93</v>
      </c>
      <c r="Q99" s="570">
        <v>68</v>
      </c>
      <c r="R99" s="407">
        <v>94</v>
      </c>
      <c r="S99" s="345">
        <v>70</v>
      </c>
      <c r="T99" s="77">
        <f>SUM(P99:S99)</f>
        <v>325</v>
      </c>
    </row>
    <row r="100" spans="1:20" s="6" customFormat="1" ht="15" customHeight="1" x14ac:dyDescent="0.25">
      <c r="A100" s="20">
        <v>95</v>
      </c>
      <c r="B100" s="19" t="s">
        <v>45</v>
      </c>
      <c r="C100" s="360" t="s">
        <v>182</v>
      </c>
      <c r="D100" s="171"/>
      <c r="E100" s="172"/>
      <c r="F100" s="306">
        <v>3.92</v>
      </c>
      <c r="G100" s="171">
        <v>3</v>
      </c>
      <c r="H100" s="172">
        <v>3</v>
      </c>
      <c r="I100" s="306">
        <v>3.79</v>
      </c>
      <c r="J100" s="171">
        <v>13</v>
      </c>
      <c r="K100" s="172">
        <v>3.4615384615384617</v>
      </c>
      <c r="L100" s="306">
        <v>3.84</v>
      </c>
      <c r="M100" s="171">
        <v>3</v>
      </c>
      <c r="N100" s="172">
        <v>3.6666666666666665</v>
      </c>
      <c r="O100" s="306">
        <v>3.8</v>
      </c>
      <c r="P100" s="471">
        <v>101</v>
      </c>
      <c r="Q100" s="570">
        <v>90</v>
      </c>
      <c r="R100" s="407">
        <v>76</v>
      </c>
      <c r="S100" s="345">
        <v>58</v>
      </c>
      <c r="T100" s="77">
        <f>SUM(P100:S100)</f>
        <v>325</v>
      </c>
    </row>
    <row r="101" spans="1:20" s="6" customFormat="1" ht="15" customHeight="1" x14ac:dyDescent="0.25">
      <c r="A101" s="20">
        <v>96</v>
      </c>
      <c r="B101" s="19" t="s">
        <v>1</v>
      </c>
      <c r="C101" s="425" t="s">
        <v>194</v>
      </c>
      <c r="D101" s="171"/>
      <c r="E101" s="172"/>
      <c r="F101" s="302">
        <v>3.92</v>
      </c>
      <c r="G101" s="171">
        <v>3</v>
      </c>
      <c r="H101" s="172">
        <v>3</v>
      </c>
      <c r="I101" s="302">
        <v>3.79</v>
      </c>
      <c r="J101" s="171">
        <v>1</v>
      </c>
      <c r="K101" s="172">
        <v>4</v>
      </c>
      <c r="L101" s="302">
        <v>3.84</v>
      </c>
      <c r="M101" s="171">
        <v>1</v>
      </c>
      <c r="N101" s="172">
        <v>3</v>
      </c>
      <c r="O101" s="302">
        <v>3.8</v>
      </c>
      <c r="P101" s="472">
        <v>101</v>
      </c>
      <c r="Q101" s="571">
        <v>100</v>
      </c>
      <c r="R101" s="407">
        <v>23</v>
      </c>
      <c r="S101" s="345">
        <v>101</v>
      </c>
      <c r="T101" s="77">
        <f>SUM(P101:S101)</f>
        <v>325</v>
      </c>
    </row>
    <row r="102" spans="1:20" s="6" customFormat="1" ht="15" customHeight="1" x14ac:dyDescent="0.25">
      <c r="A102" s="20">
        <v>97</v>
      </c>
      <c r="B102" s="19" t="s">
        <v>1</v>
      </c>
      <c r="C102" s="589" t="s">
        <v>203</v>
      </c>
      <c r="D102" s="171"/>
      <c r="E102" s="172"/>
      <c r="F102" s="307">
        <v>3.92</v>
      </c>
      <c r="G102" s="171">
        <v>2</v>
      </c>
      <c r="H102" s="172">
        <v>4</v>
      </c>
      <c r="I102" s="307">
        <v>3.79</v>
      </c>
      <c r="J102" s="171"/>
      <c r="K102" s="172"/>
      <c r="L102" s="307">
        <v>3.84</v>
      </c>
      <c r="M102" s="171"/>
      <c r="N102" s="172"/>
      <c r="O102" s="307">
        <v>3.8</v>
      </c>
      <c r="P102" s="472">
        <v>101</v>
      </c>
      <c r="Q102" s="571">
        <v>29</v>
      </c>
      <c r="R102" s="407">
        <v>96</v>
      </c>
      <c r="S102" s="345">
        <v>103</v>
      </c>
      <c r="T102" s="77">
        <f>SUM(P102:S102)</f>
        <v>329</v>
      </c>
    </row>
    <row r="103" spans="1:20" s="6" customFormat="1" ht="15" customHeight="1" x14ac:dyDescent="0.25">
      <c r="A103" s="20">
        <v>98</v>
      </c>
      <c r="B103" s="25" t="s">
        <v>1</v>
      </c>
      <c r="C103" s="486" t="s">
        <v>165</v>
      </c>
      <c r="D103" s="88">
        <v>5</v>
      </c>
      <c r="E103" s="71">
        <v>3.4</v>
      </c>
      <c r="F103" s="308">
        <v>3.92</v>
      </c>
      <c r="G103" s="88">
        <v>4</v>
      </c>
      <c r="H103" s="71">
        <v>3</v>
      </c>
      <c r="I103" s="308">
        <v>3.79</v>
      </c>
      <c r="J103" s="88">
        <v>10</v>
      </c>
      <c r="K103" s="71">
        <v>3.4</v>
      </c>
      <c r="L103" s="308">
        <v>3.84</v>
      </c>
      <c r="M103" s="88">
        <v>8</v>
      </c>
      <c r="N103" s="71">
        <v>3.625</v>
      </c>
      <c r="O103" s="308">
        <v>3.8</v>
      </c>
      <c r="P103" s="475">
        <v>91</v>
      </c>
      <c r="Q103" s="575">
        <v>99</v>
      </c>
      <c r="R103" s="407">
        <v>78</v>
      </c>
      <c r="S103" s="345">
        <v>63</v>
      </c>
      <c r="T103" s="77">
        <f>SUM(P103:S103)</f>
        <v>331</v>
      </c>
    </row>
    <row r="104" spans="1:20" s="6" customFormat="1" ht="15" customHeight="1" x14ac:dyDescent="0.25">
      <c r="A104" s="20">
        <v>99</v>
      </c>
      <c r="B104" s="19" t="s">
        <v>45</v>
      </c>
      <c r="C104" s="200" t="s">
        <v>47</v>
      </c>
      <c r="D104" s="171">
        <v>6</v>
      </c>
      <c r="E104" s="174">
        <v>3.5</v>
      </c>
      <c r="F104" s="314">
        <v>3.92</v>
      </c>
      <c r="G104" s="171">
        <v>3</v>
      </c>
      <c r="H104" s="174">
        <v>3</v>
      </c>
      <c r="I104" s="314">
        <v>3.79</v>
      </c>
      <c r="J104" s="171">
        <v>2</v>
      </c>
      <c r="K104" s="174">
        <v>3.5</v>
      </c>
      <c r="L104" s="314">
        <v>3.84</v>
      </c>
      <c r="M104" s="171">
        <v>5</v>
      </c>
      <c r="N104" s="174">
        <v>3.2</v>
      </c>
      <c r="O104" s="314">
        <v>3.8</v>
      </c>
      <c r="P104" s="476">
        <v>84</v>
      </c>
      <c r="Q104" s="581">
        <v>89</v>
      </c>
      <c r="R104" s="407">
        <v>72</v>
      </c>
      <c r="S104" s="345">
        <v>93</v>
      </c>
      <c r="T104" s="77">
        <f>SUM(P104:S104)</f>
        <v>338</v>
      </c>
    </row>
    <row r="105" spans="1:20" s="6" customFormat="1" ht="15" customHeight="1" thickBot="1" x14ac:dyDescent="0.3">
      <c r="A105" s="22">
        <v>100</v>
      </c>
      <c r="B105" s="33" t="s">
        <v>28</v>
      </c>
      <c r="C105" s="117" t="s">
        <v>202</v>
      </c>
      <c r="D105" s="89">
        <v>16</v>
      </c>
      <c r="E105" s="176">
        <v>3.625</v>
      </c>
      <c r="F105" s="316">
        <v>3.92</v>
      </c>
      <c r="G105" s="89">
        <v>9</v>
      </c>
      <c r="H105" s="176">
        <v>3.5555555555555554</v>
      </c>
      <c r="I105" s="316">
        <v>3.79</v>
      </c>
      <c r="J105" s="89"/>
      <c r="K105" s="176"/>
      <c r="L105" s="316">
        <v>3.84</v>
      </c>
      <c r="M105" s="89"/>
      <c r="N105" s="176"/>
      <c r="O105" s="316">
        <v>3.8</v>
      </c>
      <c r="P105" s="608">
        <v>80</v>
      </c>
      <c r="Q105" s="597">
        <v>64</v>
      </c>
      <c r="R105" s="406">
        <v>96</v>
      </c>
      <c r="S105" s="344">
        <v>103</v>
      </c>
      <c r="T105" s="80">
        <f>SUM(P105:S105)</f>
        <v>343</v>
      </c>
    </row>
    <row r="106" spans="1:20" s="6" customFormat="1" ht="15" customHeight="1" x14ac:dyDescent="0.25">
      <c r="A106" s="23">
        <v>101</v>
      </c>
      <c r="B106" s="32" t="s">
        <v>28</v>
      </c>
      <c r="C106" s="497" t="s">
        <v>60</v>
      </c>
      <c r="D106" s="87"/>
      <c r="E106" s="70"/>
      <c r="F106" s="315">
        <v>3.92</v>
      </c>
      <c r="G106" s="87">
        <v>5</v>
      </c>
      <c r="H106" s="70">
        <v>3.4</v>
      </c>
      <c r="I106" s="315">
        <v>3.79</v>
      </c>
      <c r="J106" s="87">
        <v>3</v>
      </c>
      <c r="K106" s="70">
        <v>3.3333333333333335</v>
      </c>
      <c r="L106" s="315">
        <v>3.84</v>
      </c>
      <c r="M106" s="87">
        <v>4</v>
      </c>
      <c r="N106" s="70">
        <v>3.25</v>
      </c>
      <c r="O106" s="315">
        <v>3.8</v>
      </c>
      <c r="P106" s="481">
        <v>101</v>
      </c>
      <c r="Q106" s="584">
        <v>73</v>
      </c>
      <c r="R106" s="409">
        <v>82</v>
      </c>
      <c r="S106" s="376">
        <v>92</v>
      </c>
      <c r="T106" s="372">
        <f>SUM(P106:S106)</f>
        <v>348</v>
      </c>
    </row>
    <row r="107" spans="1:20" s="6" customFormat="1" ht="15" customHeight="1" x14ac:dyDescent="0.25">
      <c r="A107" s="21">
        <v>102</v>
      </c>
      <c r="B107" s="367" t="s">
        <v>36</v>
      </c>
      <c r="C107" s="504" t="s">
        <v>64</v>
      </c>
      <c r="D107" s="366">
        <v>2</v>
      </c>
      <c r="E107" s="341">
        <v>3.5</v>
      </c>
      <c r="F107" s="311">
        <v>3.92</v>
      </c>
      <c r="G107" s="366">
        <v>2</v>
      </c>
      <c r="H107" s="341">
        <v>3</v>
      </c>
      <c r="I107" s="311">
        <v>3.79</v>
      </c>
      <c r="J107" s="366"/>
      <c r="K107" s="341"/>
      <c r="L107" s="311">
        <v>3.84</v>
      </c>
      <c r="M107" s="366">
        <v>4</v>
      </c>
      <c r="N107" s="341">
        <v>3.25</v>
      </c>
      <c r="O107" s="311">
        <v>3.8</v>
      </c>
      <c r="P107" s="480">
        <v>85</v>
      </c>
      <c r="Q107" s="573">
        <v>93</v>
      </c>
      <c r="R107" s="408">
        <v>96</v>
      </c>
      <c r="S107" s="377">
        <v>91</v>
      </c>
      <c r="T107" s="373">
        <f>SUM(P107:S107)</f>
        <v>365</v>
      </c>
    </row>
    <row r="108" spans="1:20" s="6" customFormat="1" ht="15" customHeight="1" x14ac:dyDescent="0.25">
      <c r="A108" s="181">
        <v>103</v>
      </c>
      <c r="B108" s="369" t="s">
        <v>54</v>
      </c>
      <c r="C108" s="600" t="s">
        <v>129</v>
      </c>
      <c r="D108" s="175"/>
      <c r="E108" s="172"/>
      <c r="F108" s="605">
        <v>3.92</v>
      </c>
      <c r="G108" s="175">
        <v>1</v>
      </c>
      <c r="H108" s="172">
        <v>3</v>
      </c>
      <c r="I108" s="605">
        <v>3.79</v>
      </c>
      <c r="J108" s="175">
        <v>3</v>
      </c>
      <c r="K108" s="172">
        <v>3.3333333333333335</v>
      </c>
      <c r="L108" s="605">
        <v>3.84</v>
      </c>
      <c r="M108" s="175">
        <v>3</v>
      </c>
      <c r="N108" s="172">
        <v>3</v>
      </c>
      <c r="O108" s="605">
        <v>3.8</v>
      </c>
      <c r="P108" s="469">
        <v>101</v>
      </c>
      <c r="Q108" s="568">
        <v>88</v>
      </c>
      <c r="R108" s="410">
        <v>80</v>
      </c>
      <c r="S108" s="378">
        <v>97</v>
      </c>
      <c r="T108" s="374">
        <f>SUM(P108:S108)</f>
        <v>366</v>
      </c>
    </row>
    <row r="109" spans="1:20" s="6" customFormat="1" ht="15" customHeight="1" x14ac:dyDescent="0.25">
      <c r="A109" s="181">
        <v>104</v>
      </c>
      <c r="B109" s="369" t="s">
        <v>36</v>
      </c>
      <c r="C109" s="489" t="s">
        <v>190</v>
      </c>
      <c r="D109" s="171"/>
      <c r="E109" s="172"/>
      <c r="F109" s="371">
        <v>3.92</v>
      </c>
      <c r="G109" s="171"/>
      <c r="H109" s="172"/>
      <c r="I109" s="371">
        <v>3.79</v>
      </c>
      <c r="J109" s="171"/>
      <c r="K109" s="172"/>
      <c r="L109" s="371">
        <v>3.84</v>
      </c>
      <c r="M109" s="171">
        <v>4</v>
      </c>
      <c r="N109" s="172">
        <v>3.25</v>
      </c>
      <c r="O109" s="371">
        <v>3.8</v>
      </c>
      <c r="P109" s="467">
        <v>101</v>
      </c>
      <c r="Q109" s="564">
        <v>104</v>
      </c>
      <c r="R109" s="410">
        <v>96</v>
      </c>
      <c r="S109" s="378">
        <v>90</v>
      </c>
      <c r="T109" s="374">
        <f>SUM(P109:S109)</f>
        <v>391</v>
      </c>
    </row>
    <row r="110" spans="1:20" s="6" customFormat="1" ht="15" customHeight="1" x14ac:dyDescent="0.25">
      <c r="A110" s="187">
        <v>105</v>
      </c>
      <c r="B110" s="463" t="s">
        <v>36</v>
      </c>
      <c r="C110" s="496" t="s">
        <v>40</v>
      </c>
      <c r="D110" s="173">
        <v>2</v>
      </c>
      <c r="E110" s="341">
        <v>3</v>
      </c>
      <c r="F110" s="507">
        <v>3.92</v>
      </c>
      <c r="G110" s="173">
        <v>3</v>
      </c>
      <c r="H110" s="341">
        <v>2.6666666666666665</v>
      </c>
      <c r="I110" s="507">
        <v>3.79</v>
      </c>
      <c r="J110" s="173">
        <v>2</v>
      </c>
      <c r="K110" s="341">
        <v>3</v>
      </c>
      <c r="L110" s="507">
        <v>3.84</v>
      </c>
      <c r="M110" s="173">
        <v>2</v>
      </c>
      <c r="N110" s="341">
        <v>2.5</v>
      </c>
      <c r="O110" s="507">
        <v>3.8</v>
      </c>
      <c r="P110" s="510">
        <v>97</v>
      </c>
      <c r="Q110" s="586">
        <v>102</v>
      </c>
      <c r="R110" s="465">
        <v>91</v>
      </c>
      <c r="S110" s="466">
        <v>102</v>
      </c>
      <c r="T110" s="373">
        <f>SUM(P110:S110)</f>
        <v>392</v>
      </c>
    </row>
    <row r="111" spans="1:20" s="6" customFormat="1" ht="15" customHeight="1" x14ac:dyDescent="0.25">
      <c r="A111" s="187">
        <v>106</v>
      </c>
      <c r="B111" s="463" t="s">
        <v>28</v>
      </c>
      <c r="C111" s="368" t="s">
        <v>151</v>
      </c>
      <c r="D111" s="173">
        <v>1</v>
      </c>
      <c r="E111" s="341">
        <v>3</v>
      </c>
      <c r="F111" s="464">
        <v>3.92</v>
      </c>
      <c r="G111" s="173">
        <v>1</v>
      </c>
      <c r="H111" s="341">
        <v>3</v>
      </c>
      <c r="I111" s="464">
        <v>3.79</v>
      </c>
      <c r="J111" s="173">
        <v>1</v>
      </c>
      <c r="K111" s="341">
        <v>3</v>
      </c>
      <c r="L111" s="464">
        <v>3.8</v>
      </c>
      <c r="M111" s="173"/>
      <c r="N111" s="341"/>
      <c r="O111" s="464">
        <v>3.8</v>
      </c>
      <c r="P111" s="484">
        <v>99</v>
      </c>
      <c r="Q111" s="565">
        <v>97</v>
      </c>
      <c r="R111" s="465">
        <v>93</v>
      </c>
      <c r="S111" s="466">
        <v>103</v>
      </c>
      <c r="T111" s="373">
        <f>SUM(P111:S111)</f>
        <v>392</v>
      </c>
    </row>
    <row r="112" spans="1:20" s="6" customFormat="1" ht="15" customHeight="1" x14ac:dyDescent="0.25">
      <c r="A112" s="187">
        <v>107</v>
      </c>
      <c r="B112" s="463" t="s">
        <v>28</v>
      </c>
      <c r="C112" s="503" t="s">
        <v>29</v>
      </c>
      <c r="D112" s="173"/>
      <c r="E112" s="422"/>
      <c r="F112" s="506">
        <v>3.92</v>
      </c>
      <c r="G112" s="173">
        <v>1</v>
      </c>
      <c r="H112" s="422">
        <v>3</v>
      </c>
      <c r="I112" s="506">
        <v>3.79</v>
      </c>
      <c r="J112" s="173"/>
      <c r="K112" s="422"/>
      <c r="L112" s="506">
        <v>3.84</v>
      </c>
      <c r="M112" s="173">
        <v>3</v>
      </c>
      <c r="N112" s="422">
        <v>3</v>
      </c>
      <c r="O112" s="506">
        <v>3.8</v>
      </c>
      <c r="P112" s="509">
        <v>101</v>
      </c>
      <c r="Q112" s="585">
        <v>96</v>
      </c>
      <c r="R112" s="465">
        <v>96</v>
      </c>
      <c r="S112" s="466">
        <v>100</v>
      </c>
      <c r="T112" s="512">
        <f>SUM(P112:S112)</f>
        <v>393</v>
      </c>
    </row>
    <row r="113" spans="1:20" s="6" customFormat="1" ht="15" customHeight="1" x14ac:dyDescent="0.25">
      <c r="A113" s="187">
        <v>108</v>
      </c>
      <c r="B113" s="463" t="s">
        <v>28</v>
      </c>
      <c r="C113" s="368" t="s">
        <v>201</v>
      </c>
      <c r="D113" s="173"/>
      <c r="E113" s="341"/>
      <c r="F113" s="464">
        <v>3.92</v>
      </c>
      <c r="G113" s="173">
        <v>1</v>
      </c>
      <c r="H113" s="341">
        <v>3</v>
      </c>
      <c r="I113" s="464">
        <v>3.79</v>
      </c>
      <c r="J113" s="173"/>
      <c r="K113" s="341"/>
      <c r="L113" s="464">
        <v>3.84</v>
      </c>
      <c r="M113" s="173"/>
      <c r="N113" s="341"/>
      <c r="O113" s="464">
        <v>3.8</v>
      </c>
      <c r="P113" s="484">
        <v>101</v>
      </c>
      <c r="Q113" s="565">
        <v>98</v>
      </c>
      <c r="R113" s="465">
        <v>96</v>
      </c>
      <c r="S113" s="466">
        <v>103</v>
      </c>
      <c r="T113" s="373">
        <f>SUM(P113:S113)</f>
        <v>398</v>
      </c>
    </row>
    <row r="114" spans="1:20" s="6" customFormat="1" ht="15" customHeight="1" thickBot="1" x14ac:dyDescent="0.3">
      <c r="A114" s="34">
        <v>109</v>
      </c>
      <c r="B114" s="370" t="s">
        <v>1</v>
      </c>
      <c r="C114" s="413" t="s">
        <v>204</v>
      </c>
      <c r="D114" s="89">
        <v>1</v>
      </c>
      <c r="E114" s="176">
        <v>3</v>
      </c>
      <c r="F114" s="417">
        <v>3.92</v>
      </c>
      <c r="G114" s="89"/>
      <c r="H114" s="176"/>
      <c r="I114" s="417">
        <v>3.79</v>
      </c>
      <c r="J114" s="89"/>
      <c r="K114" s="176"/>
      <c r="L114" s="417">
        <v>3.84</v>
      </c>
      <c r="M114" s="89"/>
      <c r="N114" s="176"/>
      <c r="O114" s="417">
        <v>3.8</v>
      </c>
      <c r="P114" s="485">
        <v>100</v>
      </c>
      <c r="Q114" s="587">
        <v>104</v>
      </c>
      <c r="R114" s="411">
        <v>96</v>
      </c>
      <c r="S114" s="379">
        <v>103</v>
      </c>
      <c r="T114" s="375">
        <f>SUM(P114:S114)</f>
        <v>403</v>
      </c>
    </row>
    <row r="115" spans="1:20" s="6" customFormat="1" x14ac:dyDescent="0.25">
      <c r="A115" s="9"/>
      <c r="B115" s="7"/>
      <c r="C115" s="39" t="s">
        <v>83</v>
      </c>
      <c r="D115" s="39"/>
      <c r="E115" s="380">
        <f>AVERAGE(E6:E107)</f>
        <v>3.8910061265834957</v>
      </c>
      <c r="F115" s="39"/>
      <c r="G115" s="39"/>
      <c r="H115" s="380">
        <f>AVERAGE(H6:H107)</f>
        <v>3.6940305372415008</v>
      </c>
      <c r="I115" s="39"/>
      <c r="J115" s="39"/>
      <c r="K115" s="380">
        <f>AVERAGE(K6:K107)</f>
        <v>3.7477568237106742</v>
      </c>
      <c r="L115" s="39"/>
      <c r="M115" s="39"/>
      <c r="N115" s="380">
        <f>AVERAGE(N6:N107)</f>
        <v>3.7747680665941519</v>
      </c>
      <c r="O115" s="39"/>
      <c r="P115" s="39"/>
      <c r="Q115" s="39"/>
      <c r="R115" s="39"/>
      <c r="S115" s="39"/>
      <c r="T115" s="201"/>
    </row>
    <row r="116" spans="1:20" s="6" customFormat="1" x14ac:dyDescent="0.25">
      <c r="A116" s="7"/>
      <c r="B116" s="7"/>
      <c r="C116" s="38" t="s">
        <v>103</v>
      </c>
      <c r="D116" s="38"/>
      <c r="E116" s="381">
        <v>3.92</v>
      </c>
      <c r="F116" s="38"/>
      <c r="G116" s="38"/>
      <c r="H116" s="381">
        <v>3.79</v>
      </c>
      <c r="I116" s="38"/>
      <c r="J116" s="38"/>
      <c r="K116" s="381">
        <v>3.84</v>
      </c>
      <c r="L116" s="38"/>
      <c r="M116" s="38"/>
      <c r="N116" s="381">
        <v>3.8</v>
      </c>
      <c r="O116" s="38"/>
      <c r="P116" s="38"/>
      <c r="Q116" s="38"/>
      <c r="R116" s="38"/>
      <c r="S116" s="38"/>
      <c r="T116" s="201"/>
    </row>
    <row r="119" spans="1:20" x14ac:dyDescent="0.25"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</sheetData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K6:K116 H6:H116 E6:E116">
    <cfRule type="containsBlanks" dxfId="51" priority="8">
      <formula>LEN(TRIM(E6))=0</formula>
    </cfRule>
    <cfRule type="cellIs" dxfId="50" priority="1115" stopIfTrue="1" operator="lessThan">
      <formula>3.5</formula>
    </cfRule>
    <cfRule type="cellIs" dxfId="49" priority="1118" stopIfTrue="1" operator="greaterThanOrEqual">
      <formula>4.5</formula>
    </cfRule>
  </conditionalFormatting>
  <conditionalFormatting sqref="N6:N116">
    <cfRule type="containsBlanks" dxfId="48" priority="1187">
      <formula>LEN(TRIM(N6))=0</formula>
    </cfRule>
    <cfRule type="cellIs" dxfId="47" priority="1188" stopIfTrue="1" operator="equal">
      <formula>$N$115</formula>
    </cfRule>
    <cfRule type="cellIs" dxfId="46" priority="1189" stopIfTrue="1" operator="lessThan">
      <formula>3.5</formula>
    </cfRule>
    <cfRule type="cellIs" dxfId="45" priority="1190" stopIfTrue="1" operator="between">
      <formula>$N$115</formula>
      <formula>3.5</formula>
    </cfRule>
    <cfRule type="cellIs" dxfId="44" priority="1191" stopIfTrue="1" operator="between">
      <formula>4.499</formula>
      <formula>$N$115</formula>
    </cfRule>
    <cfRule type="cellIs" dxfId="43" priority="1192" stopIfTrue="1" operator="greaterThanOrEqual">
      <formula>4.5</formula>
    </cfRule>
  </conditionalFormatting>
  <conditionalFormatting sqref="H6:H116">
    <cfRule type="cellIs" dxfId="42" priority="1199" operator="equal">
      <formula>$H$115</formula>
    </cfRule>
    <cfRule type="cellIs" dxfId="41" priority="1200" operator="between">
      <formula>3.5</formula>
      <formula>$H$115</formula>
    </cfRule>
    <cfRule type="cellIs" dxfId="40" priority="1201" operator="between">
      <formula>$H$115</formula>
      <formula>4.49</formula>
    </cfRule>
  </conditionalFormatting>
  <conditionalFormatting sqref="E6:E116">
    <cfRule type="cellIs" dxfId="39" priority="1211" operator="between">
      <formula>$E$115</formula>
      <formula>3.867</formula>
    </cfRule>
    <cfRule type="cellIs" dxfId="38" priority="1212" operator="between">
      <formula>3.5</formula>
      <formula>$E$115</formula>
    </cfRule>
    <cfRule type="cellIs" dxfId="37" priority="1213" operator="between">
      <formula>$E$115</formula>
      <formula>4.49</formula>
    </cfRule>
  </conditionalFormatting>
  <conditionalFormatting sqref="K6:K116">
    <cfRule type="cellIs" dxfId="36" priority="1217" stopIfTrue="1" operator="between">
      <formula>$K$115</formula>
      <formula>3.726</formula>
    </cfRule>
    <cfRule type="cellIs" dxfId="35" priority="1218" stopIfTrue="1" operator="between">
      <formula>$K$115</formula>
      <formula>3.5</formula>
    </cfRule>
    <cfRule type="cellIs" dxfId="34" priority="1219" stopIfTrue="1" operator="between">
      <formula>4.499</formula>
      <formula>$K$115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" customWidth="1"/>
    <col min="2" max="2" width="18.7109375" style="4" customWidth="1"/>
    <col min="3" max="3" width="31.7109375" style="4" customWidth="1"/>
    <col min="4" max="5" width="8.7109375" style="5" customWidth="1"/>
    <col min="6" max="6" width="7.7109375" style="4" customWidth="1"/>
    <col min="7" max="7" width="9.7109375" style="4" customWidth="1"/>
    <col min="8" max="16384" width="8.85546875" style="4"/>
  </cols>
  <sheetData>
    <row r="1" spans="1:8" s="1" customFormat="1" ht="15" customHeight="1" x14ac:dyDescent="0.25">
      <c r="C1" s="10"/>
      <c r="D1" s="49"/>
      <c r="E1" s="2"/>
      <c r="G1" s="62"/>
      <c r="H1" s="35" t="s">
        <v>99</v>
      </c>
    </row>
    <row r="2" spans="1:8" s="1" customFormat="1" ht="15" customHeight="1" x14ac:dyDescent="0.25">
      <c r="A2" s="12"/>
      <c r="B2" s="550" t="s">
        <v>89</v>
      </c>
      <c r="C2" s="550"/>
      <c r="D2" s="550"/>
      <c r="E2" s="15">
        <v>2025</v>
      </c>
      <c r="G2" s="61"/>
      <c r="H2" s="35" t="s">
        <v>100</v>
      </c>
    </row>
    <row r="3" spans="1:8" s="1" customFormat="1" ht="15" customHeight="1" thickBot="1" x14ac:dyDescent="0.3">
      <c r="A3" s="12"/>
      <c r="B3" s="16"/>
      <c r="C3" s="16"/>
      <c r="D3" s="16"/>
      <c r="E3" s="14"/>
      <c r="G3" s="355"/>
      <c r="H3" s="35" t="s">
        <v>101</v>
      </c>
    </row>
    <row r="4" spans="1:8" s="1" customFormat="1" ht="15" customHeight="1" x14ac:dyDescent="0.25">
      <c r="A4" s="538" t="s">
        <v>57</v>
      </c>
      <c r="B4" s="553" t="s">
        <v>56</v>
      </c>
      <c r="C4" s="553" t="s">
        <v>87</v>
      </c>
      <c r="D4" s="545" t="s">
        <v>91</v>
      </c>
      <c r="E4" s="547" t="s">
        <v>120</v>
      </c>
      <c r="G4" s="36"/>
      <c r="H4" s="35" t="s">
        <v>102</v>
      </c>
    </row>
    <row r="5" spans="1:8" s="1" customFormat="1" ht="27" customHeight="1" thickBot="1" x14ac:dyDescent="0.3">
      <c r="A5" s="552"/>
      <c r="B5" s="554"/>
      <c r="C5" s="554"/>
      <c r="D5" s="555"/>
      <c r="E5" s="551"/>
    </row>
    <row r="6" spans="1:8" s="1" customFormat="1" ht="15" customHeight="1" thickBot="1" x14ac:dyDescent="0.3">
      <c r="A6" s="41"/>
      <c r="B6" s="58"/>
      <c r="C6" s="58" t="s">
        <v>119</v>
      </c>
      <c r="D6" s="59">
        <f>SUM(D7:D106)</f>
        <v>1137</v>
      </c>
      <c r="E6" s="60">
        <f>AVERAGE(E7:E106)</f>
        <v>3.8642759427859925</v>
      </c>
    </row>
    <row r="7" spans="1:8" s="1" customFormat="1" ht="15" customHeight="1" x14ac:dyDescent="0.25">
      <c r="A7" s="382">
        <v>1</v>
      </c>
      <c r="B7" s="401" t="s">
        <v>28</v>
      </c>
      <c r="C7" s="167" t="s">
        <v>200</v>
      </c>
      <c r="D7" s="461">
        <v>1</v>
      </c>
      <c r="E7" s="63">
        <v>5</v>
      </c>
    </row>
    <row r="8" spans="1:8" s="3" customFormat="1" ht="15" customHeight="1" x14ac:dyDescent="0.25">
      <c r="A8" s="181">
        <v>2</v>
      </c>
      <c r="B8" s="190" t="s">
        <v>25</v>
      </c>
      <c r="C8" s="459" t="s">
        <v>138</v>
      </c>
      <c r="D8" s="461">
        <v>6</v>
      </c>
      <c r="E8" s="182">
        <v>4.666666666666667</v>
      </c>
    </row>
    <row r="9" spans="1:8" s="3" customFormat="1" ht="15" customHeight="1" x14ac:dyDescent="0.25">
      <c r="A9" s="181">
        <v>3</v>
      </c>
      <c r="B9" s="190" t="s">
        <v>28</v>
      </c>
      <c r="C9" s="284" t="s">
        <v>32</v>
      </c>
      <c r="D9" s="461">
        <v>9</v>
      </c>
      <c r="E9" s="185">
        <v>4.5555555555555554</v>
      </c>
    </row>
    <row r="10" spans="1:8" s="3" customFormat="1" ht="15" customHeight="1" x14ac:dyDescent="0.25">
      <c r="A10" s="181">
        <v>4</v>
      </c>
      <c r="B10" s="296" t="s">
        <v>54</v>
      </c>
      <c r="C10" s="525" t="s">
        <v>128</v>
      </c>
      <c r="D10" s="251">
        <v>2</v>
      </c>
      <c r="E10" s="182">
        <v>4.5</v>
      </c>
    </row>
    <row r="11" spans="1:8" s="3" customFormat="1" ht="15" customHeight="1" x14ac:dyDescent="0.25">
      <c r="A11" s="181">
        <v>5</v>
      </c>
      <c r="B11" s="190" t="s">
        <v>36</v>
      </c>
      <c r="C11" s="284" t="s">
        <v>189</v>
      </c>
      <c r="D11" s="461">
        <v>2</v>
      </c>
      <c r="E11" s="182">
        <v>4.5</v>
      </c>
    </row>
    <row r="12" spans="1:8" s="3" customFormat="1" ht="15" customHeight="1" x14ac:dyDescent="0.25">
      <c r="A12" s="181">
        <v>6</v>
      </c>
      <c r="B12" s="450" t="s">
        <v>0</v>
      </c>
      <c r="C12" s="167" t="s">
        <v>58</v>
      </c>
      <c r="D12" s="461">
        <v>2</v>
      </c>
      <c r="E12" s="182">
        <v>4.5</v>
      </c>
    </row>
    <row r="13" spans="1:8" s="3" customFormat="1" ht="15" customHeight="1" x14ac:dyDescent="0.25">
      <c r="A13" s="181">
        <v>7</v>
      </c>
      <c r="B13" s="190" t="s">
        <v>0</v>
      </c>
      <c r="C13" s="357" t="s">
        <v>81</v>
      </c>
      <c r="D13" s="461">
        <v>9</v>
      </c>
      <c r="E13" s="182">
        <v>4.4444444444444446</v>
      </c>
    </row>
    <row r="14" spans="1:8" s="3" customFormat="1" ht="15" customHeight="1" x14ac:dyDescent="0.25">
      <c r="A14" s="181">
        <v>8</v>
      </c>
      <c r="B14" s="190" t="s">
        <v>25</v>
      </c>
      <c r="C14" s="167" t="s">
        <v>156</v>
      </c>
      <c r="D14" s="461">
        <v>14</v>
      </c>
      <c r="E14" s="182">
        <v>4.4285714285714288</v>
      </c>
    </row>
    <row r="15" spans="1:8" s="3" customFormat="1" ht="15" customHeight="1" x14ac:dyDescent="0.25">
      <c r="A15" s="181">
        <v>9</v>
      </c>
      <c r="B15" s="190" t="s">
        <v>1</v>
      </c>
      <c r="C15" s="167" t="s">
        <v>166</v>
      </c>
      <c r="D15" s="183">
        <v>5</v>
      </c>
      <c r="E15" s="66">
        <v>4.4000000000000004</v>
      </c>
      <c r="G15" s="8"/>
      <c r="H15" s="8"/>
    </row>
    <row r="16" spans="1:8" s="3" customFormat="1" ht="15" customHeight="1" thickBot="1" x14ac:dyDescent="0.3">
      <c r="A16" s="22">
        <v>10</v>
      </c>
      <c r="B16" s="523" t="s">
        <v>45</v>
      </c>
      <c r="C16" s="460" t="s">
        <v>50</v>
      </c>
      <c r="D16" s="528">
        <v>3</v>
      </c>
      <c r="E16" s="194">
        <v>4.333333333333333</v>
      </c>
    </row>
    <row r="17" spans="1:5" s="3" customFormat="1" ht="15" customHeight="1" x14ac:dyDescent="0.25">
      <c r="A17" s="23">
        <v>11</v>
      </c>
      <c r="B17" s="26" t="s">
        <v>1</v>
      </c>
      <c r="C17" s="27" t="s">
        <v>162</v>
      </c>
      <c r="D17" s="64">
        <v>10</v>
      </c>
      <c r="E17" s="63">
        <v>4.3</v>
      </c>
    </row>
    <row r="18" spans="1:5" s="3" customFormat="1" ht="15" customHeight="1" x14ac:dyDescent="0.25">
      <c r="A18" s="181">
        <v>12</v>
      </c>
      <c r="B18" s="190" t="s">
        <v>28</v>
      </c>
      <c r="C18" s="167" t="s">
        <v>127</v>
      </c>
      <c r="D18" s="183">
        <v>7</v>
      </c>
      <c r="E18" s="182">
        <v>4.2857142857142856</v>
      </c>
    </row>
    <row r="19" spans="1:5" s="3" customFormat="1" ht="15" customHeight="1" x14ac:dyDescent="0.25">
      <c r="A19" s="181">
        <v>13</v>
      </c>
      <c r="B19" s="190" t="s">
        <v>1</v>
      </c>
      <c r="C19" s="357" t="s">
        <v>193</v>
      </c>
      <c r="D19" s="183">
        <v>7</v>
      </c>
      <c r="E19" s="182">
        <v>4.2857142857142856</v>
      </c>
    </row>
    <row r="20" spans="1:5" s="3" customFormat="1" ht="15" customHeight="1" x14ac:dyDescent="0.25">
      <c r="A20" s="181">
        <v>14</v>
      </c>
      <c r="B20" s="450" t="s">
        <v>0</v>
      </c>
      <c r="C20" s="167" t="s">
        <v>146</v>
      </c>
      <c r="D20" s="183">
        <v>27</v>
      </c>
      <c r="E20" s="182">
        <v>4.2592592592592595</v>
      </c>
    </row>
    <row r="21" spans="1:5" s="3" customFormat="1" ht="15" customHeight="1" x14ac:dyDescent="0.25">
      <c r="A21" s="181">
        <v>15</v>
      </c>
      <c r="B21" s="190" t="s">
        <v>28</v>
      </c>
      <c r="C21" s="167" t="s">
        <v>75</v>
      </c>
      <c r="D21" s="183">
        <v>44</v>
      </c>
      <c r="E21" s="182">
        <v>4.25</v>
      </c>
    </row>
    <row r="22" spans="1:5" s="3" customFormat="1" ht="15" customHeight="1" x14ac:dyDescent="0.25">
      <c r="A22" s="181">
        <v>16</v>
      </c>
      <c r="B22" s="190" t="s">
        <v>28</v>
      </c>
      <c r="C22" s="167" t="s">
        <v>150</v>
      </c>
      <c r="D22" s="183">
        <v>8</v>
      </c>
      <c r="E22" s="182">
        <v>4.25</v>
      </c>
    </row>
    <row r="23" spans="1:5" s="3" customFormat="1" ht="15" customHeight="1" x14ac:dyDescent="0.25">
      <c r="A23" s="181">
        <v>17</v>
      </c>
      <c r="B23" s="190" t="s">
        <v>1</v>
      </c>
      <c r="C23" s="357" t="s">
        <v>172</v>
      </c>
      <c r="D23" s="183">
        <v>24</v>
      </c>
      <c r="E23" s="182">
        <v>4.25</v>
      </c>
    </row>
    <row r="24" spans="1:5" s="3" customFormat="1" ht="15" customHeight="1" x14ac:dyDescent="0.25">
      <c r="A24" s="181">
        <v>18</v>
      </c>
      <c r="B24" s="522" t="s">
        <v>36</v>
      </c>
      <c r="C24" s="167" t="s">
        <v>133</v>
      </c>
      <c r="D24" s="183">
        <v>9</v>
      </c>
      <c r="E24" s="182">
        <v>4.2222222222222223</v>
      </c>
    </row>
    <row r="25" spans="1:5" s="3" customFormat="1" ht="15" customHeight="1" x14ac:dyDescent="0.25">
      <c r="A25" s="181">
        <v>19</v>
      </c>
      <c r="B25" s="190" t="s">
        <v>1</v>
      </c>
      <c r="C25" s="167" t="s">
        <v>175</v>
      </c>
      <c r="D25" s="183">
        <v>18</v>
      </c>
      <c r="E25" s="182">
        <v>4.166666666666667</v>
      </c>
    </row>
    <row r="26" spans="1:5" s="3" customFormat="1" ht="15" customHeight="1" thickBot="1" x14ac:dyDescent="0.3">
      <c r="A26" s="187">
        <v>20</v>
      </c>
      <c r="B26" s="296" t="s">
        <v>1</v>
      </c>
      <c r="C26" s="459" t="s">
        <v>174</v>
      </c>
      <c r="D26" s="297">
        <v>28</v>
      </c>
      <c r="E26" s="185">
        <v>4.1071428571428568</v>
      </c>
    </row>
    <row r="27" spans="1:5" s="3" customFormat="1" ht="15" customHeight="1" x14ac:dyDescent="0.25">
      <c r="A27" s="23">
        <v>21</v>
      </c>
      <c r="B27" s="455" t="s">
        <v>0</v>
      </c>
      <c r="C27" s="622" t="s">
        <v>184</v>
      </c>
      <c r="D27" s="64">
        <v>20</v>
      </c>
      <c r="E27" s="63">
        <v>4.0999999999999996</v>
      </c>
    </row>
    <row r="28" spans="1:5" s="3" customFormat="1" ht="15" customHeight="1" x14ac:dyDescent="0.25">
      <c r="A28" s="187">
        <v>22</v>
      </c>
      <c r="B28" s="524" t="s">
        <v>0</v>
      </c>
      <c r="C28" s="284" t="s">
        <v>125</v>
      </c>
      <c r="D28" s="297">
        <v>12</v>
      </c>
      <c r="E28" s="182">
        <v>4.083333333333333</v>
      </c>
    </row>
    <row r="29" spans="1:5" ht="15" customHeight="1" x14ac:dyDescent="0.25">
      <c r="A29" s="181">
        <v>23</v>
      </c>
      <c r="B29" s="190" t="s">
        <v>1</v>
      </c>
      <c r="C29" s="169" t="s">
        <v>171</v>
      </c>
      <c r="D29" s="183">
        <v>26</v>
      </c>
      <c r="E29" s="185">
        <v>4.0769230769230766</v>
      </c>
    </row>
    <row r="30" spans="1:5" ht="15" customHeight="1" x14ac:dyDescent="0.25">
      <c r="A30" s="181">
        <v>24</v>
      </c>
      <c r="B30" s="190" t="s">
        <v>25</v>
      </c>
      <c r="C30" s="167" t="s">
        <v>123</v>
      </c>
      <c r="D30" s="183">
        <v>16</v>
      </c>
      <c r="E30" s="182">
        <v>4.0625</v>
      </c>
    </row>
    <row r="31" spans="1:5" ht="15" customHeight="1" x14ac:dyDescent="0.25">
      <c r="A31" s="181">
        <v>25</v>
      </c>
      <c r="B31" s="296" t="s">
        <v>36</v>
      </c>
      <c r="C31" s="284" t="s">
        <v>148</v>
      </c>
      <c r="D31" s="297">
        <v>17</v>
      </c>
      <c r="E31" s="182">
        <v>4.0588235294117645</v>
      </c>
    </row>
    <row r="32" spans="1:5" ht="15" customHeight="1" x14ac:dyDescent="0.25">
      <c r="A32" s="181">
        <v>26</v>
      </c>
      <c r="B32" s="522" t="s">
        <v>28</v>
      </c>
      <c r="C32" s="169" t="s">
        <v>134</v>
      </c>
      <c r="D32" s="183">
        <v>35</v>
      </c>
      <c r="E32" s="182">
        <v>4.0571428571428569</v>
      </c>
    </row>
    <row r="33" spans="1:5" ht="15" customHeight="1" x14ac:dyDescent="0.25">
      <c r="A33" s="181">
        <v>27</v>
      </c>
      <c r="B33" s="190" t="s">
        <v>28</v>
      </c>
      <c r="C33" s="167" t="s">
        <v>33</v>
      </c>
      <c r="D33" s="183">
        <v>19</v>
      </c>
      <c r="E33" s="182">
        <v>4.0526315789473681</v>
      </c>
    </row>
    <row r="34" spans="1:5" ht="15" customHeight="1" x14ac:dyDescent="0.25">
      <c r="A34" s="181">
        <v>28</v>
      </c>
      <c r="B34" s="190" t="s">
        <v>54</v>
      </c>
      <c r="C34" s="167" t="s">
        <v>145</v>
      </c>
      <c r="D34" s="283">
        <v>12</v>
      </c>
      <c r="E34" s="182">
        <v>4</v>
      </c>
    </row>
    <row r="35" spans="1:5" ht="15" customHeight="1" x14ac:dyDescent="0.25">
      <c r="A35" s="181">
        <v>29</v>
      </c>
      <c r="B35" s="190" t="s">
        <v>54</v>
      </c>
      <c r="C35" s="167" t="s">
        <v>199</v>
      </c>
      <c r="D35" s="283">
        <v>7</v>
      </c>
      <c r="E35" s="182">
        <v>4</v>
      </c>
    </row>
    <row r="36" spans="1:5" ht="15" customHeight="1" thickBot="1" x14ac:dyDescent="0.3">
      <c r="A36" s="34">
        <v>30</v>
      </c>
      <c r="B36" s="191" t="s">
        <v>45</v>
      </c>
      <c r="C36" s="527" t="s">
        <v>183</v>
      </c>
      <c r="D36" s="192">
        <v>2</v>
      </c>
      <c r="E36" s="194">
        <v>4</v>
      </c>
    </row>
    <row r="37" spans="1:5" ht="15" customHeight="1" x14ac:dyDescent="0.25">
      <c r="A37" s="23">
        <v>31</v>
      </c>
      <c r="B37" s="26" t="s">
        <v>45</v>
      </c>
      <c r="C37" s="402" t="s">
        <v>191</v>
      </c>
      <c r="D37" s="64">
        <v>8</v>
      </c>
      <c r="E37" s="63">
        <v>4</v>
      </c>
    </row>
    <row r="38" spans="1:5" ht="15" customHeight="1" x14ac:dyDescent="0.25">
      <c r="A38" s="181">
        <v>32</v>
      </c>
      <c r="B38" s="457" t="s">
        <v>36</v>
      </c>
      <c r="C38" s="168" t="s">
        <v>65</v>
      </c>
      <c r="D38" s="183">
        <v>7</v>
      </c>
      <c r="E38" s="182">
        <v>4</v>
      </c>
    </row>
    <row r="39" spans="1:5" ht="15" customHeight="1" x14ac:dyDescent="0.25">
      <c r="A39" s="181">
        <v>33</v>
      </c>
      <c r="B39" s="190" t="s">
        <v>36</v>
      </c>
      <c r="C39" s="167" t="s">
        <v>39</v>
      </c>
      <c r="D39" s="183">
        <v>1</v>
      </c>
      <c r="E39" s="182">
        <v>4</v>
      </c>
    </row>
    <row r="40" spans="1:5" ht="15" customHeight="1" x14ac:dyDescent="0.25">
      <c r="A40" s="181">
        <v>34</v>
      </c>
      <c r="B40" s="450" t="s">
        <v>36</v>
      </c>
      <c r="C40" s="167" t="s">
        <v>35</v>
      </c>
      <c r="D40" s="183">
        <v>4</v>
      </c>
      <c r="E40" s="182">
        <v>4</v>
      </c>
    </row>
    <row r="41" spans="1:5" ht="15" customHeight="1" x14ac:dyDescent="0.25">
      <c r="A41" s="181">
        <v>35</v>
      </c>
      <c r="B41" s="190" t="s">
        <v>28</v>
      </c>
      <c r="C41" s="167" t="s">
        <v>196</v>
      </c>
      <c r="D41" s="183">
        <v>7</v>
      </c>
      <c r="E41" s="182">
        <v>4</v>
      </c>
    </row>
    <row r="42" spans="1:5" ht="15" customHeight="1" x14ac:dyDescent="0.25">
      <c r="A42" s="181">
        <v>36</v>
      </c>
      <c r="B42" s="190" t="s">
        <v>28</v>
      </c>
      <c r="C42" s="167" t="s">
        <v>152</v>
      </c>
      <c r="D42" s="183">
        <v>7</v>
      </c>
      <c r="E42" s="182">
        <v>4</v>
      </c>
    </row>
    <row r="43" spans="1:5" ht="15" customHeight="1" x14ac:dyDescent="0.25">
      <c r="A43" s="181">
        <v>37</v>
      </c>
      <c r="B43" s="190" t="s">
        <v>1</v>
      </c>
      <c r="C43" s="167" t="s">
        <v>22</v>
      </c>
      <c r="D43" s="183">
        <v>3</v>
      </c>
      <c r="E43" s="182">
        <v>4</v>
      </c>
    </row>
    <row r="44" spans="1:5" ht="15" customHeight="1" x14ac:dyDescent="0.25">
      <c r="A44" s="181">
        <v>38</v>
      </c>
      <c r="B44" s="190" t="s">
        <v>1</v>
      </c>
      <c r="C44" s="167" t="s">
        <v>185</v>
      </c>
      <c r="D44" s="183">
        <v>4</v>
      </c>
      <c r="E44" s="182">
        <v>4</v>
      </c>
    </row>
    <row r="45" spans="1:5" ht="15" customHeight="1" x14ac:dyDescent="0.25">
      <c r="A45" s="181">
        <v>39</v>
      </c>
      <c r="B45" s="190" t="s">
        <v>1</v>
      </c>
      <c r="C45" s="167" t="s">
        <v>167</v>
      </c>
      <c r="D45" s="183">
        <v>7</v>
      </c>
      <c r="E45" s="182">
        <v>4</v>
      </c>
    </row>
    <row r="46" spans="1:5" ht="15" customHeight="1" thickBot="1" x14ac:dyDescent="0.3">
      <c r="A46" s="34">
        <v>40</v>
      </c>
      <c r="B46" s="191" t="s">
        <v>1</v>
      </c>
      <c r="C46" s="193" t="s">
        <v>168</v>
      </c>
      <c r="D46" s="192">
        <v>8</v>
      </c>
      <c r="E46" s="194">
        <v>4</v>
      </c>
    </row>
    <row r="47" spans="1:5" ht="15" customHeight="1" x14ac:dyDescent="0.25">
      <c r="A47" s="23">
        <v>41</v>
      </c>
      <c r="B47" s="26" t="s">
        <v>54</v>
      </c>
      <c r="C47" s="526" t="s">
        <v>68</v>
      </c>
      <c r="D47" s="462">
        <v>40</v>
      </c>
      <c r="E47" s="63">
        <v>3.9750000000000001</v>
      </c>
    </row>
    <row r="48" spans="1:5" ht="15" customHeight="1" x14ac:dyDescent="0.25">
      <c r="A48" s="181">
        <v>42</v>
      </c>
      <c r="B48" s="298" t="s">
        <v>28</v>
      </c>
      <c r="C48" s="25" t="s">
        <v>85</v>
      </c>
      <c r="D48" s="299">
        <v>23</v>
      </c>
      <c r="E48" s="66">
        <v>3.9565217391304346</v>
      </c>
    </row>
    <row r="49" spans="1:5" ht="15" customHeight="1" x14ac:dyDescent="0.25">
      <c r="A49" s="181">
        <v>43</v>
      </c>
      <c r="B49" s="300" t="s">
        <v>54</v>
      </c>
      <c r="C49" s="167" t="s">
        <v>71</v>
      </c>
      <c r="D49" s="283">
        <v>21</v>
      </c>
      <c r="E49" s="182">
        <v>3.9523809523809526</v>
      </c>
    </row>
    <row r="50" spans="1:5" ht="15" customHeight="1" x14ac:dyDescent="0.25">
      <c r="A50" s="181">
        <v>44</v>
      </c>
      <c r="B50" s="522" t="s">
        <v>36</v>
      </c>
      <c r="C50" s="359" t="s">
        <v>73</v>
      </c>
      <c r="D50" s="183">
        <v>16</v>
      </c>
      <c r="E50" s="182">
        <v>3.9375</v>
      </c>
    </row>
    <row r="51" spans="1:5" ht="15" customHeight="1" x14ac:dyDescent="0.25">
      <c r="A51" s="181">
        <v>45</v>
      </c>
      <c r="B51" s="190" t="s">
        <v>1</v>
      </c>
      <c r="C51" s="167" t="s">
        <v>177</v>
      </c>
      <c r="D51" s="183">
        <v>32</v>
      </c>
      <c r="E51" s="182">
        <v>3.9375</v>
      </c>
    </row>
    <row r="52" spans="1:5" ht="15" customHeight="1" x14ac:dyDescent="0.25">
      <c r="A52" s="181">
        <v>46</v>
      </c>
      <c r="B52" s="190" t="s">
        <v>25</v>
      </c>
      <c r="C52" s="167" t="s">
        <v>155</v>
      </c>
      <c r="D52" s="183">
        <v>13</v>
      </c>
      <c r="E52" s="182">
        <v>3.9230769230769229</v>
      </c>
    </row>
    <row r="53" spans="1:5" ht="15" customHeight="1" x14ac:dyDescent="0.25">
      <c r="A53" s="181">
        <v>47</v>
      </c>
      <c r="B53" s="190" t="s">
        <v>45</v>
      </c>
      <c r="C53" s="167" t="s">
        <v>52</v>
      </c>
      <c r="D53" s="183">
        <v>31</v>
      </c>
      <c r="E53" s="182">
        <v>3.903225806451613</v>
      </c>
    </row>
    <row r="54" spans="1:5" ht="15" customHeight="1" x14ac:dyDescent="0.25">
      <c r="A54" s="181">
        <v>48</v>
      </c>
      <c r="B54" s="190" t="s">
        <v>1</v>
      </c>
      <c r="C54" s="167" t="s">
        <v>173</v>
      </c>
      <c r="D54" s="183">
        <v>17</v>
      </c>
      <c r="E54" s="182">
        <v>3.8823529411764706</v>
      </c>
    </row>
    <row r="55" spans="1:5" ht="15" customHeight="1" x14ac:dyDescent="0.25">
      <c r="A55" s="181">
        <v>49</v>
      </c>
      <c r="B55" s="190" t="s">
        <v>25</v>
      </c>
      <c r="C55" s="167" t="s">
        <v>186</v>
      </c>
      <c r="D55" s="183">
        <v>7</v>
      </c>
      <c r="E55" s="182">
        <v>3.8571428571428572</v>
      </c>
    </row>
    <row r="56" spans="1:5" ht="15" customHeight="1" thickBot="1" x14ac:dyDescent="0.3">
      <c r="A56" s="34">
        <v>50</v>
      </c>
      <c r="B56" s="191" t="s">
        <v>1</v>
      </c>
      <c r="C56" s="193" t="s">
        <v>163</v>
      </c>
      <c r="D56" s="192">
        <v>14</v>
      </c>
      <c r="E56" s="194">
        <v>3.8571428571428572</v>
      </c>
    </row>
    <row r="57" spans="1:5" ht="15" customHeight="1" x14ac:dyDescent="0.25">
      <c r="A57" s="23">
        <v>51</v>
      </c>
      <c r="B57" s="26" t="s">
        <v>25</v>
      </c>
      <c r="C57" s="27" t="s">
        <v>88</v>
      </c>
      <c r="D57" s="64">
        <v>13</v>
      </c>
      <c r="E57" s="63">
        <v>3.8461538461538463</v>
      </c>
    </row>
    <row r="58" spans="1:5" ht="15" customHeight="1" x14ac:dyDescent="0.25">
      <c r="A58" s="181">
        <v>52</v>
      </c>
      <c r="B58" s="450" t="s">
        <v>1</v>
      </c>
      <c r="C58" s="357" t="s">
        <v>14</v>
      </c>
      <c r="D58" s="183">
        <v>26</v>
      </c>
      <c r="E58" s="182">
        <v>3.8461538461538463</v>
      </c>
    </row>
    <row r="59" spans="1:5" ht="15" customHeight="1" x14ac:dyDescent="0.25">
      <c r="A59" s="181">
        <v>53</v>
      </c>
      <c r="B59" s="190" t="s">
        <v>0</v>
      </c>
      <c r="C59" s="167" t="s">
        <v>84</v>
      </c>
      <c r="D59" s="183">
        <v>6</v>
      </c>
      <c r="E59" s="182">
        <v>3.8333333333333335</v>
      </c>
    </row>
    <row r="60" spans="1:5" ht="15" customHeight="1" x14ac:dyDescent="0.25">
      <c r="A60" s="181">
        <v>54</v>
      </c>
      <c r="B60" s="300" t="s">
        <v>54</v>
      </c>
      <c r="C60" s="286" t="s">
        <v>130</v>
      </c>
      <c r="D60" s="283">
        <v>16</v>
      </c>
      <c r="E60" s="182">
        <v>3.8125</v>
      </c>
    </row>
    <row r="61" spans="1:5" ht="15" customHeight="1" x14ac:dyDescent="0.25">
      <c r="A61" s="181">
        <v>55</v>
      </c>
      <c r="B61" s="300" t="s">
        <v>54</v>
      </c>
      <c r="C61" s="286" t="s">
        <v>72</v>
      </c>
      <c r="D61" s="283">
        <v>15</v>
      </c>
      <c r="E61" s="182">
        <v>3.8</v>
      </c>
    </row>
    <row r="62" spans="1:5" ht="15" customHeight="1" x14ac:dyDescent="0.25">
      <c r="A62" s="181">
        <v>56</v>
      </c>
      <c r="B62" s="190" t="s">
        <v>45</v>
      </c>
      <c r="C62" s="280" t="s">
        <v>198</v>
      </c>
      <c r="D62" s="183">
        <v>5</v>
      </c>
      <c r="E62" s="182">
        <v>3.8</v>
      </c>
    </row>
    <row r="63" spans="1:5" ht="15" customHeight="1" x14ac:dyDescent="0.25">
      <c r="A63" s="181">
        <v>57</v>
      </c>
      <c r="B63" s="190" t="s">
        <v>36</v>
      </c>
      <c r="C63" s="167" t="s">
        <v>149</v>
      </c>
      <c r="D63" s="183">
        <v>10</v>
      </c>
      <c r="E63" s="182">
        <v>3.8</v>
      </c>
    </row>
    <row r="64" spans="1:5" ht="15" customHeight="1" x14ac:dyDescent="0.25">
      <c r="A64" s="181">
        <v>58</v>
      </c>
      <c r="B64" s="190" t="s">
        <v>1</v>
      </c>
      <c r="C64" s="167" t="s">
        <v>169</v>
      </c>
      <c r="D64" s="183">
        <v>5</v>
      </c>
      <c r="E64" s="182">
        <v>3.8</v>
      </c>
    </row>
    <row r="65" spans="1:5" ht="15" customHeight="1" x14ac:dyDescent="0.25">
      <c r="A65" s="181">
        <v>59</v>
      </c>
      <c r="B65" s="190" t="s">
        <v>1</v>
      </c>
      <c r="C65" s="167" t="s">
        <v>126</v>
      </c>
      <c r="D65" s="183">
        <v>10</v>
      </c>
      <c r="E65" s="182">
        <v>3.8</v>
      </c>
    </row>
    <row r="66" spans="1:5" ht="15" customHeight="1" thickBot="1" x14ac:dyDescent="0.3">
      <c r="A66" s="34">
        <v>60</v>
      </c>
      <c r="B66" s="191" t="s">
        <v>1</v>
      </c>
      <c r="C66" s="356" t="s">
        <v>164</v>
      </c>
      <c r="D66" s="192">
        <v>19</v>
      </c>
      <c r="E66" s="194">
        <v>3.7894736842105261</v>
      </c>
    </row>
    <row r="67" spans="1:5" ht="15" customHeight="1" x14ac:dyDescent="0.25">
      <c r="A67" s="23">
        <v>61</v>
      </c>
      <c r="B67" s="26" t="s">
        <v>25</v>
      </c>
      <c r="C67" s="458" t="s">
        <v>159</v>
      </c>
      <c r="D67" s="64">
        <v>14</v>
      </c>
      <c r="E67" s="63">
        <v>3.7857142857142856</v>
      </c>
    </row>
    <row r="68" spans="1:5" ht="15" customHeight="1" x14ac:dyDescent="0.25">
      <c r="A68" s="181">
        <v>62</v>
      </c>
      <c r="B68" s="190" t="s">
        <v>45</v>
      </c>
      <c r="C68" s="357" t="s">
        <v>49</v>
      </c>
      <c r="D68" s="183">
        <v>17</v>
      </c>
      <c r="E68" s="182">
        <v>3.7647058823529411</v>
      </c>
    </row>
    <row r="69" spans="1:5" ht="15" customHeight="1" x14ac:dyDescent="0.25">
      <c r="A69" s="181">
        <v>63</v>
      </c>
      <c r="B69" s="190" t="s">
        <v>36</v>
      </c>
      <c r="C69" s="167" t="s">
        <v>44</v>
      </c>
      <c r="D69" s="183">
        <v>8</v>
      </c>
      <c r="E69" s="182">
        <v>3.75</v>
      </c>
    </row>
    <row r="70" spans="1:5" ht="15" customHeight="1" x14ac:dyDescent="0.25">
      <c r="A70" s="181">
        <v>64</v>
      </c>
      <c r="B70" s="190" t="s">
        <v>28</v>
      </c>
      <c r="C70" s="167" t="s">
        <v>197</v>
      </c>
      <c r="D70" s="183">
        <v>4</v>
      </c>
      <c r="E70" s="182">
        <v>3.75</v>
      </c>
    </row>
    <row r="71" spans="1:5" ht="15" customHeight="1" x14ac:dyDescent="0.25">
      <c r="A71" s="181">
        <v>65</v>
      </c>
      <c r="B71" s="450" t="s">
        <v>0</v>
      </c>
      <c r="C71" s="167" t="s">
        <v>59</v>
      </c>
      <c r="D71" s="183">
        <v>4</v>
      </c>
      <c r="E71" s="182">
        <v>3.75</v>
      </c>
    </row>
    <row r="72" spans="1:5" ht="15" customHeight="1" x14ac:dyDescent="0.25">
      <c r="A72" s="181">
        <v>66</v>
      </c>
      <c r="B72" s="190" t="s">
        <v>1</v>
      </c>
      <c r="C72" s="167" t="s">
        <v>178</v>
      </c>
      <c r="D72" s="183">
        <v>11</v>
      </c>
      <c r="E72" s="182">
        <v>3.7272727272727271</v>
      </c>
    </row>
    <row r="73" spans="1:5" ht="15" customHeight="1" x14ac:dyDescent="0.25">
      <c r="A73" s="181">
        <v>67</v>
      </c>
      <c r="B73" s="190" t="s">
        <v>1</v>
      </c>
      <c r="C73" s="357" t="s">
        <v>176</v>
      </c>
      <c r="D73" s="183">
        <v>36</v>
      </c>
      <c r="E73" s="182">
        <v>3.7222222222222223</v>
      </c>
    </row>
    <row r="74" spans="1:5" ht="15" customHeight="1" x14ac:dyDescent="0.25">
      <c r="A74" s="181">
        <v>68</v>
      </c>
      <c r="B74" s="190" t="s">
        <v>45</v>
      </c>
      <c r="C74" s="168" t="s">
        <v>53</v>
      </c>
      <c r="D74" s="183">
        <v>17</v>
      </c>
      <c r="E74" s="182">
        <v>3.7058823529411766</v>
      </c>
    </row>
    <row r="75" spans="1:5" ht="15" customHeight="1" x14ac:dyDescent="0.25">
      <c r="A75" s="181">
        <v>69</v>
      </c>
      <c r="B75" s="190" t="s">
        <v>36</v>
      </c>
      <c r="C75" s="167" t="s">
        <v>67</v>
      </c>
      <c r="D75" s="183">
        <v>10</v>
      </c>
      <c r="E75" s="182">
        <v>3.7</v>
      </c>
    </row>
    <row r="76" spans="1:5" ht="15" customHeight="1" thickBot="1" x14ac:dyDescent="0.3">
      <c r="A76" s="34">
        <v>70</v>
      </c>
      <c r="B76" s="456" t="s">
        <v>36</v>
      </c>
      <c r="C76" s="193" t="s">
        <v>42</v>
      </c>
      <c r="D76" s="192">
        <v>10</v>
      </c>
      <c r="E76" s="194">
        <v>3.7</v>
      </c>
    </row>
    <row r="77" spans="1:5" ht="15" customHeight="1" x14ac:dyDescent="0.25">
      <c r="A77" s="23">
        <v>71</v>
      </c>
      <c r="B77" s="26" t="s">
        <v>25</v>
      </c>
      <c r="C77" s="27" t="s">
        <v>153</v>
      </c>
      <c r="D77" s="64">
        <v>10</v>
      </c>
      <c r="E77" s="63">
        <v>3.7</v>
      </c>
    </row>
    <row r="78" spans="1:5" ht="15" customHeight="1" x14ac:dyDescent="0.25">
      <c r="A78" s="181">
        <v>72</v>
      </c>
      <c r="B78" s="190" t="s">
        <v>1</v>
      </c>
      <c r="C78" s="167" t="s">
        <v>160</v>
      </c>
      <c r="D78" s="183">
        <v>22</v>
      </c>
      <c r="E78" s="182">
        <v>3.6818181818181817</v>
      </c>
    </row>
    <row r="79" spans="1:5" ht="15" customHeight="1" x14ac:dyDescent="0.25">
      <c r="A79" s="181">
        <v>73</v>
      </c>
      <c r="B79" s="190" t="s">
        <v>36</v>
      </c>
      <c r="C79" s="169" t="s">
        <v>147</v>
      </c>
      <c r="D79" s="183">
        <v>3</v>
      </c>
      <c r="E79" s="182">
        <v>3.6666666666666665</v>
      </c>
    </row>
    <row r="80" spans="1:5" ht="15" customHeight="1" x14ac:dyDescent="0.25">
      <c r="A80" s="181">
        <v>74</v>
      </c>
      <c r="B80" s="190" t="s">
        <v>25</v>
      </c>
      <c r="C80" s="357" t="s">
        <v>136</v>
      </c>
      <c r="D80" s="183">
        <v>6</v>
      </c>
      <c r="E80" s="182">
        <v>3.6666666666666665</v>
      </c>
    </row>
    <row r="81" spans="1:5" ht="15" customHeight="1" x14ac:dyDescent="0.25">
      <c r="A81" s="181">
        <v>75</v>
      </c>
      <c r="B81" s="190" t="s">
        <v>25</v>
      </c>
      <c r="C81" s="167" t="s">
        <v>24</v>
      </c>
      <c r="D81" s="183">
        <v>3</v>
      </c>
      <c r="E81" s="182">
        <v>3.6666666666666665</v>
      </c>
    </row>
    <row r="82" spans="1:5" ht="15" customHeight="1" x14ac:dyDescent="0.25">
      <c r="A82" s="181">
        <v>76</v>
      </c>
      <c r="B82" s="190" t="s">
        <v>25</v>
      </c>
      <c r="C82" s="167" t="s">
        <v>137</v>
      </c>
      <c r="D82" s="183">
        <v>15</v>
      </c>
      <c r="E82" s="182">
        <v>3.6666666666666665</v>
      </c>
    </row>
    <row r="83" spans="1:5" ht="15" customHeight="1" x14ac:dyDescent="0.25">
      <c r="A83" s="181">
        <v>77</v>
      </c>
      <c r="B83" s="190" t="s">
        <v>1</v>
      </c>
      <c r="C83" s="167" t="s">
        <v>195</v>
      </c>
      <c r="D83" s="183">
        <v>21</v>
      </c>
      <c r="E83" s="182">
        <v>3.6666666666666665</v>
      </c>
    </row>
    <row r="84" spans="1:5" ht="15" customHeight="1" x14ac:dyDescent="0.25">
      <c r="A84" s="181">
        <v>78</v>
      </c>
      <c r="B84" s="190" t="s">
        <v>0</v>
      </c>
      <c r="C84" s="167" t="s">
        <v>80</v>
      </c>
      <c r="D84" s="183">
        <v>9</v>
      </c>
      <c r="E84" s="182">
        <v>3.6666666666666665</v>
      </c>
    </row>
    <row r="85" spans="1:5" ht="15" customHeight="1" x14ac:dyDescent="0.25">
      <c r="A85" s="181">
        <v>79</v>
      </c>
      <c r="B85" s="190" t="s">
        <v>45</v>
      </c>
      <c r="C85" s="168" t="s">
        <v>51</v>
      </c>
      <c r="D85" s="183">
        <v>8</v>
      </c>
      <c r="E85" s="182">
        <v>3.625</v>
      </c>
    </row>
    <row r="86" spans="1:5" ht="15" customHeight="1" thickBot="1" x14ac:dyDescent="0.3">
      <c r="A86" s="34">
        <v>80</v>
      </c>
      <c r="B86" s="191" t="s">
        <v>28</v>
      </c>
      <c r="C86" s="193" t="s">
        <v>202</v>
      </c>
      <c r="D86" s="192">
        <v>16</v>
      </c>
      <c r="E86" s="194">
        <v>3.625</v>
      </c>
    </row>
    <row r="87" spans="1:5" ht="15" customHeight="1" x14ac:dyDescent="0.25">
      <c r="A87" s="23">
        <v>81</v>
      </c>
      <c r="B87" s="26" t="s">
        <v>28</v>
      </c>
      <c r="C87" s="27" t="s">
        <v>31</v>
      </c>
      <c r="D87" s="64">
        <v>5</v>
      </c>
      <c r="E87" s="63">
        <v>3.6</v>
      </c>
    </row>
    <row r="88" spans="1:5" ht="15" customHeight="1" x14ac:dyDescent="0.25">
      <c r="A88" s="181">
        <v>82</v>
      </c>
      <c r="B88" s="190" t="s">
        <v>1</v>
      </c>
      <c r="C88" s="167" t="s">
        <v>161</v>
      </c>
      <c r="D88" s="183">
        <v>5</v>
      </c>
      <c r="E88" s="182">
        <v>3.6</v>
      </c>
    </row>
    <row r="89" spans="1:5" ht="15" customHeight="1" x14ac:dyDescent="0.25">
      <c r="A89" s="181">
        <v>83</v>
      </c>
      <c r="B89" s="190" t="s">
        <v>1</v>
      </c>
      <c r="C89" s="167" t="s">
        <v>170</v>
      </c>
      <c r="D89" s="183">
        <v>10</v>
      </c>
      <c r="E89" s="182">
        <v>3.6</v>
      </c>
    </row>
    <row r="90" spans="1:5" ht="15" customHeight="1" x14ac:dyDescent="0.25">
      <c r="A90" s="181">
        <v>84</v>
      </c>
      <c r="B90" s="190" t="s">
        <v>45</v>
      </c>
      <c r="C90" s="168" t="s">
        <v>47</v>
      </c>
      <c r="D90" s="183">
        <v>6</v>
      </c>
      <c r="E90" s="182">
        <v>3.5</v>
      </c>
    </row>
    <row r="91" spans="1:5" ht="15" customHeight="1" x14ac:dyDescent="0.25">
      <c r="A91" s="181">
        <v>85</v>
      </c>
      <c r="B91" s="190" t="s">
        <v>36</v>
      </c>
      <c r="C91" s="168" t="s">
        <v>64</v>
      </c>
      <c r="D91" s="183">
        <v>2</v>
      </c>
      <c r="E91" s="182">
        <v>3.5</v>
      </c>
    </row>
    <row r="92" spans="1:5" ht="15" customHeight="1" x14ac:dyDescent="0.25">
      <c r="A92" s="181">
        <v>86</v>
      </c>
      <c r="B92" s="190" t="s">
        <v>28</v>
      </c>
      <c r="C92" s="167" t="s">
        <v>61</v>
      </c>
      <c r="D92" s="183">
        <v>2</v>
      </c>
      <c r="E92" s="182">
        <v>3.5</v>
      </c>
    </row>
    <row r="93" spans="1:5" ht="15" customHeight="1" x14ac:dyDescent="0.25">
      <c r="A93" s="181">
        <v>87</v>
      </c>
      <c r="B93" s="190" t="s">
        <v>25</v>
      </c>
      <c r="C93" s="167" t="s">
        <v>157</v>
      </c>
      <c r="D93" s="183">
        <v>8</v>
      </c>
      <c r="E93" s="182">
        <v>3.5</v>
      </c>
    </row>
    <row r="94" spans="1:5" ht="15" customHeight="1" x14ac:dyDescent="0.25">
      <c r="A94" s="181">
        <v>88</v>
      </c>
      <c r="B94" s="190" t="s">
        <v>1</v>
      </c>
      <c r="C94" s="357" t="s">
        <v>180</v>
      </c>
      <c r="D94" s="183">
        <v>8</v>
      </c>
      <c r="E94" s="182">
        <v>3.5</v>
      </c>
    </row>
    <row r="95" spans="1:5" ht="15" customHeight="1" x14ac:dyDescent="0.25">
      <c r="A95" s="181">
        <v>89</v>
      </c>
      <c r="B95" s="190" t="s">
        <v>0</v>
      </c>
      <c r="C95" s="357" t="s">
        <v>82</v>
      </c>
      <c r="D95" s="183">
        <v>7</v>
      </c>
      <c r="E95" s="529">
        <v>3.4285714285714284</v>
      </c>
    </row>
    <row r="96" spans="1:5" ht="15" customHeight="1" thickBot="1" x14ac:dyDescent="0.3">
      <c r="A96" s="34">
        <v>90</v>
      </c>
      <c r="B96" s="191" t="s">
        <v>25</v>
      </c>
      <c r="C96" s="193" t="s">
        <v>154</v>
      </c>
      <c r="D96" s="192">
        <v>5</v>
      </c>
      <c r="E96" s="194">
        <v>3.4</v>
      </c>
    </row>
    <row r="97" spans="1:5" ht="15" customHeight="1" x14ac:dyDescent="0.25">
      <c r="A97" s="23">
        <v>91</v>
      </c>
      <c r="B97" s="26" t="s">
        <v>1</v>
      </c>
      <c r="C97" s="27" t="s">
        <v>165</v>
      </c>
      <c r="D97" s="64">
        <v>5</v>
      </c>
      <c r="E97" s="63">
        <v>3.4</v>
      </c>
    </row>
    <row r="98" spans="1:5" ht="15" customHeight="1" x14ac:dyDescent="0.25">
      <c r="A98" s="181">
        <v>92</v>
      </c>
      <c r="B98" s="190" t="s">
        <v>25</v>
      </c>
      <c r="C98" s="167" t="s">
        <v>158</v>
      </c>
      <c r="D98" s="183">
        <v>8</v>
      </c>
      <c r="E98" s="182">
        <v>3.375</v>
      </c>
    </row>
    <row r="99" spans="1:5" ht="15" customHeight="1" x14ac:dyDescent="0.25">
      <c r="A99" s="181">
        <v>93</v>
      </c>
      <c r="B99" s="190" t="s">
        <v>28</v>
      </c>
      <c r="C99" s="167" t="s">
        <v>74</v>
      </c>
      <c r="D99" s="183">
        <v>11</v>
      </c>
      <c r="E99" s="182">
        <v>3.3636363636363638</v>
      </c>
    </row>
    <row r="100" spans="1:5" ht="15" customHeight="1" x14ac:dyDescent="0.25">
      <c r="A100" s="181">
        <v>94</v>
      </c>
      <c r="B100" s="301" t="s">
        <v>45</v>
      </c>
      <c r="C100" s="358" t="s">
        <v>181</v>
      </c>
      <c r="D100" s="183">
        <v>6</v>
      </c>
      <c r="E100" s="182">
        <v>3.3333333333333335</v>
      </c>
    </row>
    <row r="101" spans="1:5" ht="15" customHeight="1" x14ac:dyDescent="0.25">
      <c r="A101" s="187">
        <v>95</v>
      </c>
      <c r="B101" s="451" t="s">
        <v>1</v>
      </c>
      <c r="C101" s="452" t="s">
        <v>179</v>
      </c>
      <c r="D101" s="453">
        <v>3</v>
      </c>
      <c r="E101" s="185">
        <v>3.3333333333333335</v>
      </c>
    </row>
    <row r="102" spans="1:5" ht="15" customHeight="1" x14ac:dyDescent="0.25">
      <c r="A102" s="187">
        <v>96</v>
      </c>
      <c r="B102" s="451" t="s">
        <v>36</v>
      </c>
      <c r="C102" s="452" t="s">
        <v>41</v>
      </c>
      <c r="D102" s="453">
        <v>1</v>
      </c>
      <c r="E102" s="185">
        <v>3</v>
      </c>
    </row>
    <row r="103" spans="1:5" ht="15" customHeight="1" x14ac:dyDescent="0.25">
      <c r="A103" s="187">
        <v>97</v>
      </c>
      <c r="B103" s="451" t="s">
        <v>36</v>
      </c>
      <c r="C103" s="452" t="s">
        <v>40</v>
      </c>
      <c r="D103" s="453">
        <v>2</v>
      </c>
      <c r="E103" s="185">
        <v>3</v>
      </c>
    </row>
    <row r="104" spans="1:5" ht="15" customHeight="1" x14ac:dyDescent="0.25">
      <c r="A104" s="187">
        <v>98</v>
      </c>
      <c r="B104" s="451" t="s">
        <v>36</v>
      </c>
      <c r="C104" s="623" t="s">
        <v>188</v>
      </c>
      <c r="D104" s="453">
        <v>1</v>
      </c>
      <c r="E104" s="185">
        <v>3</v>
      </c>
    </row>
    <row r="105" spans="1:5" ht="15" customHeight="1" x14ac:dyDescent="0.25">
      <c r="A105" s="187">
        <v>99</v>
      </c>
      <c r="B105" s="451" t="s">
        <v>28</v>
      </c>
      <c r="C105" s="452" t="s">
        <v>151</v>
      </c>
      <c r="D105" s="453">
        <v>1</v>
      </c>
      <c r="E105" s="185">
        <v>3</v>
      </c>
    </row>
    <row r="106" spans="1:5" ht="15" customHeight="1" thickBot="1" x14ac:dyDescent="0.3">
      <c r="A106" s="34">
        <v>100</v>
      </c>
      <c r="B106" s="191" t="s">
        <v>1</v>
      </c>
      <c r="C106" s="193" t="s">
        <v>204</v>
      </c>
      <c r="D106" s="192">
        <v>1</v>
      </c>
      <c r="E106" s="194">
        <v>3</v>
      </c>
    </row>
    <row r="107" spans="1:5" ht="15" customHeight="1" x14ac:dyDescent="0.25">
      <c r="A107" s="17"/>
      <c r="B107" s="17"/>
      <c r="C107" s="454" t="s">
        <v>83</v>
      </c>
      <c r="D107" s="67"/>
      <c r="E107" s="29">
        <f>AVERAGE(E7:E106)</f>
        <v>3.8642759427859925</v>
      </c>
    </row>
    <row r="108" spans="1:5" ht="15" customHeight="1" x14ac:dyDescent="0.25">
      <c r="A108" s="17"/>
      <c r="B108" s="17"/>
      <c r="C108" s="28"/>
      <c r="D108" s="50" t="s">
        <v>93</v>
      </c>
      <c r="E108" s="57">
        <v>3.92</v>
      </c>
    </row>
    <row r="109" spans="1:5" ht="15" customHeight="1" x14ac:dyDescent="0.25">
      <c r="A109" s="17"/>
      <c r="B109" s="17"/>
      <c r="C109" s="17"/>
      <c r="D109" s="18"/>
      <c r="E109" s="18"/>
    </row>
    <row r="110" spans="1:5" x14ac:dyDescent="0.25">
      <c r="A110" s="17"/>
      <c r="B110" s="17"/>
      <c r="C110" s="17"/>
      <c r="D110" s="18"/>
      <c r="E110" s="18"/>
    </row>
    <row r="111" spans="1:5" x14ac:dyDescent="0.25">
      <c r="A111" s="17"/>
      <c r="B111" s="17"/>
      <c r="C111" s="17"/>
      <c r="D111" s="18"/>
      <c r="E111" s="18"/>
    </row>
    <row r="112" spans="1:5" x14ac:dyDescent="0.25">
      <c r="A112" s="17"/>
      <c r="B112" s="17"/>
      <c r="C112" s="17"/>
      <c r="D112" s="18"/>
      <c r="E112" s="18"/>
    </row>
  </sheetData>
  <mergeCells count="6">
    <mergeCell ref="B2:D2"/>
    <mergeCell ref="E4:E5"/>
    <mergeCell ref="A4:A5"/>
    <mergeCell ref="B4:B5"/>
    <mergeCell ref="C4:C5"/>
    <mergeCell ref="D4:D5"/>
  </mergeCells>
  <conditionalFormatting sqref="E6:E108">
    <cfRule type="cellIs" dxfId="33" priority="1170" stopIfTrue="1" operator="between">
      <formula>$E$107</formula>
      <formula>3.856</formula>
    </cfRule>
    <cfRule type="cellIs" dxfId="32" priority="1171" stopIfTrue="1" operator="lessThan">
      <formula>3.5</formula>
    </cfRule>
    <cfRule type="cellIs" dxfId="31" priority="1172" stopIfTrue="1" operator="between">
      <formula>$E$107</formula>
      <formula>3.5</formula>
    </cfRule>
    <cfRule type="cellIs" dxfId="30" priority="1173" stopIfTrue="1" operator="between">
      <formula>4.499</formula>
      <formula>$E$107</formula>
    </cfRule>
    <cfRule type="cellIs" dxfId="29" priority="1174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0.42578125" style="4" customWidth="1"/>
    <col min="3" max="3" width="31.7109375" style="4" customWidth="1"/>
    <col min="4" max="8" width="7.7109375" style="5" customWidth="1"/>
    <col min="9" max="9" width="8.7109375" style="5" customWidth="1"/>
    <col min="10" max="10" width="7.7109375" style="4" customWidth="1"/>
    <col min="11" max="11" width="9.7109375" style="4" customWidth="1"/>
    <col min="12" max="16384" width="8.85546875" style="4"/>
  </cols>
  <sheetData>
    <row r="1" spans="1:12" s="1" customFormat="1" ht="15" customHeight="1" x14ac:dyDescent="0.25">
      <c r="C1" s="10"/>
      <c r="D1" s="556"/>
      <c r="E1" s="556"/>
      <c r="F1" s="2"/>
      <c r="G1" s="2"/>
      <c r="H1" s="2"/>
      <c r="I1" s="2"/>
      <c r="K1" s="62"/>
      <c r="L1" s="35" t="s">
        <v>99</v>
      </c>
    </row>
    <row r="2" spans="1:12" s="1" customFormat="1" ht="15" customHeight="1" x14ac:dyDescent="0.25">
      <c r="A2" s="12"/>
      <c r="B2" s="12"/>
      <c r="C2" s="550" t="s">
        <v>89</v>
      </c>
      <c r="D2" s="550"/>
      <c r="E2" s="13"/>
      <c r="F2" s="14"/>
      <c r="G2" s="14"/>
      <c r="H2" s="14"/>
      <c r="I2" s="15">
        <v>2025</v>
      </c>
      <c r="K2" s="61"/>
      <c r="L2" s="35" t="s">
        <v>100</v>
      </c>
    </row>
    <row r="3" spans="1:12" s="1" customFormat="1" ht="15" customHeight="1" thickBot="1" x14ac:dyDescent="0.3">
      <c r="A3" s="12"/>
      <c r="B3" s="12"/>
      <c r="C3" s="16"/>
      <c r="D3" s="16"/>
      <c r="E3" s="13"/>
      <c r="F3" s="14"/>
      <c r="G3" s="14"/>
      <c r="H3" s="14"/>
      <c r="I3" s="14"/>
      <c r="K3" s="355"/>
      <c r="L3" s="35" t="s">
        <v>101</v>
      </c>
    </row>
    <row r="4" spans="1:12" s="1" customFormat="1" ht="15" customHeight="1" x14ac:dyDescent="0.25">
      <c r="A4" s="538" t="s">
        <v>57</v>
      </c>
      <c r="B4" s="553" t="s">
        <v>90</v>
      </c>
      <c r="C4" s="553" t="s">
        <v>87</v>
      </c>
      <c r="D4" s="545" t="s">
        <v>91</v>
      </c>
      <c r="E4" s="557" t="s">
        <v>92</v>
      </c>
      <c r="F4" s="558"/>
      <c r="G4" s="558"/>
      <c r="H4" s="559"/>
      <c r="I4" s="547" t="s">
        <v>110</v>
      </c>
      <c r="K4" s="36"/>
      <c r="L4" s="35" t="s">
        <v>102</v>
      </c>
    </row>
    <row r="5" spans="1:12" s="1" customFormat="1" ht="27" customHeight="1" thickBot="1" x14ac:dyDescent="0.3">
      <c r="A5" s="552"/>
      <c r="B5" s="554"/>
      <c r="C5" s="554"/>
      <c r="D5" s="555"/>
      <c r="E5" s="30">
        <v>5</v>
      </c>
      <c r="F5" s="30">
        <v>4</v>
      </c>
      <c r="G5" s="30">
        <v>3</v>
      </c>
      <c r="H5" s="30">
        <v>2</v>
      </c>
      <c r="I5" s="551"/>
    </row>
    <row r="6" spans="1:12" s="1" customFormat="1" ht="15" customHeight="1" thickBot="1" x14ac:dyDescent="0.3">
      <c r="A6" s="184"/>
      <c r="B6" s="58"/>
      <c r="C6" s="58" t="s">
        <v>119</v>
      </c>
      <c r="D6" s="59">
        <f>D7+D15+D26+D43+D60+D75+D104</f>
        <v>1137</v>
      </c>
      <c r="E6" s="264">
        <f>E7+E15+E26+E43+E60+E75+E104</f>
        <v>205</v>
      </c>
      <c r="F6" s="264">
        <f>F7+F15+F26+F43+F60+F75+F104</f>
        <v>646</v>
      </c>
      <c r="G6" s="264">
        <f>G7+G15+G26+G43+G60+G75+G104</f>
        <v>278</v>
      </c>
      <c r="H6" s="264">
        <f>H7+H15+H26+H43+H60+H75+H104</f>
        <v>8</v>
      </c>
      <c r="I6" s="186">
        <f t="shared" ref="I6" si="0">(H6*2+G6*3+F6*4+E6*5)/D6</f>
        <v>3.9217238346525947</v>
      </c>
      <c r="J6" s="561"/>
    </row>
    <row r="7" spans="1:12" s="1" customFormat="1" ht="15" customHeight="1" thickBot="1" x14ac:dyDescent="0.3">
      <c r="A7" s="189"/>
      <c r="B7" s="52"/>
      <c r="C7" s="52" t="s">
        <v>111</v>
      </c>
      <c r="D7" s="262">
        <f>SUM(D8:D14)</f>
        <v>113</v>
      </c>
      <c r="E7" s="263">
        <f>SUM(E8:E14)</f>
        <v>22</v>
      </c>
      <c r="F7" s="263">
        <f>SUM(F8:F14)</f>
        <v>64</v>
      </c>
      <c r="G7" s="263">
        <f>SUM(G8:G14)</f>
        <v>25</v>
      </c>
      <c r="H7" s="263">
        <f>SUM(H8:H14)</f>
        <v>2</v>
      </c>
      <c r="I7" s="65">
        <f>AVERAGE(I8:I14)</f>
        <v>4.0056972789115646</v>
      </c>
    </row>
    <row r="8" spans="1:12" s="3" customFormat="1" ht="15" customHeight="1" x14ac:dyDescent="0.25">
      <c r="A8" s="181">
        <v>1</v>
      </c>
      <c r="B8" s="279">
        <v>10002</v>
      </c>
      <c r="C8" s="334" t="s">
        <v>145</v>
      </c>
      <c r="D8" s="251">
        <v>12</v>
      </c>
      <c r="E8" s="252">
        <v>5</v>
      </c>
      <c r="F8" s="252">
        <v>3</v>
      </c>
      <c r="G8" s="252">
        <v>3</v>
      </c>
      <c r="H8" s="252">
        <v>1</v>
      </c>
      <c r="I8" s="182">
        <f>(H8*2+G8*3+F8*4+E8*5)/D8</f>
        <v>4</v>
      </c>
    </row>
    <row r="9" spans="1:12" s="3" customFormat="1" ht="15" customHeight="1" x14ac:dyDescent="0.25">
      <c r="A9" s="181">
        <v>2</v>
      </c>
      <c r="B9" s="277">
        <v>10090</v>
      </c>
      <c r="C9" s="284" t="s">
        <v>71</v>
      </c>
      <c r="D9" s="251">
        <v>21</v>
      </c>
      <c r="E9" s="252">
        <v>3</v>
      </c>
      <c r="F9" s="252">
        <v>14</v>
      </c>
      <c r="G9" s="252">
        <v>4</v>
      </c>
      <c r="H9" s="252"/>
      <c r="I9" s="185">
        <f t="shared" ref="I9:I14" si="1">(H9*2+G9*3+F9*4+E9*5)/D9</f>
        <v>3.9523809523809526</v>
      </c>
    </row>
    <row r="10" spans="1:12" s="3" customFormat="1" ht="15" customHeight="1" x14ac:dyDescent="0.25">
      <c r="A10" s="181">
        <v>3</v>
      </c>
      <c r="B10" s="277">
        <v>10004</v>
      </c>
      <c r="C10" s="284" t="s">
        <v>68</v>
      </c>
      <c r="D10" s="251">
        <v>40</v>
      </c>
      <c r="E10" s="252">
        <v>8</v>
      </c>
      <c r="F10" s="252">
        <v>23</v>
      </c>
      <c r="G10" s="252">
        <v>9</v>
      </c>
      <c r="H10" s="252"/>
      <c r="I10" s="185">
        <f t="shared" si="1"/>
        <v>3.9750000000000001</v>
      </c>
    </row>
    <row r="11" spans="1:12" s="3" customFormat="1" ht="15" customHeight="1" x14ac:dyDescent="0.25">
      <c r="A11" s="181">
        <v>4</v>
      </c>
      <c r="B11" s="277">
        <v>10001</v>
      </c>
      <c r="C11" s="400" t="s">
        <v>199</v>
      </c>
      <c r="D11" s="251">
        <v>7</v>
      </c>
      <c r="E11" s="252"/>
      <c r="F11" s="252">
        <v>7</v>
      </c>
      <c r="G11" s="252"/>
      <c r="H11" s="252"/>
      <c r="I11" s="185">
        <f t="shared" si="1"/>
        <v>4</v>
      </c>
    </row>
    <row r="12" spans="1:12" s="3" customFormat="1" ht="15" customHeight="1" x14ac:dyDescent="0.25">
      <c r="A12" s="181">
        <v>5</v>
      </c>
      <c r="B12" s="277">
        <v>10190</v>
      </c>
      <c r="C12" s="285" t="s">
        <v>130</v>
      </c>
      <c r="D12" s="251">
        <v>16</v>
      </c>
      <c r="E12" s="252">
        <v>2</v>
      </c>
      <c r="F12" s="252">
        <v>9</v>
      </c>
      <c r="G12" s="252">
        <v>5</v>
      </c>
      <c r="H12" s="252"/>
      <c r="I12" s="185">
        <f t="shared" si="1"/>
        <v>3.8125</v>
      </c>
    </row>
    <row r="13" spans="1:12" s="3" customFormat="1" ht="15" customHeight="1" x14ac:dyDescent="0.25">
      <c r="A13" s="181">
        <v>6</v>
      </c>
      <c r="B13" s="279">
        <v>10320</v>
      </c>
      <c r="C13" s="286" t="s">
        <v>72</v>
      </c>
      <c r="D13" s="251">
        <v>15</v>
      </c>
      <c r="E13" s="252">
        <v>3</v>
      </c>
      <c r="F13" s="252">
        <v>7</v>
      </c>
      <c r="G13" s="252">
        <v>4</v>
      </c>
      <c r="H13" s="252">
        <v>1</v>
      </c>
      <c r="I13" s="182">
        <f t="shared" si="1"/>
        <v>3.8</v>
      </c>
    </row>
    <row r="14" spans="1:12" s="3" customFormat="1" ht="15" customHeight="1" thickBot="1" x14ac:dyDescent="0.3">
      <c r="A14" s="181">
        <v>7</v>
      </c>
      <c r="B14" s="279">
        <v>10086</v>
      </c>
      <c r="C14" s="167" t="s">
        <v>128</v>
      </c>
      <c r="D14" s="251">
        <v>2</v>
      </c>
      <c r="E14" s="252">
        <v>1</v>
      </c>
      <c r="F14" s="252">
        <v>1</v>
      </c>
      <c r="G14" s="252"/>
      <c r="H14" s="252"/>
      <c r="I14" s="182">
        <f t="shared" si="1"/>
        <v>4.5</v>
      </c>
    </row>
    <row r="15" spans="1:12" s="3" customFormat="1" ht="15" customHeight="1" thickBot="1" x14ac:dyDescent="0.25">
      <c r="A15" s="189"/>
      <c r="B15" s="265"/>
      <c r="C15" s="53" t="s">
        <v>112</v>
      </c>
      <c r="D15" s="253">
        <f>SUM(D16:D25)</f>
        <v>103</v>
      </c>
      <c r="E15" s="254">
        <f>SUM(E16:E25)</f>
        <v>15</v>
      </c>
      <c r="F15" s="254">
        <f>SUM(F16:F25)</f>
        <v>54</v>
      </c>
      <c r="G15" s="254">
        <f>SUM(G16:G25)</f>
        <v>31</v>
      </c>
      <c r="H15" s="254">
        <f>SUM(H16:H25)</f>
        <v>3</v>
      </c>
      <c r="I15" s="54">
        <f>AVERAGE(I16:I25)</f>
        <v>3.79654807084124</v>
      </c>
      <c r="L15" s="8"/>
    </row>
    <row r="16" spans="1:12" s="3" customFormat="1" ht="15" customHeight="1" x14ac:dyDescent="0.2">
      <c r="A16" s="287">
        <v>1</v>
      </c>
      <c r="B16" s="266">
        <v>20040</v>
      </c>
      <c r="C16" s="276" t="s">
        <v>50</v>
      </c>
      <c r="D16" s="268">
        <v>3</v>
      </c>
      <c r="E16" s="269">
        <v>1</v>
      </c>
      <c r="F16" s="269">
        <v>2</v>
      </c>
      <c r="G16" s="269"/>
      <c r="H16" s="269"/>
      <c r="I16" s="288">
        <f t="shared" ref="I16:I23" si="2">(H16*2+G16*3+F16*4+E16*5)/D16</f>
        <v>4.333333333333333</v>
      </c>
      <c r="L16" s="8"/>
    </row>
    <row r="17" spans="1:12" s="3" customFormat="1" ht="15" customHeight="1" x14ac:dyDescent="0.2">
      <c r="A17" s="148">
        <v>2</v>
      </c>
      <c r="B17" s="267">
        <v>20061</v>
      </c>
      <c r="C17" s="275" t="s">
        <v>49</v>
      </c>
      <c r="D17" s="270">
        <v>17</v>
      </c>
      <c r="E17" s="271">
        <v>3</v>
      </c>
      <c r="F17" s="271">
        <v>7</v>
      </c>
      <c r="G17" s="271">
        <v>7</v>
      </c>
      <c r="H17" s="271"/>
      <c r="I17" s="289">
        <f t="shared" si="2"/>
        <v>3.7647058823529411</v>
      </c>
      <c r="L17" s="8"/>
    </row>
    <row r="18" spans="1:12" s="3" customFormat="1" ht="15" customHeight="1" x14ac:dyDescent="0.2">
      <c r="A18" s="148">
        <v>3</v>
      </c>
      <c r="B18" s="267">
        <v>21020</v>
      </c>
      <c r="C18" s="275" t="s">
        <v>51</v>
      </c>
      <c r="D18" s="270">
        <v>8</v>
      </c>
      <c r="E18" s="271"/>
      <c r="F18" s="271">
        <v>5</v>
      </c>
      <c r="G18" s="271">
        <v>3</v>
      </c>
      <c r="H18" s="271"/>
      <c r="I18" s="289">
        <f t="shared" si="2"/>
        <v>3.625</v>
      </c>
      <c r="L18" s="8"/>
    </row>
    <row r="19" spans="1:12" s="3" customFormat="1" ht="15" customHeight="1" x14ac:dyDescent="0.2">
      <c r="A19" s="148">
        <v>4</v>
      </c>
      <c r="B19" s="267">
        <v>20060</v>
      </c>
      <c r="C19" s="275" t="s">
        <v>52</v>
      </c>
      <c r="D19" s="270">
        <v>31</v>
      </c>
      <c r="E19" s="271">
        <v>5</v>
      </c>
      <c r="F19" s="271">
        <v>18</v>
      </c>
      <c r="G19" s="271">
        <v>8</v>
      </c>
      <c r="H19" s="271"/>
      <c r="I19" s="289">
        <f t="shared" si="2"/>
        <v>3.903225806451613</v>
      </c>
      <c r="L19" s="8"/>
    </row>
    <row r="20" spans="1:12" s="3" customFormat="1" ht="15" customHeight="1" x14ac:dyDescent="0.2">
      <c r="A20" s="148">
        <v>5</v>
      </c>
      <c r="B20" s="267">
        <v>20400</v>
      </c>
      <c r="C20" s="275" t="s">
        <v>53</v>
      </c>
      <c r="D20" s="270">
        <v>17</v>
      </c>
      <c r="E20" s="271">
        <v>3</v>
      </c>
      <c r="F20" s="271">
        <v>7</v>
      </c>
      <c r="G20" s="271">
        <v>6</v>
      </c>
      <c r="H20" s="271">
        <v>1</v>
      </c>
      <c r="I20" s="289">
        <f t="shared" si="2"/>
        <v>3.7058823529411766</v>
      </c>
      <c r="L20" s="8"/>
    </row>
    <row r="21" spans="1:12" s="3" customFormat="1" ht="15" customHeight="1" x14ac:dyDescent="0.2">
      <c r="A21" s="148">
        <v>6</v>
      </c>
      <c r="B21" s="267">
        <v>20080</v>
      </c>
      <c r="C21" s="397" t="s">
        <v>183</v>
      </c>
      <c r="D21" s="270">
        <v>2</v>
      </c>
      <c r="E21" s="271"/>
      <c r="F21" s="271">
        <v>2</v>
      </c>
      <c r="G21" s="271"/>
      <c r="H21" s="271"/>
      <c r="I21" s="289">
        <f t="shared" si="2"/>
        <v>4</v>
      </c>
      <c r="L21" s="8"/>
    </row>
    <row r="22" spans="1:12" s="3" customFormat="1" ht="15" customHeight="1" x14ac:dyDescent="0.2">
      <c r="A22" s="148">
        <v>7</v>
      </c>
      <c r="B22" s="267">
        <v>20460</v>
      </c>
      <c r="C22" s="397" t="s">
        <v>191</v>
      </c>
      <c r="D22" s="270">
        <v>8</v>
      </c>
      <c r="E22" s="271">
        <v>1</v>
      </c>
      <c r="F22" s="271">
        <v>6</v>
      </c>
      <c r="G22" s="271">
        <v>1</v>
      </c>
      <c r="H22" s="271"/>
      <c r="I22" s="289">
        <f t="shared" si="2"/>
        <v>4</v>
      </c>
      <c r="L22" s="8"/>
    </row>
    <row r="23" spans="1:12" s="3" customFormat="1" ht="15" customHeight="1" x14ac:dyDescent="0.2">
      <c r="A23" s="148">
        <v>8</v>
      </c>
      <c r="B23" s="267">
        <v>20550</v>
      </c>
      <c r="C23" s="275" t="s">
        <v>47</v>
      </c>
      <c r="D23" s="270">
        <v>6</v>
      </c>
      <c r="E23" s="271">
        <v>1</v>
      </c>
      <c r="F23" s="271">
        <v>2</v>
      </c>
      <c r="G23" s="271">
        <v>2</v>
      </c>
      <c r="H23" s="271">
        <v>1</v>
      </c>
      <c r="I23" s="289">
        <f t="shared" si="2"/>
        <v>3.5</v>
      </c>
      <c r="L23" s="8"/>
    </row>
    <row r="24" spans="1:12" s="3" customFormat="1" ht="15" customHeight="1" x14ac:dyDescent="0.25">
      <c r="A24" s="20">
        <v>9</v>
      </c>
      <c r="B24" s="24">
        <v>20630</v>
      </c>
      <c r="C24" s="398" t="s">
        <v>198</v>
      </c>
      <c r="D24" s="256">
        <v>5</v>
      </c>
      <c r="E24" s="257"/>
      <c r="F24" s="257">
        <v>4</v>
      </c>
      <c r="G24" s="257">
        <v>1</v>
      </c>
      <c r="H24" s="257"/>
      <c r="I24" s="66">
        <f t="shared" ref="I24:I25" si="3">(H24*2+G24*3+F24*4+E24*5)/D24</f>
        <v>3.8</v>
      </c>
    </row>
    <row r="25" spans="1:12" s="3" customFormat="1" ht="15" customHeight="1" thickBot="1" x14ac:dyDescent="0.3">
      <c r="A25" s="187">
        <v>10</v>
      </c>
      <c r="B25" s="277">
        <v>20900</v>
      </c>
      <c r="C25" s="399" t="s">
        <v>181</v>
      </c>
      <c r="D25" s="258">
        <v>6</v>
      </c>
      <c r="E25" s="259">
        <v>1</v>
      </c>
      <c r="F25" s="259">
        <v>1</v>
      </c>
      <c r="G25" s="259">
        <v>3</v>
      </c>
      <c r="H25" s="278">
        <v>1</v>
      </c>
      <c r="I25" s="185">
        <f t="shared" si="3"/>
        <v>3.3333333333333335</v>
      </c>
    </row>
    <row r="26" spans="1:12" s="3" customFormat="1" ht="15" customHeight="1" thickBot="1" x14ac:dyDescent="0.25">
      <c r="A26" s="189"/>
      <c r="B26" s="265"/>
      <c r="C26" s="53" t="s">
        <v>113</v>
      </c>
      <c r="D26" s="253">
        <f>SUM(D27:D42)</f>
        <v>103</v>
      </c>
      <c r="E26" s="254">
        <f>SUM(E27:E42)</f>
        <v>17</v>
      </c>
      <c r="F26" s="254">
        <f>SUM(F27:F42)</f>
        <v>56</v>
      </c>
      <c r="G26" s="254">
        <f>SUM(G27:G42)</f>
        <v>30</v>
      </c>
      <c r="H26" s="254">
        <f>SUM(H27:H42)</f>
        <v>0</v>
      </c>
      <c r="I26" s="54">
        <f>AVERAGE(I27:I42)</f>
        <v>3.739700776143791</v>
      </c>
    </row>
    <row r="27" spans="1:12" s="3" customFormat="1" ht="15" customHeight="1" x14ac:dyDescent="0.25">
      <c r="A27" s="287">
        <v>1</v>
      </c>
      <c r="B27" s="266">
        <v>30070</v>
      </c>
      <c r="C27" s="276" t="s">
        <v>73</v>
      </c>
      <c r="D27" s="268">
        <v>16</v>
      </c>
      <c r="E27" s="269">
        <v>2</v>
      </c>
      <c r="F27" s="269">
        <v>11</v>
      </c>
      <c r="G27" s="269">
        <v>3</v>
      </c>
      <c r="H27" s="269"/>
      <c r="I27" s="66">
        <f t="shared" ref="I27:I37" si="4">(H27*2+G27*3+F27*4+E27*5)/D27</f>
        <v>3.9375</v>
      </c>
    </row>
    <row r="28" spans="1:12" s="3" customFormat="1" ht="15" customHeight="1" x14ac:dyDescent="0.25">
      <c r="A28" s="148">
        <v>2</v>
      </c>
      <c r="B28" s="267">
        <v>30480</v>
      </c>
      <c r="C28" s="275" t="s">
        <v>133</v>
      </c>
      <c r="D28" s="270">
        <v>9</v>
      </c>
      <c r="E28" s="271">
        <v>2</v>
      </c>
      <c r="F28" s="271">
        <v>7</v>
      </c>
      <c r="G28" s="271"/>
      <c r="H28" s="271"/>
      <c r="I28" s="66">
        <f t="shared" si="4"/>
        <v>4.2222222222222223</v>
      </c>
    </row>
    <row r="29" spans="1:12" s="3" customFormat="1" ht="15" customHeight="1" x14ac:dyDescent="0.25">
      <c r="A29" s="148">
        <v>3</v>
      </c>
      <c r="B29" s="267">
        <v>30460</v>
      </c>
      <c r="C29" s="275" t="s">
        <v>67</v>
      </c>
      <c r="D29" s="270">
        <v>10</v>
      </c>
      <c r="E29" s="271">
        <v>1</v>
      </c>
      <c r="F29" s="271">
        <v>5</v>
      </c>
      <c r="G29" s="271">
        <v>4</v>
      </c>
      <c r="H29" s="271"/>
      <c r="I29" s="66">
        <f t="shared" si="4"/>
        <v>3.7</v>
      </c>
    </row>
    <row r="30" spans="1:12" s="3" customFormat="1" ht="15" customHeight="1" x14ac:dyDescent="0.25">
      <c r="A30" s="148">
        <v>4</v>
      </c>
      <c r="B30" s="267">
        <v>30030</v>
      </c>
      <c r="C30" s="336" t="s">
        <v>148</v>
      </c>
      <c r="D30" s="270">
        <v>17</v>
      </c>
      <c r="E30" s="271">
        <v>4</v>
      </c>
      <c r="F30" s="271">
        <v>10</v>
      </c>
      <c r="G30" s="271">
        <v>3</v>
      </c>
      <c r="H30" s="271"/>
      <c r="I30" s="66">
        <f t="shared" si="4"/>
        <v>4.0588235294117645</v>
      </c>
    </row>
    <row r="31" spans="1:12" s="3" customFormat="1" ht="15" customHeight="1" x14ac:dyDescent="0.25">
      <c r="A31" s="148">
        <v>5</v>
      </c>
      <c r="B31" s="267">
        <v>31000</v>
      </c>
      <c r="C31" s="275" t="s">
        <v>65</v>
      </c>
      <c r="D31" s="270">
        <v>7</v>
      </c>
      <c r="E31" s="271">
        <v>2</v>
      </c>
      <c r="F31" s="271">
        <v>3</v>
      </c>
      <c r="G31" s="271">
        <v>2</v>
      </c>
      <c r="H31" s="271"/>
      <c r="I31" s="66">
        <f t="shared" si="4"/>
        <v>4</v>
      </c>
    </row>
    <row r="32" spans="1:12" s="3" customFormat="1" ht="15" customHeight="1" x14ac:dyDescent="0.25">
      <c r="A32" s="148">
        <v>6</v>
      </c>
      <c r="B32" s="267">
        <v>30130</v>
      </c>
      <c r="C32" s="275" t="s">
        <v>41</v>
      </c>
      <c r="D32" s="270">
        <v>1</v>
      </c>
      <c r="E32" s="271"/>
      <c r="F32" s="271"/>
      <c r="G32" s="271">
        <v>1</v>
      </c>
      <c r="H32" s="271"/>
      <c r="I32" s="66">
        <f t="shared" si="4"/>
        <v>3</v>
      </c>
    </row>
    <row r="33" spans="1:9" s="3" customFormat="1" ht="15" customHeight="1" x14ac:dyDescent="0.25">
      <c r="A33" s="148">
        <v>7</v>
      </c>
      <c r="B33" s="267">
        <v>30160</v>
      </c>
      <c r="C33" s="336" t="s">
        <v>147</v>
      </c>
      <c r="D33" s="270">
        <v>3</v>
      </c>
      <c r="E33" s="271">
        <v>1</v>
      </c>
      <c r="F33" s="271"/>
      <c r="G33" s="271">
        <v>2</v>
      </c>
      <c r="H33" s="271"/>
      <c r="I33" s="66">
        <f t="shared" si="4"/>
        <v>3.6666666666666665</v>
      </c>
    </row>
    <row r="34" spans="1:9" s="3" customFormat="1" ht="15" customHeight="1" x14ac:dyDescent="0.25">
      <c r="A34" s="148">
        <v>8</v>
      </c>
      <c r="B34" s="267">
        <v>30310</v>
      </c>
      <c r="C34" s="275" t="s">
        <v>39</v>
      </c>
      <c r="D34" s="270">
        <v>1</v>
      </c>
      <c r="E34" s="271"/>
      <c r="F34" s="271">
        <v>1</v>
      </c>
      <c r="G34" s="271"/>
      <c r="H34" s="271"/>
      <c r="I34" s="66">
        <f t="shared" si="4"/>
        <v>4</v>
      </c>
    </row>
    <row r="35" spans="1:9" s="3" customFormat="1" ht="15" customHeight="1" x14ac:dyDescent="0.25">
      <c r="A35" s="148">
        <v>9</v>
      </c>
      <c r="B35" s="267">
        <v>30440</v>
      </c>
      <c r="C35" s="275" t="s">
        <v>40</v>
      </c>
      <c r="D35" s="270">
        <v>2</v>
      </c>
      <c r="E35" s="271"/>
      <c r="F35" s="271"/>
      <c r="G35" s="271">
        <v>2</v>
      </c>
      <c r="H35" s="271"/>
      <c r="I35" s="66">
        <f t="shared" si="4"/>
        <v>3</v>
      </c>
    </row>
    <row r="36" spans="1:9" s="3" customFormat="1" ht="15" customHeight="1" x14ac:dyDescent="0.25">
      <c r="A36" s="148">
        <v>10</v>
      </c>
      <c r="B36" s="267">
        <v>30530</v>
      </c>
      <c r="C36" s="336" t="s">
        <v>149</v>
      </c>
      <c r="D36" s="270">
        <v>10</v>
      </c>
      <c r="E36" s="271">
        <v>1</v>
      </c>
      <c r="F36" s="271">
        <v>6</v>
      </c>
      <c r="G36" s="271">
        <v>3</v>
      </c>
      <c r="H36" s="271"/>
      <c r="I36" s="66">
        <f t="shared" si="4"/>
        <v>3.8</v>
      </c>
    </row>
    <row r="37" spans="1:9" s="3" customFormat="1" ht="15" customHeight="1" x14ac:dyDescent="0.25">
      <c r="A37" s="148">
        <v>11</v>
      </c>
      <c r="B37" s="267">
        <v>30640</v>
      </c>
      <c r="C37" s="275" t="s">
        <v>44</v>
      </c>
      <c r="D37" s="270">
        <v>8</v>
      </c>
      <c r="E37" s="271">
        <v>1</v>
      </c>
      <c r="F37" s="271">
        <v>4</v>
      </c>
      <c r="G37" s="271">
        <v>3</v>
      </c>
      <c r="H37" s="271"/>
      <c r="I37" s="66">
        <f t="shared" si="4"/>
        <v>3.75</v>
      </c>
    </row>
    <row r="38" spans="1:9" s="3" customFormat="1" ht="15" customHeight="1" x14ac:dyDescent="0.25">
      <c r="A38" s="287">
        <v>12</v>
      </c>
      <c r="B38" s="266">
        <v>30650</v>
      </c>
      <c r="C38" s="430" t="s">
        <v>189</v>
      </c>
      <c r="D38" s="270">
        <v>2</v>
      </c>
      <c r="E38" s="271">
        <v>1</v>
      </c>
      <c r="F38" s="271">
        <v>1</v>
      </c>
      <c r="G38" s="271"/>
      <c r="H38" s="271"/>
      <c r="I38" s="66">
        <f t="shared" ref="I38:I40" si="5">(H38*2+G38*3+F38*4+E38*5)/D38</f>
        <v>4.5</v>
      </c>
    </row>
    <row r="39" spans="1:9" s="3" customFormat="1" ht="15" customHeight="1" x14ac:dyDescent="0.25">
      <c r="A39" s="287">
        <v>13</v>
      </c>
      <c r="B39" s="266">
        <v>30790</v>
      </c>
      <c r="C39" s="276" t="s">
        <v>64</v>
      </c>
      <c r="D39" s="270">
        <v>2</v>
      </c>
      <c r="E39" s="271"/>
      <c r="F39" s="271">
        <v>1</v>
      </c>
      <c r="G39" s="271">
        <v>1</v>
      </c>
      <c r="H39" s="271"/>
      <c r="I39" s="66">
        <f t="shared" si="5"/>
        <v>3.5</v>
      </c>
    </row>
    <row r="40" spans="1:9" s="3" customFormat="1" ht="15" customHeight="1" x14ac:dyDescent="0.25">
      <c r="A40" s="20">
        <v>14</v>
      </c>
      <c r="B40" s="24">
        <v>30890</v>
      </c>
      <c r="C40" s="517" t="s">
        <v>37</v>
      </c>
      <c r="D40" s="270">
        <v>1</v>
      </c>
      <c r="E40" s="271"/>
      <c r="F40" s="271"/>
      <c r="G40" s="271">
        <v>1</v>
      </c>
      <c r="H40" s="271"/>
      <c r="I40" s="66">
        <f t="shared" si="5"/>
        <v>3</v>
      </c>
    </row>
    <row r="41" spans="1:9" ht="15" customHeight="1" x14ac:dyDescent="0.25">
      <c r="A41" s="20">
        <v>15</v>
      </c>
      <c r="B41" s="24">
        <v>30940</v>
      </c>
      <c r="C41" s="25" t="s">
        <v>35</v>
      </c>
      <c r="D41" s="256">
        <v>4</v>
      </c>
      <c r="E41" s="257">
        <v>1</v>
      </c>
      <c r="F41" s="257">
        <v>2</v>
      </c>
      <c r="G41" s="257">
        <v>1</v>
      </c>
      <c r="H41" s="257"/>
      <c r="I41" s="66">
        <f t="shared" ref="I41:I42" si="6">(H41*2+G41*3+F41*4+E41*5)/D41</f>
        <v>4</v>
      </c>
    </row>
    <row r="42" spans="1:9" ht="15" customHeight="1" thickBot="1" x14ac:dyDescent="0.3">
      <c r="A42" s="181">
        <v>16</v>
      </c>
      <c r="B42" s="279">
        <v>31480</v>
      </c>
      <c r="C42" s="167" t="s">
        <v>42</v>
      </c>
      <c r="D42" s="251">
        <v>10</v>
      </c>
      <c r="E42" s="252">
        <v>1</v>
      </c>
      <c r="F42" s="252">
        <v>5</v>
      </c>
      <c r="G42" s="252">
        <v>4</v>
      </c>
      <c r="H42" s="255"/>
      <c r="I42" s="182">
        <f t="shared" si="6"/>
        <v>3.7</v>
      </c>
    </row>
    <row r="43" spans="1:9" ht="15" customHeight="1" thickBot="1" x14ac:dyDescent="0.3">
      <c r="A43" s="189"/>
      <c r="B43" s="265"/>
      <c r="C43" s="55" t="s">
        <v>114</v>
      </c>
      <c r="D43" s="253">
        <f>SUM(D44:D59)</f>
        <v>199</v>
      </c>
      <c r="E43" s="254">
        <f>SUM(E44:E59)</f>
        <v>44</v>
      </c>
      <c r="F43" s="254">
        <f>SUM(F44:F59)</f>
        <v>117</v>
      </c>
      <c r="G43" s="254">
        <f>SUM(G44:G59)</f>
        <v>37</v>
      </c>
      <c r="H43" s="254">
        <f>SUM(H44:H59)</f>
        <v>1</v>
      </c>
      <c r="I43" s="54">
        <f>AVERAGE(I44:I59)</f>
        <v>3.9528876487579292</v>
      </c>
    </row>
    <row r="44" spans="1:9" ht="15" customHeight="1" x14ac:dyDescent="0.25">
      <c r="A44" s="20">
        <v>1</v>
      </c>
      <c r="B44" s="279">
        <v>40010</v>
      </c>
      <c r="C44" s="167" t="s">
        <v>134</v>
      </c>
      <c r="D44" s="256">
        <v>35</v>
      </c>
      <c r="E44" s="257">
        <v>8</v>
      </c>
      <c r="F44" s="257">
        <v>21</v>
      </c>
      <c r="G44" s="257">
        <v>6</v>
      </c>
      <c r="H44" s="257"/>
      <c r="I44" s="281">
        <f t="shared" ref="I44:I59" si="7">(H44*2+G44*3+F44*4+E44*5)/D44</f>
        <v>4.0571428571428569</v>
      </c>
    </row>
    <row r="45" spans="1:9" ht="15" customHeight="1" x14ac:dyDescent="0.25">
      <c r="A45" s="20">
        <v>2</v>
      </c>
      <c r="B45" s="279">
        <v>40030</v>
      </c>
      <c r="C45" s="167" t="s">
        <v>127</v>
      </c>
      <c r="D45" s="251">
        <v>7</v>
      </c>
      <c r="E45" s="252">
        <v>2</v>
      </c>
      <c r="F45" s="252">
        <v>5</v>
      </c>
      <c r="G45" s="252"/>
      <c r="H45" s="255"/>
      <c r="I45" s="281">
        <f t="shared" si="7"/>
        <v>4.2857142857142856</v>
      </c>
    </row>
    <row r="46" spans="1:9" ht="15" customHeight="1" x14ac:dyDescent="0.25">
      <c r="A46" s="181">
        <v>3</v>
      </c>
      <c r="B46" s="279">
        <v>40410</v>
      </c>
      <c r="C46" s="167" t="s">
        <v>75</v>
      </c>
      <c r="D46" s="251">
        <v>44</v>
      </c>
      <c r="E46" s="252">
        <v>14</v>
      </c>
      <c r="F46" s="252">
        <v>27</v>
      </c>
      <c r="G46" s="252">
        <v>3</v>
      </c>
      <c r="H46" s="252"/>
      <c r="I46" s="281">
        <f t="shared" si="7"/>
        <v>4.25</v>
      </c>
    </row>
    <row r="47" spans="1:9" ht="15" customHeight="1" x14ac:dyDescent="0.25">
      <c r="A47" s="181">
        <v>4</v>
      </c>
      <c r="B47" s="279">
        <v>40011</v>
      </c>
      <c r="C47" s="293" t="s">
        <v>85</v>
      </c>
      <c r="D47" s="251">
        <v>23</v>
      </c>
      <c r="E47" s="252">
        <v>4</v>
      </c>
      <c r="F47" s="252">
        <v>14</v>
      </c>
      <c r="G47" s="252">
        <v>5</v>
      </c>
      <c r="H47" s="259"/>
      <c r="I47" s="281">
        <f t="shared" si="7"/>
        <v>3.9565217391304346</v>
      </c>
    </row>
    <row r="48" spans="1:9" ht="15" customHeight="1" x14ac:dyDescent="0.25">
      <c r="A48" s="181">
        <v>5</v>
      </c>
      <c r="B48" s="279">
        <v>40080</v>
      </c>
      <c r="C48" s="280" t="s">
        <v>32</v>
      </c>
      <c r="D48" s="251">
        <v>9</v>
      </c>
      <c r="E48" s="252">
        <v>5</v>
      </c>
      <c r="F48" s="252">
        <v>4</v>
      </c>
      <c r="G48" s="282"/>
      <c r="H48" s="283"/>
      <c r="I48" s="281">
        <f t="shared" si="7"/>
        <v>4.5555555555555554</v>
      </c>
    </row>
    <row r="49" spans="1:10" ht="15" customHeight="1" x14ac:dyDescent="0.25">
      <c r="A49" s="181">
        <v>6</v>
      </c>
      <c r="B49" s="279">
        <v>40100</v>
      </c>
      <c r="C49" s="280" t="s">
        <v>31</v>
      </c>
      <c r="D49" s="251">
        <v>5</v>
      </c>
      <c r="E49" s="252"/>
      <c r="F49" s="252">
        <v>3</v>
      </c>
      <c r="G49" s="282">
        <v>2</v>
      </c>
      <c r="H49" s="283"/>
      <c r="I49" s="281">
        <f t="shared" si="7"/>
        <v>3.6</v>
      </c>
    </row>
    <row r="50" spans="1:10" ht="15" customHeight="1" x14ac:dyDescent="0.25">
      <c r="A50" s="181">
        <v>7</v>
      </c>
      <c r="B50" s="279">
        <v>40020</v>
      </c>
      <c r="C50" s="431" t="s">
        <v>200</v>
      </c>
      <c r="D50" s="251">
        <v>1</v>
      </c>
      <c r="E50" s="252">
        <v>1</v>
      </c>
      <c r="F50" s="252"/>
      <c r="G50" s="282"/>
      <c r="H50" s="283"/>
      <c r="I50" s="281">
        <f t="shared" ref="I50" si="8">(H50*2+G50*3+F50*4+E50*5)/D50</f>
        <v>5</v>
      </c>
    </row>
    <row r="51" spans="1:10" ht="15" customHeight="1" x14ac:dyDescent="0.25">
      <c r="A51" s="181">
        <v>8</v>
      </c>
      <c r="B51" s="279">
        <v>40031</v>
      </c>
      <c r="C51" s="396" t="s">
        <v>197</v>
      </c>
      <c r="D51" s="251">
        <v>4</v>
      </c>
      <c r="E51" s="252">
        <v>1</v>
      </c>
      <c r="F51" s="252">
        <v>1</v>
      </c>
      <c r="G51" s="282">
        <v>2</v>
      </c>
      <c r="H51" s="283"/>
      <c r="I51" s="281">
        <f t="shared" si="7"/>
        <v>3.75</v>
      </c>
    </row>
    <row r="52" spans="1:10" ht="15" customHeight="1" x14ac:dyDescent="0.25">
      <c r="A52" s="181">
        <v>9</v>
      </c>
      <c r="B52" s="279">
        <v>40300</v>
      </c>
      <c r="C52" s="518" t="s">
        <v>61</v>
      </c>
      <c r="D52" s="251">
        <v>2</v>
      </c>
      <c r="E52" s="252"/>
      <c r="F52" s="252">
        <v>1</v>
      </c>
      <c r="G52" s="282">
        <v>1</v>
      </c>
      <c r="H52" s="283"/>
      <c r="I52" s="281">
        <f t="shared" si="7"/>
        <v>3.5</v>
      </c>
    </row>
    <row r="53" spans="1:10" ht="15" customHeight="1" x14ac:dyDescent="0.25">
      <c r="A53" s="181">
        <v>10</v>
      </c>
      <c r="B53" s="279">
        <v>40720</v>
      </c>
      <c r="C53" s="396" t="s">
        <v>196</v>
      </c>
      <c r="D53" s="251">
        <v>7</v>
      </c>
      <c r="E53" s="252">
        <v>1</v>
      </c>
      <c r="F53" s="252">
        <v>5</v>
      </c>
      <c r="G53" s="282">
        <v>1</v>
      </c>
      <c r="H53" s="283"/>
      <c r="I53" s="281">
        <f t="shared" si="7"/>
        <v>4</v>
      </c>
    </row>
    <row r="54" spans="1:10" ht="15" customHeight="1" x14ac:dyDescent="0.25">
      <c r="A54" s="181">
        <v>11</v>
      </c>
      <c r="B54" s="279">
        <v>40730</v>
      </c>
      <c r="C54" s="337" t="s">
        <v>151</v>
      </c>
      <c r="D54" s="251">
        <v>1</v>
      </c>
      <c r="E54" s="252"/>
      <c r="F54" s="252"/>
      <c r="G54" s="282">
        <v>1</v>
      </c>
      <c r="H54" s="283"/>
      <c r="I54" s="281">
        <f t="shared" si="7"/>
        <v>3</v>
      </c>
    </row>
    <row r="55" spans="1:10" ht="15" customHeight="1" x14ac:dyDescent="0.25">
      <c r="A55" s="181">
        <v>12</v>
      </c>
      <c r="B55" s="279">
        <v>40820</v>
      </c>
      <c r="C55" s="280" t="s">
        <v>150</v>
      </c>
      <c r="D55" s="251">
        <v>8</v>
      </c>
      <c r="E55" s="252">
        <v>2</v>
      </c>
      <c r="F55" s="252">
        <v>6</v>
      </c>
      <c r="G55" s="282"/>
      <c r="H55" s="283"/>
      <c r="I55" s="281">
        <f t="shared" si="7"/>
        <v>4.25</v>
      </c>
    </row>
    <row r="56" spans="1:10" ht="15" customHeight="1" x14ac:dyDescent="0.25">
      <c r="A56" s="181">
        <v>13</v>
      </c>
      <c r="B56" s="279">
        <v>40950</v>
      </c>
      <c r="C56" s="280" t="s">
        <v>74</v>
      </c>
      <c r="D56" s="251">
        <v>11</v>
      </c>
      <c r="E56" s="252"/>
      <c r="F56" s="252">
        <v>5</v>
      </c>
      <c r="G56" s="282">
        <v>5</v>
      </c>
      <c r="H56" s="283">
        <v>1</v>
      </c>
      <c r="I56" s="281">
        <f t="shared" si="7"/>
        <v>3.3636363636363638</v>
      </c>
    </row>
    <row r="57" spans="1:10" ht="15" customHeight="1" x14ac:dyDescent="0.25">
      <c r="A57" s="181">
        <v>14</v>
      </c>
      <c r="B57" s="279">
        <v>40990</v>
      </c>
      <c r="C57" s="337" t="s">
        <v>33</v>
      </c>
      <c r="D57" s="251">
        <v>19</v>
      </c>
      <c r="E57" s="252">
        <v>5</v>
      </c>
      <c r="F57" s="252">
        <v>10</v>
      </c>
      <c r="G57" s="252">
        <v>4</v>
      </c>
      <c r="H57" s="255"/>
      <c r="I57" s="281">
        <f t="shared" si="7"/>
        <v>4.0526315789473681</v>
      </c>
    </row>
    <row r="58" spans="1:10" ht="15" customHeight="1" x14ac:dyDescent="0.25">
      <c r="A58" s="181">
        <v>15</v>
      </c>
      <c r="B58" s="432">
        <v>40133</v>
      </c>
      <c r="C58" s="433" t="s">
        <v>152</v>
      </c>
      <c r="D58" s="251">
        <v>7</v>
      </c>
      <c r="E58" s="252">
        <v>1</v>
      </c>
      <c r="F58" s="252">
        <v>5</v>
      </c>
      <c r="G58" s="252">
        <v>1</v>
      </c>
      <c r="H58" s="294"/>
      <c r="I58" s="290">
        <f t="shared" ref="I58" si="9">(H58*2+G58*3+F58*4+E58*5)/D58</f>
        <v>4</v>
      </c>
    </row>
    <row r="59" spans="1:10" ht="15" customHeight="1" thickBot="1" x14ac:dyDescent="0.3">
      <c r="A59" s="181">
        <v>16</v>
      </c>
      <c r="B59" s="277">
        <v>40400</v>
      </c>
      <c r="C59" s="434" t="s">
        <v>202</v>
      </c>
      <c r="D59" s="251">
        <v>16</v>
      </c>
      <c r="E59" s="252"/>
      <c r="F59" s="252">
        <v>10</v>
      </c>
      <c r="G59" s="252">
        <v>6</v>
      </c>
      <c r="H59" s="252"/>
      <c r="I59" s="290">
        <f t="shared" si="7"/>
        <v>3.625</v>
      </c>
    </row>
    <row r="60" spans="1:10" ht="15" customHeight="1" thickBot="1" x14ac:dyDescent="0.3">
      <c r="A60" s="189"/>
      <c r="B60" s="265"/>
      <c r="C60" s="55" t="s">
        <v>115</v>
      </c>
      <c r="D60" s="253">
        <f>SUM(D61:D74)</f>
        <v>138</v>
      </c>
      <c r="E60" s="254">
        <f>SUM(E61:E74)</f>
        <v>20</v>
      </c>
      <c r="F60" s="254">
        <f>SUM(F61:F74)</f>
        <v>79</v>
      </c>
      <c r="G60" s="254">
        <f>SUM(G61:G74)</f>
        <v>39</v>
      </c>
      <c r="H60" s="254">
        <f>SUM(H61:H74)</f>
        <v>0</v>
      </c>
      <c r="I60" s="295">
        <f>AVERAGE(I61:I74)</f>
        <v>3.824630429094714</v>
      </c>
      <c r="J60" s="520"/>
    </row>
    <row r="61" spans="1:10" ht="15" customHeight="1" x14ac:dyDescent="0.25">
      <c r="A61" s="181">
        <v>1</v>
      </c>
      <c r="B61" s="279">
        <v>50040</v>
      </c>
      <c r="C61" s="291" t="s">
        <v>123</v>
      </c>
      <c r="D61" s="251">
        <v>16</v>
      </c>
      <c r="E61" s="252">
        <v>2</v>
      </c>
      <c r="F61" s="252">
        <v>13</v>
      </c>
      <c r="G61" s="252">
        <v>1</v>
      </c>
      <c r="H61" s="252"/>
      <c r="I61" s="182">
        <f t="shared" ref="I61:I74" si="10">(H61*2+G61*3+F61*4+E61*5)/D61</f>
        <v>4.0625</v>
      </c>
    </row>
    <row r="62" spans="1:10" ht="15" customHeight="1" x14ac:dyDescent="0.25">
      <c r="A62" s="181">
        <v>2</v>
      </c>
      <c r="B62" s="279">
        <v>50003</v>
      </c>
      <c r="C62" s="291" t="s">
        <v>88</v>
      </c>
      <c r="D62" s="251">
        <v>13</v>
      </c>
      <c r="E62" s="252">
        <v>1</v>
      </c>
      <c r="F62" s="252">
        <v>9</v>
      </c>
      <c r="G62" s="252">
        <v>3</v>
      </c>
      <c r="H62" s="252"/>
      <c r="I62" s="182">
        <f t="shared" si="10"/>
        <v>3.8461538461538463</v>
      </c>
    </row>
    <row r="63" spans="1:10" ht="15" customHeight="1" x14ac:dyDescent="0.25">
      <c r="A63" s="181">
        <v>3</v>
      </c>
      <c r="B63" s="279">
        <v>50060</v>
      </c>
      <c r="C63" s="338" t="s">
        <v>153</v>
      </c>
      <c r="D63" s="251">
        <v>10</v>
      </c>
      <c r="E63" s="252"/>
      <c r="F63" s="252">
        <v>7</v>
      </c>
      <c r="G63" s="252">
        <v>3</v>
      </c>
      <c r="H63" s="252"/>
      <c r="I63" s="182">
        <f t="shared" si="10"/>
        <v>3.7</v>
      </c>
    </row>
    <row r="64" spans="1:10" ht="15" customHeight="1" x14ac:dyDescent="0.25">
      <c r="A64" s="181">
        <v>4</v>
      </c>
      <c r="B64" s="279">
        <v>50170</v>
      </c>
      <c r="C64" s="338" t="s">
        <v>154</v>
      </c>
      <c r="D64" s="251">
        <v>5</v>
      </c>
      <c r="E64" s="252"/>
      <c r="F64" s="252">
        <v>2</v>
      </c>
      <c r="G64" s="252">
        <v>3</v>
      </c>
      <c r="H64" s="252"/>
      <c r="I64" s="182">
        <f t="shared" si="10"/>
        <v>3.4</v>
      </c>
    </row>
    <row r="65" spans="1:9" ht="15" customHeight="1" x14ac:dyDescent="0.25">
      <c r="A65" s="181">
        <v>5</v>
      </c>
      <c r="B65" s="279">
        <v>50230</v>
      </c>
      <c r="C65" s="291" t="s">
        <v>136</v>
      </c>
      <c r="D65" s="251">
        <v>6</v>
      </c>
      <c r="E65" s="252"/>
      <c r="F65" s="252">
        <v>4</v>
      </c>
      <c r="G65" s="252">
        <v>2</v>
      </c>
      <c r="H65" s="252"/>
      <c r="I65" s="182">
        <f t="shared" si="10"/>
        <v>3.6666666666666665</v>
      </c>
    </row>
    <row r="66" spans="1:9" ht="15" customHeight="1" x14ac:dyDescent="0.25">
      <c r="A66" s="181">
        <v>6</v>
      </c>
      <c r="B66" s="279">
        <v>50340</v>
      </c>
      <c r="C66" s="338" t="s">
        <v>155</v>
      </c>
      <c r="D66" s="251">
        <v>13</v>
      </c>
      <c r="E66" s="252">
        <v>1</v>
      </c>
      <c r="F66" s="252">
        <v>10</v>
      </c>
      <c r="G66" s="252">
        <v>2</v>
      </c>
      <c r="H66" s="252"/>
      <c r="I66" s="182">
        <f t="shared" si="10"/>
        <v>3.9230769230769229</v>
      </c>
    </row>
    <row r="67" spans="1:9" ht="15" customHeight="1" x14ac:dyDescent="0.25">
      <c r="A67" s="181">
        <v>7</v>
      </c>
      <c r="B67" s="279">
        <v>50420</v>
      </c>
      <c r="C67" s="338" t="s">
        <v>156</v>
      </c>
      <c r="D67" s="251">
        <v>14</v>
      </c>
      <c r="E67" s="252">
        <v>7</v>
      </c>
      <c r="F67" s="252">
        <v>6</v>
      </c>
      <c r="G67" s="252">
        <v>1</v>
      </c>
      <c r="H67" s="252"/>
      <c r="I67" s="182">
        <f t="shared" si="10"/>
        <v>4.4285714285714288</v>
      </c>
    </row>
    <row r="68" spans="1:9" ht="15" customHeight="1" x14ac:dyDescent="0.25">
      <c r="A68" s="181">
        <v>8</v>
      </c>
      <c r="B68" s="279">
        <v>50450</v>
      </c>
      <c r="C68" s="338" t="s">
        <v>157</v>
      </c>
      <c r="D68" s="251">
        <v>8</v>
      </c>
      <c r="E68" s="252"/>
      <c r="F68" s="252">
        <v>4</v>
      </c>
      <c r="G68" s="252">
        <v>4</v>
      </c>
      <c r="H68" s="252"/>
      <c r="I68" s="182">
        <f t="shared" si="10"/>
        <v>3.5</v>
      </c>
    </row>
    <row r="69" spans="1:9" ht="15" customHeight="1" x14ac:dyDescent="0.25">
      <c r="A69" s="181">
        <v>9</v>
      </c>
      <c r="B69" s="279">
        <v>50620</v>
      </c>
      <c r="C69" s="291" t="s">
        <v>24</v>
      </c>
      <c r="D69" s="251">
        <v>3</v>
      </c>
      <c r="E69" s="252"/>
      <c r="F69" s="252">
        <v>2</v>
      </c>
      <c r="G69" s="252">
        <v>1</v>
      </c>
      <c r="H69" s="252"/>
      <c r="I69" s="182">
        <f t="shared" si="10"/>
        <v>3.6666666666666665</v>
      </c>
    </row>
    <row r="70" spans="1:9" ht="15" customHeight="1" x14ac:dyDescent="0.25">
      <c r="A70" s="181">
        <v>10</v>
      </c>
      <c r="B70" s="279">
        <v>50760</v>
      </c>
      <c r="C70" s="291" t="s">
        <v>137</v>
      </c>
      <c r="D70" s="251">
        <v>15</v>
      </c>
      <c r="E70" s="252">
        <v>3</v>
      </c>
      <c r="F70" s="252">
        <v>4</v>
      </c>
      <c r="G70" s="252">
        <v>8</v>
      </c>
      <c r="H70" s="252"/>
      <c r="I70" s="182">
        <f t="shared" si="10"/>
        <v>3.6666666666666665</v>
      </c>
    </row>
    <row r="71" spans="1:9" ht="15" customHeight="1" x14ac:dyDescent="0.25">
      <c r="A71" s="181">
        <v>11</v>
      </c>
      <c r="B71" s="279">
        <v>50780</v>
      </c>
      <c r="C71" s="338" t="s">
        <v>158</v>
      </c>
      <c r="D71" s="251">
        <v>8</v>
      </c>
      <c r="E71" s="252"/>
      <c r="F71" s="252">
        <v>3</v>
      </c>
      <c r="G71" s="252">
        <v>5</v>
      </c>
      <c r="H71" s="252"/>
      <c r="I71" s="182">
        <f t="shared" si="10"/>
        <v>3.375</v>
      </c>
    </row>
    <row r="72" spans="1:9" ht="15" customHeight="1" x14ac:dyDescent="0.25">
      <c r="A72" s="181">
        <v>12</v>
      </c>
      <c r="B72" s="279">
        <v>50930</v>
      </c>
      <c r="C72" s="435" t="s">
        <v>186</v>
      </c>
      <c r="D72" s="251">
        <v>7</v>
      </c>
      <c r="E72" s="252"/>
      <c r="F72" s="252">
        <v>6</v>
      </c>
      <c r="G72" s="252">
        <v>1</v>
      </c>
      <c r="H72" s="255"/>
      <c r="I72" s="182">
        <f t="shared" si="10"/>
        <v>3.8571428571428572</v>
      </c>
    </row>
    <row r="73" spans="1:9" ht="15" customHeight="1" x14ac:dyDescent="0.25">
      <c r="A73" s="187">
        <v>13</v>
      </c>
      <c r="B73" s="432">
        <v>51370</v>
      </c>
      <c r="C73" s="519" t="s">
        <v>138</v>
      </c>
      <c r="D73" s="258">
        <v>6</v>
      </c>
      <c r="E73" s="259">
        <v>4</v>
      </c>
      <c r="F73" s="259">
        <v>2</v>
      </c>
      <c r="G73" s="259"/>
      <c r="H73" s="294"/>
      <c r="I73" s="185">
        <f t="shared" si="10"/>
        <v>4.666666666666667</v>
      </c>
    </row>
    <row r="74" spans="1:9" ht="15" customHeight="1" thickBot="1" x14ac:dyDescent="0.3">
      <c r="A74" s="34">
        <v>14</v>
      </c>
      <c r="B74" s="292">
        <v>52580</v>
      </c>
      <c r="C74" s="339" t="s">
        <v>159</v>
      </c>
      <c r="D74" s="260">
        <v>14</v>
      </c>
      <c r="E74" s="261">
        <v>2</v>
      </c>
      <c r="F74" s="261">
        <v>7</v>
      </c>
      <c r="G74" s="261">
        <v>5</v>
      </c>
      <c r="H74" s="261"/>
      <c r="I74" s="194">
        <f t="shared" si="10"/>
        <v>3.7857142857142856</v>
      </c>
    </row>
    <row r="75" spans="1:9" ht="15" customHeight="1" thickBot="1" x14ac:dyDescent="0.3">
      <c r="A75" s="51"/>
      <c r="B75" s="265"/>
      <c r="C75" s="56" t="s">
        <v>116</v>
      </c>
      <c r="D75" s="253">
        <f>SUM(D76:D103)</f>
        <v>385</v>
      </c>
      <c r="E75" s="254">
        <f>SUM(E76:E103)</f>
        <v>66</v>
      </c>
      <c r="F75" s="254">
        <f>SUM(F76:F103)</f>
        <v>215</v>
      </c>
      <c r="G75" s="254">
        <f>SUM(G76:G103)</f>
        <v>103</v>
      </c>
      <c r="H75" s="254">
        <f>SUM(H76:H103)</f>
        <v>1</v>
      </c>
      <c r="I75" s="54">
        <f>AVERAGE(I76:I103)</f>
        <v>3.8475136909444183</v>
      </c>
    </row>
    <row r="76" spans="1:9" ht="15" customHeight="1" x14ac:dyDescent="0.25">
      <c r="A76" s="107">
        <v>1</v>
      </c>
      <c r="B76" s="108">
        <v>60010</v>
      </c>
      <c r="C76" s="340" t="s">
        <v>160</v>
      </c>
      <c r="D76" s="251">
        <v>22</v>
      </c>
      <c r="E76" s="252">
        <v>2</v>
      </c>
      <c r="F76" s="252">
        <v>11</v>
      </c>
      <c r="G76" s="252">
        <v>9</v>
      </c>
      <c r="H76" s="252"/>
      <c r="I76" s="109">
        <f t="shared" ref="I76:I103" si="11">(H76*2+G76*3+F76*4+E76*5)/D76</f>
        <v>3.6818181818181817</v>
      </c>
    </row>
    <row r="77" spans="1:9" ht="15" customHeight="1" x14ac:dyDescent="0.25">
      <c r="A77" s="107">
        <v>2</v>
      </c>
      <c r="B77" s="108">
        <v>60050</v>
      </c>
      <c r="C77" s="436" t="s">
        <v>161</v>
      </c>
      <c r="D77" s="251">
        <v>5</v>
      </c>
      <c r="E77" s="252"/>
      <c r="F77" s="252">
        <v>3</v>
      </c>
      <c r="G77" s="252">
        <v>2</v>
      </c>
      <c r="H77" s="252"/>
      <c r="I77" s="109">
        <f t="shared" si="11"/>
        <v>3.6</v>
      </c>
    </row>
    <row r="78" spans="1:9" ht="15" customHeight="1" x14ac:dyDescent="0.25">
      <c r="A78" s="107">
        <v>3</v>
      </c>
      <c r="B78" s="108">
        <v>60070</v>
      </c>
      <c r="C78" s="340" t="s">
        <v>162</v>
      </c>
      <c r="D78" s="251">
        <v>10</v>
      </c>
      <c r="E78" s="252">
        <v>4</v>
      </c>
      <c r="F78" s="252">
        <v>5</v>
      </c>
      <c r="G78" s="252">
        <v>1</v>
      </c>
      <c r="H78" s="255"/>
      <c r="I78" s="109">
        <f t="shared" si="11"/>
        <v>4.3</v>
      </c>
    </row>
    <row r="79" spans="1:9" ht="15" customHeight="1" x14ac:dyDescent="0.25">
      <c r="A79" s="107">
        <v>4</v>
      </c>
      <c r="B79" s="108">
        <v>60180</v>
      </c>
      <c r="C79" s="340" t="s">
        <v>163</v>
      </c>
      <c r="D79" s="251">
        <v>14</v>
      </c>
      <c r="E79" s="252">
        <v>1</v>
      </c>
      <c r="F79" s="252">
        <v>10</v>
      </c>
      <c r="G79" s="252">
        <v>3</v>
      </c>
      <c r="H79" s="252"/>
      <c r="I79" s="109">
        <f t="shared" si="11"/>
        <v>3.8571428571428572</v>
      </c>
    </row>
    <row r="80" spans="1:9" ht="15" customHeight="1" x14ac:dyDescent="0.25">
      <c r="A80" s="107">
        <v>5</v>
      </c>
      <c r="B80" s="108">
        <v>60240</v>
      </c>
      <c r="C80" s="340" t="s">
        <v>164</v>
      </c>
      <c r="D80" s="251">
        <v>19</v>
      </c>
      <c r="E80" s="252">
        <v>1</v>
      </c>
      <c r="F80" s="252">
        <v>13</v>
      </c>
      <c r="G80" s="252">
        <v>5</v>
      </c>
      <c r="H80" s="255"/>
      <c r="I80" s="109">
        <f t="shared" si="11"/>
        <v>3.7894736842105261</v>
      </c>
    </row>
    <row r="81" spans="1:9" ht="15" customHeight="1" x14ac:dyDescent="0.25">
      <c r="A81" s="181">
        <v>6</v>
      </c>
      <c r="B81" s="279">
        <v>60560</v>
      </c>
      <c r="C81" s="521" t="s">
        <v>22</v>
      </c>
      <c r="D81" s="251">
        <v>3</v>
      </c>
      <c r="E81" s="252"/>
      <c r="F81" s="259">
        <v>3</v>
      </c>
      <c r="G81" s="259"/>
      <c r="H81" s="294"/>
      <c r="I81" s="182">
        <f t="shared" si="11"/>
        <v>4</v>
      </c>
    </row>
    <row r="82" spans="1:9" ht="15" customHeight="1" x14ac:dyDescent="0.25">
      <c r="A82" s="181">
        <v>7</v>
      </c>
      <c r="B82" s="279">
        <v>60660</v>
      </c>
      <c r="C82" s="435" t="s">
        <v>185</v>
      </c>
      <c r="D82" s="251">
        <v>4</v>
      </c>
      <c r="E82" s="282"/>
      <c r="F82" s="283">
        <v>4</v>
      </c>
      <c r="G82" s="283"/>
      <c r="H82" s="255"/>
      <c r="I82" s="182">
        <f t="shared" ref="I82" si="12">(H82*2+G82*3+F82*4+E82*5)/D82</f>
        <v>4</v>
      </c>
    </row>
    <row r="83" spans="1:9" ht="15" customHeight="1" x14ac:dyDescent="0.25">
      <c r="A83" s="181">
        <v>8</v>
      </c>
      <c r="B83" s="279">
        <v>60001</v>
      </c>
      <c r="C83" s="338" t="s">
        <v>165</v>
      </c>
      <c r="D83" s="251">
        <v>5</v>
      </c>
      <c r="E83" s="252">
        <v>1</v>
      </c>
      <c r="F83" s="257"/>
      <c r="G83" s="437">
        <v>4</v>
      </c>
      <c r="H83" s="438"/>
      <c r="I83" s="182">
        <f t="shared" si="11"/>
        <v>3.4</v>
      </c>
    </row>
    <row r="84" spans="1:9" ht="15" customHeight="1" x14ac:dyDescent="0.25">
      <c r="A84" s="181">
        <v>9</v>
      </c>
      <c r="B84" s="279">
        <v>60850</v>
      </c>
      <c r="C84" s="338" t="s">
        <v>166</v>
      </c>
      <c r="D84" s="251">
        <v>5</v>
      </c>
      <c r="E84" s="252">
        <v>2</v>
      </c>
      <c r="F84" s="252">
        <v>3</v>
      </c>
      <c r="G84" s="282"/>
      <c r="H84" s="255"/>
      <c r="I84" s="182">
        <f t="shared" si="11"/>
        <v>4.4000000000000004</v>
      </c>
    </row>
    <row r="85" spans="1:9" ht="15" customHeight="1" x14ac:dyDescent="0.25">
      <c r="A85" s="181">
        <v>10</v>
      </c>
      <c r="B85" s="279">
        <v>60980</v>
      </c>
      <c r="C85" s="394" t="s">
        <v>195</v>
      </c>
      <c r="D85" s="251">
        <v>21</v>
      </c>
      <c r="E85" s="252">
        <v>2</v>
      </c>
      <c r="F85" s="252">
        <v>10</v>
      </c>
      <c r="G85" s="282">
        <v>9</v>
      </c>
      <c r="H85" s="255"/>
      <c r="I85" s="182">
        <f t="shared" si="11"/>
        <v>3.6666666666666665</v>
      </c>
    </row>
    <row r="86" spans="1:9" ht="15" customHeight="1" x14ac:dyDescent="0.25">
      <c r="A86" s="181">
        <v>11</v>
      </c>
      <c r="B86" s="279">
        <v>61080</v>
      </c>
      <c r="C86" s="394" t="s">
        <v>167</v>
      </c>
      <c r="D86" s="251">
        <v>7</v>
      </c>
      <c r="E86" s="252">
        <v>1</v>
      </c>
      <c r="F86" s="252">
        <v>5</v>
      </c>
      <c r="G86" s="282">
        <v>1</v>
      </c>
      <c r="H86" s="255"/>
      <c r="I86" s="182">
        <f t="shared" si="11"/>
        <v>4</v>
      </c>
    </row>
    <row r="87" spans="1:9" ht="15" customHeight="1" x14ac:dyDescent="0.25">
      <c r="A87" s="181">
        <v>12</v>
      </c>
      <c r="B87" s="279">
        <v>61150</v>
      </c>
      <c r="C87" s="338" t="s">
        <v>168</v>
      </c>
      <c r="D87" s="251">
        <v>8</v>
      </c>
      <c r="E87" s="252">
        <v>2</v>
      </c>
      <c r="F87" s="252">
        <v>4</v>
      </c>
      <c r="G87" s="282">
        <v>2</v>
      </c>
      <c r="H87" s="255"/>
      <c r="I87" s="182">
        <f t="shared" si="11"/>
        <v>4</v>
      </c>
    </row>
    <row r="88" spans="1:9" ht="15" customHeight="1" x14ac:dyDescent="0.25">
      <c r="A88" s="181">
        <v>13</v>
      </c>
      <c r="B88" s="279">
        <v>61210</v>
      </c>
      <c r="C88" s="338" t="s">
        <v>169</v>
      </c>
      <c r="D88" s="251">
        <v>5</v>
      </c>
      <c r="E88" s="252">
        <v>1</v>
      </c>
      <c r="F88" s="252">
        <v>2</v>
      </c>
      <c r="G88" s="282">
        <v>2</v>
      </c>
      <c r="H88" s="255"/>
      <c r="I88" s="182">
        <f t="shared" si="11"/>
        <v>3.8</v>
      </c>
    </row>
    <row r="89" spans="1:9" ht="15" customHeight="1" x14ac:dyDescent="0.25">
      <c r="A89" s="181">
        <v>14</v>
      </c>
      <c r="B89" s="279">
        <v>61340</v>
      </c>
      <c r="C89" s="338" t="s">
        <v>180</v>
      </c>
      <c r="D89" s="251">
        <v>8</v>
      </c>
      <c r="E89" s="252">
        <v>1</v>
      </c>
      <c r="F89" s="252">
        <v>3</v>
      </c>
      <c r="G89" s="282">
        <v>3</v>
      </c>
      <c r="H89" s="255">
        <v>1</v>
      </c>
      <c r="I89" s="182">
        <f t="shared" si="11"/>
        <v>3.5</v>
      </c>
    </row>
    <row r="90" spans="1:9" ht="15" customHeight="1" x14ac:dyDescent="0.25">
      <c r="A90" s="181">
        <v>15</v>
      </c>
      <c r="B90" s="279">
        <v>61390</v>
      </c>
      <c r="C90" s="394" t="s">
        <v>179</v>
      </c>
      <c r="D90" s="251">
        <v>3</v>
      </c>
      <c r="E90" s="252"/>
      <c r="F90" s="252">
        <v>1</v>
      </c>
      <c r="G90" s="282">
        <v>2</v>
      </c>
      <c r="H90" s="255"/>
      <c r="I90" s="182">
        <f t="shared" si="11"/>
        <v>3.3333333333333335</v>
      </c>
    </row>
    <row r="91" spans="1:9" ht="15" customHeight="1" x14ac:dyDescent="0.25">
      <c r="A91" s="181">
        <v>16</v>
      </c>
      <c r="B91" s="279">
        <v>61410</v>
      </c>
      <c r="C91" s="394" t="s">
        <v>178</v>
      </c>
      <c r="D91" s="251">
        <v>11</v>
      </c>
      <c r="E91" s="252">
        <v>2</v>
      </c>
      <c r="F91" s="252">
        <v>4</v>
      </c>
      <c r="G91" s="282">
        <v>5</v>
      </c>
      <c r="H91" s="255"/>
      <c r="I91" s="182">
        <f t="shared" si="11"/>
        <v>3.7272727272727271</v>
      </c>
    </row>
    <row r="92" spans="1:9" ht="15" customHeight="1" x14ac:dyDescent="0.25">
      <c r="A92" s="181">
        <v>17</v>
      </c>
      <c r="B92" s="279">
        <v>61430</v>
      </c>
      <c r="C92" s="394" t="s">
        <v>177</v>
      </c>
      <c r="D92" s="251">
        <v>32</v>
      </c>
      <c r="E92" s="252">
        <v>7</v>
      </c>
      <c r="F92" s="252">
        <v>16</v>
      </c>
      <c r="G92" s="282">
        <v>9</v>
      </c>
      <c r="H92" s="255"/>
      <c r="I92" s="182">
        <f t="shared" si="11"/>
        <v>3.9375</v>
      </c>
    </row>
    <row r="93" spans="1:9" ht="15" customHeight="1" x14ac:dyDescent="0.25">
      <c r="A93" s="181">
        <v>18</v>
      </c>
      <c r="B93" s="279">
        <v>61440</v>
      </c>
      <c r="C93" s="394" t="s">
        <v>176</v>
      </c>
      <c r="D93" s="251">
        <v>36</v>
      </c>
      <c r="E93" s="252">
        <v>3</v>
      </c>
      <c r="F93" s="252">
        <v>20</v>
      </c>
      <c r="G93" s="282">
        <v>13</v>
      </c>
      <c r="H93" s="255"/>
      <c r="I93" s="182">
        <f t="shared" si="11"/>
        <v>3.7222222222222223</v>
      </c>
    </row>
    <row r="94" spans="1:9" ht="15" customHeight="1" x14ac:dyDescent="0.25">
      <c r="A94" s="181">
        <v>19</v>
      </c>
      <c r="B94" s="279">
        <v>61450</v>
      </c>
      <c r="C94" s="394" t="s">
        <v>175</v>
      </c>
      <c r="D94" s="251">
        <v>18</v>
      </c>
      <c r="E94" s="252">
        <v>5</v>
      </c>
      <c r="F94" s="252">
        <v>11</v>
      </c>
      <c r="G94" s="282">
        <v>2</v>
      </c>
      <c r="H94" s="255"/>
      <c r="I94" s="182">
        <f t="shared" si="11"/>
        <v>4.166666666666667</v>
      </c>
    </row>
    <row r="95" spans="1:9" ht="15" customHeight="1" x14ac:dyDescent="0.25">
      <c r="A95" s="181">
        <v>20</v>
      </c>
      <c r="B95" s="279">
        <v>61470</v>
      </c>
      <c r="C95" s="394" t="s">
        <v>193</v>
      </c>
      <c r="D95" s="251">
        <v>7</v>
      </c>
      <c r="E95" s="252">
        <v>4</v>
      </c>
      <c r="F95" s="252">
        <v>1</v>
      </c>
      <c r="G95" s="282">
        <v>2</v>
      </c>
      <c r="H95" s="255"/>
      <c r="I95" s="182">
        <f t="shared" si="11"/>
        <v>4.2857142857142856</v>
      </c>
    </row>
    <row r="96" spans="1:9" ht="15" customHeight="1" x14ac:dyDescent="0.25">
      <c r="A96" s="181">
        <v>21</v>
      </c>
      <c r="B96" s="279">
        <v>61490</v>
      </c>
      <c r="C96" s="394" t="s">
        <v>174</v>
      </c>
      <c r="D96" s="251">
        <v>28</v>
      </c>
      <c r="E96" s="252">
        <v>6</v>
      </c>
      <c r="F96" s="252">
        <v>19</v>
      </c>
      <c r="G96" s="282">
        <v>3</v>
      </c>
      <c r="H96" s="255"/>
      <c r="I96" s="182">
        <f t="shared" si="11"/>
        <v>4.1071428571428568</v>
      </c>
    </row>
    <row r="97" spans="1:9" ht="15" customHeight="1" x14ac:dyDescent="0.25">
      <c r="A97" s="181">
        <v>22</v>
      </c>
      <c r="B97" s="279">
        <v>61500</v>
      </c>
      <c r="C97" s="394" t="s">
        <v>173</v>
      </c>
      <c r="D97" s="251">
        <v>17</v>
      </c>
      <c r="E97" s="252">
        <v>2</v>
      </c>
      <c r="F97" s="252">
        <v>11</v>
      </c>
      <c r="G97" s="282">
        <v>4</v>
      </c>
      <c r="H97" s="255"/>
      <c r="I97" s="182">
        <f t="shared" si="11"/>
        <v>3.8823529411764706</v>
      </c>
    </row>
    <row r="98" spans="1:9" ht="15" customHeight="1" x14ac:dyDescent="0.25">
      <c r="A98" s="181">
        <v>23</v>
      </c>
      <c r="B98" s="279">
        <v>61510</v>
      </c>
      <c r="C98" s="394" t="s">
        <v>14</v>
      </c>
      <c r="D98" s="251">
        <v>26</v>
      </c>
      <c r="E98" s="252">
        <v>3</v>
      </c>
      <c r="F98" s="252">
        <v>16</v>
      </c>
      <c r="G98" s="282">
        <v>7</v>
      </c>
      <c r="H98" s="255"/>
      <c r="I98" s="182">
        <f t="shared" si="11"/>
        <v>3.8461538461538463</v>
      </c>
    </row>
    <row r="99" spans="1:9" ht="15" customHeight="1" x14ac:dyDescent="0.25">
      <c r="A99" s="181">
        <v>24</v>
      </c>
      <c r="B99" s="279">
        <v>61520</v>
      </c>
      <c r="C99" s="394" t="s">
        <v>172</v>
      </c>
      <c r="D99" s="251">
        <v>24</v>
      </c>
      <c r="E99" s="252">
        <v>8</v>
      </c>
      <c r="F99" s="252">
        <v>14</v>
      </c>
      <c r="G99" s="282">
        <v>2</v>
      </c>
      <c r="H99" s="255"/>
      <c r="I99" s="182">
        <f t="shared" si="11"/>
        <v>4.25</v>
      </c>
    </row>
    <row r="100" spans="1:9" ht="15" customHeight="1" x14ac:dyDescent="0.25">
      <c r="A100" s="181">
        <v>25</v>
      </c>
      <c r="B100" s="108">
        <v>61540</v>
      </c>
      <c r="C100" s="84" t="s">
        <v>171</v>
      </c>
      <c r="D100" s="251">
        <v>26</v>
      </c>
      <c r="E100" s="252">
        <v>5</v>
      </c>
      <c r="F100" s="252">
        <v>18</v>
      </c>
      <c r="G100" s="282">
        <v>3</v>
      </c>
      <c r="H100" s="283"/>
      <c r="I100" s="109">
        <f t="shared" si="11"/>
        <v>4.0769230769230766</v>
      </c>
    </row>
    <row r="101" spans="1:9" ht="15" customHeight="1" x14ac:dyDescent="0.25">
      <c r="A101" s="107">
        <v>26</v>
      </c>
      <c r="B101" s="108">
        <v>61560</v>
      </c>
      <c r="C101" s="395" t="s">
        <v>170</v>
      </c>
      <c r="D101" s="251">
        <v>10</v>
      </c>
      <c r="E101" s="252"/>
      <c r="F101" s="252">
        <v>6</v>
      </c>
      <c r="G101" s="252">
        <v>4</v>
      </c>
      <c r="H101" s="257"/>
      <c r="I101" s="109">
        <f t="shared" si="11"/>
        <v>3.6</v>
      </c>
    </row>
    <row r="102" spans="1:9" ht="15" customHeight="1" x14ac:dyDescent="0.25">
      <c r="A102" s="107">
        <v>27</v>
      </c>
      <c r="B102" s="108">
        <v>61570</v>
      </c>
      <c r="C102" s="395" t="s">
        <v>126</v>
      </c>
      <c r="D102" s="251">
        <v>10</v>
      </c>
      <c r="E102" s="252">
        <v>3</v>
      </c>
      <c r="F102" s="252">
        <v>2</v>
      </c>
      <c r="G102" s="252">
        <v>5</v>
      </c>
      <c r="H102" s="252"/>
      <c r="I102" s="109">
        <f t="shared" si="11"/>
        <v>3.8</v>
      </c>
    </row>
    <row r="103" spans="1:9" ht="15" customHeight="1" thickBot="1" x14ac:dyDescent="0.3">
      <c r="A103" s="107">
        <v>28</v>
      </c>
      <c r="B103" s="108">
        <v>61600</v>
      </c>
      <c r="C103" s="395" t="s">
        <v>204</v>
      </c>
      <c r="D103" s="251">
        <v>1</v>
      </c>
      <c r="E103" s="252"/>
      <c r="F103" s="252"/>
      <c r="G103" s="252">
        <v>1</v>
      </c>
      <c r="H103" s="252"/>
      <c r="I103" s="109">
        <f t="shared" si="11"/>
        <v>3</v>
      </c>
    </row>
    <row r="104" spans="1:9" ht="15" customHeight="1" thickBot="1" x14ac:dyDescent="0.3">
      <c r="A104" s="189"/>
      <c r="B104" s="265"/>
      <c r="C104" s="56" t="s">
        <v>117</v>
      </c>
      <c r="D104" s="253">
        <f>SUM(D105:D113)</f>
        <v>96</v>
      </c>
      <c r="E104" s="254">
        <f>SUM(E105:E113)</f>
        <v>21</v>
      </c>
      <c r="F104" s="254">
        <f>SUM(F105:F113)</f>
        <v>61</v>
      </c>
      <c r="G104" s="254">
        <f>SUM(G105:G113)</f>
        <v>13</v>
      </c>
      <c r="H104" s="254">
        <f>SUM(H105:H113)</f>
        <v>1</v>
      </c>
      <c r="I104" s="188">
        <f>AVERAGE(I112:I113)</f>
        <v>4.0916666666666668</v>
      </c>
    </row>
    <row r="105" spans="1:9" ht="15" customHeight="1" x14ac:dyDescent="0.25">
      <c r="A105" s="439">
        <v>1</v>
      </c>
      <c r="B105" s="440">
        <v>70020</v>
      </c>
      <c r="C105" s="441" t="s">
        <v>81</v>
      </c>
      <c r="D105" s="442">
        <v>9</v>
      </c>
      <c r="E105" s="443">
        <v>4</v>
      </c>
      <c r="F105" s="443">
        <v>5</v>
      </c>
      <c r="G105" s="443"/>
      <c r="H105" s="443"/>
      <c r="I105" s="444">
        <f t="shared" ref="I105:I111" si="13">(H105*2+G105*3+F105*4+E105*5)/D105</f>
        <v>4.4444444444444446</v>
      </c>
    </row>
    <row r="106" spans="1:9" ht="15" customHeight="1" x14ac:dyDescent="0.25">
      <c r="A106" s="148">
        <v>2</v>
      </c>
      <c r="B106" s="267">
        <v>70110</v>
      </c>
      <c r="C106" s="250" t="s">
        <v>84</v>
      </c>
      <c r="D106" s="270">
        <v>6</v>
      </c>
      <c r="E106" s="271"/>
      <c r="F106" s="271">
        <v>5</v>
      </c>
      <c r="G106" s="271">
        <v>1</v>
      </c>
      <c r="H106" s="271"/>
      <c r="I106" s="445">
        <f t="shared" si="13"/>
        <v>3.8333333333333335</v>
      </c>
    </row>
    <row r="107" spans="1:9" ht="15" customHeight="1" x14ac:dyDescent="0.25">
      <c r="A107" s="148">
        <v>3</v>
      </c>
      <c r="B107" s="267">
        <v>70021</v>
      </c>
      <c r="C107" s="250" t="s">
        <v>80</v>
      </c>
      <c r="D107" s="270">
        <v>9</v>
      </c>
      <c r="E107" s="271"/>
      <c r="F107" s="271">
        <v>6</v>
      </c>
      <c r="G107" s="271">
        <v>3</v>
      </c>
      <c r="H107" s="271"/>
      <c r="I107" s="445">
        <f t="shared" si="13"/>
        <v>3.6666666666666665</v>
      </c>
    </row>
    <row r="108" spans="1:9" ht="15" customHeight="1" x14ac:dyDescent="0.25">
      <c r="A108" s="148">
        <v>4</v>
      </c>
      <c r="B108" s="267">
        <v>70040</v>
      </c>
      <c r="C108" s="250" t="s">
        <v>59</v>
      </c>
      <c r="D108" s="270">
        <v>4</v>
      </c>
      <c r="E108" s="271"/>
      <c r="F108" s="271">
        <v>3</v>
      </c>
      <c r="G108" s="271">
        <v>1</v>
      </c>
      <c r="H108" s="271"/>
      <c r="I108" s="445">
        <f t="shared" si="13"/>
        <v>3.75</v>
      </c>
    </row>
    <row r="109" spans="1:9" ht="15" customHeight="1" x14ac:dyDescent="0.25">
      <c r="A109" s="148">
        <v>5</v>
      </c>
      <c r="B109" s="267">
        <v>70100</v>
      </c>
      <c r="C109" s="335" t="s">
        <v>146</v>
      </c>
      <c r="D109" s="270">
        <v>27</v>
      </c>
      <c r="E109" s="271">
        <v>8</v>
      </c>
      <c r="F109" s="271">
        <v>18</v>
      </c>
      <c r="G109" s="271">
        <v>1</v>
      </c>
      <c r="H109" s="271"/>
      <c r="I109" s="445">
        <f t="shared" si="13"/>
        <v>4.2592592592592595</v>
      </c>
    </row>
    <row r="110" spans="1:9" ht="15" customHeight="1" x14ac:dyDescent="0.25">
      <c r="A110" s="148">
        <v>6</v>
      </c>
      <c r="B110" s="267">
        <v>70270</v>
      </c>
      <c r="C110" s="250" t="s">
        <v>82</v>
      </c>
      <c r="D110" s="270">
        <v>7</v>
      </c>
      <c r="E110" s="271"/>
      <c r="F110" s="271">
        <v>4</v>
      </c>
      <c r="G110" s="271">
        <v>2</v>
      </c>
      <c r="H110" s="271">
        <v>1</v>
      </c>
      <c r="I110" s="445">
        <f t="shared" si="13"/>
        <v>3.4285714285714284</v>
      </c>
    </row>
    <row r="111" spans="1:9" ht="15" customHeight="1" x14ac:dyDescent="0.25">
      <c r="A111" s="446">
        <v>7</v>
      </c>
      <c r="B111" s="267">
        <v>70510</v>
      </c>
      <c r="C111" s="428" t="s">
        <v>58</v>
      </c>
      <c r="D111" s="426">
        <v>2</v>
      </c>
      <c r="E111" s="271">
        <v>1</v>
      </c>
      <c r="F111" s="271">
        <v>1</v>
      </c>
      <c r="G111" s="271"/>
      <c r="H111" s="427"/>
      <c r="I111" s="447">
        <f t="shared" si="13"/>
        <v>4.5</v>
      </c>
    </row>
    <row r="112" spans="1:9" ht="15" customHeight="1" x14ac:dyDescent="0.25">
      <c r="A112" s="187">
        <v>8</v>
      </c>
      <c r="B112" s="279">
        <v>10880</v>
      </c>
      <c r="C112" s="286" t="s">
        <v>131</v>
      </c>
      <c r="D112" s="272">
        <v>20</v>
      </c>
      <c r="E112" s="429">
        <v>5</v>
      </c>
      <c r="F112" s="429">
        <v>12</v>
      </c>
      <c r="G112" s="429">
        <v>3</v>
      </c>
      <c r="H112" s="448"/>
      <c r="I112" s="185">
        <f t="shared" ref="I112:I113" si="14">(H112*2+G112*3+F112*4+E112*5)/D112</f>
        <v>4.0999999999999996</v>
      </c>
    </row>
    <row r="113" spans="1:9" ht="15" customHeight="1" thickBot="1" x14ac:dyDescent="0.3">
      <c r="A113" s="34">
        <v>9</v>
      </c>
      <c r="B113" s="292">
        <v>10890</v>
      </c>
      <c r="C113" s="449" t="s">
        <v>125</v>
      </c>
      <c r="D113" s="273">
        <v>12</v>
      </c>
      <c r="E113" s="274">
        <v>3</v>
      </c>
      <c r="F113" s="274">
        <v>7</v>
      </c>
      <c r="G113" s="274">
        <v>2</v>
      </c>
      <c r="H113" s="274"/>
      <c r="I113" s="194">
        <f t="shared" si="14"/>
        <v>4.083333333333333</v>
      </c>
    </row>
    <row r="114" spans="1:9" ht="15" customHeight="1" x14ac:dyDescent="0.25">
      <c r="A114" s="17"/>
      <c r="B114" s="17"/>
      <c r="C114" s="28"/>
      <c r="D114" s="560" t="s">
        <v>83</v>
      </c>
      <c r="E114" s="560"/>
      <c r="F114" s="560"/>
      <c r="G114" s="560"/>
      <c r="H114" s="560"/>
      <c r="I114" s="29">
        <f>AVERAGE(I8:I14,I16:I25,I27:I42,I44:I59,I61:I74,I76:I103,I105:I113)</f>
        <v>3.8642759427859903</v>
      </c>
    </row>
    <row r="115" spans="1:9" ht="15" customHeight="1" x14ac:dyDescent="0.25">
      <c r="A115" s="17"/>
      <c r="B115" s="17"/>
      <c r="C115" s="17"/>
      <c r="D115" s="18"/>
      <c r="E115" s="18"/>
      <c r="F115" s="18"/>
      <c r="G115" s="18"/>
      <c r="H115" s="18"/>
      <c r="I115" s="18"/>
    </row>
    <row r="116" spans="1:9" x14ac:dyDescent="0.25">
      <c r="A116" s="17"/>
      <c r="B116" s="17"/>
      <c r="C116" s="17"/>
      <c r="D116" s="18"/>
      <c r="E116" s="18"/>
      <c r="F116" s="18"/>
      <c r="G116" s="18"/>
      <c r="H116" s="18"/>
      <c r="I116" s="18"/>
    </row>
  </sheetData>
  <mergeCells count="9">
    <mergeCell ref="C2:D2"/>
    <mergeCell ref="D1:E1"/>
    <mergeCell ref="E4:H4"/>
    <mergeCell ref="D114:H114"/>
    <mergeCell ref="A4:A5"/>
    <mergeCell ref="B4:B5"/>
    <mergeCell ref="C4:C5"/>
    <mergeCell ref="D4:D5"/>
    <mergeCell ref="I4:I5"/>
  </mergeCells>
  <conditionalFormatting sqref="I6:I114">
    <cfRule type="cellIs" dxfId="28" priority="1155" stopIfTrue="1" operator="equal">
      <formula>$I$114</formula>
    </cfRule>
    <cfRule type="cellIs" dxfId="27" priority="1156" stopIfTrue="1" operator="lessThan">
      <formula>3.5</formula>
    </cfRule>
    <cfRule type="cellIs" dxfId="26" priority="1157" stopIfTrue="1" operator="between">
      <formula>$I$114</formula>
      <formula>3.5</formula>
    </cfRule>
    <cfRule type="cellIs" dxfId="25" priority="1158" stopIfTrue="1" operator="between">
      <formula>4.499</formula>
      <formula>$I$114</formula>
    </cfRule>
    <cfRule type="cellIs" dxfId="24" priority="1159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Физика-9 диаграмма по районам</vt:lpstr>
      <vt:lpstr>Физика-9 диаграмма</vt:lpstr>
      <vt:lpstr>Рейтинги 2022-2025</vt:lpstr>
      <vt:lpstr>Рейтинг по сумме мест</vt:lpstr>
      <vt:lpstr> Физика-9 2025 Итоги</vt:lpstr>
      <vt:lpstr> Физика-9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2025-09-04T04:12:22Z</dcterms:modified>
</cp:coreProperties>
</file>