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0200" windowHeight="7980" tabRatio="526"/>
  </bookViews>
  <sheets>
    <sheet name="Немецкий-9 диаграмма по районам" sheetId="4" r:id="rId1"/>
    <sheet name="Рейтинги 2022-2025" sheetId="3" r:id="rId2"/>
    <sheet name="Рейтинг по сумме мест" sheetId="2" r:id="rId3"/>
    <sheet name="Немецкий-9 2025 Итоги" sheetId="6" r:id="rId4"/>
    <sheet name="Немецкий-9 20245 расклад" sheetId="1" r:id="rId5"/>
  </sheets>
  <definedNames>
    <definedName name="_GoBack" localSheetId="2">'Рейтинг по сумме мест'!#REF!</definedName>
    <definedName name="_GoBack" localSheetId="1">'Рейтинги 2022-2025'!#REF!</definedName>
    <definedName name="_xlnm._FilterDatabase" localSheetId="2" hidden="1">'Рейтинг по сумме мест'!$B$6:$T$6</definedName>
    <definedName name="_xlnm._FilterDatabase" localSheetId="1" hidden="1">'Рейтинги 2022-2025'!$A$4:$Q$11</definedName>
  </definedNames>
  <calcPr calcId="145621"/>
</workbook>
</file>

<file path=xl/calcChain.xml><?xml version="1.0" encoding="utf-8"?>
<calcChain xmlns="http://schemas.openxmlformats.org/spreadsheetml/2006/main">
  <c r="C5" i="4" l="1"/>
  <c r="C4" i="4" s="1"/>
  <c r="D5" i="4"/>
  <c r="D4" i="4" s="1"/>
  <c r="D15" i="4"/>
  <c r="S14" i="4"/>
  <c r="S12" i="4"/>
  <c r="S11" i="4"/>
  <c r="S9" i="4"/>
  <c r="S7" i="4"/>
  <c r="S6" i="4"/>
  <c r="E13" i="2"/>
  <c r="T12" i="2"/>
  <c r="T8" i="2"/>
  <c r="T10" i="2"/>
  <c r="T9" i="2"/>
  <c r="T7" i="2"/>
  <c r="T11" i="2"/>
  <c r="D12" i="3"/>
  <c r="H6" i="1"/>
  <c r="G6" i="1"/>
  <c r="F6" i="1"/>
  <c r="E6" i="1"/>
  <c r="D6" i="1"/>
  <c r="I9" i="1"/>
  <c r="H15" i="4" l="1"/>
  <c r="H4" i="4"/>
  <c r="H13" i="4"/>
  <c r="H10" i="4"/>
  <c r="H8" i="4"/>
  <c r="G8" i="4"/>
  <c r="G4" i="4"/>
  <c r="P5" i="4"/>
  <c r="L4" i="4"/>
  <c r="K4" i="4"/>
  <c r="K5" i="4"/>
  <c r="K10" i="4"/>
  <c r="G13" i="4"/>
  <c r="G10" i="4"/>
  <c r="L10" i="4"/>
  <c r="L15" i="4"/>
  <c r="H13" i="2"/>
  <c r="N13" i="2"/>
  <c r="K13" i="2"/>
  <c r="L12" i="3"/>
  <c r="E8" i="6"/>
  <c r="E6" i="6"/>
  <c r="D6" i="6"/>
  <c r="H12" i="3" l="1"/>
  <c r="O5" i="4" l="1"/>
  <c r="O4" i="4" s="1"/>
  <c r="L5" i="4"/>
  <c r="P4" i="4"/>
  <c r="P15" i="4"/>
  <c r="P12" i="3" l="1"/>
  <c r="H7" i="1"/>
  <c r="I8" i="1" l="1"/>
  <c r="I7" i="1" l="1"/>
  <c r="G7" i="1" l="1"/>
  <c r="F7" i="1"/>
  <c r="E7" i="1"/>
  <c r="D7" i="1"/>
  <c r="I6" i="1" l="1"/>
</calcChain>
</file>

<file path=xl/sharedStrings.xml><?xml version="1.0" encoding="utf-8"?>
<sst xmlns="http://schemas.openxmlformats.org/spreadsheetml/2006/main" count="154" uniqueCount="45">
  <si>
    <t>№</t>
  </si>
  <si>
    <t>Наименование ОУ (кратко)</t>
  </si>
  <si>
    <t>Код ОУ            (по КИАСУО)</t>
  </si>
  <si>
    <t>МАОУ Гимназия № 6</t>
  </si>
  <si>
    <t>Код ОУ по КИАСУО</t>
  </si>
  <si>
    <t>Район</t>
  </si>
  <si>
    <t>средний балл</t>
  </si>
  <si>
    <t>Среднее значение по городу принято:</t>
  </si>
  <si>
    <t>Кировский</t>
  </si>
  <si>
    <t>чел.</t>
  </si>
  <si>
    <t>ср. балл ОУ</t>
  </si>
  <si>
    <t>место</t>
  </si>
  <si>
    <t>сумма мест</t>
  </si>
  <si>
    <t>Расчётное среднее значение</t>
  </si>
  <si>
    <t>Среднее значение по городу принято</t>
  </si>
  <si>
    <t>ср.балл по городу</t>
  </si>
  <si>
    <t>ср.балл ОУ</t>
  </si>
  <si>
    <t>ср. балл по городу</t>
  </si>
  <si>
    <t>НЕМЕЦКИЙ ЯЗЫК, 9 кл.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</si>
  <si>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</si>
  <si>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</si>
  <si>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</si>
  <si>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</si>
  <si>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отметки по 5 -балльной шкале</t>
  </si>
  <si>
    <t>Образовательная организация</t>
  </si>
  <si>
    <t>Сумма мест</t>
  </si>
  <si>
    <t>Расчётное среднее значение среднего балла по ОУ</t>
  </si>
  <si>
    <t>Среднее значение среднего балла принято ГУО</t>
  </si>
  <si>
    <t>средний балл принят</t>
  </si>
  <si>
    <t>КИРОВСКИЙ РАЙОН</t>
  </si>
  <si>
    <t>по городу Красноярску</t>
  </si>
  <si>
    <t>Чел.</t>
  </si>
  <si>
    <t xml:space="preserve">Расчётное среднее значение </t>
  </si>
  <si>
    <t>Наименование ОУ</t>
  </si>
  <si>
    <t>СОВЕТСКИЙ РАЙОН</t>
  </si>
  <si>
    <t>МАОУ СШ № 5</t>
  </si>
  <si>
    <t>Советский</t>
  </si>
  <si>
    <t>ОКТЯБРЬСКИЙ РАЙОН</t>
  </si>
  <si>
    <t>МБОУ Гимназия № 3</t>
  </si>
  <si>
    <t>МАОУ СШ № 145</t>
  </si>
  <si>
    <t>ЦЕНТРАЛЬНЫЙ РАЙОН</t>
  </si>
  <si>
    <t>МБОУ СШ № 27</t>
  </si>
  <si>
    <t xml:space="preserve">Октябрьский </t>
  </si>
  <si>
    <t>Центральный</t>
  </si>
  <si>
    <t>МАОУ Лицей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</si>
</sst>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4" fillId="0" borderId="0"/>
    <xf numFmtId="0" fontId="4" fillId="0" borderId="0"/>
    <xf numFmtId="164" fontId="3" fillId="0" borderId="0" applyBorder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8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/>
    <xf numFmtId="0" fontId="0" fillId="0" borderId="0" xfId="0" applyBorder="1" applyAlignment="1"/>
    <xf numFmtId="0" fontId="1" fillId="0" borderId="0" xfId="0" applyFont="1" applyAlignment="1">
      <alignment horizontal="right"/>
    </xf>
    <xf numFmtId="0" fontId="1" fillId="0" borderId="0" xfId="0" applyFont="1" applyFill="1" applyBorder="1"/>
    <xf numFmtId="0" fontId="2" fillId="0" borderId="0" xfId="0" applyFont="1" applyAlignment="1">
      <alignment horizontal="left" vertical="top"/>
    </xf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2" fontId="11" fillId="0" borderId="0" xfId="0" applyNumberFormat="1" applyFont="1"/>
    <xf numFmtId="0" fontId="9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3" fillId="0" borderId="0" xfId="0" applyFont="1"/>
    <xf numFmtId="0" fontId="13" fillId="3" borderId="0" xfId="0" applyFont="1" applyFill="1"/>
    <xf numFmtId="0" fontId="13" fillId="4" borderId="0" xfId="0" applyFont="1" applyFill="1"/>
    <xf numFmtId="0" fontId="5" fillId="0" borderId="25" xfId="0" applyFont="1" applyBorder="1" applyAlignment="1">
      <alignment horizontal="center" vertical="center"/>
    </xf>
    <xf numFmtId="0" fontId="14" fillId="0" borderId="0" xfId="5"/>
    <xf numFmtId="2" fontId="14" fillId="0" borderId="0" xfId="5" applyNumberFormat="1"/>
    <xf numFmtId="0" fontId="11" fillId="0" borderId="0" xfId="5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3" fillId="5" borderId="0" xfId="0" applyFont="1" applyFill="1"/>
    <xf numFmtId="0" fontId="13" fillId="6" borderId="0" xfId="0" applyFont="1" applyFill="1"/>
    <xf numFmtId="0" fontId="1" fillId="2" borderId="29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2" fontId="1" fillId="2" borderId="3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6" fillId="0" borderId="0" xfId="0" applyFont="1" applyAlignment="1"/>
    <xf numFmtId="1" fontId="16" fillId="0" borderId="5" xfId="0" applyNumberFormat="1" applyFont="1" applyBorder="1" applyAlignment="1">
      <alignment horizontal="center" vertical="center"/>
    </xf>
    <xf numFmtId="1" fontId="17" fillId="0" borderId="8" xfId="0" applyNumberFormat="1" applyFont="1" applyBorder="1" applyAlignment="1">
      <alignment horizontal="center" vertical="center"/>
    </xf>
    <xf numFmtId="0" fontId="0" fillId="0" borderId="10" xfId="0" applyFill="1" applyBorder="1"/>
    <xf numFmtId="0" fontId="0" fillId="0" borderId="1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right" vertical="top"/>
    </xf>
    <xf numFmtId="2" fontId="8" fillId="0" borderId="9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16" fillId="0" borderId="28" xfId="5" applyFont="1" applyBorder="1" applyAlignment="1">
      <alignment horizontal="center" vertical="center"/>
    </xf>
    <xf numFmtId="0" fontId="17" fillId="0" borderId="34" xfId="5" applyFont="1" applyBorder="1" applyAlignment="1">
      <alignment horizontal="center" vertical="center" wrapText="1"/>
    </xf>
    <xf numFmtId="0" fontId="1" fillId="0" borderId="28" xfId="5" applyFont="1" applyBorder="1" applyAlignment="1">
      <alignment horizontal="left" vertical="center"/>
    </xf>
    <xf numFmtId="0" fontId="5" fillId="0" borderId="34" xfId="5" applyFont="1" applyBorder="1" applyAlignment="1">
      <alignment horizontal="left" vertical="center" wrapText="1"/>
    </xf>
    <xf numFmtId="0" fontId="0" fillId="0" borderId="28" xfId="0" applyFont="1" applyBorder="1" applyAlignment="1">
      <alignment horizontal="right"/>
    </xf>
    <xf numFmtId="0" fontId="17" fillId="0" borderId="22" xfId="5" applyFont="1" applyBorder="1" applyAlignment="1">
      <alignment horizontal="center" vertical="center" wrapText="1"/>
    </xf>
    <xf numFmtId="0" fontId="17" fillId="0" borderId="24" xfId="5" applyFont="1" applyBorder="1" applyAlignment="1">
      <alignment horizontal="center" vertical="center" wrapText="1"/>
    </xf>
    <xf numFmtId="0" fontId="5" fillId="0" borderId="22" xfId="5" applyFont="1" applyBorder="1" applyAlignment="1">
      <alignment horizontal="left" vertical="center" wrapText="1"/>
    </xf>
    <xf numFmtId="0" fontId="5" fillId="0" borderId="24" xfId="5" applyFont="1" applyBorder="1" applyAlignment="1">
      <alignment horizontal="left" vertical="center" wrapText="1"/>
    </xf>
    <xf numFmtId="0" fontId="1" fillId="0" borderId="33" xfId="5" applyFont="1" applyFill="1" applyBorder="1" applyAlignment="1">
      <alignment horizontal="center" vertical="center"/>
    </xf>
    <xf numFmtId="0" fontId="1" fillId="0" borderId="27" xfId="5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2" fontId="17" fillId="0" borderId="29" xfId="5" applyNumberFormat="1" applyFont="1" applyBorder="1" applyAlignment="1">
      <alignment horizontal="center" vertical="center" wrapText="1"/>
    </xf>
    <xf numFmtId="2" fontId="5" fillId="0" borderId="29" xfId="5" applyNumberFormat="1" applyFont="1" applyBorder="1" applyAlignment="1">
      <alignment horizontal="left" vertical="center" wrapText="1"/>
    </xf>
    <xf numFmtId="2" fontId="11" fillId="0" borderId="0" xfId="5" applyNumberFormat="1" applyFont="1" applyFill="1" applyBorder="1" applyAlignment="1">
      <alignment horizontal="right" vertical="center"/>
    </xf>
    <xf numFmtId="2" fontId="1" fillId="0" borderId="0" xfId="5" applyNumberFormat="1" applyFont="1"/>
    <xf numFmtId="0" fontId="0" fillId="0" borderId="28" xfId="0" applyFont="1" applyFill="1" applyBorder="1"/>
    <xf numFmtId="0" fontId="16" fillId="0" borderId="3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right"/>
    </xf>
    <xf numFmtId="0" fontId="19" fillId="0" borderId="13" xfId="0" applyFont="1" applyBorder="1" applyAlignment="1">
      <alignment horizontal="left" vertical="center"/>
    </xf>
    <xf numFmtId="0" fontId="19" fillId="0" borderId="4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34" xfId="5" applyFont="1" applyBorder="1" applyAlignment="1">
      <alignment horizontal="left" vertical="center" wrapText="1"/>
    </xf>
    <xf numFmtId="0" fontId="19" fillId="0" borderId="22" xfId="5" applyFont="1" applyBorder="1" applyAlignment="1">
      <alignment horizontal="center" vertical="center" wrapText="1"/>
    </xf>
    <xf numFmtId="2" fontId="19" fillId="0" borderId="29" xfId="5" applyNumberFormat="1" applyFont="1" applyBorder="1" applyAlignment="1">
      <alignment horizontal="center" vertical="center" wrapText="1"/>
    </xf>
    <xf numFmtId="0" fontId="19" fillId="0" borderId="24" xfId="5" applyFont="1" applyBorder="1" applyAlignment="1">
      <alignment horizontal="center" vertical="center" wrapText="1"/>
    </xf>
    <xf numFmtId="0" fontId="12" fillId="0" borderId="28" xfId="5" applyFont="1" applyBorder="1" applyAlignment="1">
      <alignment horizontal="right" vertical="center"/>
    </xf>
    <xf numFmtId="0" fontId="13" fillId="7" borderId="0" xfId="0" applyFont="1" applyFill="1"/>
    <xf numFmtId="0" fontId="13" fillId="2" borderId="0" xfId="0" applyFont="1" applyFill="1"/>
    <xf numFmtId="0" fontId="13" fillId="8" borderId="0" xfId="0" applyFont="1" applyFill="1"/>
    <xf numFmtId="0" fontId="18" fillId="0" borderId="2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0" fillId="0" borderId="29" xfId="0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alignment horizontal="left" vertical="top" wrapText="1"/>
      <protection locked="0"/>
    </xf>
    <xf numFmtId="0" fontId="0" fillId="2" borderId="29" xfId="0" applyFont="1" applyFill="1" applyBorder="1" applyAlignment="1">
      <alignment horizontal="right" vertical="center" wrapText="1"/>
    </xf>
    <xf numFmtId="0" fontId="0" fillId="2" borderId="29" xfId="0" applyFont="1" applyFill="1" applyBorder="1" applyAlignment="1">
      <alignment horizontal="right" vertical="center"/>
    </xf>
    <xf numFmtId="2" fontId="0" fillId="2" borderId="30" xfId="0" applyNumberFormat="1" applyFont="1" applyFill="1" applyBorder="1" applyAlignment="1">
      <alignment horizontal="right" vertical="center"/>
    </xf>
    <xf numFmtId="2" fontId="19" fillId="0" borderId="25" xfId="0" applyNumberFormat="1" applyFont="1" applyBorder="1" applyAlignment="1">
      <alignment horizontal="center" vertical="center" wrapText="1"/>
    </xf>
    <xf numFmtId="2" fontId="19" fillId="0" borderId="37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0" fillId="0" borderId="51" xfId="0" applyFont="1" applyFill="1" applyBorder="1" applyAlignment="1" applyProtection="1">
      <alignment horizontal="left" vertical="top" wrapText="1"/>
      <protection locked="0"/>
    </xf>
    <xf numFmtId="2" fontId="19" fillId="0" borderId="51" xfId="0" applyNumberFormat="1" applyFont="1" applyBorder="1" applyAlignment="1">
      <alignment horizontal="center" vertical="center" wrapText="1"/>
    </xf>
    <xf numFmtId="2" fontId="19" fillId="0" borderId="52" xfId="0" applyNumberFormat="1" applyFont="1" applyBorder="1" applyAlignment="1">
      <alignment horizontal="center" vertical="center" wrapText="1"/>
    </xf>
    <xf numFmtId="0" fontId="0" fillId="0" borderId="9" xfId="0" applyFill="1" applyBorder="1"/>
    <xf numFmtId="0" fontId="19" fillId="0" borderId="9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0" borderId="53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2" fontId="19" fillId="0" borderId="20" xfId="0" applyNumberFormat="1" applyFont="1" applyBorder="1" applyAlignment="1">
      <alignment horizontal="center" vertical="center" wrapText="1"/>
    </xf>
    <xf numFmtId="0" fontId="0" fillId="0" borderId="48" xfId="0" applyFill="1" applyBorder="1"/>
    <xf numFmtId="0" fontId="0" fillId="0" borderId="56" xfId="0" applyFont="1" applyFill="1" applyBorder="1" applyAlignment="1" applyProtection="1">
      <alignment horizontal="left" vertical="top" wrapText="1"/>
      <protection locked="0"/>
    </xf>
    <xf numFmtId="2" fontId="19" fillId="0" borderId="56" xfId="0" applyNumberFormat="1" applyFont="1" applyBorder="1" applyAlignment="1">
      <alignment horizontal="center" vertical="center" wrapText="1"/>
    </xf>
    <xf numFmtId="2" fontId="19" fillId="0" borderId="57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 wrapText="1"/>
    </xf>
    <xf numFmtId="0" fontId="0" fillId="0" borderId="20" xfId="0" applyFill="1" applyBorder="1"/>
    <xf numFmtId="0" fontId="0" fillId="0" borderId="51" xfId="0" applyFill="1" applyBorder="1"/>
    <xf numFmtId="0" fontId="0" fillId="0" borderId="56" xfId="0" applyFill="1" applyBorder="1"/>
    <xf numFmtId="0" fontId="19" fillId="0" borderId="25" xfId="0" applyFont="1" applyBorder="1" applyAlignment="1">
      <alignment horizontal="left" vertical="center"/>
    </xf>
    <xf numFmtId="0" fontId="0" fillId="0" borderId="45" xfId="0" applyFont="1" applyBorder="1" applyAlignment="1">
      <alignment horizontal="right"/>
    </xf>
    <xf numFmtId="0" fontId="0" fillId="0" borderId="40" xfId="0" applyFont="1" applyBorder="1" applyAlignment="1">
      <alignment horizontal="right"/>
    </xf>
    <xf numFmtId="0" fontId="0" fillId="0" borderId="48" xfId="0" applyFont="1" applyBorder="1" applyAlignment="1">
      <alignment horizontal="right"/>
    </xf>
    <xf numFmtId="0" fontId="19" fillId="0" borderId="12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47" xfId="0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5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46" xfId="0" applyNumberFormat="1" applyFont="1" applyBorder="1" applyAlignment="1">
      <alignment horizontal="center"/>
    </xf>
    <xf numFmtId="1" fontId="0" fillId="0" borderId="58" xfId="0" applyNumberFormat="1" applyFont="1" applyBorder="1" applyAlignment="1">
      <alignment horizontal="right"/>
    </xf>
    <xf numFmtId="0" fontId="19" fillId="0" borderId="48" xfId="0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49" xfId="0" applyFont="1" applyBorder="1" applyAlignment="1">
      <alignment horizontal="left"/>
    </xf>
    <xf numFmtId="0" fontId="0" fillId="0" borderId="55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57" xfId="0" applyNumberFormat="1" applyFont="1" applyBorder="1" applyAlignment="1">
      <alignment horizontal="center"/>
    </xf>
    <xf numFmtId="2" fontId="0" fillId="0" borderId="59" xfId="0" applyNumberFormat="1" applyFont="1" applyBorder="1" applyAlignment="1">
      <alignment horizontal="center"/>
    </xf>
    <xf numFmtId="1" fontId="0" fillId="0" borderId="59" xfId="0" applyNumberFormat="1" applyFont="1" applyBorder="1" applyAlignment="1">
      <alignment horizontal="center"/>
    </xf>
    <xf numFmtId="1" fontId="0" fillId="0" borderId="60" xfId="0" applyNumberFormat="1" applyFont="1" applyBorder="1" applyAlignment="1">
      <alignment horizontal="center"/>
    </xf>
    <xf numFmtId="1" fontId="0" fillId="0" borderId="54" xfId="0" applyNumberFormat="1" applyFont="1" applyBorder="1" applyAlignment="1">
      <alignment horizontal="right"/>
    </xf>
    <xf numFmtId="0" fontId="0" fillId="0" borderId="13" xfId="0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3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37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1" fontId="0" fillId="0" borderId="39" xfId="0" applyNumberFormat="1" applyFont="1" applyBorder="1" applyAlignment="1">
      <alignment horizontal="center"/>
    </xf>
    <xf numFmtId="1" fontId="0" fillId="0" borderId="38" xfId="0" applyNumberFormat="1" applyFont="1" applyBorder="1" applyAlignment="1">
      <alignment horizontal="center"/>
    </xf>
    <xf numFmtId="1" fontId="0" fillId="0" borderId="35" xfId="0" applyNumberFormat="1" applyFont="1" applyBorder="1" applyAlignment="1">
      <alignment horizontal="right"/>
    </xf>
    <xf numFmtId="0" fontId="0" fillId="0" borderId="0" xfId="0" applyFont="1" applyBorder="1"/>
    <xf numFmtId="1" fontId="0" fillId="0" borderId="48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0" fillId="0" borderId="38" xfId="0" applyFont="1" applyBorder="1" applyAlignment="1">
      <alignment horizontal="left"/>
    </xf>
    <xf numFmtId="0" fontId="19" fillId="0" borderId="19" xfId="5" applyFont="1" applyBorder="1" applyAlignment="1">
      <alignment horizontal="left" vertical="center" wrapText="1"/>
    </xf>
    <xf numFmtId="0" fontId="12" fillId="0" borderId="45" xfId="5" applyFont="1" applyBorder="1" applyAlignment="1">
      <alignment horizontal="right" vertical="center"/>
    </xf>
    <xf numFmtId="2" fontId="19" fillId="0" borderId="10" xfId="5" applyNumberFormat="1" applyFont="1" applyBorder="1" applyAlignment="1">
      <alignment horizontal="center" vertical="center" wrapText="1"/>
    </xf>
    <xf numFmtId="0" fontId="19" fillId="0" borderId="53" xfId="5" applyFont="1" applyBorder="1" applyAlignment="1">
      <alignment horizontal="center" vertical="center" wrapText="1"/>
    </xf>
    <xf numFmtId="0" fontId="19" fillId="0" borderId="32" xfId="5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/>
    </xf>
    <xf numFmtId="0" fontId="0" fillId="0" borderId="46" xfId="0" applyFont="1" applyBorder="1" applyAlignment="1">
      <alignment horizontal="left"/>
    </xf>
    <xf numFmtId="0" fontId="0" fillId="0" borderId="50" xfId="0" applyFont="1" applyBorder="1" applyAlignment="1">
      <alignment horizontal="center"/>
    </xf>
    <xf numFmtId="2" fontId="1" fillId="0" borderId="29" xfId="0" applyNumberFormat="1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61" xfId="5" applyFont="1" applyFill="1" applyBorder="1" applyAlignment="1">
      <alignment horizontal="center" vertical="center"/>
    </xf>
    <xf numFmtId="0" fontId="17" fillId="0" borderId="23" xfId="5" applyFont="1" applyBorder="1" applyAlignment="1">
      <alignment horizontal="center" vertical="center" wrapText="1"/>
    </xf>
    <xf numFmtId="0" fontId="5" fillId="0" borderId="23" xfId="5" applyFont="1" applyBorder="1" applyAlignment="1">
      <alignment horizontal="left" vertical="center" wrapText="1"/>
    </xf>
    <xf numFmtId="0" fontId="19" fillId="0" borderId="23" xfId="5" applyFont="1" applyBorder="1" applyAlignment="1">
      <alignment horizontal="center" vertical="center" wrapText="1"/>
    </xf>
    <xf numFmtId="0" fontId="19" fillId="0" borderId="21" xfId="5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0" borderId="61" xfId="5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/>
    </xf>
    <xf numFmtId="0" fontId="16" fillId="0" borderId="24" xfId="5" applyFont="1" applyBorder="1" applyAlignment="1">
      <alignment horizontal="center" vertical="center" wrapText="1"/>
    </xf>
    <xf numFmtId="0" fontId="1" fillId="0" borderId="24" xfId="5" applyFont="1" applyBorder="1" applyAlignment="1">
      <alignment horizontal="left" vertical="center" wrapText="1"/>
    </xf>
    <xf numFmtId="0" fontId="12" fillId="0" borderId="24" xfId="5" applyFont="1" applyBorder="1" applyAlignment="1">
      <alignment horizontal="right" vertical="center" wrapText="1"/>
    </xf>
    <xf numFmtId="0" fontId="1" fillId="0" borderId="24" xfId="5" applyFont="1" applyBorder="1" applyAlignment="1">
      <alignment horizontal="right" vertical="center" wrapText="1"/>
    </xf>
    <xf numFmtId="0" fontId="12" fillId="0" borderId="53" xfId="5" applyFont="1" applyBorder="1" applyAlignment="1">
      <alignment horizontal="right" vertical="center" wrapText="1"/>
    </xf>
    <xf numFmtId="0" fontId="12" fillId="2" borderId="50" xfId="5" applyFont="1" applyFill="1" applyBorder="1" applyAlignment="1">
      <alignment horizontal="right"/>
    </xf>
    <xf numFmtId="0" fontId="12" fillId="2" borderId="24" xfId="5" applyFont="1" applyFill="1" applyBorder="1" applyAlignment="1">
      <alignment horizontal="right"/>
    </xf>
    <xf numFmtId="0" fontId="12" fillId="2" borderId="37" xfId="5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1" fillId="0" borderId="17" xfId="5" applyFont="1" applyBorder="1" applyAlignment="1">
      <alignment horizontal="center" vertical="center" wrapText="1"/>
    </xf>
    <xf numFmtId="0" fontId="1" fillId="0" borderId="37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" fillId="0" borderId="12" xfId="5" applyFont="1" applyBorder="1" applyAlignment="1">
      <alignment horizontal="center" vertical="center"/>
    </xf>
    <xf numFmtId="0" fontId="5" fillId="0" borderId="26" xfId="5" applyFont="1" applyBorder="1" applyAlignment="1">
      <alignment horizontal="center" vertical="center" wrapText="1"/>
    </xf>
    <xf numFmtId="0" fontId="5" fillId="0" borderId="38" xfId="5" applyFont="1" applyBorder="1" applyAlignment="1">
      <alignment horizontal="center" vertical="center" wrapText="1"/>
    </xf>
    <xf numFmtId="0" fontId="1" fillId="0" borderId="15" xfId="5" applyFont="1" applyBorder="1" applyAlignment="1">
      <alignment horizontal="center" vertical="center" wrapText="1"/>
    </xf>
    <xf numFmtId="0" fontId="1" fillId="0" borderId="16" xfId="5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0" fillId="0" borderId="8" xfId="0" applyBorder="1" applyAlignment="1">
      <alignment horizontal="right" vertical="top" wrapText="1"/>
    </xf>
    <xf numFmtId="0" fontId="1" fillId="0" borderId="34" xfId="0" applyFont="1" applyFill="1" applyBorder="1" applyAlignment="1" applyProtection="1">
      <alignment horizontal="left" vertical="center"/>
      <protection locked="0"/>
    </xf>
    <xf numFmtId="0" fontId="1" fillId="0" borderId="31" xfId="0" applyFont="1" applyFill="1" applyBorder="1" applyAlignment="1" applyProtection="1">
      <alignment horizontal="left" vertical="center"/>
      <protection locked="0"/>
    </xf>
    <xf numFmtId="0" fontId="0" fillId="0" borderId="22" xfId="0" applyFont="1" applyBorder="1" applyAlignment="1">
      <alignment horizontal="right" vertical="center"/>
    </xf>
    <xf numFmtId="0" fontId="0" fillId="0" borderId="29" xfId="0" applyFont="1" applyBorder="1" applyAlignment="1">
      <alignment horizontal="left" vertical="center" wrapText="1"/>
    </xf>
    <xf numFmtId="1" fontId="0" fillId="0" borderId="29" xfId="0" applyNumberFormat="1" applyFont="1" applyBorder="1" applyAlignment="1">
      <alignment horizontal="right" vertical="center"/>
    </xf>
    <xf numFmtId="2" fontId="0" fillId="0" borderId="30" xfId="0" applyNumberFormat="1" applyFont="1" applyBorder="1" applyAlignment="1">
      <alignment horizontal="right" vertical="center" wrapText="1"/>
    </xf>
    <xf numFmtId="0" fontId="18" fillId="0" borderId="31" xfId="0" applyFont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/>
    </xf>
    <xf numFmtId="1" fontId="0" fillId="0" borderId="56" xfId="0" applyNumberFormat="1" applyFont="1" applyBorder="1" applyAlignment="1">
      <alignment horizontal="center"/>
    </xf>
    <xf numFmtId="1" fontId="0" fillId="0" borderId="2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42" xfId="0" applyFont="1" applyBorder="1" applyAlignment="1">
      <alignment horizontal="left"/>
    </xf>
    <xf numFmtId="0" fontId="19" fillId="0" borderId="49" xfId="0" applyFont="1" applyBorder="1" applyAlignment="1">
      <alignment horizontal="left" vertical="center" wrapText="1"/>
    </xf>
    <xf numFmtId="0" fontId="0" fillId="0" borderId="40" xfId="0" applyFont="1" applyBorder="1" applyAlignment="1">
      <alignment horizontal="center"/>
    </xf>
    <xf numFmtId="0" fontId="20" fillId="0" borderId="55" xfId="0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 vertical="center" wrapText="1"/>
    </xf>
    <xf numFmtId="2" fontId="0" fillId="0" borderId="42" xfId="0" applyNumberFormat="1" applyFont="1" applyBorder="1" applyAlignment="1">
      <alignment horizontal="center"/>
    </xf>
    <xf numFmtId="2" fontId="20" fillId="0" borderId="57" xfId="0" applyNumberFormat="1" applyFont="1" applyBorder="1" applyAlignment="1">
      <alignment horizontal="center" vertical="center" wrapText="1"/>
    </xf>
    <xf numFmtId="2" fontId="20" fillId="0" borderId="59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" fontId="0" fillId="0" borderId="51" xfId="0" applyNumberFormat="1" applyFont="1" applyBorder="1" applyAlignment="1">
      <alignment horizontal="center"/>
    </xf>
    <xf numFmtId="1" fontId="20" fillId="0" borderId="56" xfId="0" applyNumberFormat="1" applyFont="1" applyBorder="1" applyAlignment="1">
      <alignment horizontal="center" vertical="center" wrapText="1"/>
    </xf>
    <xf numFmtId="1" fontId="0" fillId="0" borderId="44" xfId="0" applyNumberFormat="1" applyFont="1" applyBorder="1" applyAlignment="1">
      <alignment horizontal="center"/>
    </xf>
    <xf numFmtId="1" fontId="20" fillId="0" borderId="59" xfId="0" applyNumberFormat="1" applyFont="1" applyBorder="1" applyAlignment="1">
      <alignment horizontal="center" vertical="center" wrapText="1"/>
    </xf>
    <xf numFmtId="1" fontId="0" fillId="0" borderId="41" xfId="0" applyNumberFormat="1" applyFont="1" applyBorder="1" applyAlignment="1">
      <alignment horizontal="center"/>
    </xf>
    <xf numFmtId="1" fontId="20" fillId="0" borderId="60" xfId="0" applyNumberFormat="1" applyFont="1" applyBorder="1" applyAlignment="1">
      <alignment horizontal="center" vertical="center" wrapText="1"/>
    </xf>
    <xf numFmtId="1" fontId="0" fillId="0" borderId="43" xfId="0" applyNumberFormat="1" applyFont="1" applyBorder="1" applyAlignment="1">
      <alignment horizontal="right"/>
    </xf>
    <xf numFmtId="1" fontId="22" fillId="0" borderId="54" xfId="0" applyNumberFormat="1" applyFont="1" applyBorder="1" applyAlignment="1">
      <alignment horizontal="right" vertical="center" wrapText="1"/>
    </xf>
    <xf numFmtId="1" fontId="0" fillId="0" borderId="40" xfId="0" applyNumberFormat="1" applyFont="1" applyBorder="1" applyAlignment="1">
      <alignment horizontal="center"/>
    </xf>
    <xf numFmtId="1" fontId="20" fillId="0" borderId="48" xfId="0" applyNumberFormat="1" applyFont="1" applyBorder="1" applyAlignment="1">
      <alignment horizontal="center" vertical="center" wrapText="1"/>
    </xf>
    <xf numFmtId="0" fontId="12" fillId="0" borderId="12" xfId="5" applyFont="1" applyBorder="1" applyAlignment="1">
      <alignment horizontal="right" vertical="center"/>
    </xf>
    <xf numFmtId="0" fontId="19" fillId="0" borderId="38" xfId="5" applyFont="1" applyBorder="1" applyAlignment="1">
      <alignment horizontal="left" vertical="center" wrapText="1"/>
    </xf>
    <xf numFmtId="0" fontId="19" fillId="0" borderId="36" xfId="5" applyFont="1" applyBorder="1" applyAlignment="1">
      <alignment horizontal="center" vertical="center" wrapText="1"/>
    </xf>
    <xf numFmtId="2" fontId="19" fillId="0" borderId="13" xfId="5" applyNumberFormat="1" applyFont="1" applyBorder="1" applyAlignment="1">
      <alignment horizontal="center" vertical="center" wrapText="1"/>
    </xf>
    <xf numFmtId="0" fontId="19" fillId="0" borderId="37" xfId="5" applyFont="1" applyBorder="1" applyAlignment="1">
      <alignment horizontal="center" vertical="center" wrapText="1"/>
    </xf>
    <xf numFmtId="0" fontId="19" fillId="0" borderId="39" xfId="5" applyFont="1" applyBorder="1" applyAlignment="1">
      <alignment horizontal="center" vertical="center" wrapText="1"/>
    </xf>
    <xf numFmtId="0" fontId="12" fillId="0" borderId="37" xfId="5" applyFont="1" applyBorder="1" applyAlignment="1">
      <alignment horizontal="right" vertical="center" wrapText="1"/>
    </xf>
  </cellXfs>
  <cellStyles count="17">
    <cellStyle name="Excel Built-in Normal" xfId="2"/>
    <cellStyle name="Excel Built-in Normal 1" xfId="4"/>
    <cellStyle name="Excel Built-in Normal 2" xfId="3"/>
    <cellStyle name="TableStyleLight1" xfId="1"/>
    <cellStyle name="Обычный" xfId="0" builtinId="0"/>
    <cellStyle name="Обычный 2" xfId="5"/>
    <cellStyle name="Обычный 2 2" xfId="9"/>
    <cellStyle name="Обычный 2 3" xfId="6"/>
    <cellStyle name="Обычный 3" xfId="7"/>
    <cellStyle name="Обычный 4" xfId="10"/>
    <cellStyle name="Обычный 4 2" xfId="11"/>
    <cellStyle name="Обычный 4 3" xfId="12"/>
    <cellStyle name="Обычный 4 4" xfId="13"/>
    <cellStyle name="Обычный 4 5" xfId="8"/>
    <cellStyle name="Обычный 5" xfId="14"/>
    <cellStyle name="Обычный 6" xfId="15"/>
    <cellStyle name="Обычный 7" xfId="16"/>
  </cellStyles>
  <dxfs count="90"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33CC"/>
      <color rgb="FF660066"/>
      <color rgb="FFFFCCCC"/>
      <color rgb="FFFF0066"/>
      <color rgb="FFFFFF66"/>
      <color rgb="FFCCFF99"/>
      <color rgb="FFFCDE04"/>
      <color rgb="FFF5F50B"/>
      <color rgb="FFFF9900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Немецкий язык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4.0304872651022026E-2"/>
          <c:y val="9.832383912247602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255946861916856E-2"/>
          <c:y val="0.13272696955677574"/>
          <c:w val="0.94263395999525657"/>
          <c:h val="0.55949346359135377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660066"/>
              </a:solidFill>
            </a:ln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районам'!$E$4:$E$14</c:f>
              <c:numCache>
                <c:formatCode>0.00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районам'!$D$4:$D$14</c:f>
              <c:numCache>
                <c:formatCode>0.00</c:formatCode>
                <c:ptCount val="11"/>
                <c:pt idx="0">
                  <c:v>3</c:v>
                </c:pt>
                <c:pt idx="1">
                  <c:v>3</c:v>
                </c:pt>
                <c:pt idx="3">
                  <c:v>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районам'!$I$4:$I$14</c:f>
              <c:numCache>
                <c:formatCode>0.00</c:formatCode>
                <c:ptCount val="11"/>
                <c:pt idx="0">
                  <c:v>3.25</c:v>
                </c:pt>
                <c:pt idx="1">
                  <c:v>3.25</c:v>
                </c:pt>
                <c:pt idx="2">
                  <c:v>3.25</c:v>
                </c:pt>
                <c:pt idx="4">
                  <c:v>3.25</c:v>
                </c:pt>
                <c:pt idx="5">
                  <c:v>3.25</c:v>
                </c:pt>
                <c:pt idx="6">
                  <c:v>3.25</c:v>
                </c:pt>
                <c:pt idx="7">
                  <c:v>3.25</c:v>
                </c:pt>
                <c:pt idx="8">
                  <c:v>3.25</c:v>
                </c:pt>
                <c:pt idx="9">
                  <c:v>3.25</c:v>
                </c:pt>
                <c:pt idx="10">
                  <c:v>3.25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районам'!$H$4:$H$14</c:f>
              <c:numCache>
                <c:formatCode>0.00</c:formatCode>
                <c:ptCount val="11"/>
                <c:pt idx="0">
                  <c:v>3.25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</c:ser>
        <c:ser>
          <c:idx val="2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районам'!$M$4:$M$14</c:f>
              <c:numCache>
                <c:formatCode>0.00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районам'!$L$4:$L$14</c:f>
              <c:numCache>
                <c:formatCode>0.00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smooth val="0"/>
        </c:ser>
        <c:ser>
          <c:idx val="0"/>
          <c:order val="6"/>
          <c:tx>
            <c:v>2022 ср. балл по городу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районам'!$Q$4:$Q$14</c:f>
              <c:numCache>
                <c:formatCode>0.00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B-49F0-B680-A791C427F8FA}"/>
            </c:ext>
          </c:extLst>
        </c:ser>
        <c:ser>
          <c:idx val="1"/>
          <c:order val="7"/>
          <c:tx>
            <c:v>2022 ср. балл ОУ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'Немецкий-9 диаграмма по районам'!$B$4:$B$14</c:f>
              <c:strCache>
                <c:ptCount val="11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МАОУ Лицей № 6</c:v>
                </c:pt>
                <c:pt idx="4">
                  <c:v>ОКТЯБРЬСКИЙ РАЙОН</c:v>
                </c:pt>
                <c:pt idx="5">
                  <c:v>МБОУ Гимназия № 3</c:v>
                </c:pt>
                <c:pt idx="6">
                  <c:v>СОВЕТСКИЙ РАЙОН</c:v>
                </c:pt>
                <c:pt idx="7">
                  <c:v>МАОУ СШ № 5</c:v>
                </c:pt>
                <c:pt idx="8">
                  <c:v>МАОУ СШ № 145</c:v>
                </c:pt>
                <c:pt idx="9">
                  <c:v>ЦЕНТРАЛЬНЫЙ РАЙОН</c:v>
                </c:pt>
                <c:pt idx="10">
                  <c:v>МБОУ СШ № 27</c:v>
                </c:pt>
              </c:strCache>
            </c:strRef>
          </c:cat>
          <c:val>
            <c:numRef>
              <c:f>'Немецкий-9 диаграмма по районам'!$P$4:$P$14</c:f>
              <c:numCache>
                <c:formatCode>0.00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CB-49F0-B680-A791C427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7856"/>
        <c:axId val="46299392"/>
      </c:lineChart>
      <c:catAx>
        <c:axId val="4629785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99392"/>
        <c:crosses val="autoZero"/>
        <c:auto val="1"/>
        <c:lblAlgn val="ctr"/>
        <c:lblOffset val="100"/>
        <c:noMultiLvlLbl val="0"/>
      </c:catAx>
      <c:valAx>
        <c:axId val="46299392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2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99014971492751E-2"/>
          <c:y val="7.3874511239097981E-2"/>
          <c:w val="0.94910164473411218"/>
          <c:h val="5.4509106724554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58207</xdr:rowOff>
    </xdr:from>
    <xdr:to>
      <xdr:col>19</xdr:col>
      <xdr:colOff>21167</xdr:colOff>
      <xdr:row>0</xdr:row>
      <xdr:rowOff>3619500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9983</xdr:colOff>
      <xdr:row>0</xdr:row>
      <xdr:rowOff>2414059</xdr:rowOff>
    </xdr:from>
    <xdr:to>
      <xdr:col>21</xdr:col>
      <xdr:colOff>553966</xdr:colOff>
      <xdr:row>0</xdr:row>
      <xdr:rowOff>2625122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F46EBE42-2CD5-434C-B37B-E3731E98E0DA}"/>
            </a:ext>
          </a:extLst>
        </xdr:cNvPr>
        <xdr:cNvSpPr txBox="1"/>
      </xdr:nvSpPr>
      <xdr:spPr>
        <a:xfrm>
          <a:off x="11668583" y="2414059"/>
          <a:ext cx="1153583" cy="211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483813</xdr:colOff>
      <xdr:row>0</xdr:row>
      <xdr:rowOff>2384424</xdr:rowOff>
    </xdr:from>
    <xdr:to>
      <xdr:col>33</xdr:col>
      <xdr:colOff>337155</xdr:colOff>
      <xdr:row>0</xdr:row>
      <xdr:rowOff>2627842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B36F9B53-4E94-4DDC-9746-B7829AF6D445}"/>
            </a:ext>
          </a:extLst>
        </xdr:cNvPr>
        <xdr:cNvSpPr txBox="1"/>
      </xdr:nvSpPr>
      <xdr:spPr>
        <a:xfrm>
          <a:off x="18848013" y="2384424"/>
          <a:ext cx="1072542" cy="2434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0.08525</cdr:x>
      <cdr:y>0.13623</cdr:y>
    </cdr:from>
    <cdr:to>
      <cdr:x>0.08561</cdr:x>
      <cdr:y>0.7032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986184" y="485138"/>
          <a:ext cx="4165" cy="20191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0.8555</cdr:x>
      <cdr:y>0.14158</cdr:y>
    </cdr:from>
    <cdr:to>
      <cdr:x>0.857</cdr:x>
      <cdr:y>0.71471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9868934" y="556633"/>
          <a:ext cx="17304" cy="22533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0.42916</cdr:x>
      <cdr:y>0.13141</cdr:y>
    </cdr:from>
    <cdr:to>
      <cdr:x>0.43024</cdr:x>
      <cdr:y>0.70777</cdr:y>
    </cdr:to>
    <cdr:cxnSp macro="">
      <cdr:nvCxnSpPr>
        <cdr:cNvPr id="6" name="Прямая соединительная линия 5"/>
        <cdr:cNvCxnSpPr/>
      </cdr:nvCxnSpPr>
      <cdr:spPr>
        <a:xfrm xmlns:a="http://schemas.openxmlformats.org/drawingml/2006/main" flipH="1">
          <a:off x="4950739" y="516652"/>
          <a:ext cx="12458" cy="22660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0.17292</cdr:x>
      <cdr:y>0.1341</cdr:y>
    </cdr:from>
    <cdr:to>
      <cdr:x>0.17448</cdr:x>
      <cdr:y>0.71768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2000250" y="477564"/>
          <a:ext cx="18114" cy="20783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0.60201</cdr:x>
      <cdr:y>0.13416</cdr:y>
    </cdr:from>
    <cdr:to>
      <cdr:x>0.60428</cdr:x>
      <cdr:y>0.70877</cdr:y>
    </cdr:to>
    <cdr:cxnSp macro="">
      <cdr:nvCxnSpPr>
        <cdr:cNvPr id="13" name="Прямая соединительная линия 12"/>
        <cdr:cNvCxnSpPr/>
      </cdr:nvCxnSpPr>
      <cdr:spPr>
        <a:xfrm xmlns:a="http://schemas.openxmlformats.org/drawingml/2006/main" flipH="1">
          <a:off x="6963834" y="477789"/>
          <a:ext cx="26262" cy="20463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zoomScale="90" zoomScaleNormal="90" workbookViewId="0">
      <selection activeCell="B2" sqref="B2:B3"/>
    </sheetView>
  </sheetViews>
  <sheetFormatPr defaultRowHeight="15" x14ac:dyDescent="0.25"/>
  <cols>
    <col min="1" max="1" width="4.85546875" style="19" customWidth="1"/>
    <col min="2" max="2" width="35.7109375" style="19" customWidth="1"/>
    <col min="3" max="18" width="7.7109375" style="19" customWidth="1"/>
    <col min="19" max="19" width="8.7109375" style="19" customWidth="1"/>
    <col min="20" max="20" width="7.7109375" style="19" customWidth="1"/>
    <col min="21" max="16384" width="9.140625" style="19"/>
  </cols>
  <sheetData>
    <row r="1" spans="1:24" ht="292.5" customHeight="1" thickBot="1" x14ac:dyDescent="0.3"/>
    <row r="2" spans="1:24" ht="17.25" customHeight="1" x14ac:dyDescent="0.25">
      <c r="A2" s="190" t="s">
        <v>0</v>
      </c>
      <c r="B2" s="192" t="s">
        <v>24</v>
      </c>
      <c r="C2" s="194">
        <v>2025</v>
      </c>
      <c r="D2" s="195"/>
      <c r="E2" s="195"/>
      <c r="F2" s="188"/>
      <c r="G2" s="194">
        <v>2024</v>
      </c>
      <c r="H2" s="195"/>
      <c r="I2" s="195"/>
      <c r="J2" s="188"/>
      <c r="K2" s="195">
        <v>2023</v>
      </c>
      <c r="L2" s="195"/>
      <c r="M2" s="195"/>
      <c r="N2" s="195"/>
      <c r="O2" s="194">
        <v>2022</v>
      </c>
      <c r="P2" s="195"/>
      <c r="Q2" s="195"/>
      <c r="R2" s="188"/>
      <c r="S2" s="188" t="s">
        <v>25</v>
      </c>
    </row>
    <row r="3" spans="1:24" ht="41.25" customHeight="1" thickBot="1" x14ac:dyDescent="0.3">
      <c r="A3" s="191"/>
      <c r="B3" s="193"/>
      <c r="C3" s="52" t="s">
        <v>9</v>
      </c>
      <c r="D3" s="42" t="s">
        <v>10</v>
      </c>
      <c r="E3" s="42" t="s">
        <v>17</v>
      </c>
      <c r="F3" s="53" t="s">
        <v>11</v>
      </c>
      <c r="G3" s="52" t="s">
        <v>9</v>
      </c>
      <c r="H3" s="42" t="s">
        <v>10</v>
      </c>
      <c r="I3" s="42" t="s">
        <v>17</v>
      </c>
      <c r="J3" s="53" t="s">
        <v>11</v>
      </c>
      <c r="K3" s="166" t="s">
        <v>9</v>
      </c>
      <c r="L3" s="42" t="s">
        <v>10</v>
      </c>
      <c r="M3" s="42" t="s">
        <v>17</v>
      </c>
      <c r="N3" s="177" t="s">
        <v>11</v>
      </c>
      <c r="O3" s="52" t="s">
        <v>9</v>
      </c>
      <c r="P3" s="42" t="s">
        <v>10</v>
      </c>
      <c r="Q3" s="42" t="s">
        <v>17</v>
      </c>
      <c r="R3" s="53" t="s">
        <v>11</v>
      </c>
      <c r="S3" s="189"/>
    </row>
    <row r="4" spans="1:24" ht="15" customHeight="1" thickBot="1" x14ac:dyDescent="0.3">
      <c r="A4" s="43"/>
      <c r="B4" s="44" t="s">
        <v>30</v>
      </c>
      <c r="C4" s="48">
        <f>C5+C8+C10+C13</f>
        <v>1</v>
      </c>
      <c r="D4" s="58">
        <f>AVERAGE(D5,D9,D11:D12,D14)</f>
        <v>3</v>
      </c>
      <c r="E4" s="58">
        <v>3</v>
      </c>
      <c r="F4" s="49"/>
      <c r="G4" s="48">
        <f>G5+G8+G10+G13</f>
        <v>4</v>
      </c>
      <c r="H4" s="58">
        <f>AVERAGE(H5,H9,H11:H12,H14)</f>
        <v>3.25</v>
      </c>
      <c r="I4" s="58">
        <v>3.25</v>
      </c>
      <c r="J4" s="49"/>
      <c r="K4" s="167">
        <f>K10+K5</f>
        <v>2</v>
      </c>
      <c r="L4" s="58">
        <f>AVERAGE(L6,L10)</f>
        <v>3</v>
      </c>
      <c r="M4" s="58">
        <v>3</v>
      </c>
      <c r="N4" s="167"/>
      <c r="O4" s="48">
        <f>O5+O10</f>
        <v>2</v>
      </c>
      <c r="P4" s="58">
        <f>AVERAGE(P6,P12)</f>
        <v>4.5</v>
      </c>
      <c r="Q4" s="58">
        <v>4.5</v>
      </c>
      <c r="R4" s="49"/>
      <c r="S4" s="179"/>
      <c r="U4" s="25"/>
      <c r="V4" s="15" t="s">
        <v>19</v>
      </c>
    </row>
    <row r="5" spans="1:24" ht="15" customHeight="1" thickBot="1" x14ac:dyDescent="0.3">
      <c r="A5" s="45"/>
      <c r="B5" s="46" t="s">
        <v>29</v>
      </c>
      <c r="C5" s="50">
        <f>SUM(C6:C7)</f>
        <v>1</v>
      </c>
      <c r="D5" s="59">
        <f>AVERAGE(D7)</f>
        <v>3</v>
      </c>
      <c r="E5" s="59">
        <v>3</v>
      </c>
      <c r="F5" s="51"/>
      <c r="G5" s="50"/>
      <c r="H5" s="59"/>
      <c r="I5" s="59">
        <v>3.25</v>
      </c>
      <c r="J5" s="51"/>
      <c r="K5" s="168">
        <f>SUM(K6)</f>
        <v>1</v>
      </c>
      <c r="L5" s="59">
        <f>AVERAGE(L6)</f>
        <v>3</v>
      </c>
      <c r="M5" s="59">
        <v>3</v>
      </c>
      <c r="N5" s="168"/>
      <c r="O5" s="50">
        <f>SUM(O6)</f>
        <v>2</v>
      </c>
      <c r="P5" s="59">
        <f>AVERAGE(P6)</f>
        <v>4.5</v>
      </c>
      <c r="Q5" s="59">
        <v>4.5</v>
      </c>
      <c r="R5" s="51"/>
      <c r="S5" s="180"/>
      <c r="U5" s="24"/>
      <c r="V5" s="15" t="s">
        <v>20</v>
      </c>
    </row>
    <row r="6" spans="1:24" ht="15" customHeight="1" x14ac:dyDescent="0.25">
      <c r="A6" s="157">
        <v>1</v>
      </c>
      <c r="B6" s="156" t="s">
        <v>3</v>
      </c>
      <c r="C6" s="160"/>
      <c r="D6" s="158"/>
      <c r="E6" s="158">
        <v>3</v>
      </c>
      <c r="F6" s="159">
        <v>2</v>
      </c>
      <c r="G6" s="160"/>
      <c r="H6" s="158"/>
      <c r="I6" s="158">
        <v>3.25</v>
      </c>
      <c r="J6" s="159">
        <v>5</v>
      </c>
      <c r="K6" s="170">
        <v>1</v>
      </c>
      <c r="L6" s="158">
        <v>3</v>
      </c>
      <c r="M6" s="158">
        <v>3</v>
      </c>
      <c r="N6" s="170">
        <v>1</v>
      </c>
      <c r="O6" s="160">
        <v>2</v>
      </c>
      <c r="P6" s="158">
        <v>4.5</v>
      </c>
      <c r="Q6" s="158">
        <v>4.5</v>
      </c>
      <c r="R6" s="159">
        <v>1</v>
      </c>
      <c r="S6" s="183">
        <f>R6+N6+J6+F6</f>
        <v>9</v>
      </c>
      <c r="U6" s="83"/>
      <c r="V6" s="15" t="s">
        <v>21</v>
      </c>
    </row>
    <row r="7" spans="1:24" ht="15" customHeight="1" thickBot="1" x14ac:dyDescent="0.3">
      <c r="A7" s="273">
        <v>2</v>
      </c>
      <c r="B7" s="274" t="s">
        <v>44</v>
      </c>
      <c r="C7" s="275">
        <v>1</v>
      </c>
      <c r="D7" s="276">
        <v>3</v>
      </c>
      <c r="E7" s="276">
        <v>3</v>
      </c>
      <c r="F7" s="277">
        <v>1</v>
      </c>
      <c r="G7" s="275"/>
      <c r="H7" s="276"/>
      <c r="I7" s="276"/>
      <c r="J7" s="277"/>
      <c r="K7" s="278"/>
      <c r="L7" s="276"/>
      <c r="M7" s="276"/>
      <c r="N7" s="278"/>
      <c r="O7" s="275"/>
      <c r="P7" s="276"/>
      <c r="Q7" s="276"/>
      <c r="R7" s="277"/>
      <c r="S7" s="279">
        <f>R7+N7+J7+F7</f>
        <v>1</v>
      </c>
      <c r="U7" s="83"/>
      <c r="V7" s="15"/>
    </row>
    <row r="8" spans="1:24" ht="15" customHeight="1" thickBot="1" x14ac:dyDescent="0.3">
      <c r="A8" s="80"/>
      <c r="B8" s="46" t="s">
        <v>37</v>
      </c>
      <c r="C8" s="50"/>
      <c r="D8" s="59"/>
      <c r="E8" s="59">
        <v>3</v>
      </c>
      <c r="F8" s="51"/>
      <c r="G8" s="50">
        <f>SUM(G9)</f>
        <v>1</v>
      </c>
      <c r="H8" s="59">
        <f>AVERAGE(H9)</f>
        <v>3</v>
      </c>
      <c r="I8" s="59">
        <v>3.25</v>
      </c>
      <c r="J8" s="51"/>
      <c r="K8" s="168"/>
      <c r="L8" s="59"/>
      <c r="M8" s="59">
        <v>3</v>
      </c>
      <c r="N8" s="168"/>
      <c r="O8" s="50"/>
      <c r="P8" s="59"/>
      <c r="Q8" s="59">
        <v>4.5</v>
      </c>
      <c r="R8" s="51"/>
      <c r="S8" s="180"/>
      <c r="U8" s="17"/>
      <c r="V8" s="15" t="s">
        <v>22</v>
      </c>
    </row>
    <row r="9" spans="1:24" ht="15" customHeight="1" thickBot="1" x14ac:dyDescent="0.3">
      <c r="A9" s="80">
        <v>1</v>
      </c>
      <c r="B9" s="76" t="s">
        <v>38</v>
      </c>
      <c r="C9" s="77"/>
      <c r="D9" s="78"/>
      <c r="E9" s="78">
        <v>3</v>
      </c>
      <c r="F9" s="79">
        <v>2</v>
      </c>
      <c r="G9" s="77">
        <v>1</v>
      </c>
      <c r="H9" s="78">
        <v>3</v>
      </c>
      <c r="I9" s="78">
        <v>3.25</v>
      </c>
      <c r="J9" s="79">
        <v>2</v>
      </c>
      <c r="K9" s="169"/>
      <c r="L9" s="78"/>
      <c r="M9" s="78">
        <v>3</v>
      </c>
      <c r="N9" s="169">
        <v>3</v>
      </c>
      <c r="O9" s="77"/>
      <c r="P9" s="78"/>
      <c r="Q9" s="78">
        <v>4.5</v>
      </c>
      <c r="R9" s="79">
        <v>3</v>
      </c>
      <c r="S9" s="181">
        <f>R9+N9+J9+F9</f>
        <v>10</v>
      </c>
      <c r="U9" s="81"/>
      <c r="V9" s="82"/>
    </row>
    <row r="10" spans="1:24" ht="15" customHeight="1" thickBot="1" x14ac:dyDescent="0.3">
      <c r="A10" s="45"/>
      <c r="B10" s="46" t="s">
        <v>34</v>
      </c>
      <c r="C10" s="50"/>
      <c r="D10" s="59"/>
      <c r="E10" s="59">
        <v>3</v>
      </c>
      <c r="F10" s="51"/>
      <c r="G10" s="50">
        <f>SUM(G11:G12)</f>
        <v>2</v>
      </c>
      <c r="H10" s="59">
        <f>AVERAGE(H11:H12)</f>
        <v>4</v>
      </c>
      <c r="I10" s="59">
        <v>3.25</v>
      </c>
      <c r="J10" s="51"/>
      <c r="K10" s="168">
        <f>SUM(K11:K12)</f>
        <v>1</v>
      </c>
      <c r="L10" s="59">
        <f>AVERAGE(L11:L12)</f>
        <v>3</v>
      </c>
      <c r="M10" s="59">
        <v>3</v>
      </c>
      <c r="N10" s="168"/>
      <c r="O10" s="50"/>
      <c r="P10" s="59"/>
      <c r="Q10" s="59">
        <v>4.5</v>
      </c>
      <c r="R10" s="51"/>
      <c r="S10" s="182"/>
      <c r="U10" s="81"/>
      <c r="V10" s="82"/>
    </row>
    <row r="11" spans="1:24" ht="15" customHeight="1" x14ac:dyDescent="0.25">
      <c r="A11" s="157">
        <v>1</v>
      </c>
      <c r="B11" s="156" t="s">
        <v>35</v>
      </c>
      <c r="C11" s="160"/>
      <c r="D11" s="158"/>
      <c r="E11" s="158">
        <v>3</v>
      </c>
      <c r="F11" s="159">
        <v>2</v>
      </c>
      <c r="G11" s="160">
        <v>1</v>
      </c>
      <c r="H11" s="158">
        <v>5</v>
      </c>
      <c r="I11" s="158">
        <v>3.25</v>
      </c>
      <c r="J11" s="159">
        <v>1</v>
      </c>
      <c r="K11" s="170">
        <v>1</v>
      </c>
      <c r="L11" s="158">
        <v>3</v>
      </c>
      <c r="M11" s="158">
        <v>3</v>
      </c>
      <c r="N11" s="170">
        <v>2</v>
      </c>
      <c r="O11" s="160"/>
      <c r="P11" s="158"/>
      <c r="Q11" s="158">
        <v>4.5</v>
      </c>
      <c r="R11" s="159">
        <v>2</v>
      </c>
      <c r="S11" s="183">
        <f t="shared" ref="S11:S12" si="0">R11+N11+J11+F11</f>
        <v>7</v>
      </c>
      <c r="U11" s="81"/>
      <c r="V11" s="82"/>
    </row>
    <row r="12" spans="1:24" ht="15.75" thickBot="1" x14ac:dyDescent="0.3">
      <c r="A12" s="161">
        <v>1</v>
      </c>
      <c r="B12" s="162" t="s">
        <v>39</v>
      </c>
      <c r="C12" s="124"/>
      <c r="D12" s="125"/>
      <c r="E12" s="125">
        <v>3</v>
      </c>
      <c r="F12" s="163">
        <v>2</v>
      </c>
      <c r="G12" s="124">
        <v>1</v>
      </c>
      <c r="H12" s="125">
        <v>3</v>
      </c>
      <c r="I12" s="125">
        <v>3.25</v>
      </c>
      <c r="J12" s="163">
        <v>3</v>
      </c>
      <c r="K12" s="144"/>
      <c r="L12" s="125"/>
      <c r="M12" s="125">
        <v>3</v>
      </c>
      <c r="N12" s="144">
        <v>3</v>
      </c>
      <c r="O12" s="124"/>
      <c r="P12" s="125"/>
      <c r="Q12" s="125">
        <v>4.5</v>
      </c>
      <c r="R12" s="163">
        <v>3</v>
      </c>
      <c r="S12" s="184">
        <f t="shared" si="0"/>
        <v>11</v>
      </c>
      <c r="U12" s="81"/>
      <c r="V12" s="82"/>
      <c r="X12" s="20"/>
    </row>
    <row r="13" spans="1:24" ht="15.75" thickBot="1" x14ac:dyDescent="0.3">
      <c r="A13" s="47"/>
      <c r="B13" s="165" t="s">
        <v>40</v>
      </c>
      <c r="C13" s="173"/>
      <c r="D13" s="164"/>
      <c r="E13" s="164">
        <v>3</v>
      </c>
      <c r="F13" s="174"/>
      <c r="G13" s="173">
        <f>SUM(G14)</f>
        <v>1</v>
      </c>
      <c r="H13" s="164">
        <f>AVERAGE(H14)</f>
        <v>2</v>
      </c>
      <c r="I13" s="164">
        <v>3.25</v>
      </c>
      <c r="J13" s="174"/>
      <c r="K13" s="171"/>
      <c r="L13" s="164"/>
      <c r="M13" s="164">
        <v>3</v>
      </c>
      <c r="N13" s="165"/>
      <c r="O13" s="173"/>
      <c r="P13" s="164"/>
      <c r="Q13" s="164">
        <v>4.5</v>
      </c>
      <c r="R13" s="174"/>
      <c r="S13" s="185"/>
      <c r="U13" s="81"/>
      <c r="V13" s="82"/>
      <c r="X13" s="20"/>
    </row>
    <row r="14" spans="1:24" ht="15.75" thickBot="1" x14ac:dyDescent="0.3">
      <c r="A14" s="67">
        <v>1</v>
      </c>
      <c r="B14" s="155" t="s">
        <v>41</v>
      </c>
      <c r="C14" s="175"/>
      <c r="D14" s="145"/>
      <c r="E14" s="145">
        <v>3</v>
      </c>
      <c r="F14" s="176">
        <v>2</v>
      </c>
      <c r="G14" s="175">
        <v>1</v>
      </c>
      <c r="H14" s="145">
        <v>2</v>
      </c>
      <c r="I14" s="145">
        <v>3.25</v>
      </c>
      <c r="J14" s="176">
        <v>4</v>
      </c>
      <c r="K14" s="172"/>
      <c r="L14" s="145"/>
      <c r="M14" s="145">
        <v>3</v>
      </c>
      <c r="N14" s="178">
        <v>3</v>
      </c>
      <c r="O14" s="175"/>
      <c r="P14" s="145"/>
      <c r="Q14" s="145">
        <v>4.5</v>
      </c>
      <c r="R14" s="176">
        <v>3</v>
      </c>
      <c r="S14" s="186">
        <f>R14+N14+J14+F14</f>
        <v>12</v>
      </c>
      <c r="U14" s="81"/>
      <c r="V14" s="82"/>
      <c r="X14" s="20"/>
    </row>
    <row r="15" spans="1:24" x14ac:dyDescent="0.25">
      <c r="A15" s="22" t="s">
        <v>26</v>
      </c>
      <c r="B15" s="21"/>
      <c r="C15" s="21"/>
      <c r="D15" s="60">
        <f>AVERAGE(D6:D7,D9,D11:D12,D14)</f>
        <v>3</v>
      </c>
      <c r="E15" s="21"/>
      <c r="F15" s="21"/>
      <c r="G15" s="21"/>
      <c r="H15" s="60">
        <f>AVERAGE(H6,H9,H11:H12,H14)</f>
        <v>3.25</v>
      </c>
      <c r="I15" s="60"/>
      <c r="J15" s="21"/>
      <c r="K15" s="21"/>
      <c r="L15" s="60">
        <f>AVERAGE(L6)</f>
        <v>3</v>
      </c>
      <c r="M15" s="60"/>
      <c r="N15" s="21"/>
      <c r="O15" s="21"/>
      <c r="P15" s="60">
        <f>AVERAGE(P6)</f>
        <v>4.5</v>
      </c>
      <c r="Q15" s="60"/>
      <c r="R15" s="21"/>
      <c r="U15" s="81"/>
      <c r="V15" s="82"/>
    </row>
    <row r="16" spans="1:24" x14ac:dyDescent="0.25">
      <c r="A16" s="23" t="s">
        <v>27</v>
      </c>
      <c r="D16" s="61">
        <v>3</v>
      </c>
      <c r="H16" s="61">
        <v>3.25</v>
      </c>
      <c r="I16" s="20"/>
      <c r="L16" s="61">
        <v>3</v>
      </c>
      <c r="M16" s="20"/>
      <c r="P16" s="61">
        <v>4.5</v>
      </c>
      <c r="Q16" s="20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6">
    <cfRule type="containsBlanks" dxfId="44" priority="17">
      <formula>LEN(TRIM(P4))=0</formula>
    </cfRule>
    <cfRule type="cellIs" dxfId="43" priority="18" operator="lessThan">
      <formula>3.5</formula>
    </cfRule>
    <cfRule type="cellIs" dxfId="42" priority="19" operator="between">
      <formula>4</formula>
      <formula>3.5</formula>
    </cfRule>
    <cfRule type="cellIs" dxfId="41" priority="20" operator="between">
      <formula>4.499</formula>
      <formula>4</formula>
    </cfRule>
    <cfRule type="cellIs" dxfId="40" priority="22" operator="greaterThanOrEqual">
      <formula>4.5</formula>
    </cfRule>
  </conditionalFormatting>
  <conditionalFormatting sqref="L4:L16">
    <cfRule type="cellIs" dxfId="39" priority="12" operator="lessThan">
      <formula>3.5</formula>
    </cfRule>
    <cfRule type="cellIs" dxfId="38" priority="13" operator="between">
      <formula>$L$15</formula>
      <formula>3.5</formula>
    </cfRule>
    <cfRule type="cellIs" dxfId="37" priority="14" operator="between">
      <formula>4.5</formula>
      <formula>$L$15</formula>
    </cfRule>
    <cfRule type="cellIs" dxfId="36" priority="15" operator="greaterThanOrEqual">
      <formula>4.5</formula>
    </cfRule>
    <cfRule type="containsBlanks" dxfId="35" priority="21">
      <formula>LEN(TRIM(L4))=0</formula>
    </cfRule>
  </conditionalFormatting>
  <conditionalFormatting sqref="H4:H16">
    <cfRule type="cellIs" dxfId="34" priority="7" operator="lessThan">
      <formula>3.5</formula>
    </cfRule>
    <cfRule type="cellIs" dxfId="33" priority="8" operator="between">
      <formula>$H$15</formula>
      <formula>3.5</formula>
    </cfRule>
    <cfRule type="cellIs" dxfId="32" priority="9" operator="between">
      <formula>4.5</formula>
      <formula>$H$15</formula>
    </cfRule>
    <cfRule type="cellIs" dxfId="31" priority="10" operator="greaterThanOrEqual">
      <formula>4.5</formula>
    </cfRule>
  </conditionalFormatting>
  <conditionalFormatting sqref="H4:P16">
    <cfRule type="containsBlanks" dxfId="30" priority="6">
      <formula>LEN(TRIM(H4))=0</formula>
    </cfRule>
  </conditionalFormatting>
  <conditionalFormatting sqref="D4:D16">
    <cfRule type="cellIs" dxfId="29" priority="5" operator="greaterThanOrEqual">
      <formula>4.5</formula>
    </cfRule>
    <cfRule type="cellIs" dxfId="25" priority="4" operator="between">
      <formula>4.5</formula>
      <formula>3.503</formula>
    </cfRule>
    <cfRule type="cellIs" dxfId="26" priority="3" operator="between">
      <formula>3.503</formula>
      <formula>3.5</formula>
    </cfRule>
    <cfRule type="cellIs" dxfId="28" priority="2" operator="lessThan">
      <formula>3.5</formula>
    </cfRule>
    <cfRule type="containsBlanks" dxfId="27" priority="1">
      <formula>LEN(TRIM(D4))=0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zoomScale="90" zoomScaleNormal="90" workbookViewId="0">
      <selection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20" customWidth="1"/>
    <col min="4" max="5" width="7.7109375" customWidth="1"/>
    <col min="6" max="6" width="18.7109375" customWidth="1"/>
    <col min="7" max="7" width="20" customWidth="1"/>
    <col min="8" max="9" width="8.7109375" customWidth="1"/>
    <col min="10" max="10" width="12.5703125" customWidth="1"/>
    <col min="11" max="11" width="20" customWidth="1"/>
    <col min="12" max="13" width="7.7109375" customWidth="1"/>
    <col min="14" max="14" width="12.5703125" customWidth="1"/>
    <col min="15" max="15" width="19.85546875" customWidth="1"/>
    <col min="16" max="18" width="7.7109375" customWidth="1"/>
  </cols>
  <sheetData>
    <row r="1" spans="1:20" x14ac:dyDescent="0.25">
      <c r="S1" s="25"/>
      <c r="T1" s="15" t="s">
        <v>19</v>
      </c>
    </row>
    <row r="2" spans="1:20" ht="15.75" x14ac:dyDescent="0.25">
      <c r="G2" s="202" t="s">
        <v>18</v>
      </c>
      <c r="H2" s="202"/>
      <c r="I2" s="202"/>
      <c r="J2" s="202"/>
      <c r="K2" s="202"/>
      <c r="L2" s="202"/>
      <c r="S2" s="24"/>
      <c r="T2" s="15" t="s">
        <v>20</v>
      </c>
    </row>
    <row r="3" spans="1:20" ht="15.75" thickBot="1" x14ac:dyDescent="0.3">
      <c r="S3" s="83"/>
      <c r="T3" s="15" t="s">
        <v>21</v>
      </c>
    </row>
    <row r="4" spans="1:20" s="9" customFormat="1" ht="18" customHeight="1" thickBot="1" x14ac:dyDescent="0.3">
      <c r="A4" s="196" t="s">
        <v>0</v>
      </c>
      <c r="B4" s="201">
        <v>2025</v>
      </c>
      <c r="C4" s="199"/>
      <c r="D4" s="199"/>
      <c r="E4" s="200"/>
      <c r="F4" s="201">
        <v>2024</v>
      </c>
      <c r="G4" s="199"/>
      <c r="H4" s="199"/>
      <c r="I4" s="200"/>
      <c r="J4" s="198">
        <v>2023</v>
      </c>
      <c r="K4" s="199"/>
      <c r="L4" s="199"/>
      <c r="M4" s="200"/>
      <c r="N4" s="201">
        <v>2022</v>
      </c>
      <c r="O4" s="199"/>
      <c r="P4" s="199"/>
      <c r="Q4" s="200"/>
      <c r="S4" s="17"/>
      <c r="T4" s="15" t="s">
        <v>22</v>
      </c>
    </row>
    <row r="5" spans="1:20" s="9" customFormat="1" ht="46.5" customHeight="1" thickBot="1" x14ac:dyDescent="0.3">
      <c r="A5" s="197"/>
      <c r="B5" s="187" t="s">
        <v>5</v>
      </c>
      <c r="C5" s="40" t="s">
        <v>33</v>
      </c>
      <c r="D5" s="40" t="s">
        <v>16</v>
      </c>
      <c r="E5" s="41" t="s">
        <v>15</v>
      </c>
      <c r="F5" s="70" t="s">
        <v>5</v>
      </c>
      <c r="G5" s="40" t="s">
        <v>33</v>
      </c>
      <c r="H5" s="40" t="s">
        <v>16</v>
      </c>
      <c r="I5" s="41" t="s">
        <v>15</v>
      </c>
      <c r="J5" s="39" t="s">
        <v>5</v>
      </c>
      <c r="K5" s="40" t="s">
        <v>33</v>
      </c>
      <c r="L5" s="40" t="s">
        <v>16</v>
      </c>
      <c r="M5" s="41" t="s">
        <v>15</v>
      </c>
      <c r="N5" s="39" t="s">
        <v>5</v>
      </c>
      <c r="O5" s="40" t="s">
        <v>33</v>
      </c>
      <c r="P5" s="40" t="s">
        <v>16</v>
      </c>
      <c r="Q5" s="41" t="s">
        <v>15</v>
      </c>
    </row>
    <row r="6" spans="1:20" s="9" customFormat="1" ht="15" customHeight="1" x14ac:dyDescent="0.25">
      <c r="A6" s="117">
        <v>1</v>
      </c>
      <c r="B6" s="113" t="s">
        <v>8</v>
      </c>
      <c r="C6" s="36" t="s">
        <v>44</v>
      </c>
      <c r="D6" s="102">
        <v>3</v>
      </c>
      <c r="E6" s="103">
        <v>3</v>
      </c>
      <c r="F6" s="113" t="s">
        <v>36</v>
      </c>
      <c r="G6" s="36" t="s">
        <v>35</v>
      </c>
      <c r="H6" s="102">
        <v>5</v>
      </c>
      <c r="I6" s="103">
        <v>3.25</v>
      </c>
      <c r="J6" s="35" t="s">
        <v>8</v>
      </c>
      <c r="K6" s="36" t="s">
        <v>3</v>
      </c>
      <c r="L6" s="102">
        <v>3</v>
      </c>
      <c r="M6" s="103">
        <v>3</v>
      </c>
      <c r="N6" s="104" t="s">
        <v>8</v>
      </c>
      <c r="O6" s="105" t="s">
        <v>3</v>
      </c>
      <c r="P6" s="106">
        <v>4.5</v>
      </c>
      <c r="Q6" s="103">
        <v>4.5</v>
      </c>
    </row>
    <row r="7" spans="1:20" s="9" customFormat="1" ht="15" customHeight="1" x14ac:dyDescent="0.25">
      <c r="A7" s="118">
        <v>2</v>
      </c>
      <c r="B7" s="114" t="s">
        <v>8</v>
      </c>
      <c r="C7" s="96" t="s">
        <v>3</v>
      </c>
      <c r="D7" s="97"/>
      <c r="E7" s="98">
        <v>3</v>
      </c>
      <c r="F7" s="114" t="s">
        <v>42</v>
      </c>
      <c r="G7" s="96" t="s">
        <v>38</v>
      </c>
      <c r="H7" s="97">
        <v>3</v>
      </c>
      <c r="I7" s="98">
        <v>3.25</v>
      </c>
      <c r="J7" s="99" t="s">
        <v>36</v>
      </c>
      <c r="K7" s="96" t="s">
        <v>35</v>
      </c>
      <c r="L7" s="97">
        <v>3</v>
      </c>
      <c r="M7" s="98">
        <v>3</v>
      </c>
      <c r="N7" s="100"/>
      <c r="O7" s="101"/>
      <c r="P7" s="97"/>
      <c r="Q7" s="98"/>
    </row>
    <row r="8" spans="1:20" s="9" customFormat="1" ht="15" customHeight="1" x14ac:dyDescent="0.25">
      <c r="A8" s="118">
        <v>3</v>
      </c>
      <c r="B8" s="114" t="s">
        <v>42</v>
      </c>
      <c r="C8" s="96" t="s">
        <v>38</v>
      </c>
      <c r="D8" s="97"/>
      <c r="E8" s="98">
        <v>3</v>
      </c>
      <c r="F8" s="114" t="s">
        <v>36</v>
      </c>
      <c r="G8" s="96" t="s">
        <v>39</v>
      </c>
      <c r="H8" s="97">
        <v>3</v>
      </c>
      <c r="I8" s="98">
        <v>3.25</v>
      </c>
      <c r="J8" s="99"/>
      <c r="K8" s="96"/>
      <c r="L8" s="97"/>
      <c r="M8" s="98"/>
      <c r="N8" s="100"/>
      <c r="O8" s="101"/>
      <c r="P8" s="97"/>
      <c r="Q8" s="98"/>
    </row>
    <row r="9" spans="1:20" s="9" customFormat="1" ht="15" customHeight="1" x14ac:dyDescent="0.25">
      <c r="A9" s="119">
        <v>4</v>
      </c>
      <c r="B9" s="115" t="s">
        <v>36</v>
      </c>
      <c r="C9" s="108" t="s">
        <v>35</v>
      </c>
      <c r="D9" s="109"/>
      <c r="E9" s="110">
        <v>3</v>
      </c>
      <c r="F9" s="115" t="s">
        <v>43</v>
      </c>
      <c r="G9" s="108" t="s">
        <v>41</v>
      </c>
      <c r="H9" s="109">
        <v>2</v>
      </c>
      <c r="I9" s="110">
        <v>3.25</v>
      </c>
      <c r="J9" s="107"/>
      <c r="K9" s="108"/>
      <c r="L9" s="109"/>
      <c r="M9" s="110"/>
      <c r="N9" s="111"/>
      <c r="O9" s="112"/>
      <c r="P9" s="109"/>
      <c r="Q9" s="110"/>
    </row>
    <row r="10" spans="1:20" s="9" customFormat="1" ht="15" customHeight="1" x14ac:dyDescent="0.25">
      <c r="A10" s="119">
        <v>5</v>
      </c>
      <c r="B10" s="115" t="s">
        <v>36</v>
      </c>
      <c r="C10" s="108" t="s">
        <v>39</v>
      </c>
      <c r="D10" s="109"/>
      <c r="E10" s="110">
        <v>3</v>
      </c>
      <c r="F10" s="115" t="s">
        <v>8</v>
      </c>
      <c r="G10" s="108" t="s">
        <v>3</v>
      </c>
      <c r="H10" s="109"/>
      <c r="I10" s="110">
        <v>3.25</v>
      </c>
      <c r="J10" s="115"/>
      <c r="K10" s="108"/>
      <c r="L10" s="109"/>
      <c r="M10" s="110"/>
      <c r="N10" s="111"/>
      <c r="O10" s="112"/>
      <c r="P10" s="109"/>
      <c r="Q10" s="110"/>
    </row>
    <row r="11" spans="1:20" s="9" customFormat="1" ht="15" customHeight="1" thickBot="1" x14ac:dyDescent="0.3">
      <c r="A11" s="120">
        <v>6</v>
      </c>
      <c r="B11" s="116" t="s">
        <v>43</v>
      </c>
      <c r="C11" s="75" t="s">
        <v>41</v>
      </c>
      <c r="D11" s="91"/>
      <c r="E11" s="92">
        <v>3</v>
      </c>
      <c r="F11" s="116"/>
      <c r="G11" s="75"/>
      <c r="H11" s="91"/>
      <c r="I11" s="92"/>
      <c r="J11" s="68"/>
      <c r="K11" s="75"/>
      <c r="L11" s="91"/>
      <c r="M11" s="92"/>
      <c r="N11" s="93"/>
      <c r="O11" s="94"/>
      <c r="P11" s="94"/>
      <c r="Q11" s="95"/>
    </row>
    <row r="12" spans="1:20" x14ac:dyDescent="0.25">
      <c r="A12" s="10"/>
      <c r="B12" s="10"/>
      <c r="C12" s="13" t="s">
        <v>13</v>
      </c>
      <c r="D12" s="12">
        <f>AVERAGE(D6:D11)</f>
        <v>3</v>
      </c>
      <c r="E12" s="10"/>
      <c r="F12" s="10"/>
      <c r="G12" s="13"/>
      <c r="H12" s="12">
        <f>AVERAGE(H6:H11)</f>
        <v>3.25</v>
      </c>
      <c r="I12" s="10"/>
      <c r="J12" s="10"/>
      <c r="K12" s="13"/>
      <c r="L12" s="12">
        <f>AVERAGE(L6:L11)</f>
        <v>3</v>
      </c>
      <c r="M12" s="10"/>
      <c r="N12" s="10"/>
      <c r="O12" s="13"/>
      <c r="P12" s="12">
        <f>AVERAGE(P6:P11)</f>
        <v>4.5</v>
      </c>
      <c r="Q12" s="10"/>
    </row>
    <row r="13" spans="1:2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</sheetData>
  <sortState ref="B16:C20">
    <sortCondition ref="B15"/>
  </sortState>
  <mergeCells count="7">
    <mergeCell ref="A4:A5"/>
    <mergeCell ref="J4:M4"/>
    <mergeCell ref="N4:Q4"/>
    <mergeCell ref="J2:L2"/>
    <mergeCell ref="F4:I4"/>
    <mergeCell ref="G2:I2"/>
    <mergeCell ref="B4:E4"/>
  </mergeCells>
  <conditionalFormatting sqref="L6:L11">
    <cfRule type="containsBlanks" dxfId="89" priority="18" stopIfTrue="1">
      <formula>LEN(TRIM(L6))=0</formula>
    </cfRule>
    <cfRule type="cellIs" dxfId="88" priority="19" stopIfTrue="1" operator="lessThan">
      <formula>3.5</formula>
    </cfRule>
    <cfRule type="cellIs" dxfId="87" priority="20" operator="between">
      <formula>3.5</formula>
      <formula>3.504</formula>
    </cfRule>
    <cfRule type="cellIs" dxfId="86" priority="21" stopIfTrue="1" operator="between">
      <formula>4.5</formula>
      <formula>3.5</formula>
    </cfRule>
    <cfRule type="cellIs" dxfId="85" priority="22" operator="greaterThanOrEqual">
      <formula>4.5</formula>
    </cfRule>
  </conditionalFormatting>
  <conditionalFormatting sqref="P6:P11">
    <cfRule type="containsBlanks" dxfId="84" priority="12" stopIfTrue="1">
      <formula>LEN(TRIM(P6))=0</formula>
    </cfRule>
    <cfRule type="cellIs" dxfId="83" priority="13" stopIfTrue="1" operator="lessThan">
      <formula>3.5</formula>
    </cfRule>
    <cfRule type="cellIs" dxfId="82" priority="14" operator="between">
      <formula>3.5</formula>
      <formula>3.504</formula>
    </cfRule>
    <cfRule type="cellIs" dxfId="81" priority="15" stopIfTrue="1" operator="between">
      <formula>4.499</formula>
      <formula>3.5</formula>
    </cfRule>
    <cfRule type="cellIs" dxfId="80" priority="16" operator="greaterThanOrEqual">
      <formula>4.5</formula>
    </cfRule>
  </conditionalFormatting>
  <conditionalFormatting sqref="H6:H11">
    <cfRule type="containsBlanks" dxfId="79" priority="6" stopIfTrue="1">
      <formula>LEN(TRIM(H6))=0</formula>
    </cfRule>
    <cfRule type="cellIs" dxfId="78" priority="7" stopIfTrue="1" operator="lessThan">
      <formula>3.5</formula>
    </cfRule>
    <cfRule type="cellIs" dxfId="77" priority="8" operator="between">
      <formula>3.5</formula>
      <formula>3.504</formula>
    </cfRule>
    <cfRule type="cellIs" dxfId="76" priority="9" stopIfTrue="1" operator="between">
      <formula>4.5</formula>
      <formula>3.5</formula>
    </cfRule>
    <cfRule type="cellIs" dxfId="75" priority="10" operator="greaterThanOrEqual">
      <formula>4.5</formula>
    </cfRule>
  </conditionalFormatting>
  <conditionalFormatting sqref="D6:D11">
    <cfRule type="containsBlanks" dxfId="74" priority="1" stopIfTrue="1">
      <formula>LEN(TRIM(D6))=0</formula>
    </cfRule>
    <cfRule type="cellIs" dxfId="73" priority="2" stopIfTrue="1" operator="lessThan">
      <formula>3.5</formula>
    </cfRule>
    <cfRule type="cellIs" dxfId="72" priority="3" operator="between">
      <formula>3.5</formula>
      <formula>3.504</formula>
    </cfRule>
    <cfRule type="cellIs" dxfId="71" priority="4" stopIfTrue="1" operator="between">
      <formula>4.5</formula>
      <formula>3.5</formula>
    </cfRule>
    <cfRule type="cellIs" dxfId="70" priority="5" operator="greaterThanOrEqual">
      <formula>4.5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14" sqref="E14"/>
    </sheetView>
  </sheetViews>
  <sheetFormatPr defaultRowHeight="15" x14ac:dyDescent="0.25"/>
  <cols>
    <col min="1" max="1" width="4.7109375" customWidth="1"/>
    <col min="2" max="2" width="18.7109375" customWidth="1"/>
    <col min="3" max="3" width="23.5703125" customWidth="1"/>
    <col min="4" max="15" width="7.7109375" customWidth="1"/>
    <col min="16" max="19" width="6.7109375" customWidth="1"/>
    <col min="20" max="21" width="7.7109375" customWidth="1"/>
  </cols>
  <sheetData>
    <row r="1" spans="1:23" x14ac:dyDescent="0.25">
      <c r="V1" s="25"/>
      <c r="W1" s="15" t="s">
        <v>19</v>
      </c>
    </row>
    <row r="2" spans="1:23" ht="15.75" x14ac:dyDescent="0.25">
      <c r="C2" s="32" t="s">
        <v>18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V2" s="24"/>
      <c r="W2" s="15" t="s">
        <v>20</v>
      </c>
    </row>
    <row r="3" spans="1:23" ht="15.75" thickBot="1" x14ac:dyDescent="0.3">
      <c r="V3" s="16"/>
      <c r="W3" s="15" t="s">
        <v>21</v>
      </c>
    </row>
    <row r="4" spans="1:23" s="9" customFormat="1" ht="15" customHeight="1" thickBot="1" x14ac:dyDescent="0.3">
      <c r="A4" s="205" t="s">
        <v>0</v>
      </c>
      <c r="B4" s="207" t="s">
        <v>5</v>
      </c>
      <c r="C4" s="209" t="s">
        <v>1</v>
      </c>
      <c r="D4" s="211">
        <v>2025</v>
      </c>
      <c r="E4" s="212"/>
      <c r="F4" s="213"/>
      <c r="G4" s="211">
        <v>2024</v>
      </c>
      <c r="H4" s="212"/>
      <c r="I4" s="213"/>
      <c r="J4" s="211">
        <v>2023</v>
      </c>
      <c r="K4" s="212"/>
      <c r="L4" s="213"/>
      <c r="M4" s="211">
        <v>2022</v>
      </c>
      <c r="N4" s="212"/>
      <c r="O4" s="213"/>
      <c r="P4" s="214" t="s">
        <v>11</v>
      </c>
      <c r="Q4" s="215"/>
      <c r="R4" s="215"/>
      <c r="S4" s="216"/>
      <c r="T4" s="203" t="s">
        <v>12</v>
      </c>
      <c r="V4" s="17"/>
      <c r="W4" s="15" t="s">
        <v>22</v>
      </c>
    </row>
    <row r="5" spans="1:23" s="9" customFormat="1" ht="40.5" customHeight="1" thickBot="1" x14ac:dyDescent="0.3">
      <c r="A5" s="206"/>
      <c r="B5" s="208"/>
      <c r="C5" s="210"/>
      <c r="D5" s="71" t="s">
        <v>9</v>
      </c>
      <c r="E5" s="72" t="s">
        <v>16</v>
      </c>
      <c r="F5" s="73" t="s">
        <v>17</v>
      </c>
      <c r="G5" s="71" t="s">
        <v>9</v>
      </c>
      <c r="H5" s="72" t="s">
        <v>16</v>
      </c>
      <c r="I5" s="73" t="s">
        <v>17</v>
      </c>
      <c r="J5" s="71" t="s">
        <v>9</v>
      </c>
      <c r="K5" s="72" t="s">
        <v>16</v>
      </c>
      <c r="L5" s="73" t="s">
        <v>17</v>
      </c>
      <c r="M5" s="71" t="s">
        <v>9</v>
      </c>
      <c r="N5" s="72" t="s">
        <v>16</v>
      </c>
      <c r="O5" s="73" t="s">
        <v>17</v>
      </c>
      <c r="P5" s="85">
        <v>2025</v>
      </c>
      <c r="Q5" s="237">
        <v>2024</v>
      </c>
      <c r="R5" s="84">
        <v>2023</v>
      </c>
      <c r="S5" s="74">
        <v>2022</v>
      </c>
      <c r="T5" s="204"/>
    </row>
    <row r="6" spans="1:23" s="9" customFormat="1" ht="16.5" customHeight="1" x14ac:dyDescent="0.25">
      <c r="A6" s="241"/>
      <c r="B6" s="242"/>
      <c r="C6" s="243"/>
      <c r="D6" s="244"/>
      <c r="E6" s="245"/>
      <c r="F6" s="246"/>
      <c r="G6" s="244"/>
      <c r="H6" s="245"/>
      <c r="I6" s="246"/>
      <c r="J6" s="244"/>
      <c r="K6" s="245"/>
      <c r="L6" s="246"/>
      <c r="M6" s="244"/>
      <c r="N6" s="245"/>
      <c r="O6" s="246"/>
      <c r="P6" s="247"/>
      <c r="Q6" s="248"/>
      <c r="R6" s="249"/>
      <c r="S6" s="250"/>
      <c r="T6" s="251"/>
    </row>
    <row r="7" spans="1:23" s="9" customFormat="1" ht="15" customHeight="1" x14ac:dyDescent="0.25">
      <c r="A7" s="69">
        <v>1</v>
      </c>
      <c r="B7" s="252" t="s">
        <v>8</v>
      </c>
      <c r="C7" s="253" t="s">
        <v>3</v>
      </c>
      <c r="D7" s="255"/>
      <c r="E7" s="257"/>
      <c r="F7" s="259"/>
      <c r="G7" s="255"/>
      <c r="H7" s="257"/>
      <c r="I7" s="259">
        <v>3.25</v>
      </c>
      <c r="J7" s="255">
        <v>1</v>
      </c>
      <c r="K7" s="257">
        <v>3</v>
      </c>
      <c r="L7" s="259">
        <v>3</v>
      </c>
      <c r="M7" s="255">
        <v>2</v>
      </c>
      <c r="N7" s="257">
        <v>4.5</v>
      </c>
      <c r="O7" s="259">
        <v>4.5</v>
      </c>
      <c r="P7" s="271">
        <v>2</v>
      </c>
      <c r="Q7" s="263">
        <v>5</v>
      </c>
      <c r="R7" s="265">
        <v>1</v>
      </c>
      <c r="S7" s="267">
        <v>1</v>
      </c>
      <c r="T7" s="269">
        <f>SUM(P7:S7)</f>
        <v>9</v>
      </c>
    </row>
    <row r="8" spans="1:23" s="9" customFormat="1" ht="15" customHeight="1" x14ac:dyDescent="0.25">
      <c r="A8" s="121">
        <v>2</v>
      </c>
      <c r="B8" s="122" t="s">
        <v>8</v>
      </c>
      <c r="C8" s="123" t="s">
        <v>44</v>
      </c>
      <c r="D8" s="124">
        <v>1</v>
      </c>
      <c r="E8" s="125">
        <v>3</v>
      </c>
      <c r="F8" s="126">
        <v>3</v>
      </c>
      <c r="G8" s="124"/>
      <c r="H8" s="125"/>
      <c r="I8" s="126">
        <v>3.25</v>
      </c>
      <c r="J8" s="124"/>
      <c r="K8" s="125"/>
      <c r="L8" s="127">
        <v>3</v>
      </c>
      <c r="M8" s="124"/>
      <c r="N8" s="125"/>
      <c r="O8" s="126">
        <v>4.5</v>
      </c>
      <c r="P8" s="154">
        <v>1</v>
      </c>
      <c r="Q8" s="238">
        <v>5</v>
      </c>
      <c r="R8" s="128">
        <v>3</v>
      </c>
      <c r="S8" s="129">
        <v>2</v>
      </c>
      <c r="T8" s="130">
        <f>SUM(P8:S8)</f>
        <v>11</v>
      </c>
    </row>
    <row r="9" spans="1:23" s="9" customFormat="1" ht="15" customHeight="1" x14ac:dyDescent="0.25">
      <c r="A9" s="131">
        <v>3</v>
      </c>
      <c r="B9" s="132" t="s">
        <v>42</v>
      </c>
      <c r="C9" s="133" t="s">
        <v>38</v>
      </c>
      <c r="D9" s="134"/>
      <c r="E9" s="135"/>
      <c r="F9" s="136"/>
      <c r="G9" s="134">
        <v>1</v>
      </c>
      <c r="H9" s="135">
        <v>3</v>
      </c>
      <c r="I9" s="136">
        <v>3.25</v>
      </c>
      <c r="J9" s="134"/>
      <c r="K9" s="135"/>
      <c r="L9" s="137">
        <v>3</v>
      </c>
      <c r="M9" s="134"/>
      <c r="N9" s="135"/>
      <c r="O9" s="136">
        <v>4.5</v>
      </c>
      <c r="P9" s="152">
        <v>2</v>
      </c>
      <c r="Q9" s="239">
        <v>2</v>
      </c>
      <c r="R9" s="138">
        <v>3</v>
      </c>
      <c r="S9" s="139">
        <v>2</v>
      </c>
      <c r="T9" s="140">
        <f>SUM(P9:S9)</f>
        <v>9</v>
      </c>
    </row>
    <row r="10" spans="1:23" s="9" customFormat="1" ht="15" customHeight="1" x14ac:dyDescent="0.25">
      <c r="A10" s="131">
        <v>4</v>
      </c>
      <c r="B10" s="132" t="s">
        <v>36</v>
      </c>
      <c r="C10" s="133" t="s">
        <v>39</v>
      </c>
      <c r="D10" s="134"/>
      <c r="E10" s="135"/>
      <c r="F10" s="136"/>
      <c r="G10" s="134">
        <v>1</v>
      </c>
      <c r="H10" s="135">
        <v>3</v>
      </c>
      <c r="I10" s="136">
        <v>3.25</v>
      </c>
      <c r="J10" s="134"/>
      <c r="K10" s="135"/>
      <c r="L10" s="137">
        <v>3</v>
      </c>
      <c r="M10" s="134"/>
      <c r="N10" s="135"/>
      <c r="O10" s="136">
        <v>4.5</v>
      </c>
      <c r="P10" s="152">
        <v>2</v>
      </c>
      <c r="Q10" s="239">
        <v>3</v>
      </c>
      <c r="R10" s="138">
        <v>3</v>
      </c>
      <c r="S10" s="139">
        <v>2</v>
      </c>
      <c r="T10" s="140">
        <f>SUM(P10:S10)</f>
        <v>10</v>
      </c>
    </row>
    <row r="11" spans="1:23" s="9" customFormat="1" ht="15" customHeight="1" x14ac:dyDescent="0.25">
      <c r="A11" s="131">
        <v>5</v>
      </c>
      <c r="B11" s="111" t="s">
        <v>36</v>
      </c>
      <c r="C11" s="254" t="s">
        <v>35</v>
      </c>
      <c r="D11" s="256"/>
      <c r="E11" s="258"/>
      <c r="F11" s="260"/>
      <c r="G11" s="256">
        <v>1</v>
      </c>
      <c r="H11" s="258">
        <v>5</v>
      </c>
      <c r="I11" s="260">
        <v>3.25</v>
      </c>
      <c r="J11" s="256">
        <v>1</v>
      </c>
      <c r="K11" s="258">
        <v>3</v>
      </c>
      <c r="L11" s="261">
        <v>3</v>
      </c>
      <c r="M11" s="256"/>
      <c r="N11" s="262"/>
      <c r="O11" s="260">
        <v>4.5</v>
      </c>
      <c r="P11" s="272">
        <v>2</v>
      </c>
      <c r="Q11" s="264">
        <v>1</v>
      </c>
      <c r="R11" s="266">
        <v>2</v>
      </c>
      <c r="S11" s="268">
        <v>2</v>
      </c>
      <c r="T11" s="270">
        <f>SUM(P11:S11)</f>
        <v>7</v>
      </c>
    </row>
    <row r="12" spans="1:23" s="9" customFormat="1" ht="15" customHeight="1" thickBot="1" x14ac:dyDescent="0.3">
      <c r="A12" s="67">
        <v>6</v>
      </c>
      <c r="B12" s="141" t="s">
        <v>43</v>
      </c>
      <c r="C12" s="142" t="s">
        <v>41</v>
      </c>
      <c r="D12" s="143"/>
      <c r="E12" s="145"/>
      <c r="F12" s="146"/>
      <c r="G12" s="143">
        <v>1</v>
      </c>
      <c r="H12" s="145">
        <v>2</v>
      </c>
      <c r="I12" s="146">
        <v>3.25</v>
      </c>
      <c r="J12" s="143"/>
      <c r="K12" s="145"/>
      <c r="L12" s="147">
        <v>3</v>
      </c>
      <c r="M12" s="143"/>
      <c r="N12" s="145"/>
      <c r="O12" s="146">
        <v>4.5</v>
      </c>
      <c r="P12" s="153">
        <v>2</v>
      </c>
      <c r="Q12" s="240">
        <v>4</v>
      </c>
      <c r="R12" s="148">
        <v>3</v>
      </c>
      <c r="S12" s="149">
        <v>2</v>
      </c>
      <c r="T12" s="150">
        <f>SUM(P12:S12)</f>
        <v>11</v>
      </c>
    </row>
    <row r="13" spans="1:23" x14ac:dyDescent="0.25">
      <c r="A13" s="10"/>
      <c r="B13" s="151"/>
      <c r="C13" s="13" t="s">
        <v>13</v>
      </c>
      <c r="D13" s="13"/>
      <c r="E13" s="56">
        <f>AVERAGE(E7:E12)</f>
        <v>3</v>
      </c>
      <c r="F13" s="13"/>
      <c r="G13" s="13"/>
      <c r="H13" s="56">
        <f>AVERAGE(H7:H12)</f>
        <v>3.25</v>
      </c>
      <c r="I13" s="13"/>
      <c r="J13" s="13"/>
      <c r="K13" s="56">
        <f>AVERAGE(K7:K12)</f>
        <v>3</v>
      </c>
      <c r="L13" s="13"/>
      <c r="M13" s="13"/>
      <c r="N13" s="56">
        <f>AVERAGE(N7:N12)</f>
        <v>4.5</v>
      </c>
      <c r="O13" s="13"/>
      <c r="P13" s="13"/>
      <c r="Q13" s="13"/>
      <c r="R13" s="13"/>
      <c r="S13" s="13"/>
      <c r="T13" s="151"/>
    </row>
    <row r="14" spans="1:23" x14ac:dyDescent="0.25">
      <c r="A14" s="10"/>
      <c r="B14" s="151"/>
      <c r="C14" s="14" t="s">
        <v>14</v>
      </c>
      <c r="D14" s="14"/>
      <c r="E14" s="57">
        <v>3</v>
      </c>
      <c r="F14" s="14"/>
      <c r="G14" s="14"/>
      <c r="H14" s="57">
        <v>3.25</v>
      </c>
      <c r="I14" s="14"/>
      <c r="J14" s="14"/>
      <c r="K14" s="57">
        <v>3</v>
      </c>
      <c r="L14" s="14"/>
      <c r="M14" s="14"/>
      <c r="N14" s="57">
        <v>4.5</v>
      </c>
      <c r="O14" s="14"/>
      <c r="P14" s="14"/>
      <c r="Q14" s="14"/>
      <c r="R14" s="14"/>
      <c r="S14" s="14"/>
      <c r="T14" s="151"/>
    </row>
    <row r="15" spans="1:23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3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47" spans="3:3" x14ac:dyDescent="0.25">
      <c r="C47">
        <v>1</v>
      </c>
    </row>
  </sheetData>
  <autoFilter ref="B6:T6">
    <sortState ref="B7:T14">
      <sortCondition ref="B6"/>
    </sortState>
  </autoFilter>
  <mergeCells count="9"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K7:K14 H7:H14">
    <cfRule type="containsBlanks" dxfId="69" priority="17" stopIfTrue="1">
      <formula>LEN(TRIM(H7))=0</formula>
    </cfRule>
    <cfRule type="cellIs" dxfId="68" priority="18" stopIfTrue="1" operator="lessThan">
      <formula>3.5</formula>
    </cfRule>
    <cfRule type="cellIs" dxfId="67" priority="19" stopIfTrue="1" operator="between">
      <formula>3.5</formula>
      <formula>3.504</formula>
    </cfRule>
    <cfRule type="cellIs" dxfId="66" priority="20" stopIfTrue="1" operator="between">
      <formula>4.5</formula>
      <formula>3.5</formula>
    </cfRule>
    <cfRule type="cellIs" dxfId="65" priority="100" stopIfTrue="1" operator="greaterThanOrEqual">
      <formula>4.5</formula>
    </cfRule>
  </conditionalFormatting>
  <conditionalFormatting sqref="N7:N14">
    <cfRule type="containsBlanks" dxfId="64" priority="12" stopIfTrue="1">
      <formula>LEN(TRIM(N7))=0</formula>
    </cfRule>
    <cfRule type="cellIs" dxfId="63" priority="13" stopIfTrue="1" operator="lessThan">
      <formula>3.5</formula>
    </cfRule>
    <cfRule type="cellIs" dxfId="62" priority="14" stopIfTrue="1" operator="between">
      <formula>3.5</formula>
      <formula>3.504</formula>
    </cfRule>
    <cfRule type="cellIs" dxfId="61" priority="15" stopIfTrue="1" operator="between">
      <formula>4.499</formula>
      <formula>3.5</formula>
    </cfRule>
    <cfRule type="cellIs" dxfId="60" priority="101" stopIfTrue="1" operator="greaterThanOrEqual">
      <formula>4.5</formula>
    </cfRule>
  </conditionalFormatting>
  <conditionalFormatting sqref="E7:E12">
    <cfRule type="containsBlanks" dxfId="59" priority="1" stopIfTrue="1">
      <formula>LEN(TRIM(E7))=0</formula>
    </cfRule>
    <cfRule type="cellIs" dxfId="58" priority="2" stopIfTrue="1" operator="lessThan">
      <formula>3.5</formula>
    </cfRule>
    <cfRule type="cellIs" dxfId="57" priority="3" stopIfTrue="1" operator="between">
      <formula>3.5</formula>
      <formula>3.504</formula>
    </cfRule>
    <cfRule type="cellIs" dxfId="56" priority="4" stopIfTrue="1" operator="between">
      <formula>4.5</formula>
      <formula>3.5</formula>
    </cfRule>
    <cfRule type="cellIs" dxfId="55" priority="5" stopIfTrue="1" operator="greaterThanOrEqual">
      <formula>4.5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28.5703125" customWidth="1"/>
    <col min="4" max="4" width="7.7109375" style="4" customWidth="1"/>
    <col min="5" max="5" width="9.7109375" style="4" customWidth="1"/>
    <col min="6" max="6" width="7.85546875" customWidth="1"/>
  </cols>
  <sheetData>
    <row r="1" spans="1:8" s="1" customFormat="1" ht="15" customHeight="1" x14ac:dyDescent="0.25">
      <c r="C1" s="5"/>
      <c r="D1" s="6"/>
      <c r="E1" s="2"/>
      <c r="G1" s="25"/>
      <c r="H1" s="15" t="s">
        <v>19</v>
      </c>
    </row>
    <row r="2" spans="1:8" s="1" customFormat="1" ht="15" customHeight="1" x14ac:dyDescent="0.25">
      <c r="C2" s="202" t="s">
        <v>18</v>
      </c>
      <c r="D2" s="202"/>
      <c r="E2" s="11">
        <v>2025</v>
      </c>
      <c r="G2" s="24"/>
      <c r="H2" s="15" t="s">
        <v>20</v>
      </c>
    </row>
    <row r="3" spans="1:8" s="1" customFormat="1" ht="15" customHeight="1" thickBot="1" x14ac:dyDescent="0.3">
      <c r="C3" s="5"/>
      <c r="D3" s="6"/>
      <c r="E3" s="2"/>
      <c r="G3" s="83"/>
      <c r="H3" s="15" t="s">
        <v>21</v>
      </c>
    </row>
    <row r="4" spans="1:8" s="1" customFormat="1" ht="15" customHeight="1" x14ac:dyDescent="0.25">
      <c r="A4" s="219" t="s">
        <v>0</v>
      </c>
      <c r="B4" s="221" t="s">
        <v>5</v>
      </c>
      <c r="C4" s="221" t="s">
        <v>1</v>
      </c>
      <c r="D4" s="223" t="s">
        <v>31</v>
      </c>
      <c r="E4" s="217" t="s">
        <v>6</v>
      </c>
      <c r="G4" s="17"/>
      <c r="H4" s="15" t="s">
        <v>22</v>
      </c>
    </row>
    <row r="5" spans="1:8" s="1" customFormat="1" ht="18" customHeight="1" thickBot="1" x14ac:dyDescent="0.3">
      <c r="A5" s="220"/>
      <c r="B5" s="222"/>
      <c r="C5" s="222"/>
      <c r="D5" s="224"/>
      <c r="E5" s="218"/>
    </row>
    <row r="6" spans="1:8" s="1" customFormat="1" ht="15" customHeight="1" thickBot="1" x14ac:dyDescent="0.3">
      <c r="A6" s="66"/>
      <c r="B6" s="63"/>
      <c r="C6" s="63" t="s">
        <v>30</v>
      </c>
      <c r="D6" s="64">
        <f>SUM(D7:D7)</f>
        <v>1</v>
      </c>
      <c r="E6" s="65">
        <f>AVERAGE(E7:E7)</f>
        <v>3</v>
      </c>
    </row>
    <row r="7" spans="1:8" s="1" customFormat="1" ht="15" customHeight="1" thickBot="1" x14ac:dyDescent="0.3">
      <c r="A7" s="233">
        <v>1</v>
      </c>
      <c r="B7" s="234" t="s">
        <v>8</v>
      </c>
      <c r="C7" s="234" t="s">
        <v>44</v>
      </c>
      <c r="D7" s="235">
        <v>1</v>
      </c>
      <c r="E7" s="236">
        <v>3</v>
      </c>
    </row>
    <row r="8" spans="1:8" ht="15" customHeight="1" x14ac:dyDescent="0.25">
      <c r="A8" s="8"/>
      <c r="B8" s="8"/>
      <c r="D8" s="37" t="s">
        <v>32</v>
      </c>
      <c r="E8" s="38">
        <f>AVERAGE(E7:E7)</f>
        <v>3</v>
      </c>
    </row>
    <row r="9" spans="1:8" ht="15" customHeight="1" x14ac:dyDescent="0.25">
      <c r="A9" s="1"/>
      <c r="B9" s="1"/>
      <c r="D9" s="7" t="s">
        <v>7</v>
      </c>
      <c r="E9" s="55">
        <v>3</v>
      </c>
    </row>
  </sheetData>
  <mergeCells count="6">
    <mergeCell ref="E4:E5"/>
    <mergeCell ref="C2:D2"/>
    <mergeCell ref="A4:A5"/>
    <mergeCell ref="B4:B5"/>
    <mergeCell ref="C4:C5"/>
    <mergeCell ref="D4:D5"/>
  </mergeCells>
  <conditionalFormatting sqref="E6:E9">
    <cfRule type="cellIs" dxfId="54" priority="112" stopIfTrue="1" operator="equal">
      <formula>4.5</formula>
    </cfRule>
    <cfRule type="cellIs" dxfId="53" priority="113" stopIfTrue="1" operator="lessThan">
      <formula>3.5</formula>
    </cfRule>
    <cfRule type="cellIs" dxfId="52" priority="114" stopIfTrue="1" operator="between">
      <formula>$E$8</formula>
      <formula>3.5</formula>
    </cfRule>
    <cfRule type="cellIs" dxfId="51" priority="115" stopIfTrue="1" operator="between">
      <formula>4.5</formula>
      <formula>$E$8</formula>
    </cfRule>
    <cfRule type="cellIs" dxfId="50" priority="116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28.5703125" customWidth="1"/>
    <col min="4" max="8" width="7.7109375" style="4" customWidth="1"/>
    <col min="9" max="9" width="9.7109375" style="4" customWidth="1"/>
    <col min="10" max="10" width="7.85546875" customWidth="1"/>
  </cols>
  <sheetData>
    <row r="1" spans="1:12" s="1" customFormat="1" ht="15" customHeight="1" x14ac:dyDescent="0.25">
      <c r="C1" s="5"/>
      <c r="D1" s="6"/>
      <c r="E1" s="6"/>
      <c r="F1" s="2"/>
      <c r="G1" s="2"/>
      <c r="H1" s="2"/>
      <c r="I1" s="2"/>
      <c r="K1" s="25"/>
      <c r="L1" s="15" t="s">
        <v>19</v>
      </c>
    </row>
    <row r="2" spans="1:12" s="1" customFormat="1" ht="15" customHeight="1" x14ac:dyDescent="0.25">
      <c r="C2" s="202" t="s">
        <v>18</v>
      </c>
      <c r="D2" s="202"/>
      <c r="E2" s="32"/>
      <c r="F2" s="2"/>
      <c r="G2" s="2"/>
      <c r="H2" s="2"/>
      <c r="I2" s="11">
        <v>2025</v>
      </c>
      <c r="K2" s="24"/>
      <c r="L2" s="15" t="s">
        <v>20</v>
      </c>
    </row>
    <row r="3" spans="1:12" s="1" customFormat="1" ht="15" customHeight="1" thickBot="1" x14ac:dyDescent="0.3">
      <c r="C3" s="5"/>
      <c r="D3" s="6"/>
      <c r="E3" s="6"/>
      <c r="F3" s="2"/>
      <c r="G3" s="2"/>
      <c r="H3" s="2"/>
      <c r="I3" s="2"/>
      <c r="K3" s="83"/>
      <c r="L3" s="15" t="s">
        <v>21</v>
      </c>
    </row>
    <row r="4" spans="1:12" s="1" customFormat="1" ht="15" customHeight="1" x14ac:dyDescent="0.25">
      <c r="A4" s="219" t="s">
        <v>0</v>
      </c>
      <c r="B4" s="221" t="s">
        <v>4</v>
      </c>
      <c r="C4" s="221" t="s">
        <v>1</v>
      </c>
      <c r="D4" s="223" t="s">
        <v>31</v>
      </c>
      <c r="E4" s="225" t="s">
        <v>23</v>
      </c>
      <c r="F4" s="226"/>
      <c r="G4" s="226"/>
      <c r="H4" s="227"/>
      <c r="I4" s="217" t="s">
        <v>28</v>
      </c>
      <c r="K4" s="17"/>
      <c r="L4" s="15" t="s">
        <v>22</v>
      </c>
    </row>
    <row r="5" spans="1:12" s="1" customFormat="1" ht="25.5" customHeight="1" thickBot="1" x14ac:dyDescent="0.3">
      <c r="A5" s="220"/>
      <c r="B5" s="222" t="s">
        <v>2</v>
      </c>
      <c r="C5" s="222"/>
      <c r="D5" s="224"/>
      <c r="E5" s="18">
        <v>5</v>
      </c>
      <c r="F5" s="18">
        <v>4</v>
      </c>
      <c r="G5" s="18">
        <v>3</v>
      </c>
      <c r="H5" s="18">
        <v>2</v>
      </c>
      <c r="I5" s="218"/>
    </row>
    <row r="6" spans="1:12" s="1" customFormat="1" ht="15" customHeight="1" thickBot="1" x14ac:dyDescent="0.3">
      <c r="A6" s="30"/>
      <c r="B6" s="31"/>
      <c r="C6" s="31" t="s">
        <v>30</v>
      </c>
      <c r="D6" s="33">
        <f>D7</f>
        <v>1</v>
      </c>
      <c r="E6" s="34">
        <f t="shared" ref="E6:H6" si="0">E7</f>
        <v>0</v>
      </c>
      <c r="F6" s="34">
        <f t="shared" si="0"/>
        <v>0</v>
      </c>
      <c r="G6" s="34">
        <f t="shared" si="0"/>
        <v>1</v>
      </c>
      <c r="H6" s="34">
        <f t="shared" si="0"/>
        <v>0</v>
      </c>
      <c r="I6" s="54">
        <f>(H6*2+G6*3+F6*4+E6*5)/D6</f>
        <v>3</v>
      </c>
    </row>
    <row r="7" spans="1:12" s="3" customFormat="1" ht="15" customHeight="1" thickBot="1" x14ac:dyDescent="0.25">
      <c r="A7" s="27"/>
      <c r="B7" s="231" t="s">
        <v>29</v>
      </c>
      <c r="C7" s="232"/>
      <c r="D7" s="26">
        <f>SUM(D8)</f>
        <v>1</v>
      </c>
      <c r="E7" s="28">
        <f t="shared" ref="E7:H7" si="1">SUM(E8)</f>
        <v>0</v>
      </c>
      <c r="F7" s="28">
        <f t="shared" si="1"/>
        <v>0</v>
      </c>
      <c r="G7" s="28">
        <f t="shared" si="1"/>
        <v>1</v>
      </c>
      <c r="H7" s="28">
        <f t="shared" si="1"/>
        <v>0</v>
      </c>
      <c r="I7" s="29">
        <f>AVERAGE(I8)</f>
        <v>3</v>
      </c>
    </row>
    <row r="8" spans="1:12" ht="15" customHeight="1" thickBot="1" x14ac:dyDescent="0.3">
      <c r="A8" s="62">
        <v>1</v>
      </c>
      <c r="B8" s="86">
        <v>20060</v>
      </c>
      <c r="C8" s="87" t="s">
        <v>44</v>
      </c>
      <c r="D8" s="88">
        <v>1</v>
      </c>
      <c r="E8" s="89"/>
      <c r="F8" s="89"/>
      <c r="G8" s="89">
        <v>1</v>
      </c>
      <c r="H8" s="89"/>
      <c r="I8" s="90">
        <f>(H8*2+G8*3+F8*4+E8*5)/D8</f>
        <v>3</v>
      </c>
    </row>
    <row r="9" spans="1:12" ht="15" customHeight="1" x14ac:dyDescent="0.25">
      <c r="A9" s="8"/>
      <c r="B9" s="8"/>
      <c r="D9" s="228" t="s">
        <v>32</v>
      </c>
      <c r="E9" s="229"/>
      <c r="F9" s="229"/>
      <c r="G9" s="229"/>
      <c r="H9" s="230"/>
      <c r="I9" s="38">
        <f>AVERAGE(I8:I8)</f>
        <v>3</v>
      </c>
    </row>
  </sheetData>
  <mergeCells count="9">
    <mergeCell ref="I4:I5"/>
    <mergeCell ref="E4:H4"/>
    <mergeCell ref="D9:H9"/>
    <mergeCell ref="C2:D2"/>
    <mergeCell ref="A4:A5"/>
    <mergeCell ref="B4:B5"/>
    <mergeCell ref="C4:C5"/>
    <mergeCell ref="D4:D5"/>
    <mergeCell ref="B7:C7"/>
  </mergeCells>
  <conditionalFormatting sqref="I6:I9">
    <cfRule type="cellIs" dxfId="49" priority="107" operator="equal">
      <formula>4.5</formula>
    </cfRule>
    <cfRule type="cellIs" dxfId="48" priority="108" stopIfTrue="1" operator="lessThan">
      <formula>3.5</formula>
    </cfRule>
    <cfRule type="cellIs" dxfId="47" priority="109" stopIfTrue="1" operator="between">
      <formula>$I$9</formula>
      <formula>3.5</formula>
    </cfRule>
    <cfRule type="cellIs" dxfId="46" priority="110" stopIfTrue="1" operator="between">
      <formula>4.5</formula>
      <formula>$I$9</formula>
    </cfRule>
    <cfRule type="cellIs" dxfId="45" priority="111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Немецкий-9 диаграмма по районам</vt:lpstr>
      <vt:lpstr>Рейтинги 2022-2025</vt:lpstr>
      <vt:lpstr>Рейтинг по сумме мест</vt:lpstr>
      <vt:lpstr>Немецкий-9 2025 Итоги</vt:lpstr>
      <vt:lpstr>Немецкий-9 20245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2017-12-09T15:40:38Z</dcterms:created>
  <dcterms:modified xsi:type="dcterms:W3CDTF">2025-07-31T07:11:55Z</dcterms:modified>
</cp:coreProperties>
</file>