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60" windowHeight="7905" tabRatio="488"/>
  </bookViews>
  <sheets>
    <sheet name="Немец.- 11 диаграмма по районам" sheetId="5" r:id="rId1"/>
    <sheet name="Рейтинги 2021-2025" sheetId="3" r:id="rId2"/>
    <sheet name="Рейтинг по местам" sheetId="2" r:id="rId3"/>
    <sheet name="немец. язык - 11 2025 Итоги" sheetId="6" r:id="rId4"/>
    <sheet name="немец. язык - 11 2025 расклад" sheetId="1" r:id="rId5"/>
  </sheets>
  <externalReferences>
    <externalReference r:id="rId6"/>
  </externalReferences>
  <definedNames>
    <definedName name="_xlnm._FilterDatabase" localSheetId="1" hidden="1">'Рейтинги 2021-2025'!#REF!</definedName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D4" i="5" l="1"/>
  <c r="D18" i="5"/>
  <c r="W17" i="5"/>
  <c r="W15" i="5"/>
  <c r="W14" i="5"/>
  <c r="W12" i="5"/>
  <c r="W11" i="5"/>
  <c r="W9" i="5"/>
  <c r="W8" i="5"/>
  <c r="W6" i="5"/>
  <c r="C4" i="5"/>
  <c r="X13" i="2"/>
  <c r="X11" i="2"/>
  <c r="X12" i="2"/>
  <c r="X10" i="2"/>
  <c r="X9" i="2"/>
  <c r="X8" i="2"/>
  <c r="X7" i="2"/>
  <c r="X6" i="2"/>
  <c r="E14" i="2"/>
  <c r="E14" i="3"/>
  <c r="I14" i="3"/>
  <c r="J9" i="1"/>
  <c r="I6" i="1"/>
  <c r="H6" i="1"/>
  <c r="G6" i="1"/>
  <c r="F6" i="1"/>
  <c r="E6" i="1"/>
  <c r="D6" i="1"/>
  <c r="L10" i="5" l="1"/>
  <c r="T4" i="5"/>
  <c r="S4" i="5"/>
  <c r="P4" i="5"/>
  <c r="O4" i="5"/>
  <c r="L4" i="5"/>
  <c r="K4" i="5"/>
  <c r="H18" i="5"/>
  <c r="H4" i="5"/>
  <c r="H16" i="5"/>
  <c r="G16" i="5"/>
  <c r="K10" i="5"/>
  <c r="H10" i="5"/>
  <c r="G10" i="5"/>
  <c r="G4" i="5" s="1"/>
  <c r="H14" i="2"/>
  <c r="L18" i="5" l="1"/>
  <c r="P18" i="5"/>
  <c r="P13" i="5"/>
  <c r="O13" i="5"/>
  <c r="S13" i="5"/>
  <c r="T13" i="5"/>
  <c r="P7" i="5"/>
  <c r="O7" i="5"/>
  <c r="P5" i="5"/>
  <c r="O5" i="5"/>
  <c r="L5" i="5"/>
  <c r="K5" i="5"/>
  <c r="K14" i="2"/>
  <c r="Q14" i="2"/>
  <c r="N14" i="2"/>
  <c r="Q14" i="3" l="1"/>
  <c r="M14" i="3"/>
  <c r="T18" i="5" l="1"/>
  <c r="E8" i="6"/>
  <c r="E6" i="6"/>
  <c r="D6" i="6"/>
  <c r="J7" i="1" l="1"/>
  <c r="I7" i="1"/>
  <c r="H7" i="1"/>
  <c r="G7" i="1"/>
  <c r="F7" i="1"/>
  <c r="E7" i="1"/>
  <c r="D7" i="1"/>
  <c r="U14" i="3" l="1"/>
</calcChain>
</file>

<file path=xl/sharedStrings.xml><?xml version="1.0" encoding="utf-8"?>
<sst xmlns="http://schemas.openxmlformats.org/spreadsheetml/2006/main" count="199" uniqueCount="56">
  <si>
    <t>Наименование ОУ (кратко)</t>
  </si>
  <si>
    <t>Человек</t>
  </si>
  <si>
    <t>ниже 22</t>
  </si>
  <si>
    <t>средний балл</t>
  </si>
  <si>
    <t>80-99</t>
  </si>
  <si>
    <t>МАОУ Гимназия № 6</t>
  </si>
  <si>
    <t>Район</t>
  </si>
  <si>
    <t>Кировский</t>
  </si>
  <si>
    <t>№</t>
  </si>
  <si>
    <t>Код ОУ по КИАСУО</t>
  </si>
  <si>
    <t>Код ОУ            (по КИАСУО)</t>
  </si>
  <si>
    <t>Немецкий язык 11 кл.</t>
  </si>
  <si>
    <t>Среднее значение по городу принято:</t>
  </si>
  <si>
    <t>Советский</t>
  </si>
  <si>
    <t>отлично - более 75 баллов</t>
  </si>
  <si>
    <t>хорошо - между расчётным средним баллом и 75</t>
  </si>
  <si>
    <t>нормально - между расчётным средним баллом и 50</t>
  </si>
  <si>
    <t>критично - меньше 50 баллов</t>
  </si>
  <si>
    <t>чел.</t>
  </si>
  <si>
    <t>ср.балл по ОУ</t>
  </si>
  <si>
    <t>балл по городу</t>
  </si>
  <si>
    <t>место</t>
  </si>
  <si>
    <t>сумма мест</t>
  </si>
  <si>
    <t>Расчётное среднее значение</t>
  </si>
  <si>
    <t>Среднее значение по городу принято</t>
  </si>
  <si>
    <t>Наименование ОУ (кратно)</t>
  </si>
  <si>
    <t>ср.балл по городу</t>
  </si>
  <si>
    <t>ср.балл ОУ</t>
  </si>
  <si>
    <t xml:space="preserve">чел. </t>
  </si>
  <si>
    <t>ср. балл по ОУ</t>
  </si>
  <si>
    <t>ср. балл по городу</t>
  </si>
  <si>
    <t>22-67</t>
  </si>
  <si>
    <t>68-79</t>
  </si>
  <si>
    <t>по городу Красноярску</t>
  </si>
  <si>
    <t>средний балл принят</t>
  </si>
  <si>
    <t>КИРОВСКИЙ РАЙОН</t>
  </si>
  <si>
    <t>СОВЕТСКИЙ РАЙОН</t>
  </si>
  <si>
    <t>Расчетное среднее значение:</t>
  </si>
  <si>
    <t>Расчетное среднее значение</t>
  </si>
  <si>
    <t>Расчётное среднее значение среднего балла по ОУ</t>
  </si>
  <si>
    <t>Среднее значение среднего балла принято ГУО</t>
  </si>
  <si>
    <t>Получено баллов</t>
  </si>
  <si>
    <t>ОКТЯБРЬСКИЙ РАЙОН</t>
  </si>
  <si>
    <t>МАОУ СШ № 7</t>
  </si>
  <si>
    <t>МАОУ КУГ № 1 - Универс</t>
  </si>
  <si>
    <t>Октябрьский</t>
  </si>
  <si>
    <t>СВЕРДЛОВСКИЙ РАЙОН</t>
  </si>
  <si>
    <t>МАОУ СШ № 6</t>
  </si>
  <si>
    <t>Свердловский</t>
  </si>
  <si>
    <t>МАОУ СШ № 145</t>
  </si>
  <si>
    <t>ЦЕНТРАЛЬНЫЙ РАЙОН</t>
  </si>
  <si>
    <t>Гимназия № 2</t>
  </si>
  <si>
    <t>МАОУ СШ № 45</t>
  </si>
  <si>
    <t>Центральный</t>
  </si>
  <si>
    <r>
      <t xml:space="preserve">МБОУ </t>
    </r>
    <r>
      <rPr>
        <u/>
        <sz val="11"/>
        <color theme="1"/>
        <rFont val="Calibri"/>
        <family val="2"/>
        <charset val="204"/>
        <scheme val="minor"/>
      </rPr>
      <t>Г</t>
    </r>
    <r>
      <rPr>
        <sz val="11"/>
        <color theme="1"/>
        <rFont val="Calibri"/>
        <family val="2"/>
        <charset val="204"/>
        <scheme val="minor"/>
      </rPr>
      <t xml:space="preserve">имназия </t>
    </r>
    <r>
      <rPr>
        <sz val="11"/>
        <color theme="1"/>
        <rFont val="Calibri"/>
        <family val="2"/>
        <charset val="204"/>
        <scheme val="minor"/>
      </rPr>
      <t xml:space="preserve"> 3</t>
    </r>
  </si>
  <si>
    <t>МБОУ Гимназия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</si>
</sst>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[$-419]General"/>
    <numFmt numFmtId="166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b/>
      <sz val="12"/>
      <color rgb="FF000000"/>
      <name val="Calibri"/>
      <family val="2"/>
      <charset val="204"/>
      <scheme val="minor"/>
    </font>
    <font>
      <i/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CC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rgb="FF000000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16" fillId="0" borderId="0"/>
    <xf numFmtId="0" fontId="16" fillId="0" borderId="0"/>
    <xf numFmtId="0" fontId="13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3" fillId="0" borderId="0"/>
    <xf numFmtId="165" fontId="27" fillId="0" borderId="0" applyBorder="0" applyProtection="0"/>
    <xf numFmtId="0" fontId="2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44" fontId="10" fillId="0" borderId="0" applyFont="0" applyFill="0" applyBorder="0" applyAlignment="0" applyProtection="0"/>
  </cellStyleXfs>
  <cellXfs count="296">
    <xf numFmtId="0" fontId="0" fillId="0" borderId="0" xfId="0"/>
    <xf numFmtId="0" fontId="0" fillId="0" borderId="0" xfId="0" applyBorder="1"/>
    <xf numFmtId="0" fontId="14" fillId="0" borderId="0" xfId="0" applyFont="1"/>
    <xf numFmtId="0" fontId="14" fillId="0" borderId="0" xfId="0" applyFont="1" applyAlignment="1">
      <alignment horizontal="center"/>
    </xf>
    <xf numFmtId="2" fontId="14" fillId="0" borderId="1" xfId="0" applyNumberFormat="1" applyFont="1" applyBorder="1"/>
    <xf numFmtId="0" fontId="21" fillId="0" borderId="0" xfId="0" applyFont="1"/>
    <xf numFmtId="0" fontId="21" fillId="2" borderId="0" xfId="0" applyFont="1" applyFill="1"/>
    <xf numFmtId="0" fontId="0" fillId="0" borderId="0" xfId="0" applyBorder="1" applyAlignment="1">
      <alignment horizontal="center"/>
    </xf>
    <xf numFmtId="0" fontId="17" fillId="0" borderId="0" xfId="0" applyFont="1" applyBorder="1" applyAlignment="1">
      <alignment wrapText="1"/>
    </xf>
    <xf numFmtId="2" fontId="0" fillId="0" borderId="0" xfId="0" applyNumberFormat="1" applyBorder="1"/>
    <xf numFmtId="0" fontId="14" fillId="0" borderId="12" xfId="0" applyFont="1" applyBorder="1" applyAlignment="1">
      <alignment horizontal="center" vertical="center" wrapText="1"/>
    </xf>
    <xf numFmtId="0" fontId="23" fillId="0" borderId="0" xfId="0" applyFont="1"/>
    <xf numFmtId="0" fontId="12" fillId="0" borderId="0" xfId="0" applyFont="1"/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 vertical="center"/>
    </xf>
    <xf numFmtId="0" fontId="20" fillId="0" borderId="0" xfId="0" applyFont="1"/>
    <xf numFmtId="0" fontId="0" fillId="0" borderId="20" xfId="0" applyBorder="1"/>
    <xf numFmtId="0" fontId="0" fillId="0" borderId="10" xfId="0" applyBorder="1"/>
    <xf numFmtId="0" fontId="0" fillId="0" borderId="11" xfId="0" applyBorder="1"/>
    <xf numFmtId="2" fontId="20" fillId="0" borderId="0" xfId="0" applyNumberFormat="1" applyFont="1"/>
    <xf numFmtId="2" fontId="0" fillId="0" borderId="5" xfId="0" applyNumberFormat="1" applyBorder="1"/>
    <xf numFmtId="2" fontId="0" fillId="0" borderId="2" xfId="0" applyNumberFormat="1" applyBorder="1"/>
    <xf numFmtId="0" fontId="11" fillId="0" borderId="0" xfId="0" applyFont="1" applyBorder="1"/>
    <xf numFmtId="0" fontId="0" fillId="0" borderId="0" xfId="0" applyFont="1"/>
    <xf numFmtId="0" fontId="0" fillId="0" borderId="29" xfId="0" applyFont="1" applyBorder="1" applyAlignment="1"/>
    <xf numFmtId="0" fontId="21" fillId="5" borderId="0" xfId="0" applyFont="1" applyFill="1"/>
    <xf numFmtId="0" fontId="21" fillId="6" borderId="0" xfId="0" applyFont="1" applyFill="1"/>
    <xf numFmtId="2" fontId="26" fillId="0" borderId="0" xfId="0" applyNumberFormat="1" applyFont="1" applyAlignment="1">
      <alignment horizontal="right" vertical="center"/>
    </xf>
    <xf numFmtId="2" fontId="25" fillId="0" borderId="0" xfId="0" applyNumberFormat="1" applyFont="1" applyAlignment="1">
      <alignment horizontal="right"/>
    </xf>
    <xf numFmtId="0" fontId="21" fillId="6" borderId="0" xfId="0" applyFont="1" applyFill="1" applyBorder="1"/>
    <xf numFmtId="0" fontId="0" fillId="0" borderId="40" xfId="0" applyBorder="1"/>
    <xf numFmtId="0" fontId="21" fillId="7" borderId="0" xfId="0" applyFont="1" applyFill="1"/>
    <xf numFmtId="0" fontId="0" fillId="0" borderId="42" xfId="0" applyBorder="1"/>
    <xf numFmtId="0" fontId="21" fillId="3" borderId="0" xfId="0" applyFont="1" applyFill="1"/>
    <xf numFmtId="0" fontId="12" fillId="0" borderId="43" xfId="0" applyFont="1" applyBorder="1"/>
    <xf numFmtId="2" fontId="12" fillId="0" borderId="8" xfId="0" applyNumberFormat="1" applyFont="1" applyBorder="1"/>
    <xf numFmtId="0" fontId="14" fillId="0" borderId="0" xfId="0" applyFont="1" applyAlignment="1">
      <alignment horizontal="right"/>
    </xf>
    <xf numFmtId="0" fontId="18" fillId="0" borderId="0" xfId="0" applyFont="1" applyAlignment="1"/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166" fontId="14" fillId="4" borderId="31" xfId="0" applyNumberFormat="1" applyFont="1" applyFill="1" applyBorder="1" applyAlignment="1">
      <alignment horizontal="left"/>
    </xf>
    <xf numFmtId="0" fontId="24" fillId="0" borderId="0" xfId="0" applyFont="1" applyAlignment="1"/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 wrapText="1"/>
    </xf>
    <xf numFmtId="2" fontId="12" fillId="0" borderId="0" xfId="0" applyNumberFormat="1" applyFont="1" applyBorder="1"/>
    <xf numFmtId="0" fontId="12" fillId="0" borderId="44" xfId="0" applyFont="1" applyBorder="1"/>
    <xf numFmtId="0" fontId="0" fillId="0" borderId="7" xfId="0" applyFont="1" applyBorder="1" applyAlignment="1"/>
    <xf numFmtId="0" fontId="14" fillId="0" borderId="42" xfId="0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0" fillId="0" borderId="45" xfId="0" applyBorder="1"/>
    <xf numFmtId="0" fontId="28" fillId="0" borderId="32" xfId="0" applyFont="1" applyFill="1" applyBorder="1" applyAlignment="1">
      <alignment horizontal="center" vertical="center" wrapText="1"/>
    </xf>
    <xf numFmtId="2" fontId="14" fillId="0" borderId="30" xfId="0" applyNumberFormat="1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2" fillId="0" borderId="0" xfId="0" applyFont="1" applyBorder="1"/>
    <xf numFmtId="0" fontId="9" fillId="0" borderId="0" xfId="0" applyFont="1" applyBorder="1"/>
    <xf numFmtId="0" fontId="10" fillId="0" borderId="0" xfId="0" applyFont="1" applyBorder="1"/>
    <xf numFmtId="0" fontId="20" fillId="0" borderId="0" xfId="0" applyFont="1" applyBorder="1" applyAlignment="1">
      <alignment horizontal="right"/>
    </xf>
    <xf numFmtId="0" fontId="20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21" fillId="8" borderId="0" xfId="0" applyFont="1" applyFill="1"/>
    <xf numFmtId="0" fontId="0" fillId="0" borderId="2" xfId="0" applyBorder="1"/>
    <xf numFmtId="2" fontId="0" fillId="0" borderId="17" xfId="0" applyNumberFormat="1" applyBorder="1"/>
    <xf numFmtId="2" fontId="0" fillId="0" borderId="34" xfId="0" applyNumberFormat="1" applyBorder="1"/>
    <xf numFmtId="2" fontId="12" fillId="0" borderId="12" xfId="0" applyNumberFormat="1" applyFont="1" applyBorder="1" applyAlignment="1">
      <alignment horizontal="right" vertical="center"/>
    </xf>
    <xf numFmtId="0" fontId="14" fillId="0" borderId="32" xfId="0" applyFont="1" applyBorder="1"/>
    <xf numFmtId="0" fontId="28" fillId="0" borderId="46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14" fillId="0" borderId="35" xfId="0" applyFont="1" applyBorder="1"/>
    <xf numFmtId="0" fontId="12" fillId="0" borderId="42" xfId="0" applyFont="1" applyBorder="1"/>
    <xf numFmtId="2" fontId="14" fillId="0" borderId="0" xfId="0" applyNumberFormat="1" applyFont="1" applyFill="1" applyBorder="1" applyAlignment="1">
      <alignment horizontal="right" vertical="center"/>
    </xf>
    <xf numFmtId="2" fontId="28" fillId="0" borderId="30" xfId="0" applyNumberFormat="1" applyFont="1" applyFill="1" applyBorder="1" applyAlignment="1">
      <alignment horizontal="center" vertical="center" wrapText="1"/>
    </xf>
    <xf numFmtId="0" fontId="0" fillId="0" borderId="35" xfId="0" applyBorder="1"/>
    <xf numFmtId="2" fontId="20" fillId="0" borderId="0" xfId="0" applyNumberFormat="1" applyFont="1" applyFill="1" applyBorder="1" applyAlignment="1">
      <alignment horizontal="right" vertical="center"/>
    </xf>
    <xf numFmtId="0" fontId="14" fillId="0" borderId="4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left"/>
    </xf>
    <xf numFmtId="0" fontId="24" fillId="0" borderId="0" xfId="0" applyFont="1" applyAlignment="1">
      <alignment horizontal="center"/>
    </xf>
    <xf numFmtId="2" fontId="28" fillId="4" borderId="31" xfId="0" applyNumberFormat="1" applyFont="1" applyFill="1" applyBorder="1" applyAlignment="1">
      <alignment horizontal="center" vertical="center" wrapText="1"/>
    </xf>
    <xf numFmtId="2" fontId="20" fillId="4" borderId="9" xfId="0" applyNumberFormat="1" applyFont="1" applyFill="1" applyBorder="1"/>
    <xf numFmtId="0" fontId="0" fillId="0" borderId="16" xfId="0" applyBorder="1"/>
    <xf numFmtId="0" fontId="0" fillId="0" borderId="47" xfId="0" applyBorder="1"/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2" fontId="28" fillId="0" borderId="33" xfId="0" applyNumberFormat="1" applyFont="1" applyFill="1" applyBorder="1" applyAlignment="1">
      <alignment horizontal="center" vertical="center" wrapText="1"/>
    </xf>
    <xf numFmtId="2" fontId="12" fillId="0" borderId="13" xfId="0" applyNumberFormat="1" applyFont="1" applyBorder="1"/>
    <xf numFmtId="2" fontId="14" fillId="0" borderId="33" xfId="0" applyNumberFormat="1" applyFont="1" applyBorder="1" applyAlignment="1">
      <alignment horizontal="left"/>
    </xf>
    <xf numFmtId="0" fontId="18" fillId="0" borderId="0" xfId="0" applyFont="1"/>
    <xf numFmtId="1" fontId="28" fillId="0" borderId="30" xfId="0" applyNumberFormat="1" applyFont="1" applyBorder="1" applyAlignment="1">
      <alignment horizontal="center" vertical="center" wrapText="1"/>
    </xf>
    <xf numFmtId="1" fontId="28" fillId="0" borderId="30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right" vertical="center"/>
    </xf>
    <xf numFmtId="0" fontId="6" fillId="0" borderId="30" xfId="0" applyFont="1" applyBorder="1" applyAlignment="1">
      <alignment horizontal="right" vertical="center" wrapText="1"/>
    </xf>
    <xf numFmtId="1" fontId="6" fillId="0" borderId="30" xfId="0" applyNumberFormat="1" applyFont="1" applyBorder="1" applyAlignment="1">
      <alignment horizontal="right" vertical="center" wrapText="1"/>
    </xf>
    <xf numFmtId="1" fontId="6" fillId="0" borderId="30" xfId="0" applyNumberFormat="1" applyFont="1" applyBorder="1" applyAlignment="1">
      <alignment horizontal="right" vertical="center"/>
    </xf>
    <xf numFmtId="2" fontId="6" fillId="4" borderId="31" xfId="0" applyNumberFormat="1" applyFont="1" applyFill="1" applyBorder="1" applyAlignment="1">
      <alignment horizontal="right" vertical="center" wrapText="1"/>
    </xf>
    <xf numFmtId="0" fontId="14" fillId="0" borderId="30" xfId="0" applyFont="1" applyBorder="1" applyAlignment="1">
      <alignment horizontal="left" vertical="center" wrapText="1"/>
    </xf>
    <xf numFmtId="1" fontId="14" fillId="0" borderId="30" xfId="0" applyNumberFormat="1" applyFont="1" applyBorder="1" applyAlignment="1">
      <alignment horizontal="left" vertical="center" wrapText="1"/>
    </xf>
    <xf numFmtId="1" fontId="14" fillId="0" borderId="30" xfId="0" applyNumberFormat="1" applyFont="1" applyBorder="1" applyAlignment="1">
      <alignment horizontal="left" vertical="center"/>
    </xf>
    <xf numFmtId="0" fontId="28" fillId="0" borderId="4" xfId="0" applyFont="1" applyBorder="1" applyAlignment="1">
      <alignment horizontal="center" vertical="center" wrapText="1"/>
    </xf>
    <xf numFmtId="2" fontId="28" fillId="0" borderId="49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/>
    </xf>
    <xf numFmtId="0" fontId="0" fillId="0" borderId="12" xfId="0" applyBorder="1"/>
    <xf numFmtId="2" fontId="0" fillId="0" borderId="12" xfId="0" applyNumberFormat="1" applyBorder="1"/>
    <xf numFmtId="0" fontId="5" fillId="0" borderId="20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 wrapText="1"/>
    </xf>
    <xf numFmtId="2" fontId="5" fillId="0" borderId="6" xfId="0" applyNumberFormat="1" applyFont="1" applyBorder="1" applyAlignment="1">
      <alignment horizontal="right" vertical="center" wrapText="1"/>
    </xf>
    <xf numFmtId="0" fontId="0" fillId="0" borderId="1" xfId="0" applyBorder="1"/>
    <xf numFmtId="2" fontId="0" fillId="0" borderId="1" xfId="0" applyNumberFormat="1" applyBorder="1"/>
    <xf numFmtId="2" fontId="0" fillId="0" borderId="47" xfId="0" applyNumberFormat="1" applyBorder="1"/>
    <xf numFmtId="2" fontId="0" fillId="0" borderId="14" xfId="0" applyNumberFormat="1" applyBorder="1"/>
    <xf numFmtId="0" fontId="0" fillId="0" borderId="23" xfId="0" applyBorder="1"/>
    <xf numFmtId="0" fontId="0" fillId="0" borderId="24" xfId="0" applyBorder="1"/>
    <xf numFmtId="0" fontId="0" fillId="0" borderId="55" xfId="0" applyBorder="1"/>
    <xf numFmtId="0" fontId="0" fillId="0" borderId="56" xfId="0" applyBorder="1"/>
    <xf numFmtId="2" fontId="0" fillId="0" borderId="57" xfId="0" applyNumberFormat="1" applyBorder="1"/>
    <xf numFmtId="2" fontId="0" fillId="0" borderId="53" xfId="0" applyNumberFormat="1" applyBorder="1"/>
    <xf numFmtId="2" fontId="0" fillId="0" borderId="22" xfId="0" applyNumberFormat="1" applyBorder="1"/>
    <xf numFmtId="0" fontId="0" fillId="0" borderId="58" xfId="0" applyBorder="1"/>
    <xf numFmtId="0" fontId="19" fillId="0" borderId="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right" vertical="center"/>
    </xf>
    <xf numFmtId="2" fontId="12" fillId="0" borderId="1" xfId="0" applyNumberFormat="1" applyFont="1" applyBorder="1" applyAlignment="1">
      <alignment horizontal="right" vertical="center"/>
    </xf>
    <xf numFmtId="0" fontId="22" fillId="0" borderId="52" xfId="0" applyFont="1" applyBorder="1" applyAlignment="1">
      <alignment horizontal="center" vertical="center" wrapText="1"/>
    </xf>
    <xf numFmtId="1" fontId="12" fillId="0" borderId="37" xfId="0" applyNumberFormat="1" applyFont="1" applyBorder="1" applyAlignment="1">
      <alignment horizontal="right"/>
    </xf>
    <xf numFmtId="1" fontId="12" fillId="0" borderId="34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0" fillId="0" borderId="61" xfId="0" applyBorder="1"/>
    <xf numFmtId="0" fontId="12" fillId="0" borderId="9" xfId="0" applyFont="1" applyBorder="1"/>
    <xf numFmtId="0" fontId="12" fillId="0" borderId="62" xfId="0" applyFont="1" applyBorder="1"/>
    <xf numFmtId="0" fontId="12" fillId="0" borderId="63" xfId="0" applyFont="1" applyBorder="1" applyAlignment="1">
      <alignment horizontal="right"/>
    </xf>
    <xf numFmtId="2" fontId="12" fillId="0" borderId="9" xfId="0" applyNumberFormat="1" applyFont="1" applyBorder="1" applyAlignment="1">
      <alignment horizontal="right"/>
    </xf>
    <xf numFmtId="0" fontId="12" fillId="0" borderId="64" xfId="0" applyFont="1" applyBorder="1" applyAlignment="1">
      <alignment horizontal="right"/>
    </xf>
    <xf numFmtId="0" fontId="12" fillId="0" borderId="65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" fontId="12" fillId="0" borderId="64" xfId="0" applyNumberFormat="1" applyFont="1" applyBorder="1" applyAlignment="1">
      <alignment horizontal="right"/>
    </xf>
    <xf numFmtId="0" fontId="22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/>
    </xf>
    <xf numFmtId="0" fontId="12" fillId="0" borderId="10" xfId="0" applyFont="1" applyBorder="1" applyAlignment="1">
      <alignment horizontal="right" vertical="center"/>
    </xf>
    <xf numFmtId="0" fontId="12" fillId="0" borderId="57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2" fillId="0" borderId="53" xfId="0" applyFont="1" applyBorder="1" applyAlignment="1">
      <alignment horizontal="right" vertical="center"/>
    </xf>
    <xf numFmtId="0" fontId="12" fillId="0" borderId="54" xfId="0" applyFont="1" applyBorder="1" applyAlignment="1">
      <alignment horizontal="right" vertical="center"/>
    </xf>
    <xf numFmtId="1" fontId="12" fillId="0" borderId="67" xfId="0" applyNumberFormat="1" applyFont="1" applyBorder="1"/>
    <xf numFmtId="1" fontId="12" fillId="0" borderId="51" xfId="0" applyNumberFormat="1" applyFont="1" applyBorder="1"/>
    <xf numFmtId="1" fontId="12" fillId="0" borderId="60" xfId="0" applyNumberFormat="1" applyFont="1" applyBorder="1"/>
    <xf numFmtId="1" fontId="12" fillId="0" borderId="50" xfId="0" applyNumberFormat="1" applyFont="1" applyBorder="1"/>
    <xf numFmtId="0" fontId="12" fillId="0" borderId="52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1" fontId="12" fillId="0" borderId="39" xfId="0" applyNumberFormat="1" applyFont="1" applyBorder="1" applyAlignment="1">
      <alignment horizontal="right"/>
    </xf>
    <xf numFmtId="2" fontId="12" fillId="0" borderId="64" xfId="0" applyNumberFormat="1" applyFont="1" applyBorder="1" applyAlignment="1">
      <alignment horizontal="right"/>
    </xf>
    <xf numFmtId="2" fontId="12" fillId="0" borderId="57" xfId="0" applyNumberFormat="1" applyFont="1" applyBorder="1" applyAlignment="1">
      <alignment horizontal="right" vertical="center"/>
    </xf>
    <xf numFmtId="2" fontId="12" fillId="0" borderId="53" xfId="0" applyNumberFormat="1" applyFont="1" applyBorder="1" applyAlignment="1">
      <alignment horizontal="right" vertical="center"/>
    </xf>
    <xf numFmtId="0" fontId="4" fillId="0" borderId="20" xfId="0" applyFont="1" applyBorder="1" applyAlignment="1"/>
    <xf numFmtId="0" fontId="4" fillId="0" borderId="21" xfId="0" applyFont="1" applyBorder="1"/>
    <xf numFmtId="0" fontId="4" fillId="0" borderId="15" xfId="0" applyFont="1" applyBorder="1" applyAlignment="1">
      <alignment horizontal="right"/>
    </xf>
    <xf numFmtId="2" fontId="4" fillId="0" borderId="5" xfId="0" applyNumberFormat="1" applyFont="1" applyBorder="1" applyAlignment="1">
      <alignment horizontal="right"/>
    </xf>
    <xf numFmtId="2" fontId="4" fillId="0" borderId="23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2" fontId="14" fillId="4" borderId="30" xfId="0" applyNumberFormat="1" applyFont="1" applyFill="1" applyBorder="1" applyAlignment="1">
      <alignment horizontal="left"/>
    </xf>
    <xf numFmtId="2" fontId="12" fillId="4" borderId="8" xfId="0" applyNumberFormat="1" applyFont="1" applyFill="1" applyBorder="1"/>
    <xf numFmtId="0" fontId="19" fillId="0" borderId="41" xfId="0" applyFont="1" applyBorder="1" applyAlignment="1">
      <alignment horizontal="center" vertical="center"/>
    </xf>
    <xf numFmtId="0" fontId="0" fillId="0" borderId="36" xfId="0" applyBorder="1"/>
    <xf numFmtId="0" fontId="0" fillId="0" borderId="38" xfId="0" applyBorder="1"/>
    <xf numFmtId="0" fontId="0" fillId="0" borderId="17" xfId="0" applyBorder="1"/>
    <xf numFmtId="2" fontId="0" fillId="0" borderId="25" xfId="0" applyNumberFormat="1" applyBorder="1"/>
    <xf numFmtId="2" fontId="0" fillId="0" borderId="54" xfId="0" applyNumberFormat="1" applyBorder="1"/>
    <xf numFmtId="2" fontId="0" fillId="0" borderId="52" xfId="0" applyNumberFormat="1" applyBorder="1"/>
    <xf numFmtId="2" fontId="0" fillId="0" borderId="59" xfId="0" applyNumberFormat="1" applyBorder="1"/>
    <xf numFmtId="0" fontId="0" fillId="0" borderId="63" xfId="0" applyBorder="1"/>
    <xf numFmtId="0" fontId="0" fillId="0" borderId="9" xfId="0" applyBorder="1"/>
    <xf numFmtId="2" fontId="0" fillId="0" borderId="65" xfId="0" applyNumberFormat="1" applyBorder="1"/>
    <xf numFmtId="2" fontId="0" fillId="0" borderId="69" xfId="0" applyNumberFormat="1" applyBorder="1"/>
    <xf numFmtId="0" fontId="12" fillId="0" borderId="2" xfId="0" applyFont="1" applyBorder="1" applyAlignment="1">
      <alignment horizontal="left"/>
    </xf>
    <xf numFmtId="0" fontId="7" fillId="0" borderId="59" xfId="0" applyFont="1" applyBorder="1" applyAlignment="1">
      <alignment horizontal="left" vertical="center"/>
    </xf>
    <xf numFmtId="0" fontId="12" fillId="0" borderId="56" xfId="0" applyFont="1" applyBorder="1" applyAlignment="1">
      <alignment horizontal="right" vertical="center"/>
    </xf>
    <xf numFmtId="2" fontId="12" fillId="0" borderId="2" xfId="0" applyNumberFormat="1" applyFont="1" applyBorder="1" applyAlignment="1">
      <alignment horizontal="right" vertical="center"/>
    </xf>
    <xf numFmtId="2" fontId="12" fillId="0" borderId="25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2" fillId="0" borderId="47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1" xfId="0" applyFont="1" applyBorder="1"/>
    <xf numFmtId="0" fontId="8" fillId="0" borderId="14" xfId="0" applyFont="1" applyBorder="1"/>
    <xf numFmtId="0" fontId="12" fillId="0" borderId="40" xfId="0" applyFont="1" applyBorder="1" applyAlignment="1">
      <alignment horizontal="right" vertical="center"/>
    </xf>
    <xf numFmtId="0" fontId="8" fillId="0" borderId="36" xfId="0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12" fillId="0" borderId="34" xfId="0" applyNumberFormat="1" applyFont="1" applyBorder="1" applyAlignment="1">
      <alignment horizontal="right" vertical="center"/>
    </xf>
    <xf numFmtId="2" fontId="8" fillId="0" borderId="37" xfId="0" applyNumberFormat="1" applyFont="1" applyBorder="1" applyAlignment="1">
      <alignment horizontal="right"/>
    </xf>
    <xf numFmtId="0" fontId="12" fillId="0" borderId="34" xfId="0" applyFont="1" applyBorder="1" applyAlignment="1">
      <alignment horizontal="right" vertical="center"/>
    </xf>
    <xf numFmtId="0" fontId="8" fillId="0" borderId="37" xfId="0" applyFont="1" applyBorder="1" applyAlignment="1">
      <alignment horizontal="right"/>
    </xf>
    <xf numFmtId="0" fontId="8" fillId="0" borderId="54" xfId="0" applyFont="1" applyBorder="1" applyAlignment="1">
      <alignment horizontal="right"/>
    </xf>
    <xf numFmtId="1" fontId="12" fillId="0" borderId="61" xfId="0" applyNumberFormat="1" applyFont="1" applyBorder="1" applyAlignment="1">
      <alignment horizontal="right"/>
    </xf>
    <xf numFmtId="1" fontId="12" fillId="0" borderId="56" xfId="0" applyNumberFormat="1" applyFont="1" applyBorder="1" applyAlignment="1">
      <alignment horizontal="right" vertical="center"/>
    </xf>
    <xf numFmtId="1" fontId="12" fillId="0" borderId="10" xfId="0" applyNumberFormat="1" applyFont="1" applyBorder="1" applyAlignment="1">
      <alignment horizontal="right" vertical="center"/>
    </xf>
    <xf numFmtId="1" fontId="12" fillId="0" borderId="11" xfId="0" applyNumberFormat="1" applyFont="1" applyBorder="1" applyAlignment="1">
      <alignment horizontal="right" vertical="center"/>
    </xf>
    <xf numFmtId="1" fontId="8" fillId="0" borderId="10" xfId="0" applyNumberFormat="1" applyFont="1" applyBorder="1" applyAlignment="1">
      <alignment horizontal="right"/>
    </xf>
    <xf numFmtId="0" fontId="14" fillId="0" borderId="0" xfId="0" applyFont="1" applyFill="1" applyBorder="1" applyAlignment="1">
      <alignment horizontal="left" vertical="center"/>
    </xf>
    <xf numFmtId="0" fontId="0" fillId="0" borderId="20" xfId="0" applyFont="1" applyBorder="1" applyAlignment="1"/>
    <xf numFmtId="0" fontId="14" fillId="0" borderId="15" xfId="0" applyFont="1" applyBorder="1" applyAlignment="1">
      <alignment horizontal="left"/>
    </xf>
    <xf numFmtId="2" fontId="14" fillId="0" borderId="5" xfId="0" applyNumberFormat="1" applyFont="1" applyBorder="1" applyAlignment="1">
      <alignment horizontal="left"/>
    </xf>
    <xf numFmtId="0" fontId="4" fillId="0" borderId="44" xfId="0" applyFont="1" applyBorder="1"/>
    <xf numFmtId="0" fontId="10" fillId="0" borderId="43" xfId="0" applyFont="1" applyBorder="1"/>
    <xf numFmtId="2" fontId="10" fillId="0" borderId="8" xfId="0" applyNumberFormat="1" applyFont="1" applyBorder="1"/>
    <xf numFmtId="2" fontId="10" fillId="0" borderId="13" xfId="0" applyNumberFormat="1" applyFont="1" applyBorder="1"/>
    <xf numFmtId="0" fontId="10" fillId="0" borderId="42" xfId="0" applyFont="1" applyBorder="1"/>
    <xf numFmtId="0" fontId="10" fillId="0" borderId="30" xfId="0" applyFont="1" applyBorder="1"/>
    <xf numFmtId="2" fontId="10" fillId="0" borderId="30" xfId="0" applyNumberFormat="1" applyFont="1" applyBorder="1"/>
    <xf numFmtId="0" fontId="0" fillId="0" borderId="31" xfId="0" applyBorder="1"/>
    <xf numFmtId="0" fontId="4" fillId="0" borderId="32" xfId="0" applyFont="1" applyBorder="1"/>
    <xf numFmtId="0" fontId="10" fillId="0" borderId="33" xfId="0" applyFont="1" applyBorder="1"/>
    <xf numFmtId="0" fontId="14" fillId="0" borderId="29" xfId="0" applyFont="1" applyBorder="1" applyAlignment="1">
      <alignment horizontal="left"/>
    </xf>
    <xf numFmtId="0" fontId="10" fillId="0" borderId="31" xfId="0" applyFont="1" applyBorder="1"/>
    <xf numFmtId="0" fontId="10" fillId="0" borderId="29" xfId="0" applyFont="1" applyBorder="1"/>
    <xf numFmtId="0" fontId="10" fillId="0" borderId="32" xfId="0" applyFont="1" applyBorder="1"/>
    <xf numFmtId="0" fontId="2" fillId="0" borderId="17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2" fontId="2" fillId="0" borderId="5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14" fillId="0" borderId="27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46" xfId="0" applyFont="1" applyBorder="1" applyAlignment="1">
      <alignment horizontal="center" vertical="center"/>
    </xf>
    <xf numFmtId="0" fontId="19" fillId="0" borderId="68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20" fillId="0" borderId="0" xfId="0" applyFont="1" applyAlignment="1">
      <alignment horizontal="right"/>
    </xf>
    <xf numFmtId="0" fontId="20" fillId="0" borderId="13" xfId="0" applyFont="1" applyBorder="1" applyAlignment="1">
      <alignment horizontal="right"/>
    </xf>
    <xf numFmtId="0" fontId="14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70" xfId="0" applyBorder="1"/>
    <xf numFmtId="0" fontId="0" fillId="0" borderId="65" xfId="0" applyBorder="1"/>
    <xf numFmtId="2" fontId="0" fillId="0" borderId="9" xfId="0" applyNumberFormat="1" applyBorder="1"/>
    <xf numFmtId="0" fontId="19" fillId="0" borderId="30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7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2" fillId="0" borderId="58" xfId="0" applyFont="1" applyBorder="1" applyAlignment="1">
      <alignment horizontal="center" vertical="center" wrapText="1"/>
    </xf>
    <xf numFmtId="1" fontId="12" fillId="0" borderId="70" xfId="0" applyNumberFormat="1" applyFont="1" applyBorder="1" applyAlignment="1">
      <alignment horizontal="right"/>
    </xf>
    <xf numFmtId="1" fontId="12" fillId="0" borderId="24" xfId="0" applyNumberFormat="1" applyFont="1" applyBorder="1" applyAlignment="1">
      <alignment horizontal="right" vertical="center"/>
    </xf>
    <xf numFmtId="1" fontId="8" fillId="0" borderId="55" xfId="0" applyNumberFormat="1" applyFont="1" applyBorder="1" applyAlignment="1">
      <alignment horizontal="right"/>
    </xf>
    <xf numFmtId="1" fontId="12" fillId="0" borderId="55" xfId="0" applyNumberFormat="1" applyFont="1" applyBorder="1" applyAlignment="1">
      <alignment horizontal="right" vertical="center"/>
    </xf>
    <xf numFmtId="1" fontId="12" fillId="0" borderId="58" xfId="0" applyNumberFormat="1" applyFont="1" applyBorder="1" applyAlignment="1">
      <alignment horizontal="right" vertical="center"/>
    </xf>
    <xf numFmtId="1" fontId="22" fillId="0" borderId="11" xfId="0" applyNumberFormat="1" applyFont="1" applyBorder="1" applyAlignment="1">
      <alignment horizontal="right" vertical="center" wrapText="1"/>
    </xf>
    <xf numFmtId="0" fontId="1" fillId="0" borderId="21" xfId="0" applyFont="1" applyBorder="1"/>
    <xf numFmtId="2" fontId="1" fillId="0" borderId="23" xfId="0" applyNumberFormat="1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2" fontId="1" fillId="0" borderId="5" xfId="0" applyNumberFormat="1" applyFont="1" applyBorder="1" applyAlignment="1">
      <alignment horizontal="left"/>
    </xf>
    <xf numFmtId="0" fontId="1" fillId="0" borderId="17" xfId="0" applyFont="1" applyBorder="1"/>
    <xf numFmtId="0" fontId="1" fillId="0" borderId="17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2" fontId="1" fillId="0" borderId="5" xfId="0" applyNumberFormat="1" applyFont="1" applyBorder="1" applyAlignment="1">
      <alignment horizontal="right"/>
    </xf>
  </cellXfs>
  <cellStyles count="18">
    <cellStyle name="Excel Built-in Normal" xfId="1"/>
    <cellStyle name="Excel Built-in Normal 1" xfId="7"/>
    <cellStyle name="Excel Built-in Normal 2" xfId="2"/>
    <cellStyle name="TableStyleLight1" xfId="8"/>
    <cellStyle name="Денежный 2" xfId="17"/>
    <cellStyle name="Обычный" xfId="0" builtinId="0"/>
    <cellStyle name="Обычный 2" xfId="9"/>
    <cellStyle name="Обычный 2 2" xfId="10"/>
    <cellStyle name="Обычный 3" xfId="6"/>
    <cellStyle name="Обычный 4" xfId="3"/>
    <cellStyle name="Обычный 4 2" xfId="11"/>
    <cellStyle name="Обычный 4 3" xfId="12"/>
    <cellStyle name="Обычный 4 4" xfId="13"/>
    <cellStyle name="Обычный 5" xfId="14"/>
    <cellStyle name="Обычный 6" xfId="15"/>
    <cellStyle name="Обычный 7" xfId="16"/>
    <cellStyle name="Процентный 2" xfId="4"/>
    <cellStyle name="Финансовый 2" xfId="5"/>
  </cellStyles>
  <dxfs count="117"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 patternType="solid"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solid"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solid"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33CC"/>
      <color rgb="FF993366"/>
      <color rgb="FFCCFF99"/>
      <color rgb="FFFFCCCC"/>
      <color rgb="FFFFFF66"/>
      <color rgb="FFCCECFF"/>
      <color rgb="FFFF0066"/>
      <color rgb="FFFFBE1E"/>
      <color rgb="FFD28764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Немецкий язык  </a:t>
            </a:r>
            <a:r>
              <a:rPr lang="ru-RU" b="1" baseline="0"/>
              <a:t>11 ЕГЭ 2021-2025</a:t>
            </a:r>
            <a:endParaRPr lang="ru-RU" b="1"/>
          </a:p>
        </c:rich>
      </c:tx>
      <c:layout>
        <c:manualLayout>
          <c:xMode val="edge"/>
          <c:yMode val="edge"/>
          <c:x val="2.2083894140702068E-2"/>
          <c:y val="2.546138905740966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280046899357477E-2"/>
          <c:y val="0.1065813961688174"/>
          <c:w val="0.94259128873516107"/>
          <c:h val="0.5850340208484035"/>
        </c:manualLayout>
      </c:layout>
      <c:lineChart>
        <c:grouping val="standard"/>
        <c:varyColors val="0"/>
        <c:ser>
          <c:idx val="6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'Немец.- 11 диаграмма по районам'!$B$4:$B$17</c:f>
              <c:strCache>
                <c:ptCount val="14"/>
                <c:pt idx="0">
                  <c:v>по городу Красноярску</c:v>
                </c:pt>
                <c:pt idx="1">
                  <c:v>КИРОВСКИЙ РАЙОН</c:v>
                </c:pt>
                <c:pt idx="2">
                  <c:v>МАОУ Гимназия № 6</c:v>
                </c:pt>
                <c:pt idx="3">
                  <c:v>ОКТЯБРЬСКИЙ РАЙОН</c:v>
                </c:pt>
                <c:pt idx="4">
                  <c:v>МБОУ Гимназия № 3</c:v>
                </c:pt>
                <c:pt idx="5">
                  <c:v>МАОУ КУГ № 1 - Универс</c:v>
                </c:pt>
                <c:pt idx="6">
                  <c:v>СВЕРДЛОВСКИЙ РАЙОН</c:v>
                </c:pt>
                <c:pt idx="7">
                  <c:v>МАОУ СШ № 45</c:v>
                </c:pt>
                <c:pt idx="8">
                  <c:v>МАОУ СШ № 6</c:v>
                </c:pt>
                <c:pt idx="9">
                  <c:v>СОВЕТСКИЙ РАЙОН</c:v>
                </c:pt>
                <c:pt idx="10">
                  <c:v>МАОУ СШ № 7</c:v>
                </c:pt>
                <c:pt idx="11">
                  <c:v>МАОУ СШ № 145</c:v>
                </c:pt>
                <c:pt idx="12">
                  <c:v>ЦЕНТРАЛЬНЫЙ РАЙОН</c:v>
                </c:pt>
                <c:pt idx="13">
                  <c:v>Гимназия № 2</c:v>
                </c:pt>
              </c:strCache>
            </c:strRef>
          </c:cat>
          <c:val>
            <c:numRef>
              <c:f>'Немец.- 11 диаграмма по районам'!$E$4:$E$17</c:f>
              <c:numCache>
                <c:formatCode>0.00</c:formatCode>
                <c:ptCount val="14"/>
                <c:pt idx="0">
                  <c:v>74</c:v>
                </c:pt>
                <c:pt idx="1">
                  <c:v>74</c:v>
                </c:pt>
                <c:pt idx="2">
                  <c:v>74</c:v>
                </c:pt>
                <c:pt idx="3">
                  <c:v>74</c:v>
                </c:pt>
                <c:pt idx="4">
                  <c:v>74</c:v>
                </c:pt>
                <c:pt idx="5">
                  <c:v>74</c:v>
                </c:pt>
                <c:pt idx="6">
                  <c:v>74</c:v>
                </c:pt>
                <c:pt idx="7">
                  <c:v>74</c:v>
                </c:pt>
                <c:pt idx="8">
                  <c:v>74</c:v>
                </c:pt>
                <c:pt idx="9">
                  <c:v>74</c:v>
                </c:pt>
                <c:pt idx="10">
                  <c:v>74</c:v>
                </c:pt>
                <c:pt idx="11">
                  <c:v>74</c:v>
                </c:pt>
                <c:pt idx="12">
                  <c:v>74</c:v>
                </c:pt>
                <c:pt idx="13">
                  <c:v>74</c:v>
                </c:pt>
              </c:numCache>
            </c:numRef>
          </c:val>
          <c:smooth val="0"/>
        </c:ser>
        <c:ser>
          <c:idx val="7"/>
          <c:order val="1"/>
          <c:tx>
            <c:v>2025 ср. балл ОУ</c:v>
          </c:tx>
          <c:spPr>
            <a:ln w="25400">
              <a:solidFill>
                <a:srgbClr val="FF33CC"/>
              </a:solidFill>
            </a:ln>
          </c:spPr>
          <c:marker>
            <c:symbol val="circle"/>
            <c:size val="5"/>
            <c:spPr>
              <a:solidFill>
                <a:srgbClr val="FF33CC"/>
              </a:solidFill>
              <a:ln>
                <a:solidFill>
                  <a:srgbClr val="FF33CC"/>
                </a:solidFill>
              </a:ln>
            </c:spPr>
          </c:marker>
          <c:cat>
            <c:strRef>
              <c:f>'Немец.- 11 диаграмма по районам'!$B$4:$B$17</c:f>
              <c:strCache>
                <c:ptCount val="14"/>
                <c:pt idx="0">
                  <c:v>по городу Красноярску</c:v>
                </c:pt>
                <c:pt idx="1">
                  <c:v>КИРОВСКИЙ РАЙОН</c:v>
                </c:pt>
                <c:pt idx="2">
                  <c:v>МАОУ Гимназия № 6</c:v>
                </c:pt>
                <c:pt idx="3">
                  <c:v>ОКТЯБРЬСКИЙ РАЙОН</c:v>
                </c:pt>
                <c:pt idx="4">
                  <c:v>МБОУ Гимназия № 3</c:v>
                </c:pt>
                <c:pt idx="5">
                  <c:v>МАОУ КУГ № 1 - Универс</c:v>
                </c:pt>
                <c:pt idx="6">
                  <c:v>СВЕРДЛОВСКИЙ РАЙОН</c:v>
                </c:pt>
                <c:pt idx="7">
                  <c:v>МАОУ СШ № 45</c:v>
                </c:pt>
                <c:pt idx="8">
                  <c:v>МАОУ СШ № 6</c:v>
                </c:pt>
                <c:pt idx="9">
                  <c:v>СОВЕТСКИЙ РАЙОН</c:v>
                </c:pt>
                <c:pt idx="10">
                  <c:v>МАОУ СШ № 7</c:v>
                </c:pt>
                <c:pt idx="11">
                  <c:v>МАОУ СШ № 145</c:v>
                </c:pt>
                <c:pt idx="12">
                  <c:v>ЦЕНТРАЛЬНЫЙ РАЙОН</c:v>
                </c:pt>
                <c:pt idx="13">
                  <c:v>Гимназия № 2</c:v>
                </c:pt>
              </c:strCache>
            </c:strRef>
          </c:cat>
          <c:val>
            <c:numRef>
              <c:f>'Немец.- 11 диаграмма по районам'!$D$4:$D$17</c:f>
              <c:numCache>
                <c:formatCode>0.00</c:formatCode>
                <c:ptCount val="14"/>
                <c:pt idx="0">
                  <c:v>74</c:v>
                </c:pt>
                <c:pt idx="4">
                  <c:v>74</c:v>
                </c:pt>
              </c:numCache>
            </c:numRef>
          </c:val>
          <c:smooth val="0"/>
        </c:ser>
        <c:ser>
          <c:idx val="4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'Немец.- 11 диаграмма по районам'!$B$4:$B$17</c:f>
              <c:strCache>
                <c:ptCount val="14"/>
                <c:pt idx="0">
                  <c:v>по городу Красноярску</c:v>
                </c:pt>
                <c:pt idx="1">
                  <c:v>КИРОВСКИЙ РАЙОН</c:v>
                </c:pt>
                <c:pt idx="2">
                  <c:v>МАОУ Гимназия № 6</c:v>
                </c:pt>
                <c:pt idx="3">
                  <c:v>ОКТЯБРЬСКИЙ РАЙОН</c:v>
                </c:pt>
                <c:pt idx="4">
                  <c:v>МБОУ Гимназия № 3</c:v>
                </c:pt>
                <c:pt idx="5">
                  <c:v>МАОУ КУГ № 1 - Универс</c:v>
                </c:pt>
                <c:pt idx="6">
                  <c:v>СВЕРДЛОВСКИЙ РАЙОН</c:v>
                </c:pt>
                <c:pt idx="7">
                  <c:v>МАОУ СШ № 45</c:v>
                </c:pt>
                <c:pt idx="8">
                  <c:v>МАОУ СШ № 6</c:v>
                </c:pt>
                <c:pt idx="9">
                  <c:v>СОВЕТСКИЙ РАЙОН</c:v>
                </c:pt>
                <c:pt idx="10">
                  <c:v>МАОУ СШ № 7</c:v>
                </c:pt>
                <c:pt idx="11">
                  <c:v>МАОУ СШ № 145</c:v>
                </c:pt>
                <c:pt idx="12">
                  <c:v>ЦЕНТРАЛЬНЫЙ РАЙОН</c:v>
                </c:pt>
                <c:pt idx="13">
                  <c:v>Гимназия № 2</c:v>
                </c:pt>
              </c:strCache>
            </c:strRef>
          </c:cat>
          <c:val>
            <c:numRef>
              <c:f>'Немец.- 11 диаграмма по районам'!$I$4:$I$17</c:f>
              <c:numCache>
                <c:formatCode>0.00</c:formatCode>
                <c:ptCount val="14"/>
                <c:pt idx="0">
                  <c:v>73.5</c:v>
                </c:pt>
                <c:pt idx="1">
                  <c:v>73.5</c:v>
                </c:pt>
                <c:pt idx="2">
                  <c:v>73.5</c:v>
                </c:pt>
                <c:pt idx="3">
                  <c:v>73.5</c:v>
                </c:pt>
                <c:pt idx="4">
                  <c:v>73.5</c:v>
                </c:pt>
                <c:pt idx="5">
                  <c:v>73.5</c:v>
                </c:pt>
                <c:pt idx="6">
                  <c:v>73.5</c:v>
                </c:pt>
                <c:pt idx="7">
                  <c:v>73.5</c:v>
                </c:pt>
                <c:pt idx="8">
                  <c:v>73.5</c:v>
                </c:pt>
                <c:pt idx="9">
                  <c:v>73.5</c:v>
                </c:pt>
                <c:pt idx="10">
                  <c:v>73.5</c:v>
                </c:pt>
                <c:pt idx="11">
                  <c:v>73.5</c:v>
                </c:pt>
                <c:pt idx="12">
                  <c:v>73.5</c:v>
                </c:pt>
                <c:pt idx="13">
                  <c:v>73.5</c:v>
                </c:pt>
              </c:numCache>
            </c:numRef>
          </c:val>
          <c:smooth val="0"/>
        </c:ser>
        <c:ser>
          <c:idx val="5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circle"/>
            <c:size val="5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</c:spPr>
          </c:marker>
          <c:cat>
            <c:strRef>
              <c:f>'Немец.- 11 диаграмма по районам'!$B$4:$B$17</c:f>
              <c:strCache>
                <c:ptCount val="14"/>
                <c:pt idx="0">
                  <c:v>по городу Красноярску</c:v>
                </c:pt>
                <c:pt idx="1">
                  <c:v>КИРОВСКИЙ РАЙОН</c:v>
                </c:pt>
                <c:pt idx="2">
                  <c:v>МАОУ Гимназия № 6</c:v>
                </c:pt>
                <c:pt idx="3">
                  <c:v>ОКТЯБРЬСКИЙ РАЙОН</c:v>
                </c:pt>
                <c:pt idx="4">
                  <c:v>МБОУ Гимназия № 3</c:v>
                </c:pt>
                <c:pt idx="5">
                  <c:v>МАОУ КУГ № 1 - Универс</c:v>
                </c:pt>
                <c:pt idx="6">
                  <c:v>СВЕРДЛОВСКИЙ РАЙОН</c:v>
                </c:pt>
                <c:pt idx="7">
                  <c:v>МАОУ СШ № 45</c:v>
                </c:pt>
                <c:pt idx="8">
                  <c:v>МАОУ СШ № 6</c:v>
                </c:pt>
                <c:pt idx="9">
                  <c:v>СОВЕТСКИЙ РАЙОН</c:v>
                </c:pt>
                <c:pt idx="10">
                  <c:v>МАОУ СШ № 7</c:v>
                </c:pt>
                <c:pt idx="11">
                  <c:v>МАОУ СШ № 145</c:v>
                </c:pt>
                <c:pt idx="12">
                  <c:v>ЦЕНТРАЛЬНЫЙ РАЙОН</c:v>
                </c:pt>
                <c:pt idx="13">
                  <c:v>Гимназия № 2</c:v>
                </c:pt>
              </c:strCache>
            </c:strRef>
          </c:cat>
          <c:val>
            <c:numRef>
              <c:f>'Немец.- 11 диаграмма по районам'!$H$4:$H$17</c:f>
              <c:numCache>
                <c:formatCode>0.00</c:formatCode>
                <c:ptCount val="14"/>
                <c:pt idx="0">
                  <c:v>73.5</c:v>
                </c:pt>
                <c:pt idx="6">
                  <c:v>65</c:v>
                </c:pt>
                <c:pt idx="7">
                  <c:v>65</c:v>
                </c:pt>
                <c:pt idx="12">
                  <c:v>82</c:v>
                </c:pt>
                <c:pt idx="13">
                  <c:v>82</c:v>
                </c:pt>
              </c:numCache>
            </c:numRef>
          </c:val>
          <c:smooth val="0"/>
        </c:ser>
        <c:ser>
          <c:idx val="1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'Немец.- 11 диаграмма по районам'!$B$4:$B$17</c:f>
              <c:strCache>
                <c:ptCount val="14"/>
                <c:pt idx="0">
                  <c:v>по городу Красноярску</c:v>
                </c:pt>
                <c:pt idx="1">
                  <c:v>КИРОВСКИЙ РАЙОН</c:v>
                </c:pt>
                <c:pt idx="2">
                  <c:v>МАОУ Гимназия № 6</c:v>
                </c:pt>
                <c:pt idx="3">
                  <c:v>ОКТЯБРЬСКИЙ РАЙОН</c:v>
                </c:pt>
                <c:pt idx="4">
                  <c:v>МБОУ Гимназия № 3</c:v>
                </c:pt>
                <c:pt idx="5">
                  <c:v>МАОУ КУГ № 1 - Универс</c:v>
                </c:pt>
                <c:pt idx="6">
                  <c:v>СВЕРДЛОВСКИЙ РАЙОН</c:v>
                </c:pt>
                <c:pt idx="7">
                  <c:v>МАОУ СШ № 45</c:v>
                </c:pt>
                <c:pt idx="8">
                  <c:v>МАОУ СШ № 6</c:v>
                </c:pt>
                <c:pt idx="9">
                  <c:v>СОВЕТСКИЙ РАЙОН</c:v>
                </c:pt>
                <c:pt idx="10">
                  <c:v>МАОУ СШ № 7</c:v>
                </c:pt>
                <c:pt idx="11">
                  <c:v>МАОУ СШ № 145</c:v>
                </c:pt>
                <c:pt idx="12">
                  <c:v>ЦЕНТРАЛЬНЫЙ РАЙОН</c:v>
                </c:pt>
                <c:pt idx="13">
                  <c:v>Гимназия № 2</c:v>
                </c:pt>
              </c:strCache>
            </c:strRef>
          </c:cat>
          <c:val>
            <c:numRef>
              <c:f>'Немец.- 11 диаграмма по районам'!$M$4:$M$17</c:f>
              <c:numCache>
                <c:formatCode>0.00</c:formatCode>
                <c:ptCount val="14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72</c:v>
                </c:pt>
                <c:pt idx="5">
                  <c:v>72</c:v>
                </c:pt>
                <c:pt idx="6">
                  <c:v>72</c:v>
                </c:pt>
                <c:pt idx="7">
                  <c:v>72</c:v>
                </c:pt>
                <c:pt idx="8">
                  <c:v>72</c:v>
                </c:pt>
                <c:pt idx="9">
                  <c:v>72</c:v>
                </c:pt>
                <c:pt idx="10">
                  <c:v>72</c:v>
                </c:pt>
                <c:pt idx="11">
                  <c:v>72</c:v>
                </c:pt>
                <c:pt idx="12">
                  <c:v>72</c:v>
                </c:pt>
                <c:pt idx="13">
                  <c:v>72</c:v>
                </c:pt>
              </c:numCache>
            </c:numRef>
          </c:val>
          <c:smooth val="0"/>
        </c:ser>
        <c:ser>
          <c:idx val="3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'Немец.- 11 диаграмма по районам'!$B$4:$B$17</c:f>
              <c:strCache>
                <c:ptCount val="14"/>
                <c:pt idx="0">
                  <c:v>по городу Красноярску</c:v>
                </c:pt>
                <c:pt idx="1">
                  <c:v>КИРОВСКИЙ РАЙОН</c:v>
                </c:pt>
                <c:pt idx="2">
                  <c:v>МАОУ Гимназия № 6</c:v>
                </c:pt>
                <c:pt idx="3">
                  <c:v>ОКТЯБРЬСКИЙ РАЙОН</c:v>
                </c:pt>
                <c:pt idx="4">
                  <c:v>МБОУ Гимназия № 3</c:v>
                </c:pt>
                <c:pt idx="5">
                  <c:v>МАОУ КУГ № 1 - Универс</c:v>
                </c:pt>
                <c:pt idx="6">
                  <c:v>СВЕРДЛОВСКИЙ РАЙОН</c:v>
                </c:pt>
                <c:pt idx="7">
                  <c:v>МАОУ СШ № 45</c:v>
                </c:pt>
                <c:pt idx="8">
                  <c:v>МАОУ СШ № 6</c:v>
                </c:pt>
                <c:pt idx="9">
                  <c:v>СОВЕТСКИЙ РАЙОН</c:v>
                </c:pt>
                <c:pt idx="10">
                  <c:v>МАОУ СШ № 7</c:v>
                </c:pt>
                <c:pt idx="11">
                  <c:v>МАОУ СШ № 145</c:v>
                </c:pt>
                <c:pt idx="12">
                  <c:v>ЦЕНТРАЛЬНЫЙ РАЙОН</c:v>
                </c:pt>
                <c:pt idx="13">
                  <c:v>Гимназия № 2</c:v>
                </c:pt>
              </c:strCache>
            </c:strRef>
          </c:cat>
          <c:val>
            <c:numRef>
              <c:f>'Немец.- 11 диаграмма по районам'!$L$4:$L$17</c:f>
              <c:numCache>
                <c:formatCode>0.00</c:formatCode>
                <c:ptCount val="14"/>
                <c:pt idx="0">
                  <c:v>63</c:v>
                </c:pt>
                <c:pt idx="1">
                  <c:v>78</c:v>
                </c:pt>
                <c:pt idx="2">
                  <c:v>78</c:v>
                </c:pt>
                <c:pt idx="6">
                  <c:v>48</c:v>
                </c:pt>
                <c:pt idx="8">
                  <c:v>48</c:v>
                </c:pt>
              </c:numCache>
            </c:numRef>
          </c:val>
          <c:smooth val="0"/>
        </c:ser>
        <c:ser>
          <c:idx val="13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'Немец.- 11 диаграмма по районам'!$B$4:$B$17</c:f>
              <c:strCache>
                <c:ptCount val="14"/>
                <c:pt idx="0">
                  <c:v>по городу Красноярску</c:v>
                </c:pt>
                <c:pt idx="1">
                  <c:v>КИРОВСКИЙ РАЙОН</c:v>
                </c:pt>
                <c:pt idx="2">
                  <c:v>МАОУ Гимназия № 6</c:v>
                </c:pt>
                <c:pt idx="3">
                  <c:v>ОКТЯБРЬСКИЙ РАЙОН</c:v>
                </c:pt>
                <c:pt idx="4">
                  <c:v>МБОУ Гимназия № 3</c:v>
                </c:pt>
                <c:pt idx="5">
                  <c:v>МАОУ КУГ № 1 - Универс</c:v>
                </c:pt>
                <c:pt idx="6">
                  <c:v>СВЕРДЛОВСКИЙ РАЙОН</c:v>
                </c:pt>
                <c:pt idx="7">
                  <c:v>МАОУ СШ № 45</c:v>
                </c:pt>
                <c:pt idx="8">
                  <c:v>МАОУ СШ № 6</c:v>
                </c:pt>
                <c:pt idx="9">
                  <c:v>СОВЕТСКИЙ РАЙОН</c:v>
                </c:pt>
                <c:pt idx="10">
                  <c:v>МАОУ СШ № 7</c:v>
                </c:pt>
                <c:pt idx="11">
                  <c:v>МАОУ СШ № 145</c:v>
                </c:pt>
                <c:pt idx="12">
                  <c:v>ЦЕНТРАЛЬНЫЙ РАЙОН</c:v>
                </c:pt>
                <c:pt idx="13">
                  <c:v>Гимназия № 2</c:v>
                </c:pt>
              </c:strCache>
            </c:strRef>
          </c:cat>
          <c:val>
            <c:numRef>
              <c:f>'Немец.- 11 диаграмма по районам'!$Q$4:$Q$17</c:f>
              <c:numCache>
                <c:formatCode>0.00</c:formatCode>
                <c:ptCount val="14"/>
                <c:pt idx="0">
                  <c:v>72.33</c:v>
                </c:pt>
                <c:pt idx="1">
                  <c:v>72.33</c:v>
                </c:pt>
                <c:pt idx="2">
                  <c:v>72.33</c:v>
                </c:pt>
                <c:pt idx="3">
                  <c:v>72.33</c:v>
                </c:pt>
                <c:pt idx="4">
                  <c:v>72.33</c:v>
                </c:pt>
                <c:pt idx="5">
                  <c:v>72.33</c:v>
                </c:pt>
                <c:pt idx="6">
                  <c:v>72.33</c:v>
                </c:pt>
                <c:pt idx="7">
                  <c:v>72.33</c:v>
                </c:pt>
                <c:pt idx="8">
                  <c:v>72.33</c:v>
                </c:pt>
                <c:pt idx="9">
                  <c:v>72.33</c:v>
                </c:pt>
                <c:pt idx="10">
                  <c:v>72.33</c:v>
                </c:pt>
                <c:pt idx="11">
                  <c:v>72.33</c:v>
                </c:pt>
                <c:pt idx="12">
                  <c:v>72.33</c:v>
                </c:pt>
                <c:pt idx="13">
                  <c:v>72.33</c:v>
                </c:pt>
              </c:numCache>
            </c:numRef>
          </c:val>
          <c:smooth val="0"/>
        </c:ser>
        <c:ser>
          <c:idx val="12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strRef>
              <c:f>'Немец.- 11 диаграмма по районам'!$B$4:$B$17</c:f>
              <c:strCache>
                <c:ptCount val="14"/>
                <c:pt idx="0">
                  <c:v>по городу Красноярску</c:v>
                </c:pt>
                <c:pt idx="1">
                  <c:v>КИРОВСКИЙ РАЙОН</c:v>
                </c:pt>
                <c:pt idx="2">
                  <c:v>МАОУ Гимназия № 6</c:v>
                </c:pt>
                <c:pt idx="3">
                  <c:v>ОКТЯБРЬСКИЙ РАЙОН</c:v>
                </c:pt>
                <c:pt idx="4">
                  <c:v>МБОУ Гимназия № 3</c:v>
                </c:pt>
                <c:pt idx="5">
                  <c:v>МАОУ КУГ № 1 - Универс</c:v>
                </c:pt>
                <c:pt idx="6">
                  <c:v>СВЕРДЛОВСКИЙ РАЙОН</c:v>
                </c:pt>
                <c:pt idx="7">
                  <c:v>МАОУ СШ № 45</c:v>
                </c:pt>
                <c:pt idx="8">
                  <c:v>МАОУ СШ № 6</c:v>
                </c:pt>
                <c:pt idx="9">
                  <c:v>СОВЕТСКИЙ РАЙОН</c:v>
                </c:pt>
                <c:pt idx="10">
                  <c:v>МАОУ СШ № 7</c:v>
                </c:pt>
                <c:pt idx="11">
                  <c:v>МАОУ СШ № 145</c:v>
                </c:pt>
                <c:pt idx="12">
                  <c:v>ЦЕНТРАЛЬНЫЙ РАЙОН</c:v>
                </c:pt>
                <c:pt idx="13">
                  <c:v>Гимназия № 2</c:v>
                </c:pt>
              </c:strCache>
            </c:strRef>
          </c:cat>
          <c:val>
            <c:numRef>
              <c:f>'Немец.- 11 диаграмма по районам'!$P$4:$P$17</c:f>
              <c:numCache>
                <c:formatCode>0.00</c:formatCode>
                <c:ptCount val="14"/>
                <c:pt idx="0">
                  <c:v>72.333333333333329</c:v>
                </c:pt>
                <c:pt idx="1">
                  <c:v>88</c:v>
                </c:pt>
                <c:pt idx="2">
                  <c:v>88</c:v>
                </c:pt>
                <c:pt idx="3">
                  <c:v>58</c:v>
                </c:pt>
                <c:pt idx="5">
                  <c:v>58</c:v>
                </c:pt>
                <c:pt idx="9">
                  <c:v>71</c:v>
                </c:pt>
                <c:pt idx="10">
                  <c:v>71</c:v>
                </c:pt>
              </c:numCache>
            </c:numRef>
          </c:val>
          <c:smooth val="0"/>
        </c:ser>
        <c:ser>
          <c:idx val="0"/>
          <c:order val="8"/>
          <c:tx>
            <c:v>2021 ср. балл по городу</c:v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'Немец.- 11 диаграмма по районам'!$B$4:$B$17</c:f>
              <c:strCache>
                <c:ptCount val="14"/>
                <c:pt idx="0">
                  <c:v>по городу Красноярску</c:v>
                </c:pt>
                <c:pt idx="1">
                  <c:v>КИРОВСКИЙ РАЙОН</c:v>
                </c:pt>
                <c:pt idx="2">
                  <c:v>МАОУ Гимназия № 6</c:v>
                </c:pt>
                <c:pt idx="3">
                  <c:v>ОКТЯБРЬСКИЙ РАЙОН</c:v>
                </c:pt>
                <c:pt idx="4">
                  <c:v>МБОУ Гимназия № 3</c:v>
                </c:pt>
                <c:pt idx="5">
                  <c:v>МАОУ КУГ № 1 - Универс</c:v>
                </c:pt>
                <c:pt idx="6">
                  <c:v>СВЕРДЛОВСКИЙ РАЙОН</c:v>
                </c:pt>
                <c:pt idx="7">
                  <c:v>МАОУ СШ № 45</c:v>
                </c:pt>
                <c:pt idx="8">
                  <c:v>МАОУ СШ № 6</c:v>
                </c:pt>
                <c:pt idx="9">
                  <c:v>СОВЕТСКИЙ РАЙОН</c:v>
                </c:pt>
                <c:pt idx="10">
                  <c:v>МАОУ СШ № 7</c:v>
                </c:pt>
                <c:pt idx="11">
                  <c:v>МАОУ СШ № 145</c:v>
                </c:pt>
                <c:pt idx="12">
                  <c:v>ЦЕНТРАЛЬНЫЙ РАЙОН</c:v>
                </c:pt>
                <c:pt idx="13">
                  <c:v>Гимназия № 2</c:v>
                </c:pt>
              </c:strCache>
            </c:strRef>
          </c:cat>
          <c:val>
            <c:numRef>
              <c:f>'Немец.- 11 диаграмма по районам'!$U$4:$U$17</c:f>
              <c:numCache>
                <c:formatCode>0.00</c:formatCode>
                <c:ptCount val="14"/>
                <c:pt idx="0">
                  <c:v>88</c:v>
                </c:pt>
                <c:pt idx="1">
                  <c:v>88</c:v>
                </c:pt>
                <c:pt idx="2">
                  <c:v>88</c:v>
                </c:pt>
                <c:pt idx="3">
                  <c:v>88</c:v>
                </c:pt>
                <c:pt idx="4">
                  <c:v>88</c:v>
                </c:pt>
                <c:pt idx="5">
                  <c:v>88</c:v>
                </c:pt>
                <c:pt idx="6">
                  <c:v>88</c:v>
                </c:pt>
                <c:pt idx="7">
                  <c:v>88</c:v>
                </c:pt>
                <c:pt idx="8">
                  <c:v>88</c:v>
                </c:pt>
                <c:pt idx="9">
                  <c:v>88</c:v>
                </c:pt>
                <c:pt idx="10">
                  <c:v>88</c:v>
                </c:pt>
                <c:pt idx="11">
                  <c:v>88</c:v>
                </c:pt>
                <c:pt idx="12">
                  <c:v>88</c:v>
                </c:pt>
                <c:pt idx="13">
                  <c:v>88</c:v>
                </c:pt>
              </c:numCache>
            </c:numRef>
          </c:val>
          <c:smooth val="0"/>
        </c:ser>
        <c:ser>
          <c:idx val="2"/>
          <c:order val="9"/>
          <c:tx>
            <c:v>2021 ср. балл ОУ</c:v>
          </c:tx>
          <c:spPr>
            <a:ln w="25400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'Немец.- 11 диаграмма по районам'!$B$4:$B$17</c:f>
              <c:strCache>
                <c:ptCount val="14"/>
                <c:pt idx="0">
                  <c:v>по городу Красноярску</c:v>
                </c:pt>
                <c:pt idx="1">
                  <c:v>КИРОВСКИЙ РАЙОН</c:v>
                </c:pt>
                <c:pt idx="2">
                  <c:v>МАОУ Гимназия № 6</c:v>
                </c:pt>
                <c:pt idx="3">
                  <c:v>ОКТЯБРЬСКИЙ РАЙОН</c:v>
                </c:pt>
                <c:pt idx="4">
                  <c:v>МБОУ Гимназия № 3</c:v>
                </c:pt>
                <c:pt idx="5">
                  <c:v>МАОУ КУГ № 1 - Универс</c:v>
                </c:pt>
                <c:pt idx="6">
                  <c:v>СВЕРДЛОВСКИЙ РАЙОН</c:v>
                </c:pt>
                <c:pt idx="7">
                  <c:v>МАОУ СШ № 45</c:v>
                </c:pt>
                <c:pt idx="8">
                  <c:v>МАОУ СШ № 6</c:v>
                </c:pt>
                <c:pt idx="9">
                  <c:v>СОВЕТСКИЙ РАЙОН</c:v>
                </c:pt>
                <c:pt idx="10">
                  <c:v>МАОУ СШ № 7</c:v>
                </c:pt>
                <c:pt idx="11">
                  <c:v>МАОУ СШ № 145</c:v>
                </c:pt>
                <c:pt idx="12">
                  <c:v>ЦЕНТРАЛЬНЫЙ РАЙОН</c:v>
                </c:pt>
                <c:pt idx="13">
                  <c:v>Гимназия № 2</c:v>
                </c:pt>
              </c:strCache>
            </c:strRef>
          </c:cat>
          <c:val>
            <c:numRef>
              <c:f>'Немец.- 11 диаграмма по районам'!$T$4:$T$17</c:f>
              <c:numCache>
                <c:formatCode>0.00</c:formatCode>
                <c:ptCount val="14"/>
                <c:pt idx="0">
                  <c:v>88</c:v>
                </c:pt>
                <c:pt idx="9">
                  <c:v>88</c:v>
                </c:pt>
                <c:pt idx="11">
                  <c:v>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353152"/>
        <c:axId val="82354944"/>
      </c:lineChart>
      <c:catAx>
        <c:axId val="82353152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ru-RU"/>
          </a:p>
        </c:txPr>
        <c:crossAx val="82354944"/>
        <c:crosses val="autoZero"/>
        <c:auto val="1"/>
        <c:lblAlgn val="ctr"/>
        <c:lblOffset val="100"/>
        <c:noMultiLvlLbl val="0"/>
      </c:catAx>
      <c:valAx>
        <c:axId val="82354944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3531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173182713642197"/>
          <c:y val="1.5976217492021026E-2"/>
          <c:w val="0.75063484278523029"/>
          <c:h val="8.3497956066013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0</xdr:row>
      <xdr:rowOff>54503</xdr:rowOff>
    </xdr:from>
    <xdr:to>
      <xdr:col>25</xdr:col>
      <xdr:colOff>583406</xdr:colOff>
      <xdr:row>0</xdr:row>
      <xdr:rowOff>4750594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B2DF8D58-F134-46D6-AF57-D59A647B6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0.1322</cdr:x>
      <cdr:y>0.1055</cdr:y>
    </cdr:from>
    <cdr:to>
      <cdr:x>0.13384</cdr:x>
      <cdr:y>0.70239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9F0B5DB7-C8EF-44EC-A5B6-DFFBEA80D679}"/>
            </a:ext>
          </a:extLst>
        </cdr:cNvPr>
        <cdr:cNvCxnSpPr/>
      </cdr:nvCxnSpPr>
      <cdr:spPr>
        <a:xfrm xmlns:a="http://schemas.openxmlformats.org/drawingml/2006/main" flipH="1">
          <a:off x="1918433" y="495438"/>
          <a:ext cx="23798" cy="280304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0.46796</cdr:x>
      <cdr:y>0.10522</cdr:y>
    </cdr:from>
    <cdr:to>
      <cdr:x>0.46934</cdr:x>
      <cdr:y>0.70014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BC39191A-149C-4145-8126-4743F944D987}"/>
            </a:ext>
          </a:extLst>
        </cdr:cNvPr>
        <cdr:cNvCxnSpPr/>
      </cdr:nvCxnSpPr>
      <cdr:spPr>
        <a:xfrm xmlns:a="http://schemas.openxmlformats.org/drawingml/2006/main" flipH="1">
          <a:off x="6790598" y="494123"/>
          <a:ext cx="20026" cy="279379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0.26693</cdr:x>
      <cdr:y>0.10046</cdr:y>
    </cdr:from>
    <cdr:to>
      <cdr:x>0.26706</cdr:x>
      <cdr:y>0.70055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A79D3899-1507-495C-BED7-3FCB92E98516}"/>
            </a:ext>
          </a:extLst>
        </cdr:cNvPr>
        <cdr:cNvCxnSpPr/>
      </cdr:nvCxnSpPr>
      <cdr:spPr>
        <a:xfrm xmlns:a="http://schemas.openxmlformats.org/drawingml/2006/main" flipH="1">
          <a:off x="3873500" y="471769"/>
          <a:ext cx="1888" cy="281806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0.28814</cdr:x>
      <cdr:y>0.43644</cdr:y>
    </cdr:from>
    <cdr:to>
      <cdr:x>0.35264</cdr:x>
      <cdr:y>0.48553</cdr:y>
    </cdr:to>
    <cdr:sp macro="" textlink="">
      <cdr:nvSpPr>
        <cdr:cNvPr id="10" name="TextBox 9">
          <a:extLst xmlns:a="http://schemas.openxmlformats.org/drawingml/2006/main">
            <a:ext uri="{FF2B5EF4-FFF2-40B4-BE49-F238E27FC236}">
              <a16:creationId xmlns="" xmlns:a16="http://schemas.microsoft.com/office/drawing/2014/main" id="{F7B29272-D871-4475-B206-9C6C3F8603DA}"/>
            </a:ext>
          </a:extLst>
        </cdr:cNvPr>
        <cdr:cNvSpPr txBox="1"/>
      </cdr:nvSpPr>
      <cdr:spPr>
        <a:xfrm xmlns:a="http://schemas.openxmlformats.org/drawingml/2006/main">
          <a:off x="3876523" y="2198630"/>
          <a:ext cx="867752" cy="247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0.4156</cdr:x>
      <cdr:y>0.43912</cdr:y>
    </cdr:from>
    <cdr:to>
      <cdr:x>0.49861</cdr:x>
      <cdr:y>0.48455</cdr:y>
    </cdr:to>
    <cdr:sp macro="" textlink="">
      <cdr:nvSpPr>
        <cdr:cNvPr id="11" name="TextBox 10">
          <a:extLst xmlns:a="http://schemas.openxmlformats.org/drawingml/2006/main">
            <a:ext uri="{FF2B5EF4-FFF2-40B4-BE49-F238E27FC236}">
              <a16:creationId xmlns="" xmlns:a16="http://schemas.microsoft.com/office/drawing/2014/main" id="{83FF5898-A960-4896-9D48-5E94DAFCA391}"/>
            </a:ext>
          </a:extLst>
        </cdr:cNvPr>
        <cdr:cNvSpPr txBox="1"/>
      </cdr:nvSpPr>
      <cdr:spPr>
        <a:xfrm xmlns:a="http://schemas.openxmlformats.org/drawingml/2006/main">
          <a:off x="5679230" y="2238182"/>
          <a:ext cx="1134311" cy="23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0.55189</cdr:x>
      <cdr:y>0.44104</cdr:y>
    </cdr:from>
    <cdr:to>
      <cdr:x>0.63014</cdr:x>
      <cdr:y>0.48939</cdr:y>
    </cdr:to>
    <cdr:sp macro="" textlink="">
      <cdr:nvSpPr>
        <cdr:cNvPr id="12" name="TextBox 11">
          <a:extLst xmlns:a="http://schemas.openxmlformats.org/drawingml/2006/main">
            <a:ext uri="{FF2B5EF4-FFF2-40B4-BE49-F238E27FC236}">
              <a16:creationId xmlns="" xmlns:a16="http://schemas.microsoft.com/office/drawing/2014/main" id="{6151F6FC-81A9-4335-AC1F-B84207464DB8}"/>
            </a:ext>
          </a:extLst>
        </cdr:cNvPr>
        <cdr:cNvSpPr txBox="1"/>
      </cdr:nvSpPr>
      <cdr:spPr>
        <a:xfrm xmlns:a="http://schemas.openxmlformats.org/drawingml/2006/main">
          <a:off x="7541665" y="2247936"/>
          <a:ext cx="1069257" cy="246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ru-RU" sz="1100"/>
        </a:p>
      </cdr:txBody>
    </cdr:sp>
  </cdr:relSizeAnchor>
  <cdr:relSizeAnchor xmlns:cdr="http://schemas.openxmlformats.org/drawingml/2006/chartDrawing">
    <cdr:from>
      <cdr:x>0.94193</cdr:x>
      <cdr:y>0.4701</cdr:y>
    </cdr:from>
    <cdr:to>
      <cdr:x>0.98522</cdr:x>
      <cdr:y>0.52638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96667" y="2404533"/>
          <a:ext cx="914400" cy="2878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0.93592</cdr:x>
      <cdr:y>0.45024</cdr:y>
    </cdr:from>
    <cdr:to>
      <cdr:x>1</cdr:x>
      <cdr:y>0.6737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9769667" y="2302933"/>
          <a:ext cx="1353610" cy="1143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0.66978</cdr:x>
      <cdr:y>0.10177</cdr:y>
    </cdr:from>
    <cdr:to>
      <cdr:x>0.671</cdr:x>
      <cdr:y>0.6934</cdr:y>
    </cdr:to>
    <cdr:cxnSp macro="">
      <cdr:nvCxnSpPr>
        <cdr:cNvPr id="15" name="Прямая соединительная линия 14"/>
        <cdr:cNvCxnSpPr/>
      </cdr:nvCxnSpPr>
      <cdr:spPr>
        <a:xfrm xmlns:a="http://schemas.openxmlformats.org/drawingml/2006/main" flipH="1" flipV="1">
          <a:off x="9719274" y="477935"/>
          <a:ext cx="17703" cy="277834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0.06469</cdr:x>
      <cdr:y>0.1123</cdr:y>
    </cdr:from>
    <cdr:to>
      <cdr:x>0.06469</cdr:x>
      <cdr:y>0.70468</cdr:y>
    </cdr:to>
    <cdr:cxnSp macro="">
      <cdr:nvCxnSpPr>
        <cdr:cNvPr id="13" name="Прямая соединительная линия 12"/>
        <cdr:cNvCxnSpPr/>
      </cdr:nvCxnSpPr>
      <cdr:spPr>
        <a:xfrm xmlns:a="http://schemas.openxmlformats.org/drawingml/2006/main">
          <a:off x="938722" y="527362"/>
          <a:ext cx="0" cy="278187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0.87108</cdr:x>
      <cdr:y>0.11235</cdr:y>
    </cdr:from>
    <cdr:to>
      <cdr:x>0.87347</cdr:x>
      <cdr:y>0.69379</cdr:y>
    </cdr:to>
    <cdr:cxnSp macro="">
      <cdr:nvCxnSpPr>
        <cdr:cNvPr id="7" name="Прямая соединительная линия 6"/>
        <cdr:cNvCxnSpPr/>
      </cdr:nvCxnSpPr>
      <cdr:spPr>
        <a:xfrm xmlns:a="http://schemas.openxmlformats.org/drawingml/2006/main">
          <a:off x="12640373" y="527593"/>
          <a:ext cx="34681" cy="273049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zoomScale="90" zoomScaleNormal="90" workbookViewId="0">
      <selection activeCell="B2" sqref="B2:B3"/>
    </sheetView>
  </sheetViews>
  <sheetFormatPr defaultRowHeight="15" x14ac:dyDescent="0.25"/>
  <cols>
    <col min="1" max="1" width="4.7109375" customWidth="1"/>
    <col min="2" max="2" width="35.7109375" customWidth="1"/>
    <col min="3" max="3" width="6.5703125" customWidth="1"/>
    <col min="4" max="5" width="7.7109375" customWidth="1"/>
    <col min="6" max="7" width="6.5703125" customWidth="1"/>
    <col min="8" max="9" width="7.7109375" customWidth="1"/>
    <col min="10" max="11" width="6.5703125" customWidth="1"/>
    <col min="12" max="13" width="7.7109375" customWidth="1"/>
    <col min="14" max="15" width="6.5703125" customWidth="1"/>
    <col min="16" max="17" width="7.7109375" customWidth="1"/>
    <col min="18" max="19" width="6.5703125" customWidth="1"/>
    <col min="20" max="21" width="7.7109375" customWidth="1"/>
    <col min="22" max="22" width="6.5703125" customWidth="1"/>
    <col min="23" max="23" width="7.7109375" customWidth="1"/>
  </cols>
  <sheetData>
    <row r="1" spans="1:26" ht="382.5" customHeight="1" thickBot="1" x14ac:dyDescent="0.3"/>
    <row r="2" spans="1:26" x14ac:dyDescent="0.25">
      <c r="A2" s="229" t="s">
        <v>8</v>
      </c>
      <c r="B2" s="231" t="s">
        <v>0</v>
      </c>
      <c r="C2" s="233">
        <v>2025</v>
      </c>
      <c r="D2" s="234"/>
      <c r="E2" s="234"/>
      <c r="F2" s="235"/>
      <c r="G2" s="233">
        <v>2024</v>
      </c>
      <c r="H2" s="234"/>
      <c r="I2" s="234"/>
      <c r="J2" s="235"/>
      <c r="K2" s="233">
        <v>2023</v>
      </c>
      <c r="L2" s="234"/>
      <c r="M2" s="234"/>
      <c r="N2" s="235"/>
      <c r="O2" s="233">
        <v>2022</v>
      </c>
      <c r="P2" s="234"/>
      <c r="Q2" s="234"/>
      <c r="R2" s="235"/>
      <c r="S2" s="233">
        <v>2021</v>
      </c>
      <c r="T2" s="234"/>
      <c r="U2" s="234"/>
      <c r="V2" s="235"/>
      <c r="W2" s="227" t="s">
        <v>22</v>
      </c>
    </row>
    <row r="3" spans="1:26" ht="45" customHeight="1" thickBot="1" x14ac:dyDescent="0.3">
      <c r="A3" s="230"/>
      <c r="B3" s="232"/>
      <c r="C3" s="77" t="s">
        <v>28</v>
      </c>
      <c r="D3" s="78" t="s">
        <v>29</v>
      </c>
      <c r="E3" s="87" t="s">
        <v>30</v>
      </c>
      <c r="F3" s="48" t="s">
        <v>21</v>
      </c>
      <c r="G3" s="77" t="s">
        <v>28</v>
      </c>
      <c r="H3" s="78" t="s">
        <v>29</v>
      </c>
      <c r="I3" s="87" t="s">
        <v>30</v>
      </c>
      <c r="J3" s="48" t="s">
        <v>21</v>
      </c>
      <c r="K3" s="77" t="s">
        <v>28</v>
      </c>
      <c r="L3" s="78" t="s">
        <v>29</v>
      </c>
      <c r="M3" s="87" t="s">
        <v>30</v>
      </c>
      <c r="N3" s="48" t="s">
        <v>21</v>
      </c>
      <c r="O3" s="77" t="s">
        <v>28</v>
      </c>
      <c r="P3" s="78" t="s">
        <v>29</v>
      </c>
      <c r="Q3" s="87" t="s">
        <v>30</v>
      </c>
      <c r="R3" s="48" t="s">
        <v>21</v>
      </c>
      <c r="S3" s="77" t="s">
        <v>28</v>
      </c>
      <c r="T3" s="78" t="s">
        <v>29</v>
      </c>
      <c r="U3" s="87" t="s">
        <v>30</v>
      </c>
      <c r="V3" s="48" t="s">
        <v>21</v>
      </c>
      <c r="W3" s="228"/>
    </row>
    <row r="4" spans="1:26" ht="16.5" customHeight="1" thickBot="1" x14ac:dyDescent="0.3">
      <c r="A4" s="38"/>
      <c r="B4" s="51" t="s">
        <v>33</v>
      </c>
      <c r="C4" s="69">
        <f>C5+C7+C10+C13+C16</f>
        <v>0</v>
      </c>
      <c r="D4" s="74">
        <f>AVERAGE(D6,D8:D9,D11:D12,D14:D15,D17)</f>
        <v>74</v>
      </c>
      <c r="E4" s="88">
        <v>74</v>
      </c>
      <c r="F4" s="70"/>
      <c r="G4" s="69">
        <f>G5+G7+G10+G13+G16</f>
        <v>2</v>
      </c>
      <c r="H4" s="74">
        <f>AVERAGE(H6,H9,H11:H12,H14:H15,H17)</f>
        <v>73.5</v>
      </c>
      <c r="I4" s="88">
        <v>73.5</v>
      </c>
      <c r="J4" s="70"/>
      <c r="K4" s="69">
        <f>K5+K7+K10+K13+K16</f>
        <v>5</v>
      </c>
      <c r="L4" s="74">
        <f>AVERAGE(L6,L9,L11:L12,L14:L15,L17)</f>
        <v>63</v>
      </c>
      <c r="M4" s="88">
        <v>72</v>
      </c>
      <c r="N4" s="70"/>
      <c r="O4" s="69">
        <f>O5+O7+O10+O13+O16</f>
        <v>3</v>
      </c>
      <c r="P4" s="74">
        <f>AVERAGE(P6,P9,P11:P12,P14:P15,P17)</f>
        <v>72.333333333333329</v>
      </c>
      <c r="Q4" s="88">
        <v>72.33</v>
      </c>
      <c r="R4" s="70"/>
      <c r="S4" s="69">
        <f>S5+S7+S10+S13+S16</f>
        <v>1</v>
      </c>
      <c r="T4" s="74">
        <f>AVERAGE(T6,T9,T11:T12,T14:T15,T17)</f>
        <v>88</v>
      </c>
      <c r="U4" s="88">
        <v>88</v>
      </c>
      <c r="V4" s="70"/>
      <c r="W4" s="49"/>
      <c r="Y4" s="25"/>
      <c r="Z4" s="5" t="s">
        <v>14</v>
      </c>
    </row>
    <row r="5" spans="1:26" ht="16.5" customHeight="1" thickBot="1" x14ac:dyDescent="0.3">
      <c r="A5" s="24"/>
      <c r="B5" s="68" t="s">
        <v>35</v>
      </c>
      <c r="C5" s="54"/>
      <c r="D5" s="52"/>
      <c r="E5" s="90">
        <v>74</v>
      </c>
      <c r="F5" s="71"/>
      <c r="G5" s="54"/>
      <c r="H5" s="52"/>
      <c r="I5" s="90">
        <v>73.5</v>
      </c>
      <c r="J5" s="71"/>
      <c r="K5" s="54">
        <f>SUM(K6:K6)</f>
        <v>4</v>
      </c>
      <c r="L5" s="52">
        <f>AVERAGE(L6:L6)</f>
        <v>78</v>
      </c>
      <c r="M5" s="90">
        <v>72</v>
      </c>
      <c r="N5" s="71"/>
      <c r="O5" s="54">
        <f>SUM(O6:O6)</f>
        <v>1</v>
      </c>
      <c r="P5" s="168">
        <f>AVERAGE(P6:P6)</f>
        <v>88</v>
      </c>
      <c r="Q5" s="90">
        <v>72.33</v>
      </c>
      <c r="R5" s="71"/>
      <c r="S5" s="54"/>
      <c r="T5" s="52"/>
      <c r="U5" s="90">
        <v>88</v>
      </c>
      <c r="V5" s="71"/>
      <c r="W5" s="53"/>
      <c r="X5" s="22"/>
      <c r="Y5" s="29"/>
      <c r="Z5" s="5" t="s">
        <v>15</v>
      </c>
    </row>
    <row r="6" spans="1:26" ht="16.149999999999999" customHeight="1" thickBot="1" x14ac:dyDescent="0.3">
      <c r="A6" s="47">
        <v>1</v>
      </c>
      <c r="B6" s="46" t="s">
        <v>5</v>
      </c>
      <c r="C6" s="34"/>
      <c r="D6" s="35"/>
      <c r="E6" s="89">
        <v>74</v>
      </c>
      <c r="F6" s="72">
        <v>2</v>
      </c>
      <c r="G6" s="34"/>
      <c r="H6" s="35"/>
      <c r="I6" s="89">
        <v>73.5</v>
      </c>
      <c r="J6" s="72">
        <v>3</v>
      </c>
      <c r="K6" s="34">
        <v>4</v>
      </c>
      <c r="L6" s="35">
        <v>78</v>
      </c>
      <c r="M6" s="89">
        <v>72</v>
      </c>
      <c r="N6" s="72">
        <v>1</v>
      </c>
      <c r="O6" s="34">
        <v>1</v>
      </c>
      <c r="P6" s="169">
        <v>88</v>
      </c>
      <c r="Q6" s="89">
        <v>72.33</v>
      </c>
      <c r="R6" s="72">
        <v>1</v>
      </c>
      <c r="S6" s="34"/>
      <c r="T6" s="35"/>
      <c r="U6" s="89">
        <v>88</v>
      </c>
      <c r="V6" s="72">
        <v>2</v>
      </c>
      <c r="W6" s="50">
        <f>V6+R6+N6+J6+F6</f>
        <v>9</v>
      </c>
      <c r="X6" s="22"/>
      <c r="Y6" s="63"/>
      <c r="Z6" s="5" t="s">
        <v>16</v>
      </c>
    </row>
    <row r="7" spans="1:26" ht="16.5" customHeight="1" thickBot="1" x14ac:dyDescent="0.3">
      <c r="A7" s="24"/>
      <c r="B7" s="68" t="s">
        <v>42</v>
      </c>
      <c r="C7" s="54"/>
      <c r="D7" s="52"/>
      <c r="E7" s="90">
        <v>74</v>
      </c>
      <c r="F7" s="71"/>
      <c r="G7" s="54"/>
      <c r="H7" s="52"/>
      <c r="I7" s="90">
        <v>73.5</v>
      </c>
      <c r="J7" s="71"/>
      <c r="K7" s="54"/>
      <c r="L7" s="52"/>
      <c r="M7" s="90">
        <v>72</v>
      </c>
      <c r="N7" s="71"/>
      <c r="O7" s="54">
        <f>SUM(O9)</f>
        <v>1</v>
      </c>
      <c r="P7" s="52">
        <f>AVERAGE(P9:P9)</f>
        <v>58</v>
      </c>
      <c r="Q7" s="90">
        <v>72.33</v>
      </c>
      <c r="R7" s="71"/>
      <c r="S7" s="54"/>
      <c r="T7" s="52"/>
      <c r="U7" s="90">
        <v>88</v>
      </c>
      <c r="V7" s="71"/>
      <c r="W7" s="75"/>
      <c r="X7" s="22"/>
      <c r="Y7" s="6"/>
      <c r="Z7" s="5" t="s">
        <v>17</v>
      </c>
    </row>
    <row r="8" spans="1:26" ht="16.5" customHeight="1" x14ac:dyDescent="0.25">
      <c r="A8" s="206">
        <v>1</v>
      </c>
      <c r="B8" s="288" t="s">
        <v>55</v>
      </c>
      <c r="C8" s="290">
        <v>1</v>
      </c>
      <c r="D8" s="291">
        <v>74</v>
      </c>
      <c r="E8" s="289">
        <v>74</v>
      </c>
      <c r="F8" s="292">
        <v>1</v>
      </c>
      <c r="G8" s="290"/>
      <c r="H8" s="291"/>
      <c r="I8" s="289">
        <v>73.5</v>
      </c>
      <c r="J8" s="293">
        <v>3</v>
      </c>
      <c r="K8" s="294"/>
      <c r="L8" s="295"/>
      <c r="M8" s="289">
        <v>72</v>
      </c>
      <c r="N8" s="293">
        <v>3</v>
      </c>
      <c r="O8" s="290"/>
      <c r="P8" s="291"/>
      <c r="Q8" s="289">
        <v>72.33</v>
      </c>
      <c r="R8" s="293">
        <v>4</v>
      </c>
      <c r="S8" s="294"/>
      <c r="T8" s="295"/>
      <c r="U8" s="289">
        <v>88</v>
      </c>
      <c r="V8" s="293">
        <v>2</v>
      </c>
      <c r="W8" s="292">
        <f t="shared" ref="W8:W9" si="0">V8+R8+N8+J8+F8</f>
        <v>13</v>
      </c>
      <c r="X8" s="22"/>
      <c r="Y8" s="33"/>
      <c r="Z8" s="5"/>
    </row>
    <row r="9" spans="1:26" ht="16.149999999999999" customHeight="1" thickBot="1" x14ac:dyDescent="0.3">
      <c r="A9" s="47">
        <v>2</v>
      </c>
      <c r="B9" s="46" t="s">
        <v>44</v>
      </c>
      <c r="C9" s="34"/>
      <c r="D9" s="35"/>
      <c r="E9" s="89">
        <v>74</v>
      </c>
      <c r="F9" s="72">
        <v>2</v>
      </c>
      <c r="G9" s="34"/>
      <c r="H9" s="35"/>
      <c r="I9" s="89">
        <v>73.5</v>
      </c>
      <c r="J9" s="72">
        <v>3</v>
      </c>
      <c r="K9" s="34"/>
      <c r="L9" s="35"/>
      <c r="M9" s="89">
        <v>72</v>
      </c>
      <c r="N9" s="72">
        <v>3</v>
      </c>
      <c r="O9" s="34">
        <v>1</v>
      </c>
      <c r="P9" s="35">
        <v>58</v>
      </c>
      <c r="Q9" s="89">
        <v>72.33</v>
      </c>
      <c r="R9" s="72">
        <v>3</v>
      </c>
      <c r="S9" s="34"/>
      <c r="T9" s="35"/>
      <c r="U9" s="89">
        <v>88</v>
      </c>
      <c r="V9" s="72">
        <v>2</v>
      </c>
      <c r="W9" s="32">
        <f t="shared" si="0"/>
        <v>13</v>
      </c>
      <c r="X9" s="22"/>
    </row>
    <row r="10" spans="1:26" ht="16.149999999999999" customHeight="1" thickBot="1" x14ac:dyDescent="0.3">
      <c r="A10" s="24"/>
      <c r="B10" s="68" t="s">
        <v>46</v>
      </c>
      <c r="C10" s="54"/>
      <c r="D10" s="52"/>
      <c r="E10" s="90">
        <v>74</v>
      </c>
      <c r="F10" s="53"/>
      <c r="G10" s="54">
        <f>SUM(G11:G12)</f>
        <v>1</v>
      </c>
      <c r="H10" s="52">
        <f>AVERAGE(H11:H12)</f>
        <v>65</v>
      </c>
      <c r="I10" s="90">
        <v>73.5</v>
      </c>
      <c r="J10" s="53"/>
      <c r="K10" s="54">
        <f>SUM(K11:K12)</f>
        <v>1</v>
      </c>
      <c r="L10" s="52">
        <f>AVERAGE(L11:L12)</f>
        <v>48</v>
      </c>
      <c r="M10" s="90">
        <v>72</v>
      </c>
      <c r="N10" s="53"/>
      <c r="O10" s="54"/>
      <c r="P10" s="52"/>
      <c r="Q10" s="90">
        <v>72.33</v>
      </c>
      <c r="R10" s="53"/>
      <c r="S10" s="54"/>
      <c r="T10" s="52"/>
      <c r="U10" s="90">
        <v>88</v>
      </c>
      <c r="V10" s="53"/>
      <c r="W10" s="75"/>
      <c r="X10" s="22"/>
    </row>
    <row r="11" spans="1:26" ht="16.149999999999999" customHeight="1" x14ac:dyDescent="0.25">
      <c r="A11" s="206">
        <v>1</v>
      </c>
      <c r="B11" s="288" t="s">
        <v>52</v>
      </c>
      <c r="C11" s="224"/>
      <c r="D11" s="225"/>
      <c r="E11" s="226">
        <v>74</v>
      </c>
      <c r="F11" s="223">
        <v>2</v>
      </c>
      <c r="G11" s="224">
        <v>1</v>
      </c>
      <c r="H11" s="225">
        <v>65</v>
      </c>
      <c r="I11" s="226">
        <v>73.5</v>
      </c>
      <c r="J11" s="223">
        <v>2</v>
      </c>
      <c r="K11" s="224"/>
      <c r="L11" s="225"/>
      <c r="M11" s="226">
        <v>72</v>
      </c>
      <c r="N11" s="223">
        <v>3</v>
      </c>
      <c r="O11" s="224"/>
      <c r="P11" s="225"/>
      <c r="Q11" s="226">
        <v>72.33</v>
      </c>
      <c r="R11" s="223">
        <v>4</v>
      </c>
      <c r="S11" s="207"/>
      <c r="T11" s="208"/>
      <c r="U11" s="289">
        <v>88</v>
      </c>
      <c r="V11" s="223">
        <v>2</v>
      </c>
      <c r="W11" s="173">
        <f t="shared" ref="W11:W12" si="1">V11+R11+N11+J11+F11</f>
        <v>13</v>
      </c>
      <c r="X11" s="22"/>
    </row>
    <row r="12" spans="1:26" ht="16.149999999999999" customHeight="1" thickBot="1" x14ac:dyDescent="0.3">
      <c r="A12" s="47">
        <v>2</v>
      </c>
      <c r="B12" s="46" t="s">
        <v>47</v>
      </c>
      <c r="C12" s="34"/>
      <c r="D12" s="35"/>
      <c r="E12" s="89">
        <v>74</v>
      </c>
      <c r="F12" s="72">
        <v>2</v>
      </c>
      <c r="G12" s="34"/>
      <c r="H12" s="35"/>
      <c r="I12" s="89">
        <v>73.5</v>
      </c>
      <c r="J12" s="72">
        <v>3</v>
      </c>
      <c r="K12" s="34">
        <v>1</v>
      </c>
      <c r="L12" s="35">
        <v>48</v>
      </c>
      <c r="M12" s="89">
        <v>72</v>
      </c>
      <c r="N12" s="72">
        <v>2</v>
      </c>
      <c r="O12" s="34"/>
      <c r="P12" s="35"/>
      <c r="Q12" s="89">
        <v>72.33</v>
      </c>
      <c r="R12" s="72">
        <v>4</v>
      </c>
      <c r="S12" s="34"/>
      <c r="T12" s="35"/>
      <c r="U12" s="89">
        <v>88</v>
      </c>
      <c r="V12" s="72">
        <v>2</v>
      </c>
      <c r="W12" s="32">
        <f t="shared" si="1"/>
        <v>13</v>
      </c>
      <c r="X12" s="22"/>
    </row>
    <row r="13" spans="1:26" ht="16.5" customHeight="1" thickBot="1" x14ac:dyDescent="0.3">
      <c r="A13" s="24"/>
      <c r="B13" s="68" t="s">
        <v>36</v>
      </c>
      <c r="C13" s="54"/>
      <c r="D13" s="52"/>
      <c r="E13" s="90">
        <v>74</v>
      </c>
      <c r="F13" s="71"/>
      <c r="G13" s="54"/>
      <c r="H13" s="52"/>
      <c r="I13" s="90">
        <v>73.5</v>
      </c>
      <c r="J13" s="71"/>
      <c r="K13" s="54"/>
      <c r="L13" s="52"/>
      <c r="M13" s="90">
        <v>72</v>
      </c>
      <c r="N13" s="71"/>
      <c r="O13" s="54">
        <f>SUM(O14:O15)</f>
        <v>1</v>
      </c>
      <c r="P13" s="52">
        <f>AVERAGE(P14:P15)</f>
        <v>71</v>
      </c>
      <c r="Q13" s="90">
        <v>72.33</v>
      </c>
      <c r="R13" s="71"/>
      <c r="S13" s="54">
        <f>SUM(S14:S15)</f>
        <v>1</v>
      </c>
      <c r="T13" s="52">
        <f>AVERAGE(T14:T15)</f>
        <v>88</v>
      </c>
      <c r="U13" s="90">
        <v>88</v>
      </c>
      <c r="V13" s="71"/>
      <c r="W13" s="53"/>
      <c r="X13" s="22"/>
      <c r="Y13" s="33"/>
      <c r="Z13" s="5"/>
    </row>
    <row r="14" spans="1:26" ht="16.5" customHeight="1" x14ac:dyDescent="0.25">
      <c r="A14" s="162">
        <v>1</v>
      </c>
      <c r="B14" s="163" t="s">
        <v>43</v>
      </c>
      <c r="C14" s="164"/>
      <c r="D14" s="165"/>
      <c r="E14" s="166">
        <v>74</v>
      </c>
      <c r="F14" s="167">
        <v>2</v>
      </c>
      <c r="G14" s="164"/>
      <c r="H14" s="165"/>
      <c r="I14" s="166">
        <v>73.5</v>
      </c>
      <c r="J14" s="167">
        <v>3</v>
      </c>
      <c r="K14" s="164"/>
      <c r="L14" s="165"/>
      <c r="M14" s="166">
        <v>72</v>
      </c>
      <c r="N14" s="167">
        <v>3</v>
      </c>
      <c r="O14" s="164">
        <v>1</v>
      </c>
      <c r="P14" s="165">
        <v>71</v>
      </c>
      <c r="Q14" s="166">
        <v>72.33</v>
      </c>
      <c r="R14" s="167">
        <v>2</v>
      </c>
      <c r="S14" s="164"/>
      <c r="T14" s="165"/>
      <c r="U14" s="166">
        <v>88</v>
      </c>
      <c r="V14" s="167">
        <v>2</v>
      </c>
      <c r="W14" s="167">
        <f t="shared" ref="W14:W15" si="2">V14+R14+N14+J14+F14</f>
        <v>12</v>
      </c>
      <c r="X14" s="22"/>
      <c r="Y14" s="33"/>
      <c r="Z14" s="5"/>
    </row>
    <row r="15" spans="1:26" ht="16.149999999999999" customHeight="1" thickBot="1" x14ac:dyDescent="0.3">
      <c r="A15" s="47">
        <v>1</v>
      </c>
      <c r="B15" s="209" t="s">
        <v>49</v>
      </c>
      <c r="C15" s="210"/>
      <c r="D15" s="211"/>
      <c r="E15" s="212">
        <v>74</v>
      </c>
      <c r="F15" s="213">
        <v>2</v>
      </c>
      <c r="G15" s="210"/>
      <c r="H15" s="211"/>
      <c r="I15" s="212">
        <v>73.5</v>
      </c>
      <c r="J15" s="213">
        <v>3</v>
      </c>
      <c r="K15" s="210"/>
      <c r="L15" s="211"/>
      <c r="M15" s="212">
        <v>72</v>
      </c>
      <c r="N15" s="213">
        <v>3</v>
      </c>
      <c r="O15" s="210"/>
      <c r="P15" s="211"/>
      <c r="Q15" s="212">
        <v>72.33</v>
      </c>
      <c r="R15" s="213">
        <v>4</v>
      </c>
      <c r="S15" s="210">
        <v>1</v>
      </c>
      <c r="T15" s="211">
        <v>88</v>
      </c>
      <c r="U15" s="212">
        <v>88</v>
      </c>
      <c r="V15" s="213">
        <v>1</v>
      </c>
      <c r="W15" s="32">
        <f t="shared" si="2"/>
        <v>13</v>
      </c>
      <c r="X15" s="22"/>
    </row>
    <row r="16" spans="1:26" ht="16.149999999999999" customHeight="1" thickBot="1" x14ac:dyDescent="0.3">
      <c r="A16" s="24"/>
      <c r="B16" s="68" t="s">
        <v>50</v>
      </c>
      <c r="C16" s="219"/>
      <c r="D16" s="52"/>
      <c r="E16" s="52">
        <v>74</v>
      </c>
      <c r="F16" s="220"/>
      <c r="G16" s="219">
        <f>SUM(G17)</f>
        <v>1</v>
      </c>
      <c r="H16" s="52">
        <f>AVERAGE(H17)</f>
        <v>82</v>
      </c>
      <c r="I16" s="52">
        <v>73.5</v>
      </c>
      <c r="J16" s="220"/>
      <c r="K16" s="218"/>
      <c r="L16" s="215"/>
      <c r="M16" s="52">
        <v>72</v>
      </c>
      <c r="N16" s="222"/>
      <c r="O16" s="221"/>
      <c r="P16" s="215"/>
      <c r="Q16" s="52">
        <v>72.33</v>
      </c>
      <c r="R16" s="220"/>
      <c r="S16" s="218"/>
      <c r="T16" s="215"/>
      <c r="U16" s="52">
        <v>88</v>
      </c>
      <c r="V16" s="214"/>
      <c r="W16" s="216"/>
      <c r="X16" s="22"/>
    </row>
    <row r="17" spans="1:24" ht="16.149999999999999" customHeight="1" thickBot="1" x14ac:dyDescent="0.3">
      <c r="A17" s="24">
        <v>1</v>
      </c>
      <c r="B17" s="217" t="s">
        <v>51</v>
      </c>
      <c r="C17" s="221"/>
      <c r="D17" s="215"/>
      <c r="E17" s="215">
        <v>74</v>
      </c>
      <c r="F17" s="220">
        <v>2</v>
      </c>
      <c r="G17" s="221">
        <v>1</v>
      </c>
      <c r="H17" s="215">
        <v>82</v>
      </c>
      <c r="I17" s="215">
        <v>73.5</v>
      </c>
      <c r="J17" s="220">
        <v>1</v>
      </c>
      <c r="K17" s="218"/>
      <c r="L17" s="215"/>
      <c r="M17" s="215">
        <v>72</v>
      </c>
      <c r="N17" s="222">
        <v>3</v>
      </c>
      <c r="O17" s="221"/>
      <c r="P17" s="215"/>
      <c r="Q17" s="215">
        <v>72.33</v>
      </c>
      <c r="R17" s="220">
        <v>4</v>
      </c>
      <c r="S17" s="218"/>
      <c r="T17" s="215"/>
      <c r="U17" s="215">
        <v>88</v>
      </c>
      <c r="V17" s="214">
        <v>2</v>
      </c>
      <c r="W17" s="216">
        <f>V17+R17+N17+J17+F17</f>
        <v>12</v>
      </c>
      <c r="X17" s="22"/>
    </row>
    <row r="18" spans="1:24" ht="15" customHeight="1" x14ac:dyDescent="0.25">
      <c r="A18" s="59" t="s">
        <v>39</v>
      </c>
      <c r="B18" s="59"/>
      <c r="C18" s="59"/>
      <c r="D18" s="76">
        <f>AVERAGE(D6,D8:D9,D11:D12,D14:D15,D17)</f>
        <v>74</v>
      </c>
      <c r="E18" s="59"/>
      <c r="F18" s="59"/>
      <c r="G18" s="59"/>
      <c r="H18" s="76">
        <f>AVERAGE(H6,H9,H11:H12,H14:H15,H17)</f>
        <v>73.5</v>
      </c>
      <c r="I18" s="59"/>
      <c r="J18" s="59"/>
      <c r="K18" s="59"/>
      <c r="L18" s="76">
        <f>AVERAGE(L6,L9,L12,L14:L15)</f>
        <v>63</v>
      </c>
      <c r="M18" s="59"/>
      <c r="N18" s="59"/>
      <c r="O18" s="59"/>
      <c r="P18" s="76">
        <f>AVERAGE(P6,P9,P14:P15)</f>
        <v>72.333333333333329</v>
      </c>
      <c r="Q18" s="59"/>
      <c r="R18" s="59"/>
      <c r="S18" s="59"/>
      <c r="T18" s="76">
        <f>AVERAGE(T6,T9,T15)</f>
        <v>88</v>
      </c>
      <c r="U18" s="59"/>
      <c r="V18" s="59"/>
      <c r="W18" s="23"/>
    </row>
    <row r="19" spans="1:24" x14ac:dyDescent="0.25">
      <c r="A19" s="205" t="s">
        <v>40</v>
      </c>
      <c r="B19" s="60"/>
      <c r="C19" s="60"/>
      <c r="D19" s="73">
        <v>74</v>
      </c>
      <c r="E19" s="60"/>
      <c r="F19" s="60"/>
      <c r="G19" s="60"/>
      <c r="H19" s="73">
        <v>73.5</v>
      </c>
      <c r="I19" s="60"/>
      <c r="J19" s="60"/>
      <c r="K19" s="60"/>
      <c r="L19" s="73">
        <v>72</v>
      </c>
      <c r="M19" s="60"/>
      <c r="N19" s="60"/>
      <c r="O19" s="60"/>
      <c r="P19" s="73">
        <v>72.33</v>
      </c>
      <c r="Q19" s="60"/>
      <c r="R19" s="60"/>
      <c r="S19" s="60"/>
      <c r="T19" s="73">
        <v>88</v>
      </c>
      <c r="U19" s="60"/>
      <c r="V19" s="60"/>
    </row>
  </sheetData>
  <mergeCells count="8">
    <mergeCell ref="W2:W3"/>
    <mergeCell ref="A2:A3"/>
    <mergeCell ref="B2:B3"/>
    <mergeCell ref="S2:V2"/>
    <mergeCell ref="K2:N2"/>
    <mergeCell ref="O2:R2"/>
    <mergeCell ref="G2:J2"/>
    <mergeCell ref="C2:F2"/>
  </mergeCells>
  <conditionalFormatting sqref="T4:T19">
    <cfRule type="containsBlanks" dxfId="57" priority="25">
      <formula>LEN(TRIM(T4))=0</formula>
    </cfRule>
    <cfRule type="cellIs" dxfId="56" priority="37" operator="lessThan">
      <formula>50</formula>
    </cfRule>
    <cfRule type="cellIs" dxfId="55" priority="38" operator="between">
      <formula>50</formula>
      <formula>50.004</formula>
    </cfRule>
    <cfRule type="cellIs" dxfId="54" priority="39" operator="between">
      <formula>75</formula>
      <formula>50</formula>
    </cfRule>
    <cfRule type="cellIs" dxfId="53" priority="40" operator="greaterThanOrEqual">
      <formula>75</formula>
    </cfRule>
  </conditionalFormatting>
  <conditionalFormatting sqref="P4:P19">
    <cfRule type="cellIs" dxfId="52" priority="301" operator="between">
      <formula>$P$18</formula>
      <formula>72.3</formula>
    </cfRule>
    <cfRule type="containsBlanks" dxfId="51" priority="302">
      <formula>LEN(TRIM(P4))=0</formula>
    </cfRule>
    <cfRule type="cellIs" dxfId="50" priority="303" operator="lessThan">
      <formula>50</formula>
    </cfRule>
    <cfRule type="cellIs" dxfId="49" priority="304" operator="between">
      <formula>50</formula>
      <formula>$P$18</formula>
    </cfRule>
    <cfRule type="cellIs" dxfId="48" priority="305" operator="between">
      <formula>$P$18</formula>
      <formula>75</formula>
    </cfRule>
    <cfRule type="cellIs" dxfId="47" priority="306" operator="greaterThanOrEqual">
      <formula>75</formula>
    </cfRule>
  </conditionalFormatting>
  <conditionalFormatting sqref="H4:H19 L4:L19">
    <cfRule type="containsBlanks" dxfId="46" priority="8">
      <formula>LEN(TRIM(H4))=0</formula>
    </cfRule>
    <cfRule type="cellIs" dxfId="45" priority="12" operator="lessThan">
      <formula>50</formula>
    </cfRule>
    <cfRule type="cellIs" dxfId="44" priority="15" operator="greaterThanOrEqual">
      <formula>75</formula>
    </cfRule>
  </conditionalFormatting>
  <conditionalFormatting sqref="L4:L19">
    <cfRule type="cellIs" dxfId="43" priority="11" operator="equal">
      <formula>$L$18</formula>
    </cfRule>
    <cfRule type="cellIs" dxfId="42" priority="13" operator="between">
      <formula>$L$18</formula>
      <formula>50</formula>
    </cfRule>
    <cfRule type="cellIs" dxfId="41" priority="14" operator="between">
      <formula>75</formula>
      <formula>$L$18</formula>
    </cfRule>
  </conditionalFormatting>
  <conditionalFormatting sqref="H4:H19">
    <cfRule type="cellIs" dxfId="40" priority="7" operator="equal">
      <formula>$H$18</formula>
    </cfRule>
    <cfRule type="cellIs" dxfId="39" priority="9" operator="between">
      <formula>50</formula>
      <formula>$H$18</formula>
    </cfRule>
    <cfRule type="cellIs" dxfId="38" priority="10" operator="between">
      <formula>$H$18</formula>
      <formula>75</formula>
    </cfRule>
  </conditionalFormatting>
  <conditionalFormatting sqref="D4:D19">
    <cfRule type="cellIs" dxfId="37" priority="6" operator="greaterThanOrEqual">
      <formula>75</formula>
    </cfRule>
    <cfRule type="cellIs" dxfId="36" priority="5" operator="lessThan">
      <formula>50</formula>
    </cfRule>
    <cfRule type="cellIs" dxfId="34" priority="4" operator="between">
      <formula>$D$18</formula>
      <formula>75</formula>
    </cfRule>
    <cfRule type="cellIs" dxfId="33" priority="3" operator="between">
      <formula>50</formula>
      <formula>$D$18</formula>
    </cfRule>
    <cfRule type="containsBlanks" dxfId="35" priority="2">
      <formula>LEN(TRIM(D4))=0</formula>
    </cfRule>
    <cfRule type="cellIs" dxfId="32" priority="1" operator="equal">
      <formula>$D$18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RowHeight="15" x14ac:dyDescent="0.25"/>
  <cols>
    <col min="1" max="1" width="4.7109375" customWidth="1"/>
    <col min="2" max="2" width="14.7109375" customWidth="1"/>
    <col min="3" max="3" width="25.7109375" customWidth="1"/>
    <col min="4" max="5" width="7.7109375" customWidth="1"/>
    <col min="6" max="6" width="14.7109375" customWidth="1"/>
    <col min="7" max="7" width="25.7109375" customWidth="1"/>
    <col min="8" max="9" width="7.7109375" customWidth="1"/>
    <col min="10" max="10" width="14.7109375" customWidth="1"/>
    <col min="11" max="11" width="23.7109375" customWidth="1"/>
    <col min="12" max="13" width="7.7109375" customWidth="1"/>
    <col min="14" max="14" width="14.7109375" customWidth="1"/>
    <col min="15" max="15" width="23.7109375" customWidth="1"/>
    <col min="16" max="17" width="7.7109375" customWidth="1"/>
    <col min="18" max="18" width="14.7109375" customWidth="1"/>
    <col min="19" max="19" width="17.85546875" customWidth="1"/>
    <col min="20" max="21" width="7.7109375" customWidth="1"/>
    <col min="22" max="22" width="6.7109375" customWidth="1"/>
  </cols>
  <sheetData>
    <row r="1" spans="1:24" x14ac:dyDescent="0.25">
      <c r="W1" s="31"/>
      <c r="X1" s="5" t="s">
        <v>14</v>
      </c>
    </row>
    <row r="2" spans="1:24" ht="15.75" x14ac:dyDescent="0.25">
      <c r="C2" s="91" t="s">
        <v>11</v>
      </c>
      <c r="K2" s="91"/>
      <c r="S2" s="91"/>
      <c r="W2" s="26"/>
      <c r="X2" s="5" t="s">
        <v>15</v>
      </c>
    </row>
    <row r="3" spans="1:24" ht="15.75" thickBot="1" x14ac:dyDescent="0.3">
      <c r="W3" s="63"/>
      <c r="X3" s="5" t="s">
        <v>16</v>
      </c>
    </row>
    <row r="4" spans="1:24" ht="18.75" customHeight="1" thickBot="1" x14ac:dyDescent="0.3">
      <c r="A4" s="236" t="s">
        <v>8</v>
      </c>
      <c r="B4" s="241">
        <v>2025</v>
      </c>
      <c r="C4" s="242"/>
      <c r="D4" s="242"/>
      <c r="E4" s="243"/>
      <c r="F4" s="241">
        <v>2024</v>
      </c>
      <c r="G4" s="242"/>
      <c r="H4" s="242"/>
      <c r="I4" s="243"/>
      <c r="J4" s="238">
        <v>2023</v>
      </c>
      <c r="K4" s="238"/>
      <c r="L4" s="238"/>
      <c r="M4" s="239"/>
      <c r="N4" s="240">
        <v>2022</v>
      </c>
      <c r="O4" s="238"/>
      <c r="P4" s="238"/>
      <c r="Q4" s="239"/>
      <c r="R4" s="238">
        <v>2021</v>
      </c>
      <c r="S4" s="238"/>
      <c r="T4" s="238"/>
      <c r="U4" s="239"/>
      <c r="V4" s="43"/>
      <c r="W4" s="6"/>
      <c r="X4" s="5" t="s">
        <v>17</v>
      </c>
    </row>
    <row r="5" spans="1:24" ht="45.75" thickBot="1" x14ac:dyDescent="0.3">
      <c r="A5" s="237"/>
      <c r="B5" s="170" t="s">
        <v>6</v>
      </c>
      <c r="C5" s="274" t="s">
        <v>25</v>
      </c>
      <c r="D5" s="275" t="s">
        <v>26</v>
      </c>
      <c r="E5" s="276" t="s">
        <v>27</v>
      </c>
      <c r="F5" s="170" t="s">
        <v>6</v>
      </c>
      <c r="G5" s="274" t="s">
        <v>25</v>
      </c>
      <c r="H5" s="275" t="s">
        <v>26</v>
      </c>
      <c r="I5" s="276" t="s">
        <v>27</v>
      </c>
      <c r="J5" s="277" t="s">
        <v>6</v>
      </c>
      <c r="K5" s="275" t="s">
        <v>25</v>
      </c>
      <c r="L5" s="278" t="s">
        <v>26</v>
      </c>
      <c r="M5" s="279" t="s">
        <v>27</v>
      </c>
      <c r="N5" s="126" t="s">
        <v>6</v>
      </c>
      <c r="O5" s="44" t="s">
        <v>25</v>
      </c>
      <c r="P5" s="125" t="s">
        <v>26</v>
      </c>
      <c r="Q5" s="127" t="s">
        <v>27</v>
      </c>
      <c r="R5" s="128" t="s">
        <v>6</v>
      </c>
      <c r="S5" s="44" t="s">
        <v>25</v>
      </c>
      <c r="T5" s="125" t="s">
        <v>26</v>
      </c>
      <c r="U5" s="127" t="s">
        <v>27</v>
      </c>
      <c r="V5" s="44"/>
    </row>
    <row r="6" spans="1:24" x14ac:dyDescent="0.25">
      <c r="A6" s="178">
        <v>1</v>
      </c>
      <c r="B6" s="178" t="s">
        <v>45</v>
      </c>
      <c r="C6" s="179" t="s">
        <v>55</v>
      </c>
      <c r="D6" s="180">
        <v>74</v>
      </c>
      <c r="E6" s="181">
        <v>74</v>
      </c>
      <c r="F6" s="178" t="s">
        <v>53</v>
      </c>
      <c r="G6" s="179" t="s">
        <v>51</v>
      </c>
      <c r="H6" s="180">
        <v>73.5</v>
      </c>
      <c r="I6" s="181">
        <v>82</v>
      </c>
      <c r="J6" s="271" t="s">
        <v>7</v>
      </c>
      <c r="K6" s="272" t="s">
        <v>5</v>
      </c>
      <c r="L6" s="273">
        <v>72</v>
      </c>
      <c r="M6" s="180">
        <v>78</v>
      </c>
      <c r="N6" s="16" t="s">
        <v>7</v>
      </c>
      <c r="O6" s="83" t="s">
        <v>5</v>
      </c>
      <c r="P6" s="20">
        <v>72.33</v>
      </c>
      <c r="Q6" s="65">
        <v>88</v>
      </c>
      <c r="R6" s="117" t="s">
        <v>13</v>
      </c>
      <c r="S6" s="83" t="s">
        <v>49</v>
      </c>
      <c r="T6" s="20">
        <v>88</v>
      </c>
      <c r="U6" s="65">
        <v>88</v>
      </c>
      <c r="V6" s="45"/>
    </row>
    <row r="7" spans="1:24" x14ac:dyDescent="0.25">
      <c r="A7" s="30">
        <v>2</v>
      </c>
      <c r="B7" s="178" t="s">
        <v>7</v>
      </c>
      <c r="C7" s="179" t="s">
        <v>5</v>
      </c>
      <c r="D7" s="180">
        <v>74</v>
      </c>
      <c r="E7" s="181"/>
      <c r="F7" s="178" t="s">
        <v>48</v>
      </c>
      <c r="G7" s="179" t="s">
        <v>52</v>
      </c>
      <c r="H7" s="180">
        <v>73.5</v>
      </c>
      <c r="I7" s="181">
        <v>65</v>
      </c>
      <c r="J7" s="118" t="s">
        <v>48</v>
      </c>
      <c r="K7" s="84" t="s">
        <v>47</v>
      </c>
      <c r="L7" s="21">
        <v>72</v>
      </c>
      <c r="M7" s="115">
        <v>48</v>
      </c>
      <c r="N7" s="120" t="s">
        <v>13</v>
      </c>
      <c r="O7" s="84" t="s">
        <v>43</v>
      </c>
      <c r="P7" s="21">
        <v>72.33</v>
      </c>
      <c r="Q7" s="66">
        <v>71</v>
      </c>
      <c r="R7" s="118"/>
      <c r="S7" s="84"/>
      <c r="T7" s="21"/>
      <c r="U7" s="66"/>
      <c r="V7" s="45"/>
    </row>
    <row r="8" spans="1:24" x14ac:dyDescent="0.25">
      <c r="A8" s="30">
        <v>3</v>
      </c>
      <c r="B8" s="30" t="s">
        <v>45</v>
      </c>
      <c r="C8" s="64" t="s">
        <v>44</v>
      </c>
      <c r="D8" s="115">
        <v>74</v>
      </c>
      <c r="E8" s="174"/>
      <c r="F8" s="30" t="s">
        <v>7</v>
      </c>
      <c r="G8" s="64" t="s">
        <v>5</v>
      </c>
      <c r="H8" s="115">
        <v>73.5</v>
      </c>
      <c r="I8" s="174"/>
      <c r="J8" s="118" t="s">
        <v>45</v>
      </c>
      <c r="K8" s="84" t="s">
        <v>44</v>
      </c>
      <c r="L8" s="21">
        <v>72</v>
      </c>
      <c r="M8" s="115"/>
      <c r="N8" s="120" t="s">
        <v>45</v>
      </c>
      <c r="O8" s="84" t="s">
        <v>44</v>
      </c>
      <c r="P8" s="21">
        <v>72.33</v>
      </c>
      <c r="Q8" s="66">
        <v>58</v>
      </c>
      <c r="R8" s="118"/>
      <c r="S8" s="84"/>
      <c r="T8" s="21"/>
      <c r="U8" s="66"/>
      <c r="V8" s="1"/>
    </row>
    <row r="9" spans="1:24" x14ac:dyDescent="0.25">
      <c r="A9" s="171">
        <v>4</v>
      </c>
      <c r="B9" s="171" t="s">
        <v>48</v>
      </c>
      <c r="C9" s="113" t="s">
        <v>47</v>
      </c>
      <c r="D9" s="175">
        <v>74</v>
      </c>
      <c r="E9" s="121"/>
      <c r="F9" s="171" t="s">
        <v>48</v>
      </c>
      <c r="G9" s="113" t="s">
        <v>47</v>
      </c>
      <c r="H9" s="175">
        <v>73.5</v>
      </c>
      <c r="I9" s="121"/>
      <c r="J9" s="119" t="s">
        <v>13</v>
      </c>
      <c r="K9" s="113" t="s">
        <v>43</v>
      </c>
      <c r="L9" s="114">
        <v>72</v>
      </c>
      <c r="M9" s="116"/>
      <c r="N9" s="17" t="s">
        <v>13</v>
      </c>
      <c r="O9" s="113" t="s">
        <v>49</v>
      </c>
      <c r="P9" s="114">
        <v>72.33</v>
      </c>
      <c r="Q9" s="121"/>
      <c r="R9" s="119"/>
      <c r="S9" s="113"/>
      <c r="T9" s="114"/>
      <c r="U9" s="121"/>
      <c r="V9" s="1"/>
    </row>
    <row r="10" spans="1:24" x14ac:dyDescent="0.25">
      <c r="A10" s="30">
        <v>5</v>
      </c>
      <c r="B10" s="30" t="s">
        <v>48</v>
      </c>
      <c r="C10" s="64" t="s">
        <v>52</v>
      </c>
      <c r="D10" s="115">
        <v>74</v>
      </c>
      <c r="E10" s="174"/>
      <c r="F10" s="30" t="s">
        <v>45</v>
      </c>
      <c r="G10" s="64" t="s">
        <v>44</v>
      </c>
      <c r="H10" s="115">
        <v>73.5</v>
      </c>
      <c r="I10" s="174"/>
      <c r="J10" s="118" t="s">
        <v>13</v>
      </c>
      <c r="K10" s="64" t="s">
        <v>49</v>
      </c>
      <c r="L10" s="21">
        <v>72</v>
      </c>
      <c r="M10" s="177"/>
      <c r="N10" s="120"/>
      <c r="O10" s="64"/>
      <c r="P10" s="21"/>
      <c r="Q10" s="174"/>
      <c r="R10" s="118"/>
      <c r="S10" s="64"/>
      <c r="T10" s="21"/>
      <c r="U10" s="174"/>
      <c r="V10" s="1"/>
    </row>
    <row r="11" spans="1:24" x14ac:dyDescent="0.25">
      <c r="A11" s="30">
        <v>6</v>
      </c>
      <c r="B11" s="30" t="s">
        <v>13</v>
      </c>
      <c r="C11" s="64" t="s">
        <v>43</v>
      </c>
      <c r="D11" s="115">
        <v>74</v>
      </c>
      <c r="E11" s="174"/>
      <c r="F11" s="30" t="s">
        <v>13</v>
      </c>
      <c r="G11" s="64" t="s">
        <v>43</v>
      </c>
      <c r="H11" s="115">
        <v>73.5</v>
      </c>
      <c r="I11" s="174"/>
      <c r="J11" s="118"/>
      <c r="K11" s="64"/>
      <c r="L11" s="21"/>
      <c r="M11" s="177"/>
      <c r="N11" s="120"/>
      <c r="O11" s="64"/>
      <c r="P11" s="21"/>
      <c r="Q11" s="174"/>
      <c r="R11" s="118"/>
      <c r="S11" s="64"/>
      <c r="T11" s="21"/>
      <c r="U11" s="174"/>
      <c r="V11" s="1"/>
    </row>
    <row r="12" spans="1:24" x14ac:dyDescent="0.25">
      <c r="A12" s="30">
        <v>7</v>
      </c>
      <c r="B12" s="30" t="s">
        <v>13</v>
      </c>
      <c r="C12" s="64" t="s">
        <v>49</v>
      </c>
      <c r="D12" s="115">
        <v>74</v>
      </c>
      <c r="E12" s="174"/>
      <c r="F12" s="30" t="s">
        <v>13</v>
      </c>
      <c r="G12" s="64" t="s">
        <v>49</v>
      </c>
      <c r="H12" s="115">
        <v>73.5</v>
      </c>
      <c r="I12" s="174"/>
      <c r="J12" s="118"/>
      <c r="K12" s="64"/>
      <c r="L12" s="21"/>
      <c r="M12" s="177"/>
      <c r="N12" s="120"/>
      <c r="O12" s="64"/>
      <c r="P12" s="21"/>
      <c r="Q12" s="174"/>
      <c r="R12" s="118"/>
      <c r="S12" s="64"/>
      <c r="T12" s="21"/>
      <c r="U12" s="174"/>
      <c r="V12" s="1"/>
    </row>
    <row r="13" spans="1:24" ht="15.75" thickBot="1" x14ac:dyDescent="0.3">
      <c r="A13" s="172">
        <v>8</v>
      </c>
      <c r="B13" s="172" t="s">
        <v>53</v>
      </c>
      <c r="C13" s="108" t="s">
        <v>51</v>
      </c>
      <c r="D13" s="176">
        <v>74</v>
      </c>
      <c r="E13" s="122"/>
      <c r="F13" s="172"/>
      <c r="G13" s="108"/>
      <c r="H13" s="176"/>
      <c r="I13" s="122"/>
      <c r="J13" s="124"/>
      <c r="K13" s="108"/>
      <c r="L13" s="109"/>
      <c r="M13" s="123"/>
      <c r="N13" s="18"/>
      <c r="O13" s="108"/>
      <c r="P13" s="109"/>
      <c r="Q13" s="122"/>
      <c r="R13" s="124"/>
      <c r="S13" s="108"/>
      <c r="T13" s="109"/>
      <c r="U13" s="122"/>
      <c r="V13" s="1"/>
    </row>
    <row r="14" spans="1:24" x14ac:dyDescent="0.25">
      <c r="C14" s="15" t="s">
        <v>23</v>
      </c>
      <c r="E14" s="19">
        <f>AVERAGE(E6:E7)</f>
        <v>74</v>
      </c>
      <c r="G14" s="15"/>
      <c r="H14" s="19"/>
      <c r="I14" s="19">
        <f>AVERAGE(I6:I7)</f>
        <v>73.5</v>
      </c>
      <c r="K14" s="13"/>
      <c r="M14" s="19">
        <f>AVERAGE(M6:M8)</f>
        <v>63</v>
      </c>
      <c r="O14" s="13"/>
      <c r="Q14" s="19">
        <f>AVERAGE(Q6:Q8)</f>
        <v>72.333333333333329</v>
      </c>
      <c r="S14" s="13"/>
      <c r="U14" s="19">
        <f>AVERAGE(U6:U8)</f>
        <v>88</v>
      </c>
      <c r="V14" s="15"/>
    </row>
  </sheetData>
  <sortState ref="B21:C25">
    <sortCondition ref="B19"/>
  </sortState>
  <mergeCells count="6">
    <mergeCell ref="A4:A5"/>
    <mergeCell ref="R4:U4"/>
    <mergeCell ref="J4:M4"/>
    <mergeCell ref="N4:Q4"/>
    <mergeCell ref="F4:I4"/>
    <mergeCell ref="B4:E4"/>
  </mergeCells>
  <conditionalFormatting sqref="V6:V7">
    <cfRule type="cellIs" dxfId="116" priority="48" stopIfTrue="1" operator="between">
      <formula>60.75</formula>
      <formula>50</formula>
    </cfRule>
    <cfRule type="cellIs" dxfId="115" priority="49" stopIfTrue="1" operator="between">
      <formula>75</formula>
      <formula>60.75</formula>
    </cfRule>
  </conditionalFormatting>
  <conditionalFormatting sqref="U6:U13">
    <cfRule type="containsBlanks" dxfId="114" priority="13">
      <formula>LEN(TRIM(U6))=0</formula>
    </cfRule>
    <cfRule type="cellIs" dxfId="113" priority="22" operator="lessThan">
      <formula>50</formula>
    </cfRule>
    <cfRule type="cellIs" dxfId="112" priority="23" operator="between">
      <formula>50</formula>
      <formula>50.004</formula>
    </cfRule>
    <cfRule type="cellIs" dxfId="111" priority="24" operator="between">
      <formula>75</formula>
      <formula>50</formula>
    </cfRule>
    <cfRule type="cellIs" dxfId="110" priority="25" operator="greaterThanOrEqual">
      <formula>75</formula>
    </cfRule>
  </conditionalFormatting>
  <conditionalFormatting sqref="M6:M13">
    <cfRule type="containsBlanks" dxfId="109" priority="11">
      <formula>LEN(TRIM(M6))=0</formula>
    </cfRule>
    <cfRule type="cellIs" dxfId="108" priority="18" operator="lessThan">
      <formula>50</formula>
    </cfRule>
    <cfRule type="cellIs" dxfId="107" priority="19" operator="between">
      <formula>$M$14</formula>
      <formula>50</formula>
    </cfRule>
    <cfRule type="cellIs" dxfId="106" priority="20" operator="between">
      <formula>74.99</formula>
      <formula>$M$14</formula>
    </cfRule>
    <cfRule type="cellIs" dxfId="105" priority="21" operator="greaterThanOrEqual">
      <formula>75</formula>
    </cfRule>
  </conditionalFormatting>
  <conditionalFormatting sqref="Q6:Q13">
    <cfRule type="containsBlanks" dxfId="104" priority="12">
      <formula>LEN(TRIM(Q6))=0</formula>
    </cfRule>
    <cfRule type="cellIs" dxfId="103" priority="14" operator="lessThan">
      <formula>50</formula>
    </cfRule>
    <cfRule type="cellIs" dxfId="102" priority="15" operator="between">
      <formula>$Q$14</formula>
      <formula>50</formula>
    </cfRule>
    <cfRule type="cellIs" dxfId="101" priority="16" operator="between">
      <formula>74.99</formula>
      <formula>$Q$14</formula>
    </cfRule>
    <cfRule type="cellIs" dxfId="100" priority="17" operator="greaterThanOrEqual">
      <formula>75</formula>
    </cfRule>
  </conditionalFormatting>
  <conditionalFormatting sqref="I6:I13">
    <cfRule type="containsBlanks" dxfId="99" priority="6">
      <formula>LEN(TRIM(I6))=0</formula>
    </cfRule>
    <cfRule type="cellIs" dxfId="98" priority="7" operator="lessThan">
      <formula>50</formula>
    </cfRule>
    <cfRule type="cellIs" dxfId="97" priority="8" operator="between">
      <formula>50</formula>
      <formula>$I$14</formula>
    </cfRule>
    <cfRule type="cellIs" dxfId="96" priority="9" operator="between">
      <formula>$I$14</formula>
      <formula>75</formula>
    </cfRule>
    <cfRule type="cellIs" dxfId="95" priority="10" operator="greaterThanOrEqual">
      <formula>75</formula>
    </cfRule>
  </conditionalFormatting>
  <conditionalFormatting sqref="E6:E13">
    <cfRule type="containsBlanks" dxfId="94" priority="1">
      <formula>LEN(TRIM(E6))=0</formula>
    </cfRule>
    <cfRule type="cellIs" dxfId="93" priority="2" operator="lessThan">
      <formula>50</formula>
    </cfRule>
    <cfRule type="cellIs" dxfId="92" priority="3" operator="between">
      <formula>50</formula>
      <formula>$I$14</formula>
    </cfRule>
    <cfRule type="cellIs" dxfId="91" priority="4" operator="between">
      <formula>$I$14</formula>
      <formula>75</formula>
    </cfRule>
    <cfRule type="cellIs" dxfId="90" priority="5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18.5703125" customWidth="1"/>
    <col min="3" max="3" width="29.140625" customWidth="1"/>
    <col min="4" max="4" width="6.5703125" customWidth="1"/>
    <col min="5" max="6" width="7.7109375" customWidth="1"/>
    <col min="7" max="7" width="6.5703125" customWidth="1"/>
    <col min="8" max="9" width="7.7109375" customWidth="1"/>
    <col min="10" max="10" width="6.5703125" customWidth="1"/>
    <col min="11" max="12" width="7.7109375" customWidth="1"/>
    <col min="13" max="13" width="6.5703125" customWidth="1"/>
    <col min="14" max="15" width="7.7109375" customWidth="1"/>
    <col min="16" max="16" width="6.5703125" customWidth="1"/>
    <col min="17" max="18" width="7.7109375" customWidth="1"/>
    <col min="19" max="23" width="6.7109375" customWidth="1"/>
    <col min="24" max="24" width="7.7109375" customWidth="1"/>
    <col min="25" max="25" width="6.5703125" customWidth="1"/>
  </cols>
  <sheetData>
    <row r="1" spans="1:27" x14ac:dyDescent="0.25">
      <c r="Z1" s="25"/>
      <c r="AA1" s="5" t="s">
        <v>14</v>
      </c>
    </row>
    <row r="2" spans="1:27" ht="15.75" x14ac:dyDescent="0.25">
      <c r="C2" s="80" t="s">
        <v>11</v>
      </c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42"/>
      <c r="Q2" s="42"/>
      <c r="R2" s="42"/>
      <c r="S2" s="42"/>
      <c r="T2" s="42"/>
      <c r="U2" s="42"/>
      <c r="V2" s="42"/>
      <c r="Z2" s="29"/>
      <c r="AA2" s="5" t="s">
        <v>15</v>
      </c>
    </row>
    <row r="3" spans="1:27" ht="15.75" thickBot="1" x14ac:dyDescent="0.3">
      <c r="Z3" s="63"/>
      <c r="AA3" s="5" t="s">
        <v>16</v>
      </c>
    </row>
    <row r="4" spans="1:27" s="1" customFormat="1" ht="15" customHeight="1" x14ac:dyDescent="0.25">
      <c r="A4" s="246" t="s">
        <v>8</v>
      </c>
      <c r="B4" s="248" t="s">
        <v>6</v>
      </c>
      <c r="C4" s="250" t="s">
        <v>0</v>
      </c>
      <c r="D4" s="252">
        <v>2025</v>
      </c>
      <c r="E4" s="253"/>
      <c r="F4" s="254"/>
      <c r="G4" s="252">
        <v>2024</v>
      </c>
      <c r="H4" s="253"/>
      <c r="I4" s="254"/>
      <c r="J4" s="252">
        <v>2023</v>
      </c>
      <c r="K4" s="253"/>
      <c r="L4" s="254"/>
      <c r="M4" s="252">
        <v>2022</v>
      </c>
      <c r="N4" s="253"/>
      <c r="O4" s="254"/>
      <c r="P4" s="252">
        <v>2021</v>
      </c>
      <c r="Q4" s="253"/>
      <c r="R4" s="254"/>
      <c r="S4" s="252" t="s">
        <v>21</v>
      </c>
      <c r="T4" s="253"/>
      <c r="U4" s="253"/>
      <c r="V4" s="253"/>
      <c r="W4" s="254"/>
      <c r="X4" s="244" t="s">
        <v>22</v>
      </c>
      <c r="Y4" s="7"/>
      <c r="Z4" s="6"/>
      <c r="AA4" s="5" t="s">
        <v>17</v>
      </c>
    </row>
    <row r="5" spans="1:27" ht="33.75" customHeight="1" thickBot="1" x14ac:dyDescent="0.3">
      <c r="A5" s="247"/>
      <c r="B5" s="249"/>
      <c r="C5" s="251"/>
      <c r="D5" s="85" t="s">
        <v>18</v>
      </c>
      <c r="E5" s="10" t="s">
        <v>19</v>
      </c>
      <c r="F5" s="86" t="s">
        <v>20</v>
      </c>
      <c r="G5" s="85" t="s">
        <v>18</v>
      </c>
      <c r="H5" s="10" t="s">
        <v>19</v>
      </c>
      <c r="I5" s="86" t="s">
        <v>20</v>
      </c>
      <c r="J5" s="85" t="s">
        <v>18</v>
      </c>
      <c r="K5" s="10" t="s">
        <v>19</v>
      </c>
      <c r="L5" s="86" t="s">
        <v>20</v>
      </c>
      <c r="M5" s="85" t="s">
        <v>18</v>
      </c>
      <c r="N5" s="10" t="s">
        <v>19</v>
      </c>
      <c r="O5" s="86" t="s">
        <v>20</v>
      </c>
      <c r="P5" s="85" t="s">
        <v>18</v>
      </c>
      <c r="Q5" s="10" t="s">
        <v>19</v>
      </c>
      <c r="R5" s="86" t="s">
        <v>20</v>
      </c>
      <c r="S5" s="287">
        <v>2025</v>
      </c>
      <c r="T5" s="281">
        <v>2024</v>
      </c>
      <c r="U5" s="132">
        <v>2023</v>
      </c>
      <c r="V5" s="145">
        <v>2022</v>
      </c>
      <c r="W5" s="86">
        <v>2021</v>
      </c>
      <c r="X5" s="245"/>
      <c r="Y5" s="8"/>
    </row>
    <row r="6" spans="1:27" x14ac:dyDescent="0.25">
      <c r="A6" s="136">
        <v>1</v>
      </c>
      <c r="B6" s="137" t="s">
        <v>7</v>
      </c>
      <c r="C6" s="138" t="s">
        <v>5</v>
      </c>
      <c r="D6" s="139"/>
      <c r="E6" s="140"/>
      <c r="F6" s="159">
        <v>74</v>
      </c>
      <c r="G6" s="139"/>
      <c r="H6" s="140"/>
      <c r="I6" s="159">
        <v>73.5</v>
      </c>
      <c r="J6" s="139">
        <v>4</v>
      </c>
      <c r="K6" s="140">
        <v>78</v>
      </c>
      <c r="L6" s="159">
        <v>72</v>
      </c>
      <c r="M6" s="139">
        <v>1</v>
      </c>
      <c r="N6" s="140">
        <v>88</v>
      </c>
      <c r="O6" s="141">
        <v>72.33</v>
      </c>
      <c r="P6" s="139"/>
      <c r="Q6" s="140"/>
      <c r="R6" s="159">
        <v>88</v>
      </c>
      <c r="S6" s="200">
        <v>2</v>
      </c>
      <c r="T6" s="282">
        <v>3</v>
      </c>
      <c r="U6" s="142">
        <v>1</v>
      </c>
      <c r="V6" s="143">
        <v>1</v>
      </c>
      <c r="W6" s="144">
        <v>2</v>
      </c>
      <c r="X6" s="152">
        <f>SUM(S6:W6)</f>
        <v>9</v>
      </c>
      <c r="Y6" s="9"/>
    </row>
    <row r="7" spans="1:27" x14ac:dyDescent="0.25">
      <c r="A7" s="17">
        <v>2</v>
      </c>
      <c r="B7" s="182" t="s">
        <v>53</v>
      </c>
      <c r="C7" s="183" t="s">
        <v>51</v>
      </c>
      <c r="D7" s="192"/>
      <c r="E7" s="185"/>
      <c r="F7" s="195">
        <v>74</v>
      </c>
      <c r="G7" s="192">
        <v>1</v>
      </c>
      <c r="H7" s="185">
        <v>82</v>
      </c>
      <c r="I7" s="195">
        <v>73.5</v>
      </c>
      <c r="J7" s="192"/>
      <c r="K7" s="185"/>
      <c r="L7" s="195">
        <v>72</v>
      </c>
      <c r="M7" s="192"/>
      <c r="N7" s="185"/>
      <c r="O7" s="197">
        <v>72.33</v>
      </c>
      <c r="P7" s="192"/>
      <c r="Q7" s="185"/>
      <c r="R7" s="195">
        <v>88</v>
      </c>
      <c r="S7" s="201">
        <v>2</v>
      </c>
      <c r="T7" s="283">
        <v>1</v>
      </c>
      <c r="U7" s="188">
        <v>3</v>
      </c>
      <c r="V7" s="130">
        <v>4</v>
      </c>
      <c r="W7" s="134">
        <v>2</v>
      </c>
      <c r="X7" s="154">
        <f>SUM(S7:W7)</f>
        <v>12</v>
      </c>
      <c r="Y7" s="9"/>
    </row>
    <row r="8" spans="1:27" x14ac:dyDescent="0.25">
      <c r="A8" s="120">
        <v>3</v>
      </c>
      <c r="B8" s="190" t="s">
        <v>13</v>
      </c>
      <c r="C8" s="191" t="s">
        <v>43</v>
      </c>
      <c r="D8" s="193"/>
      <c r="E8" s="194"/>
      <c r="F8" s="196">
        <v>74</v>
      </c>
      <c r="G8" s="193"/>
      <c r="H8" s="194"/>
      <c r="I8" s="196">
        <v>73.5</v>
      </c>
      <c r="J8" s="193"/>
      <c r="K8" s="194"/>
      <c r="L8" s="196">
        <v>72</v>
      </c>
      <c r="M8" s="193">
        <v>1</v>
      </c>
      <c r="N8" s="194">
        <v>71</v>
      </c>
      <c r="O8" s="198">
        <v>72.33</v>
      </c>
      <c r="P8" s="193"/>
      <c r="Q8" s="194"/>
      <c r="R8" s="196">
        <v>88</v>
      </c>
      <c r="S8" s="204">
        <v>2</v>
      </c>
      <c r="T8" s="284">
        <v>3</v>
      </c>
      <c r="U8" s="199">
        <v>3</v>
      </c>
      <c r="V8" s="135">
        <v>2</v>
      </c>
      <c r="W8" s="133">
        <v>2</v>
      </c>
      <c r="X8" s="153">
        <f>SUM(S8:W8)</f>
        <v>12</v>
      </c>
      <c r="Y8" s="9"/>
    </row>
    <row r="9" spans="1:27" x14ac:dyDescent="0.25">
      <c r="A9" s="17">
        <v>4</v>
      </c>
      <c r="B9" s="129" t="s">
        <v>48</v>
      </c>
      <c r="C9" s="146" t="s">
        <v>52</v>
      </c>
      <c r="D9" s="147"/>
      <c r="E9" s="131"/>
      <c r="F9" s="160">
        <v>74</v>
      </c>
      <c r="G9" s="147">
        <v>1</v>
      </c>
      <c r="H9" s="131">
        <v>65</v>
      </c>
      <c r="I9" s="160">
        <v>73.5</v>
      </c>
      <c r="J9" s="147"/>
      <c r="K9" s="131"/>
      <c r="L9" s="160">
        <v>72</v>
      </c>
      <c r="M9" s="147"/>
      <c r="N9" s="131"/>
      <c r="O9" s="148">
        <v>72.33</v>
      </c>
      <c r="P9" s="147"/>
      <c r="Q9" s="131"/>
      <c r="R9" s="160">
        <v>88</v>
      </c>
      <c r="S9" s="202">
        <v>2</v>
      </c>
      <c r="T9" s="285">
        <v>2</v>
      </c>
      <c r="U9" s="151">
        <v>3</v>
      </c>
      <c r="V9" s="130">
        <v>4</v>
      </c>
      <c r="W9" s="133">
        <v>2</v>
      </c>
      <c r="X9" s="153">
        <f>SUM(S9:W9)</f>
        <v>13</v>
      </c>
      <c r="Y9" s="9"/>
    </row>
    <row r="10" spans="1:27" x14ac:dyDescent="0.25">
      <c r="A10" s="120">
        <v>5</v>
      </c>
      <c r="B10" s="182" t="s">
        <v>45</v>
      </c>
      <c r="C10" s="183" t="s">
        <v>44</v>
      </c>
      <c r="D10" s="184"/>
      <c r="E10" s="185"/>
      <c r="F10" s="186">
        <v>74</v>
      </c>
      <c r="G10" s="184"/>
      <c r="H10" s="185"/>
      <c r="I10" s="186">
        <v>73.5</v>
      </c>
      <c r="J10" s="184"/>
      <c r="K10" s="185"/>
      <c r="L10" s="186">
        <v>72</v>
      </c>
      <c r="M10" s="184">
        <v>1</v>
      </c>
      <c r="N10" s="185">
        <v>58</v>
      </c>
      <c r="O10" s="187">
        <v>72.33</v>
      </c>
      <c r="P10" s="184"/>
      <c r="Q10" s="185"/>
      <c r="R10" s="186">
        <v>88</v>
      </c>
      <c r="S10" s="201">
        <v>2</v>
      </c>
      <c r="T10" s="283">
        <v>3</v>
      </c>
      <c r="U10" s="188">
        <v>3</v>
      </c>
      <c r="V10" s="189">
        <v>3</v>
      </c>
      <c r="W10" s="134">
        <v>2</v>
      </c>
      <c r="X10" s="154">
        <f>SUM(S10:W10)</f>
        <v>13</v>
      </c>
      <c r="Y10" s="9"/>
    </row>
    <row r="11" spans="1:27" x14ac:dyDescent="0.25">
      <c r="A11" s="120">
        <v>6</v>
      </c>
      <c r="B11" s="280" t="s">
        <v>45</v>
      </c>
      <c r="C11" s="183" t="s">
        <v>55</v>
      </c>
      <c r="D11" s="184">
        <v>1</v>
      </c>
      <c r="E11" s="185">
        <v>74</v>
      </c>
      <c r="F11" s="186">
        <v>74</v>
      </c>
      <c r="G11" s="184"/>
      <c r="H11" s="185"/>
      <c r="I11" s="186">
        <v>73.5</v>
      </c>
      <c r="J11" s="184"/>
      <c r="K11" s="185"/>
      <c r="L11" s="186">
        <v>72</v>
      </c>
      <c r="M11" s="184"/>
      <c r="N11" s="185"/>
      <c r="O11" s="187">
        <v>72.33</v>
      </c>
      <c r="P11" s="184"/>
      <c r="Q11" s="185"/>
      <c r="R11" s="186">
        <v>88</v>
      </c>
      <c r="S11" s="201">
        <v>1</v>
      </c>
      <c r="T11" s="283">
        <v>3</v>
      </c>
      <c r="U11" s="188">
        <v>3</v>
      </c>
      <c r="V11" s="189">
        <v>4</v>
      </c>
      <c r="W11" s="134">
        <v>2</v>
      </c>
      <c r="X11" s="154">
        <f>SUM(S11:W11)</f>
        <v>13</v>
      </c>
      <c r="Y11" s="9"/>
    </row>
    <row r="12" spans="1:27" x14ac:dyDescent="0.25">
      <c r="A12" s="120">
        <v>7</v>
      </c>
      <c r="B12" s="182" t="s">
        <v>48</v>
      </c>
      <c r="C12" s="183" t="s">
        <v>47</v>
      </c>
      <c r="D12" s="184"/>
      <c r="E12" s="185"/>
      <c r="F12" s="186">
        <v>74</v>
      </c>
      <c r="G12" s="184"/>
      <c r="H12" s="185"/>
      <c r="I12" s="186">
        <v>73.5</v>
      </c>
      <c r="J12" s="184">
        <v>1</v>
      </c>
      <c r="K12" s="185">
        <v>48</v>
      </c>
      <c r="L12" s="186">
        <v>72</v>
      </c>
      <c r="M12" s="184"/>
      <c r="N12" s="185"/>
      <c r="O12" s="187">
        <v>72.33</v>
      </c>
      <c r="P12" s="184"/>
      <c r="Q12" s="185"/>
      <c r="R12" s="186">
        <v>88</v>
      </c>
      <c r="S12" s="201">
        <v>2</v>
      </c>
      <c r="T12" s="283">
        <v>3</v>
      </c>
      <c r="U12" s="188">
        <v>2</v>
      </c>
      <c r="V12" s="189">
        <v>4</v>
      </c>
      <c r="W12" s="134">
        <v>2</v>
      </c>
      <c r="X12" s="154">
        <f>SUM(S12:W12)</f>
        <v>13</v>
      </c>
      <c r="Y12" s="9"/>
    </row>
    <row r="13" spans="1:27" ht="15.75" thickBot="1" x14ac:dyDescent="0.3">
      <c r="A13" s="18">
        <v>8</v>
      </c>
      <c r="B13" s="79" t="s">
        <v>13</v>
      </c>
      <c r="C13" s="107" t="s">
        <v>49</v>
      </c>
      <c r="D13" s="149"/>
      <c r="E13" s="67"/>
      <c r="F13" s="161">
        <v>74</v>
      </c>
      <c r="G13" s="149"/>
      <c r="H13" s="67"/>
      <c r="I13" s="161">
        <v>73.5</v>
      </c>
      <c r="J13" s="149"/>
      <c r="K13" s="67"/>
      <c r="L13" s="161">
        <v>72</v>
      </c>
      <c r="M13" s="149"/>
      <c r="N13" s="67"/>
      <c r="O13" s="150">
        <v>72.33</v>
      </c>
      <c r="P13" s="149">
        <v>1</v>
      </c>
      <c r="Q13" s="67">
        <v>88</v>
      </c>
      <c r="R13" s="161">
        <v>88</v>
      </c>
      <c r="S13" s="203">
        <v>2</v>
      </c>
      <c r="T13" s="286">
        <v>3</v>
      </c>
      <c r="U13" s="156">
        <v>3</v>
      </c>
      <c r="V13" s="157">
        <v>4</v>
      </c>
      <c r="W13" s="158">
        <v>1</v>
      </c>
      <c r="X13" s="155">
        <f>SUM(S13:W13)</f>
        <v>13</v>
      </c>
      <c r="Y13" s="9"/>
    </row>
    <row r="14" spans="1:27" x14ac:dyDescent="0.25">
      <c r="C14" s="13" t="s">
        <v>23</v>
      </c>
      <c r="D14" s="13"/>
      <c r="E14" s="28">
        <f>AVERAGE(E6:E13)</f>
        <v>74</v>
      </c>
      <c r="F14" s="13"/>
      <c r="G14" s="13"/>
      <c r="H14" s="28">
        <f>AVERAGE(H6:H13)</f>
        <v>73.5</v>
      </c>
      <c r="I14" s="13"/>
      <c r="J14" s="13"/>
      <c r="K14" s="28">
        <f>AVERAGE(K6:K13)</f>
        <v>63</v>
      </c>
      <c r="L14" s="13"/>
      <c r="M14" s="13"/>
      <c r="N14" s="28">
        <f>AVERAGE(N6:N13)</f>
        <v>72.333333333333329</v>
      </c>
      <c r="O14" s="13"/>
      <c r="P14" s="13"/>
      <c r="Q14" s="28">
        <f>AVERAGE(Q6:Q13)</f>
        <v>88</v>
      </c>
      <c r="R14" s="13"/>
      <c r="S14" s="13"/>
      <c r="T14" s="13"/>
      <c r="U14" s="13"/>
      <c r="V14" s="13"/>
    </row>
    <row r="15" spans="1:27" x14ac:dyDescent="0.25">
      <c r="C15" s="14" t="s">
        <v>24</v>
      </c>
      <c r="D15" s="14"/>
      <c r="E15" s="27">
        <v>74</v>
      </c>
      <c r="F15" s="14"/>
      <c r="G15" s="14"/>
      <c r="H15" s="27">
        <v>73.5</v>
      </c>
      <c r="I15" s="14"/>
      <c r="J15" s="14"/>
      <c r="K15" s="27">
        <v>72</v>
      </c>
      <c r="L15" s="14"/>
      <c r="M15" s="14"/>
      <c r="N15" s="27">
        <v>72.33</v>
      </c>
      <c r="O15" s="14"/>
      <c r="P15" s="14"/>
      <c r="Q15" s="27">
        <v>88</v>
      </c>
      <c r="R15" s="14"/>
      <c r="S15" s="14"/>
      <c r="T15" s="14"/>
      <c r="U15" s="14"/>
      <c r="V15" s="14"/>
      <c r="W15" s="2"/>
    </row>
  </sheetData>
  <sortState ref="B6:AV10">
    <sortCondition ref="X19"/>
  </sortState>
  <mergeCells count="10">
    <mergeCell ref="X4:X5"/>
    <mergeCell ref="A4:A5"/>
    <mergeCell ref="B4:B5"/>
    <mergeCell ref="C4:C5"/>
    <mergeCell ref="P4:R4"/>
    <mergeCell ref="J4:L4"/>
    <mergeCell ref="M4:O4"/>
    <mergeCell ref="G4:I4"/>
    <mergeCell ref="D4:F4"/>
    <mergeCell ref="S4:W4"/>
  </mergeCells>
  <conditionalFormatting sqref="Q6:Q15">
    <cfRule type="containsBlanks" dxfId="89" priority="30">
      <formula>LEN(TRIM(Q6))=0</formula>
    </cfRule>
    <cfRule type="cellIs" dxfId="88" priority="31" operator="lessThan">
      <formula>50</formula>
    </cfRule>
    <cfRule type="cellIs" dxfId="87" priority="32" operator="between">
      <formula>50</formula>
      <formula>50.004</formula>
    </cfRule>
    <cfRule type="cellIs" dxfId="86" priority="33" operator="between">
      <formula>75</formula>
      <formula>50</formula>
    </cfRule>
    <cfRule type="cellIs" dxfId="85" priority="35" operator="greaterThanOrEqual">
      <formula>75</formula>
    </cfRule>
  </conditionalFormatting>
  <conditionalFormatting sqref="H6:H15">
    <cfRule type="cellIs" dxfId="84" priority="352" operator="equal">
      <formula>$H$14</formula>
    </cfRule>
  </conditionalFormatting>
  <conditionalFormatting sqref="N6:N15">
    <cfRule type="cellIs" dxfId="83" priority="377" operator="between">
      <formula>$N$14</formula>
      <formula>72.3</formula>
    </cfRule>
    <cfRule type="containsBlanks" dxfId="82" priority="378">
      <formula>LEN(TRIM(N6))=0</formula>
    </cfRule>
    <cfRule type="cellIs" dxfId="81" priority="379" operator="lessThan">
      <formula>50</formula>
    </cfRule>
    <cfRule type="cellIs" dxfId="80" priority="380" operator="between">
      <formula>$N$14</formula>
      <formula>50</formula>
    </cfRule>
    <cfRule type="cellIs" dxfId="79" priority="381" operator="between">
      <formula>75</formula>
      <formula>$N$14</formula>
    </cfRule>
    <cfRule type="cellIs" dxfId="78" priority="382" operator="greaterThanOrEqual">
      <formula>75</formula>
    </cfRule>
  </conditionalFormatting>
  <conditionalFormatting sqref="K6:K15">
    <cfRule type="cellIs" dxfId="77" priority="389" operator="equal">
      <formula>$K$14</formula>
    </cfRule>
    <cfRule type="cellIs" dxfId="76" priority="390" operator="between">
      <formula>$K$14</formula>
      <formula>50</formula>
    </cfRule>
    <cfRule type="cellIs" dxfId="75" priority="391" operator="between">
      <formula>75</formula>
      <formula>$K$14</formula>
    </cfRule>
  </conditionalFormatting>
  <conditionalFormatting sqref="E6:E15">
    <cfRule type="cellIs" dxfId="74" priority="1" operator="equal">
      <formula>$E$14</formula>
    </cfRule>
    <cfRule type="cellIs" dxfId="73" priority="353" operator="between">
      <formula>50</formula>
      <formula>$E$14</formula>
    </cfRule>
    <cfRule type="cellIs" dxfId="72" priority="354" operator="between">
      <formula>$E$14</formula>
      <formula>75</formula>
    </cfRule>
  </conditionalFormatting>
  <conditionalFormatting sqref="E6:E15 K6:K15 H6:H15">
    <cfRule type="containsBlanks" dxfId="71" priority="9">
      <formula>LEN(TRIM(E6))=0</formula>
    </cfRule>
    <cfRule type="cellIs" dxfId="70" priority="13" operator="lessThan">
      <formula>50</formula>
    </cfRule>
    <cfRule type="cellIs" dxfId="69" priority="16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90" zoomScaleNormal="90" workbookViewId="0">
      <selection activeCell="C4" sqref="C4:C5"/>
    </sheetView>
  </sheetViews>
  <sheetFormatPr defaultRowHeight="15" x14ac:dyDescent="0.25"/>
  <cols>
    <col min="1" max="1" width="4.7109375" customWidth="1"/>
    <col min="2" max="2" width="16.7109375" customWidth="1"/>
    <col min="3" max="3" width="29.7109375" customWidth="1"/>
    <col min="4" max="5" width="8.7109375" customWidth="1"/>
    <col min="6" max="6" width="7.85546875" customWidth="1"/>
  </cols>
  <sheetData>
    <row r="1" spans="1:8" x14ac:dyDescent="0.25">
      <c r="G1" s="25"/>
      <c r="H1" s="5" t="s">
        <v>14</v>
      </c>
    </row>
    <row r="2" spans="1:8" ht="15.75" x14ac:dyDescent="0.25">
      <c r="A2" s="12"/>
      <c r="C2" s="257" t="s">
        <v>11</v>
      </c>
      <c r="D2" s="257"/>
      <c r="E2" s="3">
        <v>2025</v>
      </c>
      <c r="G2" s="26"/>
      <c r="H2" s="5" t="s">
        <v>15</v>
      </c>
    </row>
    <row r="3" spans="1:8" ht="15.75" thickBot="1" x14ac:dyDescent="0.3">
      <c r="A3" s="12"/>
      <c r="B3" s="12"/>
      <c r="C3" s="12"/>
      <c r="D3" s="12"/>
      <c r="E3" s="12"/>
      <c r="G3" s="63"/>
      <c r="H3" s="5" t="s">
        <v>16</v>
      </c>
    </row>
    <row r="4" spans="1:8" ht="15" customHeight="1" x14ac:dyDescent="0.25">
      <c r="A4" s="229" t="s">
        <v>8</v>
      </c>
      <c r="B4" s="258" t="s">
        <v>6</v>
      </c>
      <c r="C4" s="258" t="s">
        <v>0</v>
      </c>
      <c r="D4" s="260" t="s">
        <v>1</v>
      </c>
      <c r="E4" s="255" t="s">
        <v>3</v>
      </c>
      <c r="F4" s="11"/>
      <c r="G4" s="6"/>
      <c r="H4" s="5" t="s">
        <v>17</v>
      </c>
    </row>
    <row r="5" spans="1:8" ht="24" customHeight="1" thickBot="1" x14ac:dyDescent="0.3">
      <c r="A5" s="230"/>
      <c r="B5" s="259" t="s">
        <v>10</v>
      </c>
      <c r="C5" s="259"/>
      <c r="D5" s="261"/>
      <c r="E5" s="256"/>
      <c r="F5" s="11"/>
    </row>
    <row r="6" spans="1:8" ht="15" customHeight="1" thickBot="1" x14ac:dyDescent="0.3">
      <c r="A6" s="94"/>
      <c r="B6" s="95"/>
      <c r="C6" s="105" t="s">
        <v>33</v>
      </c>
      <c r="D6" s="105">
        <f>SUM(D7:D7)</f>
        <v>1</v>
      </c>
      <c r="E6" s="106">
        <f>AVERAGE(E7:E7)</f>
        <v>74</v>
      </c>
      <c r="F6" s="11"/>
    </row>
    <row r="7" spans="1:8" ht="15" customHeight="1" x14ac:dyDescent="0.25">
      <c r="A7" s="110">
        <v>1</v>
      </c>
      <c r="B7" s="270" t="s">
        <v>45</v>
      </c>
      <c r="C7" s="270" t="s">
        <v>55</v>
      </c>
      <c r="D7" s="111">
        <v>1</v>
      </c>
      <c r="E7" s="112">
        <v>74</v>
      </c>
      <c r="F7" s="11"/>
    </row>
    <row r="8" spans="1:8" x14ac:dyDescent="0.25">
      <c r="A8" s="55"/>
      <c r="B8" s="56"/>
      <c r="C8" s="57"/>
      <c r="D8" s="58" t="s">
        <v>38</v>
      </c>
      <c r="E8" s="82">
        <f>AVERAGE(E7:E7)</f>
        <v>74</v>
      </c>
      <c r="F8" s="11"/>
    </row>
    <row r="9" spans="1:8" x14ac:dyDescent="0.25">
      <c r="A9" s="12"/>
      <c r="B9" s="12"/>
      <c r="C9" s="12"/>
      <c r="D9" s="36" t="s">
        <v>12</v>
      </c>
      <c r="E9" s="4">
        <v>74</v>
      </c>
      <c r="F9" s="11"/>
    </row>
    <row r="10" spans="1:8" x14ac:dyDescent="0.25">
      <c r="A10" s="12"/>
      <c r="B10" s="12"/>
      <c r="C10" s="12"/>
      <c r="D10" s="12"/>
      <c r="E10" s="12"/>
      <c r="F10" s="11"/>
    </row>
    <row r="11" spans="1:8" x14ac:dyDescent="0.25">
      <c r="A11" s="12"/>
      <c r="B11" s="12"/>
      <c r="C11" s="12"/>
      <c r="D11" s="12"/>
      <c r="E11" s="12"/>
      <c r="F11" s="11"/>
    </row>
    <row r="12" spans="1:8" x14ac:dyDescent="0.25">
      <c r="A12" s="12"/>
      <c r="B12" s="12"/>
      <c r="C12" s="12"/>
      <c r="D12" s="12"/>
      <c r="E12" s="12"/>
      <c r="F12" s="11"/>
    </row>
  </sheetData>
  <sortState ref="B7:E9">
    <sortCondition descending="1" ref="E16"/>
  </sortState>
  <mergeCells count="6">
    <mergeCell ref="E4:E5"/>
    <mergeCell ref="C2:D2"/>
    <mergeCell ref="A4:A5"/>
    <mergeCell ref="B4:B5"/>
    <mergeCell ref="C4:C5"/>
    <mergeCell ref="D4:D5"/>
  </mergeCells>
  <conditionalFormatting sqref="E6:E9">
    <cfRule type="cellIs" dxfId="68" priority="306" operator="between">
      <formula>$E$8</formula>
      <formula>72.3</formula>
    </cfRule>
    <cfRule type="cellIs" dxfId="67" priority="307" operator="lessThan">
      <formula>50</formula>
    </cfRule>
    <cfRule type="cellIs" dxfId="66" priority="308" operator="between">
      <formula>$E$8</formula>
      <formula>50</formula>
    </cfRule>
    <cfRule type="cellIs" dxfId="65" priority="309" operator="between">
      <formula>75</formula>
      <formula>$E$8</formula>
    </cfRule>
    <cfRule type="cellIs" dxfId="64" priority="310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="90" zoomScaleNormal="90" workbookViewId="0">
      <selection activeCell="C4" sqref="C4:C5"/>
    </sheetView>
  </sheetViews>
  <sheetFormatPr defaultRowHeight="15" x14ac:dyDescent="0.25"/>
  <cols>
    <col min="1" max="1" width="4.7109375" customWidth="1"/>
    <col min="2" max="2" width="10.7109375" customWidth="1"/>
    <col min="3" max="3" width="28.5703125" customWidth="1"/>
    <col min="5" max="9" width="6.7109375" customWidth="1"/>
    <col min="11" max="11" width="6.7109375" customWidth="1"/>
  </cols>
  <sheetData>
    <row r="1" spans="1:13" x14ac:dyDescent="0.25">
      <c r="L1" s="25"/>
      <c r="M1" s="5" t="s">
        <v>14</v>
      </c>
    </row>
    <row r="2" spans="1:13" ht="15.75" x14ac:dyDescent="0.25">
      <c r="A2" s="12"/>
      <c r="C2" s="257" t="s">
        <v>11</v>
      </c>
      <c r="D2" s="257"/>
      <c r="E2" s="37"/>
      <c r="F2" s="37"/>
      <c r="G2" s="37"/>
      <c r="H2" s="12"/>
      <c r="I2" s="12"/>
      <c r="J2" s="3">
        <v>2025</v>
      </c>
      <c r="L2" s="26"/>
      <c r="M2" s="5" t="s">
        <v>15</v>
      </c>
    </row>
    <row r="3" spans="1:13" ht="15.75" thickBot="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L3" s="63"/>
      <c r="M3" s="5" t="s">
        <v>16</v>
      </c>
    </row>
    <row r="4" spans="1:13" ht="16.5" customHeight="1" x14ac:dyDescent="0.25">
      <c r="A4" s="229" t="s">
        <v>8</v>
      </c>
      <c r="B4" s="258" t="s">
        <v>9</v>
      </c>
      <c r="C4" s="258" t="s">
        <v>0</v>
      </c>
      <c r="D4" s="260" t="s">
        <v>1</v>
      </c>
      <c r="E4" s="266" t="s">
        <v>41</v>
      </c>
      <c r="F4" s="267"/>
      <c r="G4" s="267"/>
      <c r="H4" s="267"/>
      <c r="I4" s="268"/>
      <c r="J4" s="255" t="s">
        <v>34</v>
      </c>
      <c r="K4" s="11"/>
      <c r="L4" s="6"/>
      <c r="M4" s="5" t="s">
        <v>17</v>
      </c>
    </row>
    <row r="5" spans="1:13" ht="30" customHeight="1" thickBot="1" x14ac:dyDescent="0.3">
      <c r="A5" s="230"/>
      <c r="B5" s="259" t="s">
        <v>10</v>
      </c>
      <c r="C5" s="259"/>
      <c r="D5" s="261"/>
      <c r="E5" s="61" t="s">
        <v>2</v>
      </c>
      <c r="F5" s="61" t="s">
        <v>31</v>
      </c>
      <c r="G5" s="61" t="s">
        <v>32</v>
      </c>
      <c r="H5" s="62" t="s">
        <v>4</v>
      </c>
      <c r="I5" s="62">
        <v>100</v>
      </c>
      <c r="J5" s="256"/>
      <c r="K5" s="11"/>
    </row>
    <row r="6" spans="1:13" ht="15" customHeight="1" thickBot="1" x14ac:dyDescent="0.3">
      <c r="A6" s="38"/>
      <c r="B6" s="39"/>
      <c r="C6" s="40" t="s">
        <v>33</v>
      </c>
      <c r="D6" s="40">
        <f>D7</f>
        <v>1</v>
      </c>
      <c r="E6" s="92">
        <f t="shared" ref="E6:I6" si="0">E7</f>
        <v>0</v>
      </c>
      <c r="F6" s="92">
        <f t="shared" si="0"/>
        <v>0</v>
      </c>
      <c r="G6" s="92">
        <f t="shared" si="0"/>
        <v>1</v>
      </c>
      <c r="H6" s="93">
        <f t="shared" si="0"/>
        <v>0</v>
      </c>
      <c r="I6" s="93">
        <f t="shared" si="0"/>
        <v>0</v>
      </c>
      <c r="J6" s="81">
        <v>74</v>
      </c>
      <c r="K6" s="11"/>
    </row>
    <row r="7" spans="1:13" ht="15" customHeight="1" thickBot="1" x14ac:dyDescent="0.3">
      <c r="A7" s="38"/>
      <c r="B7" s="262" t="s">
        <v>42</v>
      </c>
      <c r="C7" s="263"/>
      <c r="D7" s="102">
        <f>SUM(D8)</f>
        <v>1</v>
      </c>
      <c r="E7" s="103">
        <f t="shared" ref="E7:I7" si="1">SUM(E8)</f>
        <v>0</v>
      </c>
      <c r="F7" s="103">
        <f t="shared" si="1"/>
        <v>0</v>
      </c>
      <c r="G7" s="103">
        <f t="shared" si="1"/>
        <v>1</v>
      </c>
      <c r="H7" s="104">
        <f t="shared" si="1"/>
        <v>0</v>
      </c>
      <c r="I7" s="104">
        <f t="shared" si="1"/>
        <v>0</v>
      </c>
      <c r="J7" s="41">
        <f>AVERAGE(J8:J8)</f>
        <v>74</v>
      </c>
      <c r="K7" s="11"/>
    </row>
    <row r="8" spans="1:13" ht="15" customHeight="1" thickBot="1" x14ac:dyDescent="0.3">
      <c r="A8" s="97">
        <v>1</v>
      </c>
      <c r="B8" s="96">
        <v>40030</v>
      </c>
      <c r="C8" s="269" t="s">
        <v>54</v>
      </c>
      <c r="D8" s="98">
        <v>1</v>
      </c>
      <c r="E8" s="99"/>
      <c r="F8" s="99"/>
      <c r="G8" s="99">
        <v>1</v>
      </c>
      <c r="H8" s="100"/>
      <c r="I8" s="100"/>
      <c r="J8" s="101">
        <v>74</v>
      </c>
      <c r="K8" s="11"/>
    </row>
    <row r="9" spans="1:13" x14ac:dyDescent="0.25">
      <c r="A9" s="12"/>
      <c r="B9" s="12"/>
      <c r="C9" s="12"/>
      <c r="D9" s="264" t="s">
        <v>37</v>
      </c>
      <c r="E9" s="264"/>
      <c r="F9" s="264"/>
      <c r="G9" s="264"/>
      <c r="H9" s="264"/>
      <c r="I9" s="265"/>
      <c r="J9" s="82">
        <f>AVERAGE(J8)</f>
        <v>74</v>
      </c>
      <c r="K9" s="11"/>
    </row>
    <row r="10" spans="1:13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1"/>
    </row>
    <row r="11" spans="1:13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1"/>
    </row>
    <row r="12" spans="1:13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1"/>
    </row>
  </sheetData>
  <mergeCells count="9">
    <mergeCell ref="J4:J5"/>
    <mergeCell ref="B7:C7"/>
    <mergeCell ref="D9:I9"/>
    <mergeCell ref="E4:I4"/>
    <mergeCell ref="C2:D2"/>
    <mergeCell ref="A4:A5"/>
    <mergeCell ref="B4:B5"/>
    <mergeCell ref="C4:C5"/>
    <mergeCell ref="D4:D5"/>
  </mergeCells>
  <conditionalFormatting sqref="O1">
    <cfRule type="cellIs" dxfId="63" priority="5" operator="greaterThanOrEqual">
      <formula>75</formula>
    </cfRule>
  </conditionalFormatting>
  <conditionalFormatting sqref="J6:J9">
    <cfRule type="cellIs" dxfId="62" priority="301" stopIfTrue="1" operator="equal">
      <formula>$J$9</formula>
    </cfRule>
    <cfRule type="cellIs" dxfId="61" priority="302" stopIfTrue="1" operator="lessThan">
      <formula>50</formula>
    </cfRule>
    <cfRule type="cellIs" dxfId="60" priority="303" stopIfTrue="1" operator="between">
      <formula>$J$9</formula>
      <formula>50</formula>
    </cfRule>
    <cfRule type="cellIs" dxfId="59" priority="304" stopIfTrue="1" operator="between">
      <formula>75</formula>
      <formula>$J$9</formula>
    </cfRule>
    <cfRule type="cellIs" dxfId="58" priority="305" stopIfTrue="1" operator="greaterThanOrEqual">
      <formula>75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Немец.- 11 диаграмма по районам</vt:lpstr>
      <vt:lpstr>Рейтинги 2021-2025</vt:lpstr>
      <vt:lpstr>Рейтинг по местам</vt:lpstr>
      <vt:lpstr>немец. язык - 11 2025 Итоги</vt:lpstr>
      <vt:lpstr>немец. язык - 11 2025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Natalya Safronova</dc:creator>
  <cp:lastModifiedBy>User</cp:lastModifiedBy>
  <dcterms:created xsi:type="dcterms:W3CDTF">2017-11-24T03:13:11Z</dcterms:created>
  <dcterms:modified xsi:type="dcterms:W3CDTF">2025-08-08T11:43:51Z</dcterms:modified>
</cp:coreProperties>
</file>