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205" windowHeight="7980" tabRatio="647"/>
  </bookViews>
  <sheets>
    <sheet name="Франц-9 диаграмма по районам" sheetId="7" r:id="rId1"/>
    <sheet name="Рейтинги 2021-2023" sheetId="3" r:id="rId2"/>
    <sheet name="Рейтинг по сумме мест" sheetId="8" r:id="rId3"/>
    <sheet name="Французский-9 2023 Итоги" sheetId="6" r:id="rId4"/>
    <sheet name="Французский-9 2023 расклад" sheetId="1" r:id="rId5"/>
  </sheets>
  <calcPr calcId="145621"/>
</workbook>
</file>

<file path=xl/calcChain.xml><?xml version="1.0" encoding="utf-8"?>
<calcChain xmlns="http://schemas.openxmlformats.org/spreadsheetml/2006/main">
  <c r="K6" i="7" l="1"/>
  <c r="K8" i="7"/>
  <c r="K10" i="7"/>
  <c r="D4" i="7"/>
  <c r="H4" i="7"/>
  <c r="H5" i="7"/>
  <c r="D7" i="7"/>
  <c r="D9" i="7"/>
  <c r="H11" i="7"/>
  <c r="D11" i="7"/>
  <c r="L8" i="8"/>
  <c r="L7" i="8"/>
  <c r="L6" i="8"/>
  <c r="D8" i="3" l="1"/>
  <c r="H8" i="3"/>
  <c r="E9" i="8"/>
  <c r="H9" i="8"/>
  <c r="H9" i="1"/>
  <c r="G9" i="1"/>
  <c r="F9" i="1"/>
  <c r="E9" i="1"/>
  <c r="D9" i="1"/>
  <c r="I8" i="1"/>
  <c r="I7" i="1"/>
  <c r="H7" i="1"/>
  <c r="G7" i="1"/>
  <c r="F7" i="1"/>
  <c r="E7" i="1"/>
  <c r="D7" i="1"/>
  <c r="H6" i="1" l="1"/>
  <c r="I10" i="1"/>
  <c r="I11" i="1" l="1"/>
  <c r="I9" i="1"/>
  <c r="E6" i="6"/>
  <c r="D6" i="6"/>
  <c r="E9" i="6"/>
  <c r="G6" i="1"/>
  <c r="F6" i="1"/>
  <c r="E6" i="1"/>
  <c r="D6" i="1"/>
  <c r="I6" i="1" s="1"/>
</calcChain>
</file>

<file path=xl/sharedStrings.xml><?xml version="1.0" encoding="utf-8"?>
<sst xmlns="http://schemas.openxmlformats.org/spreadsheetml/2006/main" count="104" uniqueCount="39">
  <si>
    <t>№</t>
  </si>
  <si>
    <t>Наименование ОУ (кратко)</t>
  </si>
  <si>
    <t>Код ОУ            (по КИАСУО)</t>
  </si>
  <si>
    <t>Код ОУ по КИАСУО</t>
  </si>
  <si>
    <t>Район</t>
  </si>
  <si>
    <t>Человек</t>
  </si>
  <si>
    <t xml:space="preserve">ФРАНЦУЗСКИЙ ЯЗЫК, 9 КЛ. </t>
  </si>
  <si>
    <t>Среднее значение по городу принято:</t>
  </si>
  <si>
    <t>место</t>
  </si>
  <si>
    <t>сумма мест</t>
  </si>
  <si>
    <t>чел.</t>
  </si>
  <si>
    <t>ср.балл по ОУ</t>
  </si>
  <si>
    <t>балл по городу</t>
  </si>
  <si>
    <t>Наименование ОУ (кратно)</t>
  </si>
  <si>
    <t>ср.балл ОУ</t>
  </si>
  <si>
    <t>ср.балл по городу</t>
  </si>
  <si>
    <t>отметки по 5 -балльной шкале</t>
  </si>
  <si>
    <t>отлично - более 4,5 баллов</t>
  </si>
  <si>
    <t>хорошо - между расчётным средним баллом и 4,5</t>
  </si>
  <si>
    <t>нормально - между расчётным средним баллом и 3,5</t>
  </si>
  <si>
    <t>критично - меньше 3,5 баллов</t>
  </si>
  <si>
    <t>Среднее значение по городу принято</t>
  </si>
  <si>
    <t>Образовательная организация</t>
  </si>
  <si>
    <t>Сумма мест</t>
  </si>
  <si>
    <t>Расчётное среднее значение</t>
  </si>
  <si>
    <t>средний балл принят</t>
  </si>
  <si>
    <t>по городу Красноярску</t>
  </si>
  <si>
    <t xml:space="preserve">Расчётное среднее значение </t>
  </si>
  <si>
    <t>Расчётное среднее значение среднего балла по ОУ</t>
  </si>
  <si>
    <t>Среднее значение среднего балла принято ГУО</t>
  </si>
  <si>
    <t>КИРОВСКИЙ РАЙОН</t>
  </si>
  <si>
    <t>МАОУ Гимназия № 4</t>
  </si>
  <si>
    <t>Кировский</t>
  </si>
  <si>
    <t>СОВЕТСКИЙ РАЙОН</t>
  </si>
  <si>
    <t>МАОУ СШ № 151</t>
  </si>
  <si>
    <t>ЦЕНТРАЛЬНЫЙ РАЙОН</t>
  </si>
  <si>
    <t>МАОУ Гимназия № 2</t>
  </si>
  <si>
    <t>Советский</t>
  </si>
  <si>
    <t>Центральный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</si>
</sst>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2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i/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CCC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CCFF99"/>
        <bgColor rgb="FF000000"/>
      </patternFill>
    </fill>
    <fill>
      <patternFill patternType="solid">
        <fgColor theme="4" tint="0.79998168889431442"/>
        <bgColor rgb="FF000000"/>
      </patternFill>
    </fill>
    <fill>
      <patternFill patternType="solid">
        <fgColor rgb="FFFFFF66"/>
        <bgColor rgb="FF000000"/>
      </patternFill>
    </fill>
    <fill>
      <patternFill patternType="solid">
        <fgColor theme="0"/>
        <bgColor rgb="FF000000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7">
    <xf numFmtId="0" fontId="0" fillId="0" borderId="0"/>
    <xf numFmtId="0" fontId="3" fillId="0" borderId="0"/>
    <xf numFmtId="0" fontId="4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4" fillId="0" borderId="0"/>
    <xf numFmtId="164" fontId="3" fillId="0" borderId="0" applyBorder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</cellStyleXfs>
  <cellXfs count="196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2" fillId="0" borderId="0" xfId="0" applyFont="1" applyBorder="1" applyAlignment="1">
      <alignment wrapText="1"/>
    </xf>
    <xf numFmtId="0" fontId="1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right" vertical="top"/>
    </xf>
    <xf numFmtId="0" fontId="7" fillId="0" borderId="25" xfId="0" applyFont="1" applyBorder="1" applyAlignment="1">
      <alignment horizontal="center" vertical="center"/>
    </xf>
    <xf numFmtId="0" fontId="10" fillId="0" borderId="0" xfId="0" applyFont="1"/>
    <xf numFmtId="0" fontId="10" fillId="2" borderId="0" xfId="0" applyFont="1" applyFill="1"/>
    <xf numFmtId="0" fontId="12" fillId="0" borderId="0" xfId="0" applyFont="1" applyFill="1" applyBorder="1" applyAlignment="1">
      <alignment horizontal="right" vertical="center"/>
    </xf>
    <xf numFmtId="0" fontId="13" fillId="0" borderId="0" xfId="3"/>
    <xf numFmtId="0" fontId="14" fillId="0" borderId="0" xfId="3" applyFont="1" applyFill="1" applyBorder="1" applyAlignment="1">
      <alignment horizontal="right" vertical="center"/>
    </xf>
    <xf numFmtId="0" fontId="0" fillId="0" borderId="0" xfId="0" applyBorder="1" applyAlignment="1"/>
    <xf numFmtId="0" fontId="1" fillId="0" borderId="8" xfId="0" applyFont="1" applyBorder="1" applyAlignment="1">
      <alignment horizontal="center" vertical="center" wrapText="1"/>
    </xf>
    <xf numFmtId="0" fontId="5" fillId="0" borderId="0" xfId="0" applyFont="1" applyAlignment="1"/>
    <xf numFmtId="0" fontId="5" fillId="0" borderId="0" xfId="0" applyFont="1" applyAlignment="1">
      <alignment vertical="center"/>
    </xf>
    <xf numFmtId="0" fontId="1" fillId="0" borderId="8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0" fillId="0" borderId="31" xfId="0" applyFont="1" applyBorder="1" applyAlignment="1">
      <alignment horizontal="right" vertical="center"/>
    </xf>
    <xf numFmtId="0" fontId="0" fillId="0" borderId="32" xfId="0" applyFont="1" applyBorder="1" applyAlignment="1">
      <alignment horizontal="right" vertical="center"/>
    </xf>
    <xf numFmtId="0" fontId="7" fillId="0" borderId="9" xfId="0" applyFont="1" applyBorder="1" applyAlignment="1">
      <alignment horizontal="center" vertical="center"/>
    </xf>
    <xf numFmtId="0" fontId="11" fillId="0" borderId="8" xfId="0" applyFont="1" applyBorder="1" applyAlignment="1">
      <alignment horizontal="right" vertical="center"/>
    </xf>
    <xf numFmtId="0" fontId="11" fillId="0" borderId="32" xfId="0" applyFont="1" applyBorder="1" applyAlignment="1">
      <alignment horizontal="right" vertical="center"/>
    </xf>
    <xf numFmtId="2" fontId="0" fillId="0" borderId="28" xfId="0" applyNumberFormat="1" applyFont="1" applyBorder="1" applyAlignment="1">
      <alignment horizontal="right" vertical="center" wrapText="1"/>
    </xf>
    <xf numFmtId="0" fontId="1" fillId="0" borderId="32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32" xfId="0" applyFont="1" applyBorder="1" applyAlignment="1">
      <alignment horizontal="left" vertical="center"/>
    </xf>
    <xf numFmtId="0" fontId="16" fillId="0" borderId="8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2" fontId="1" fillId="0" borderId="28" xfId="0" applyNumberFormat="1" applyFont="1" applyBorder="1" applyAlignment="1">
      <alignment horizontal="left" vertical="center" wrapText="1"/>
    </xf>
    <xf numFmtId="2" fontId="16" fillId="0" borderId="28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vertical="center"/>
    </xf>
    <xf numFmtId="2" fontId="14" fillId="0" borderId="1" xfId="0" applyNumberFormat="1" applyFont="1" applyBorder="1" applyAlignment="1"/>
    <xf numFmtId="0" fontId="10" fillId="3" borderId="0" xfId="0" applyFont="1" applyFill="1"/>
    <xf numFmtId="0" fontId="10" fillId="4" borderId="0" xfId="0" applyFont="1" applyFill="1"/>
    <xf numFmtId="0" fontId="10" fillId="5" borderId="0" xfId="0" applyFont="1" applyFill="1"/>
    <xf numFmtId="0" fontId="10" fillId="6" borderId="0" xfId="0" applyFont="1" applyFill="1"/>
    <xf numFmtId="0" fontId="8" fillId="0" borderId="1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right" vertical="top"/>
    </xf>
    <xf numFmtId="0" fontId="1" fillId="0" borderId="18" xfId="3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7" fillId="0" borderId="30" xfId="3" applyFont="1" applyBorder="1" applyAlignment="1">
      <alignment horizontal="left" vertical="center" wrapText="1"/>
    </xf>
    <xf numFmtId="0" fontId="1" fillId="0" borderId="28" xfId="3" applyFont="1" applyBorder="1" applyAlignment="1">
      <alignment horizontal="left" vertical="center" wrapText="1"/>
    </xf>
    <xf numFmtId="0" fontId="17" fillId="0" borderId="30" xfId="3" applyFont="1" applyBorder="1" applyAlignment="1">
      <alignment horizontal="center" vertical="center" wrapText="1"/>
    </xf>
    <xf numFmtId="0" fontId="16" fillId="0" borderId="28" xfId="3" applyFont="1" applyBorder="1" applyAlignment="1">
      <alignment horizontal="center" vertical="center" wrapText="1"/>
    </xf>
    <xf numFmtId="0" fontId="9" fillId="0" borderId="10" xfId="3" applyFont="1" applyBorder="1" applyAlignment="1">
      <alignment horizontal="right" vertical="center"/>
    </xf>
    <xf numFmtId="0" fontId="0" fillId="0" borderId="29" xfId="0" applyFont="1" applyBorder="1" applyAlignment="1">
      <alignment horizontal="left" vertical="center" wrapText="1"/>
    </xf>
    <xf numFmtId="0" fontId="9" fillId="0" borderId="21" xfId="3" applyFont="1" applyBorder="1" applyAlignment="1">
      <alignment horizontal="right" vertical="center" wrapText="1"/>
    </xf>
    <xf numFmtId="0" fontId="15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1" fillId="0" borderId="7" xfId="3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17" fillId="0" borderId="31" xfId="3" applyFont="1" applyBorder="1" applyAlignment="1">
      <alignment horizontal="center" vertical="center" wrapText="1"/>
    </xf>
    <xf numFmtId="0" fontId="7" fillId="0" borderId="31" xfId="3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2" fontId="14" fillId="0" borderId="0" xfId="3" applyNumberFormat="1" applyFont="1" applyFill="1" applyBorder="1" applyAlignment="1">
      <alignment horizontal="right" vertical="center"/>
    </xf>
    <xf numFmtId="2" fontId="1" fillId="0" borderId="0" xfId="3" applyNumberFormat="1" applyFont="1"/>
    <xf numFmtId="2" fontId="17" fillId="0" borderId="11" xfId="3" applyNumberFormat="1" applyFont="1" applyBorder="1" applyAlignment="1">
      <alignment horizontal="center" vertical="center" wrapText="1"/>
    </xf>
    <xf numFmtId="2" fontId="7" fillId="0" borderId="8" xfId="3" applyNumberFormat="1" applyFont="1" applyBorder="1" applyAlignment="1">
      <alignment horizontal="left" vertical="center" wrapText="1"/>
    </xf>
    <xf numFmtId="2" fontId="0" fillId="0" borderId="11" xfId="0" applyNumberFormat="1" applyFont="1" applyBorder="1" applyAlignment="1">
      <alignment horizontal="left" vertical="center" wrapText="1"/>
    </xf>
    <xf numFmtId="2" fontId="0" fillId="0" borderId="11" xfId="0" applyNumberFormat="1" applyFont="1" applyBorder="1" applyAlignment="1">
      <alignment horizontal="right" vertical="center" wrapText="1"/>
    </xf>
    <xf numFmtId="0" fontId="0" fillId="0" borderId="21" xfId="0" applyFont="1" applyBorder="1" applyAlignment="1">
      <alignment horizontal="right" vertical="center" wrapText="1"/>
    </xf>
    <xf numFmtId="0" fontId="17" fillId="0" borderId="28" xfId="3" applyFont="1" applyBorder="1" applyAlignment="1">
      <alignment horizontal="right" vertical="center" wrapText="1"/>
    </xf>
    <xf numFmtId="0" fontId="7" fillId="0" borderId="28" xfId="3" applyFont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/>
    </xf>
    <xf numFmtId="2" fontId="1" fillId="0" borderId="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 horizontal="right"/>
    </xf>
    <xf numFmtId="2" fontId="14" fillId="0" borderId="5" xfId="0" applyNumberFormat="1" applyFont="1" applyBorder="1" applyAlignment="1"/>
    <xf numFmtId="0" fontId="1" fillId="0" borderId="0" xfId="0" applyFont="1"/>
    <xf numFmtId="0" fontId="7" fillId="0" borderId="8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top"/>
    </xf>
    <xf numFmtId="0" fontId="1" fillId="0" borderId="3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7" xfId="3" applyFont="1" applyBorder="1" applyAlignment="1">
      <alignment horizontal="center" vertical="center"/>
    </xf>
    <xf numFmtId="0" fontId="11" fillId="0" borderId="8" xfId="0" applyFont="1" applyBorder="1" applyAlignment="1">
      <alignment horizontal="left" vertical="center"/>
    </xf>
    <xf numFmtId="0" fontId="11" fillId="0" borderId="32" xfId="0" applyFont="1" applyBorder="1" applyAlignment="1">
      <alignment horizontal="left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/>
    </xf>
    <xf numFmtId="2" fontId="16" fillId="0" borderId="38" xfId="0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right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right" vertical="center"/>
    </xf>
    <xf numFmtId="2" fontId="0" fillId="0" borderId="40" xfId="0" applyNumberFormat="1" applyFont="1" applyBorder="1" applyAlignment="1">
      <alignment horizontal="right" vertical="center" wrapText="1"/>
    </xf>
    <xf numFmtId="0" fontId="8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right" vertical="center"/>
    </xf>
    <xf numFmtId="0" fontId="0" fillId="0" borderId="30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center" vertical="center" wrapText="1"/>
    </xf>
    <xf numFmtId="2" fontId="0" fillId="0" borderId="8" xfId="0" applyNumberFormat="1" applyFont="1" applyBorder="1" applyAlignment="1">
      <alignment horizontal="left" vertical="center" wrapText="1"/>
    </xf>
    <xf numFmtId="2" fontId="0" fillId="0" borderId="28" xfId="0" applyNumberFormat="1" applyFont="1" applyBorder="1" applyAlignment="1">
      <alignment horizontal="center" vertical="center" wrapText="1"/>
    </xf>
    <xf numFmtId="0" fontId="18" fillId="0" borderId="34" xfId="0" applyFont="1" applyBorder="1" applyAlignment="1">
      <alignment horizontal="right" vertical="center" wrapText="1"/>
    </xf>
    <xf numFmtId="0" fontId="18" fillId="0" borderId="31" xfId="0" applyFont="1" applyBorder="1" applyAlignment="1">
      <alignment horizontal="right" vertical="center" wrapText="1"/>
    </xf>
    <xf numFmtId="0" fontId="8" fillId="0" borderId="44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right" vertical="center" wrapText="1"/>
    </xf>
    <xf numFmtId="0" fontId="18" fillId="0" borderId="35" xfId="0" applyFont="1" applyBorder="1" applyAlignment="1">
      <alignment horizontal="right" vertical="center" wrapText="1"/>
    </xf>
    <xf numFmtId="0" fontId="18" fillId="0" borderId="51" xfId="0" applyFont="1" applyBorder="1" applyAlignment="1">
      <alignment horizontal="right" vertical="center" wrapText="1"/>
    </xf>
    <xf numFmtId="0" fontId="18" fillId="0" borderId="39" xfId="0" applyFont="1" applyBorder="1" applyAlignment="1">
      <alignment horizontal="center" vertical="center" wrapText="1"/>
    </xf>
    <xf numFmtId="0" fontId="18" fillId="0" borderId="49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18" fillId="0" borderId="39" xfId="0" applyFont="1" applyBorder="1" applyAlignment="1">
      <alignment horizontal="right" vertical="center" wrapText="1"/>
    </xf>
    <xf numFmtId="0" fontId="18" fillId="0" borderId="1" xfId="0" applyFont="1" applyBorder="1" applyAlignment="1">
      <alignment horizontal="right" vertical="center" wrapText="1"/>
    </xf>
    <xf numFmtId="0" fontId="18" fillId="0" borderId="49" xfId="0" applyFont="1" applyBorder="1" applyAlignment="1">
      <alignment horizontal="right" vertical="center" wrapText="1"/>
    </xf>
    <xf numFmtId="0" fontId="18" fillId="0" borderId="5" xfId="0" applyFont="1" applyBorder="1" applyAlignment="1">
      <alignment horizontal="right" vertical="center" wrapText="1"/>
    </xf>
    <xf numFmtId="0" fontId="11" fillId="0" borderId="1" xfId="0" applyFont="1" applyBorder="1" applyAlignment="1">
      <alignment horizontal="left" vertical="center"/>
    </xf>
    <xf numFmtId="0" fontId="11" fillId="0" borderId="53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/>
    </xf>
    <xf numFmtId="0" fontId="11" fillId="0" borderId="48" xfId="0" applyFont="1" applyBorder="1" applyAlignment="1">
      <alignment horizontal="left" vertical="center" wrapText="1"/>
    </xf>
    <xf numFmtId="0" fontId="11" fillId="0" borderId="52" xfId="0" applyFont="1" applyBorder="1" applyAlignment="1">
      <alignment horizontal="right" vertical="center"/>
    </xf>
    <xf numFmtId="0" fontId="11" fillId="0" borderId="47" xfId="0" applyFont="1" applyBorder="1" applyAlignment="1">
      <alignment horizontal="right" vertical="center"/>
    </xf>
    <xf numFmtId="2" fontId="18" fillId="0" borderId="40" xfId="0" applyNumberFormat="1" applyFont="1" applyBorder="1" applyAlignment="1">
      <alignment horizontal="center" vertical="center" wrapText="1"/>
    </xf>
    <xf numFmtId="2" fontId="18" fillId="0" borderId="50" xfId="0" applyNumberFormat="1" applyFont="1" applyBorder="1" applyAlignment="1">
      <alignment horizontal="center" vertical="center" wrapText="1"/>
    </xf>
    <xf numFmtId="0" fontId="0" fillId="0" borderId="52" xfId="0" applyFont="1" applyBorder="1" applyAlignment="1">
      <alignment horizontal="right" vertical="center"/>
    </xf>
    <xf numFmtId="0" fontId="0" fillId="0" borderId="47" xfId="0" applyFont="1" applyBorder="1" applyAlignment="1">
      <alignment horizontal="right" vertical="center"/>
    </xf>
    <xf numFmtId="0" fontId="11" fillId="0" borderId="13" xfId="0" applyFont="1" applyBorder="1" applyAlignment="1">
      <alignment horizontal="right" vertical="center"/>
    </xf>
    <xf numFmtId="0" fontId="11" fillId="0" borderId="54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 wrapText="1"/>
    </xf>
    <xf numFmtId="2" fontId="11" fillId="0" borderId="24" xfId="0" applyNumberFormat="1" applyFont="1" applyBorder="1" applyAlignment="1">
      <alignment horizontal="right" vertical="center" wrapText="1"/>
    </xf>
    <xf numFmtId="2" fontId="11" fillId="0" borderId="14" xfId="0" applyNumberFormat="1" applyFont="1" applyBorder="1" applyAlignment="1">
      <alignment horizontal="right" vertical="center" wrapText="1"/>
    </xf>
    <xf numFmtId="2" fontId="0" fillId="0" borderId="1" xfId="0" applyNumberFormat="1" applyFont="1" applyBorder="1" applyAlignment="1">
      <alignment horizontal="right" vertical="center" wrapText="1"/>
    </xf>
    <xf numFmtId="2" fontId="0" fillId="0" borderId="5" xfId="0" applyNumberFormat="1" applyFont="1" applyBorder="1" applyAlignment="1">
      <alignment horizontal="right" vertical="center" wrapText="1"/>
    </xf>
    <xf numFmtId="0" fontId="1" fillId="0" borderId="15" xfId="3" applyFont="1" applyBorder="1" applyAlignment="1">
      <alignment horizontal="center" vertical="center" wrapText="1"/>
    </xf>
    <xf numFmtId="0" fontId="1" fillId="0" borderId="28" xfId="3" applyFont="1" applyBorder="1" applyAlignment="1">
      <alignment horizontal="center" vertical="center" wrapText="1"/>
    </xf>
    <xf numFmtId="0" fontId="1" fillId="0" borderId="2" xfId="3" applyFont="1" applyBorder="1" applyAlignment="1">
      <alignment horizontal="center" vertical="center"/>
    </xf>
    <xf numFmtId="0" fontId="1" fillId="0" borderId="7" xfId="3" applyFont="1" applyBorder="1" applyAlignment="1">
      <alignment horizontal="center" vertical="center"/>
    </xf>
    <xf numFmtId="0" fontId="7" fillId="0" borderId="17" xfId="3" applyFont="1" applyBorder="1" applyAlignment="1">
      <alignment horizontal="center" vertical="center" wrapText="1"/>
    </xf>
    <xf numFmtId="0" fontId="7" fillId="0" borderId="30" xfId="3" applyFont="1" applyBorder="1" applyAlignment="1">
      <alignment horizontal="center" vertical="center" wrapText="1"/>
    </xf>
    <xf numFmtId="0" fontId="1" fillId="0" borderId="26" xfId="3" applyFont="1" applyBorder="1" applyAlignment="1">
      <alignment horizontal="center" vertical="center" wrapText="1"/>
    </xf>
    <xf numFmtId="0" fontId="1" fillId="0" borderId="27" xfId="3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/>
    </xf>
    <xf numFmtId="0" fontId="7" fillId="0" borderId="26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8" fillId="0" borderId="33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top"/>
    </xf>
    <xf numFmtId="0" fontId="1" fillId="0" borderId="0" xfId="0" applyFont="1" applyAlignment="1">
      <alignment horizontal="right"/>
    </xf>
    <xf numFmtId="0" fontId="1" fillId="0" borderId="26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right" vertical="top"/>
    </xf>
    <xf numFmtId="0" fontId="0" fillId="0" borderId="0" xfId="0" applyBorder="1" applyAlignment="1"/>
    <xf numFmtId="0" fontId="7" fillId="0" borderId="2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1" fillId="0" borderId="55" xfId="0" applyFont="1" applyBorder="1" applyAlignment="1">
      <alignment horizontal="right" vertical="center"/>
    </xf>
    <xf numFmtId="0" fontId="11" fillId="0" borderId="9" xfId="0" applyFont="1" applyBorder="1" applyAlignment="1">
      <alignment horizontal="left" vertical="center"/>
    </xf>
    <xf numFmtId="0" fontId="11" fillId="0" borderId="56" xfId="0" applyFont="1" applyBorder="1" applyAlignment="1">
      <alignment horizontal="left" vertical="center" wrapText="1"/>
    </xf>
    <xf numFmtId="2" fontId="11" fillId="0" borderId="56" xfId="0" applyNumberFormat="1" applyFont="1" applyBorder="1" applyAlignment="1">
      <alignment horizontal="right" vertical="center" wrapText="1"/>
    </xf>
    <xf numFmtId="2" fontId="11" fillId="0" borderId="18" xfId="0" applyNumberFormat="1" applyFont="1" applyBorder="1" applyAlignment="1">
      <alignment horizontal="right" vertical="center" wrapText="1"/>
    </xf>
    <xf numFmtId="0" fontId="11" fillId="0" borderId="9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30" xfId="3" applyFont="1" applyBorder="1" applyAlignment="1">
      <alignment horizontal="left" vertical="center" wrapText="1"/>
    </xf>
    <xf numFmtId="0" fontId="11" fillId="0" borderId="31" xfId="3" applyFont="1" applyBorder="1" applyAlignment="1">
      <alignment horizontal="left" vertical="center" wrapText="1"/>
    </xf>
    <xf numFmtId="2" fontId="11" fillId="0" borderId="8" xfId="3" applyNumberFormat="1" applyFont="1" applyBorder="1" applyAlignment="1">
      <alignment horizontal="left" vertical="center" wrapText="1"/>
    </xf>
    <xf numFmtId="0" fontId="11" fillId="0" borderId="28" xfId="3" applyFont="1" applyBorder="1" applyAlignment="1">
      <alignment horizontal="right" vertical="center" wrapText="1"/>
    </xf>
    <xf numFmtId="0" fontId="9" fillId="0" borderId="7" xfId="3" applyFont="1" applyBorder="1" applyAlignment="1">
      <alignment horizontal="right" vertical="center"/>
    </xf>
    <xf numFmtId="2" fontId="11" fillId="0" borderId="8" xfId="3" applyNumberFormat="1" applyFont="1" applyBorder="1" applyAlignment="1">
      <alignment horizontal="right" vertical="center" wrapText="1"/>
    </xf>
    <xf numFmtId="0" fontId="9" fillId="0" borderId="28" xfId="3" applyFont="1" applyBorder="1" applyAlignment="1">
      <alignment horizontal="right" vertical="center" wrapText="1"/>
    </xf>
    <xf numFmtId="0" fontId="0" fillId="0" borderId="19" xfId="0" applyFont="1" applyBorder="1" applyAlignment="1">
      <alignment horizontal="right" vertical="center" wrapText="1"/>
    </xf>
    <xf numFmtId="0" fontId="11" fillId="0" borderId="31" xfId="3" applyFont="1" applyBorder="1" applyAlignment="1">
      <alignment horizontal="right" vertical="center" wrapText="1"/>
    </xf>
    <xf numFmtId="0" fontId="10" fillId="7" borderId="0" xfId="0" applyFont="1" applyFill="1"/>
  </cellXfs>
  <cellStyles count="17">
    <cellStyle name="Excel Built-in Normal" xfId="2"/>
    <cellStyle name="Excel Built-in Normal 1" xfId="8"/>
    <cellStyle name="Excel Built-in Normal 2" xfId="7"/>
    <cellStyle name="TableStyleLight1" xfId="1"/>
    <cellStyle name="Обычный" xfId="0" builtinId="0"/>
    <cellStyle name="Обычный 2" xfId="3"/>
    <cellStyle name="Обычный 2 2" xfId="9"/>
    <cellStyle name="Обычный 2 3" xfId="4"/>
    <cellStyle name="Обычный 3" xfId="5"/>
    <cellStyle name="Обычный 4" xfId="10"/>
    <cellStyle name="Обычный 4 2" xfId="11"/>
    <cellStyle name="Обычный 4 3" xfId="12"/>
    <cellStyle name="Обычный 4 4" xfId="13"/>
    <cellStyle name="Обычный 4 5" xfId="6"/>
    <cellStyle name="Обычный 5" xfId="14"/>
    <cellStyle name="Обычный 6" xfId="15"/>
    <cellStyle name="Обычный 7" xfId="16"/>
  </cellStyles>
  <dxfs count="116"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 patternType="solid"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</dxfs>
  <tableStyles count="0" defaultTableStyle="TableStyleMedium9" defaultPivotStyle="PivotStyleLight16"/>
  <colors>
    <mruColors>
      <color rgb="FFCCFF99"/>
      <color rgb="FFFF0066"/>
      <color rgb="FFFFFF66"/>
      <color rgb="FF0000CC"/>
      <color rgb="FFF2900E"/>
      <color rgb="FFFADD06"/>
      <color rgb="FFFABA06"/>
      <color rgb="FFA60206"/>
      <color rgb="FFC30101"/>
      <color rgb="FFFB5B6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 Французский язык </a:t>
            </a:r>
            <a:r>
              <a:rPr lang="ru-RU" baseline="0"/>
              <a:t> ОГЭ  2022-2023</a:t>
            </a:r>
            <a:endParaRPr lang="ru-RU"/>
          </a:p>
        </c:rich>
      </c:tx>
      <c:layout>
        <c:manualLayout>
          <c:xMode val="edge"/>
          <c:yMode val="edge"/>
          <c:x val="4.7284368113184282E-2"/>
          <c:y val="2.2592007914499647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107694748093213E-2"/>
          <c:y val="0.16531053831219211"/>
          <c:w val="0.95892305251906784"/>
          <c:h val="0.52595669113034049"/>
        </c:manualLayout>
      </c:layout>
      <c:lineChart>
        <c:grouping val="standard"/>
        <c:varyColors val="0"/>
        <c:ser>
          <c:idx val="2"/>
          <c:order val="0"/>
          <c:tx>
            <c:v>2023 ср. балл по городу</c:v>
          </c:tx>
          <c:spPr>
            <a:ln w="25400">
              <a:solidFill>
                <a:srgbClr val="92D050"/>
              </a:solidFill>
            </a:ln>
          </c:spPr>
          <c:marker>
            <c:symbol val="none"/>
          </c:marker>
          <c:cat>
            <c:strRef>
              <c:f>'Франц-9 диаграмма по районам'!$B$4:$B$10</c:f>
              <c:strCache>
                <c:ptCount val="7"/>
                <c:pt idx="0">
                  <c:v>по городу Красноярску</c:v>
                </c:pt>
                <c:pt idx="1">
                  <c:v>КИРОВСКИЙ РАЙОН</c:v>
                </c:pt>
                <c:pt idx="2">
                  <c:v>МАОУ Гимназия № 4</c:v>
                </c:pt>
                <c:pt idx="3">
                  <c:v>СОВЕТСКИЙ РАЙОН</c:v>
                </c:pt>
                <c:pt idx="4">
                  <c:v>МАОУ СШ № 151</c:v>
                </c:pt>
                <c:pt idx="5">
                  <c:v>ЦЕНТРАЛЬНЫЙ РАЙОН</c:v>
                </c:pt>
                <c:pt idx="6">
                  <c:v>МАОУ Гимназия № 2</c:v>
                </c:pt>
              </c:strCache>
            </c:strRef>
          </c:cat>
          <c:val>
            <c:numRef>
              <c:f>'Франц-9 диаграмма по районам'!$E$4:$E$10</c:f>
              <c:numCache>
                <c:formatCode>0,00</c:formatCode>
                <c:ptCount val="7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</c:numCache>
            </c:numRef>
          </c:val>
          <c:smooth val="0"/>
        </c:ser>
        <c:ser>
          <c:idx val="3"/>
          <c:order val="1"/>
          <c:tx>
            <c:v>2023 ср. балл ОУ</c:v>
          </c:tx>
          <c:spPr>
            <a:ln w="25400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'Франц-9 диаграмма по районам'!$B$4:$B$10</c:f>
              <c:strCache>
                <c:ptCount val="7"/>
                <c:pt idx="0">
                  <c:v>по городу Красноярску</c:v>
                </c:pt>
                <c:pt idx="1">
                  <c:v>КИРОВСКИЙ РАЙОН</c:v>
                </c:pt>
                <c:pt idx="2">
                  <c:v>МАОУ Гимназия № 4</c:v>
                </c:pt>
                <c:pt idx="3">
                  <c:v>СОВЕТСКИЙ РАЙОН</c:v>
                </c:pt>
                <c:pt idx="4">
                  <c:v>МАОУ СШ № 151</c:v>
                </c:pt>
                <c:pt idx="5">
                  <c:v>ЦЕНТРАЛЬНЫЙ РАЙОН</c:v>
                </c:pt>
                <c:pt idx="6">
                  <c:v>МАОУ Гимназия № 2</c:v>
                </c:pt>
              </c:strCache>
            </c:strRef>
          </c:cat>
          <c:val>
            <c:numRef>
              <c:f>'Франц-9 диаграмма по районам'!$D$4:$D$10</c:f>
              <c:numCache>
                <c:formatCode>0,00</c:formatCode>
                <c:ptCount val="7"/>
                <c:pt idx="0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</c:numCache>
            </c:numRef>
          </c:val>
          <c:smooth val="0"/>
        </c:ser>
        <c:ser>
          <c:idx val="0"/>
          <c:order val="2"/>
          <c:tx>
            <c:v>2022 ср. балл по городу</c:v>
          </c:tx>
          <c:spPr>
            <a:ln w="25400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strRef>
              <c:f>'Франц-9 диаграмма по районам'!$B$4:$B$10</c:f>
              <c:strCache>
                <c:ptCount val="7"/>
                <c:pt idx="0">
                  <c:v>по городу Красноярску</c:v>
                </c:pt>
                <c:pt idx="1">
                  <c:v>КИРОВСКИЙ РАЙОН</c:v>
                </c:pt>
                <c:pt idx="2">
                  <c:v>МАОУ Гимназия № 4</c:v>
                </c:pt>
                <c:pt idx="3">
                  <c:v>СОВЕТСКИЙ РАЙОН</c:v>
                </c:pt>
                <c:pt idx="4">
                  <c:v>МАОУ СШ № 151</c:v>
                </c:pt>
                <c:pt idx="5">
                  <c:v>ЦЕНТРАЛЬНЫЙ РАЙОН</c:v>
                </c:pt>
                <c:pt idx="6">
                  <c:v>МАОУ Гимназия № 2</c:v>
                </c:pt>
              </c:strCache>
            </c:strRef>
          </c:cat>
          <c:val>
            <c:numRef>
              <c:f>'Франц-9 диаграмма по районам'!$I$4:$I$10</c:f>
              <c:numCache>
                <c:formatCode>0,00</c:formatCode>
                <c:ptCount val="7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8CB-49F0-B680-A791C427F8FA}"/>
            </c:ext>
          </c:extLst>
        </c:ser>
        <c:ser>
          <c:idx val="1"/>
          <c:order val="3"/>
          <c:tx>
            <c:v>2022 ср. балл ОУ</c:v>
          </c:tx>
          <c:spPr>
            <a:ln w="25400" cap="rnd">
              <a:solidFill>
                <a:srgbClr val="FFFF00"/>
              </a:solidFill>
              <a:round/>
            </a:ln>
            <a:effectLst/>
          </c:spPr>
          <c:marker>
            <c:symbol val="none"/>
          </c:marker>
          <c:cat>
            <c:strRef>
              <c:f>'Франц-9 диаграмма по районам'!$B$4:$B$10</c:f>
              <c:strCache>
                <c:ptCount val="7"/>
                <c:pt idx="0">
                  <c:v>по городу Красноярску</c:v>
                </c:pt>
                <c:pt idx="1">
                  <c:v>КИРОВСКИЙ РАЙОН</c:v>
                </c:pt>
                <c:pt idx="2">
                  <c:v>МАОУ Гимназия № 4</c:v>
                </c:pt>
                <c:pt idx="3">
                  <c:v>СОВЕТСКИЙ РАЙОН</c:v>
                </c:pt>
                <c:pt idx="4">
                  <c:v>МАОУ СШ № 151</c:v>
                </c:pt>
                <c:pt idx="5">
                  <c:v>ЦЕНТРАЛЬНЫЙ РАЙОН</c:v>
                </c:pt>
                <c:pt idx="6">
                  <c:v>МАОУ Гимназия № 2</c:v>
                </c:pt>
              </c:strCache>
            </c:strRef>
          </c:cat>
          <c:val>
            <c:numRef>
              <c:f>'Франц-9 диаграмма по районам'!$H$4:$H$10</c:f>
              <c:numCache>
                <c:formatCode>0,00</c:formatCode>
                <c:ptCount val="7"/>
                <c:pt idx="0">
                  <c:v>4</c:v>
                </c:pt>
                <c:pt idx="1">
                  <c:v>4</c:v>
                </c:pt>
                <c:pt idx="2">
                  <c:v>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8CB-49F0-B680-A791C427F8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984512"/>
        <c:axId val="59986304"/>
      </c:lineChart>
      <c:catAx>
        <c:axId val="59984512"/>
        <c:scaling>
          <c:orientation val="minMax"/>
        </c:scaling>
        <c:delete val="0"/>
        <c:axPos val="b"/>
        <c:numFmt formatCode="\О\с\н\о\в\н\о\й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9986304"/>
        <c:crosses val="autoZero"/>
        <c:auto val="1"/>
        <c:lblAlgn val="ctr"/>
        <c:lblOffset val="100"/>
        <c:noMultiLvlLbl val="0"/>
      </c:catAx>
      <c:valAx>
        <c:axId val="59986304"/>
        <c:scaling>
          <c:orientation val="minMax"/>
          <c:max val="5"/>
          <c:min val="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,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9984512"/>
        <c:crosses val="autoZero"/>
        <c:crossBetween val="between"/>
        <c:majorUnit val="0.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1349209606262056E-2"/>
          <c:y val="8.1565947531142199E-2"/>
          <c:w val="0.93307739725360894"/>
          <c:h val="5.32516677993938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11905</xdr:rowOff>
    </xdr:from>
    <xdr:to>
      <xdr:col>10</xdr:col>
      <xdr:colOff>508000</xdr:colOff>
      <xdr:row>0</xdr:row>
      <xdr:rowOff>4286250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4893A542-78A6-449C-9F01-EC14603272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24345</xdr:colOff>
      <xdr:row>0</xdr:row>
      <xdr:rowOff>2423581</xdr:rowOff>
    </xdr:from>
    <xdr:to>
      <xdr:col>20</xdr:col>
      <xdr:colOff>159207</xdr:colOff>
      <xdr:row>0</xdr:row>
      <xdr:rowOff>2656417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EB877C97-151D-49C9-AF79-0799F103B808}"/>
            </a:ext>
          </a:extLst>
        </xdr:cNvPr>
        <xdr:cNvSpPr txBox="1"/>
      </xdr:nvSpPr>
      <xdr:spPr>
        <a:xfrm>
          <a:off x="15502470" y="2423581"/>
          <a:ext cx="1354062" cy="23283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ru-RU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0.5212</cdr:x>
      <cdr:y>0.16424</cdr:y>
    </cdr:from>
    <cdr:to>
      <cdr:x>0.52317</cdr:x>
      <cdr:y>0.7069</cdr:y>
    </cdr:to>
    <cdr:cxnSp macro="">
      <cdr:nvCxnSpPr>
        <cdr:cNvPr id="3" name="Прямая соединительная линия 2"/>
        <cdr:cNvCxnSpPr/>
      </cdr:nvCxnSpPr>
      <cdr:spPr>
        <a:xfrm xmlns:a="http://schemas.openxmlformats.org/drawingml/2006/main">
          <a:off x="3695743" y="702018"/>
          <a:ext cx="13969" cy="231951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0.79581</cdr:x>
      <cdr:y>0.16177</cdr:y>
    </cdr:from>
    <cdr:to>
      <cdr:x>0.79601</cdr:x>
      <cdr:y>0.71774</cdr:y>
    </cdr:to>
    <cdr:cxnSp macro="">
      <cdr:nvCxnSpPr>
        <cdr:cNvPr id="5" name="Прямая соединительная линия 4"/>
        <cdr:cNvCxnSpPr/>
      </cdr:nvCxnSpPr>
      <cdr:spPr>
        <a:xfrm xmlns:a="http://schemas.openxmlformats.org/drawingml/2006/main" flipH="1">
          <a:off x="5642967" y="691470"/>
          <a:ext cx="1418" cy="2376407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0.24925</cdr:x>
      <cdr:y>0.16806</cdr:y>
    </cdr:from>
    <cdr:to>
      <cdr:x>0.25075</cdr:x>
      <cdr:y>0.70288</cdr:y>
    </cdr:to>
    <cdr:cxnSp macro="">
      <cdr:nvCxnSpPr>
        <cdr:cNvPr id="4" name="Прямая соединительная линия 3"/>
        <cdr:cNvCxnSpPr/>
      </cdr:nvCxnSpPr>
      <cdr:spPr>
        <a:xfrm xmlns:a="http://schemas.openxmlformats.org/drawingml/2006/main">
          <a:off x="1767417" y="718345"/>
          <a:ext cx="10583" cy="228600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abSelected="1" zoomScale="90" zoomScaleNormal="90" workbookViewId="0">
      <selection activeCell="B2" sqref="B2:B3"/>
    </sheetView>
  </sheetViews>
  <sheetFormatPr defaultRowHeight="24" customHeight="1" x14ac:dyDescent="0.25"/>
  <cols>
    <col min="1" max="1" width="5.7109375" style="13" customWidth="1"/>
    <col min="2" max="2" width="30.85546875" style="13" customWidth="1"/>
    <col min="3" max="10" width="7.7109375" style="13" customWidth="1"/>
    <col min="11" max="11" width="8.7109375" style="13" customWidth="1"/>
    <col min="12" max="12" width="9.140625" style="13" customWidth="1"/>
    <col min="13" max="16384" width="9.140625" style="13"/>
  </cols>
  <sheetData>
    <row r="1" spans="1:14" ht="345" customHeight="1" thickBot="1" x14ac:dyDescent="0.3"/>
    <row r="2" spans="1:14" ht="18" customHeight="1" x14ac:dyDescent="0.25">
      <c r="A2" s="137" t="s">
        <v>0</v>
      </c>
      <c r="B2" s="139" t="s">
        <v>22</v>
      </c>
      <c r="C2" s="141">
        <v>2023</v>
      </c>
      <c r="D2" s="142"/>
      <c r="E2" s="142"/>
      <c r="F2" s="135"/>
      <c r="G2" s="141">
        <v>2022</v>
      </c>
      <c r="H2" s="142"/>
      <c r="I2" s="142"/>
      <c r="J2" s="135"/>
      <c r="K2" s="135" t="s">
        <v>23</v>
      </c>
    </row>
    <row r="3" spans="1:14" ht="37.5" customHeight="1" thickBot="1" x14ac:dyDescent="0.3">
      <c r="A3" s="138"/>
      <c r="B3" s="140"/>
      <c r="C3" s="45" t="s">
        <v>10</v>
      </c>
      <c r="D3" s="46" t="s">
        <v>11</v>
      </c>
      <c r="E3" s="49" t="s">
        <v>12</v>
      </c>
      <c r="F3" s="48" t="s">
        <v>8</v>
      </c>
      <c r="G3" s="45" t="s">
        <v>10</v>
      </c>
      <c r="H3" s="46" t="s">
        <v>11</v>
      </c>
      <c r="I3" s="49" t="s">
        <v>12</v>
      </c>
      <c r="J3" s="48" t="s">
        <v>8</v>
      </c>
      <c r="K3" s="136"/>
    </row>
    <row r="4" spans="1:14" ht="15" customHeight="1" thickBot="1" x14ac:dyDescent="0.3">
      <c r="A4" s="59"/>
      <c r="B4" s="52" t="s">
        <v>26</v>
      </c>
      <c r="C4" s="62">
        <v>1</v>
      </c>
      <c r="D4" s="67">
        <f>AVERAGE(D6,D8,D10)</f>
        <v>3</v>
      </c>
      <c r="E4" s="67">
        <v>3</v>
      </c>
      <c r="F4" s="72"/>
      <c r="G4" s="62">
        <v>1</v>
      </c>
      <c r="H4" s="67">
        <f>AVERAGE(H6,H8,H10)</f>
        <v>4</v>
      </c>
      <c r="I4" s="67">
        <v>4</v>
      </c>
      <c r="J4" s="72"/>
      <c r="K4" s="53"/>
      <c r="M4" s="44"/>
      <c r="N4" s="10" t="s">
        <v>17</v>
      </c>
    </row>
    <row r="5" spans="1:14" ht="15" customHeight="1" thickBot="1" x14ac:dyDescent="0.3">
      <c r="A5" s="59"/>
      <c r="B5" s="50" t="s">
        <v>30</v>
      </c>
      <c r="C5" s="63"/>
      <c r="D5" s="68"/>
      <c r="E5" s="68">
        <v>3</v>
      </c>
      <c r="F5" s="73"/>
      <c r="G5" s="63">
        <v>1</v>
      </c>
      <c r="H5" s="68">
        <f>SUM(H6)</f>
        <v>4</v>
      </c>
      <c r="I5" s="68">
        <v>4</v>
      </c>
      <c r="J5" s="73"/>
      <c r="K5" s="51"/>
      <c r="M5" s="42"/>
      <c r="N5" s="10" t="s">
        <v>18</v>
      </c>
    </row>
    <row r="6" spans="1:14" ht="15" customHeight="1" thickBot="1" x14ac:dyDescent="0.3">
      <c r="A6" s="54">
        <v>1</v>
      </c>
      <c r="B6" s="55" t="s">
        <v>31</v>
      </c>
      <c r="C6" s="193"/>
      <c r="D6" s="70"/>
      <c r="E6" s="70">
        <v>3</v>
      </c>
      <c r="F6" s="71">
        <v>3</v>
      </c>
      <c r="G6" s="193">
        <v>1</v>
      </c>
      <c r="H6" s="70">
        <v>4</v>
      </c>
      <c r="I6" s="70">
        <v>4</v>
      </c>
      <c r="J6" s="71">
        <v>1</v>
      </c>
      <c r="K6" s="56">
        <f>J6+F6</f>
        <v>4</v>
      </c>
      <c r="M6" s="43"/>
      <c r="N6" s="10" t="s">
        <v>19</v>
      </c>
    </row>
    <row r="7" spans="1:14" ht="15" customHeight="1" thickBot="1" x14ac:dyDescent="0.3">
      <c r="A7" s="83"/>
      <c r="B7" s="50" t="s">
        <v>33</v>
      </c>
      <c r="C7" s="63">
        <v>1</v>
      </c>
      <c r="D7" s="68">
        <f>SUM(D8)</f>
        <v>3</v>
      </c>
      <c r="E7" s="68">
        <v>3</v>
      </c>
      <c r="F7" s="73"/>
      <c r="G7" s="63"/>
      <c r="H7" s="68"/>
      <c r="I7" s="68">
        <v>4</v>
      </c>
      <c r="J7" s="73"/>
      <c r="K7" s="51"/>
      <c r="M7" s="11"/>
      <c r="N7" s="10" t="s">
        <v>20</v>
      </c>
    </row>
    <row r="8" spans="1:14" ht="15" customHeight="1" thickBot="1" x14ac:dyDescent="0.3">
      <c r="A8" s="190">
        <v>1</v>
      </c>
      <c r="B8" s="186" t="s">
        <v>34</v>
      </c>
      <c r="C8" s="194">
        <v>1</v>
      </c>
      <c r="D8" s="191">
        <v>3</v>
      </c>
      <c r="E8" s="191">
        <v>3</v>
      </c>
      <c r="F8" s="189">
        <v>1</v>
      </c>
      <c r="G8" s="187"/>
      <c r="H8" s="188"/>
      <c r="I8" s="191">
        <v>4</v>
      </c>
      <c r="J8" s="189">
        <v>2</v>
      </c>
      <c r="K8" s="192">
        <f>J8+F8</f>
        <v>3</v>
      </c>
      <c r="M8" s="195"/>
      <c r="N8" s="10"/>
    </row>
    <row r="9" spans="1:14" ht="15" customHeight="1" thickBot="1" x14ac:dyDescent="0.3">
      <c r="A9" s="83"/>
      <c r="B9" s="50" t="s">
        <v>35</v>
      </c>
      <c r="C9" s="63">
        <v>1</v>
      </c>
      <c r="D9" s="68">
        <f>SUM(D10)</f>
        <v>3</v>
      </c>
      <c r="E9" s="68">
        <v>3</v>
      </c>
      <c r="F9" s="73"/>
      <c r="G9" s="63"/>
      <c r="H9" s="68"/>
      <c r="I9" s="68">
        <v>4</v>
      </c>
      <c r="J9" s="73"/>
      <c r="K9" s="51"/>
      <c r="M9" s="195"/>
      <c r="N9" s="10"/>
    </row>
    <row r="10" spans="1:14" ht="15" customHeight="1" thickBot="1" x14ac:dyDescent="0.3">
      <c r="A10" s="54">
        <v>1</v>
      </c>
      <c r="B10" s="55" t="s">
        <v>36</v>
      </c>
      <c r="C10" s="193">
        <v>1</v>
      </c>
      <c r="D10" s="70">
        <v>3</v>
      </c>
      <c r="E10" s="70">
        <v>3</v>
      </c>
      <c r="F10" s="71">
        <v>2</v>
      </c>
      <c r="G10" s="64"/>
      <c r="H10" s="69"/>
      <c r="I10" s="70">
        <v>4</v>
      </c>
      <c r="J10" s="71">
        <v>2</v>
      </c>
      <c r="K10" s="56">
        <f>J10+F10</f>
        <v>4</v>
      </c>
      <c r="M10" s="195"/>
      <c r="N10" s="10"/>
    </row>
    <row r="11" spans="1:14" ht="15" customHeight="1" x14ac:dyDescent="0.25">
      <c r="A11" s="57" t="s">
        <v>28</v>
      </c>
      <c r="B11" s="14"/>
      <c r="C11" s="14"/>
      <c r="D11" s="65">
        <f>AVERAGE(D10)</f>
        <v>3</v>
      </c>
      <c r="E11" s="14"/>
      <c r="F11" s="14"/>
      <c r="G11" s="14"/>
      <c r="H11" s="65">
        <f>AVERAGE(H6,H8,H10)</f>
        <v>4</v>
      </c>
      <c r="I11" s="14"/>
      <c r="J11" s="14"/>
      <c r="M11" s="195"/>
      <c r="N11" s="10"/>
    </row>
    <row r="12" spans="1:14" ht="15" customHeight="1" x14ac:dyDescent="0.25">
      <c r="A12" s="58" t="s">
        <v>29</v>
      </c>
      <c r="D12" s="66">
        <v>3</v>
      </c>
      <c r="H12" s="66">
        <v>4</v>
      </c>
    </row>
    <row r="13" spans="1:14" ht="15" customHeight="1" x14ac:dyDescent="0.25"/>
    <row r="14" spans="1:14" ht="15" customHeight="1" x14ac:dyDescent="0.25"/>
    <row r="15" spans="1:14" ht="15" customHeight="1" x14ac:dyDescent="0.25"/>
    <row r="16" spans="1:14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</sheetData>
  <mergeCells count="5">
    <mergeCell ref="K2:K3"/>
    <mergeCell ref="A2:A3"/>
    <mergeCell ref="B2:B3"/>
    <mergeCell ref="G2:J2"/>
    <mergeCell ref="C2:F2"/>
  </mergeCells>
  <conditionalFormatting sqref="D4:D12">
    <cfRule type="cellIs" dxfId="20" priority="30" stopIfTrue="1" operator="greaterThanOrEqual">
      <formula>4.5</formula>
    </cfRule>
    <cfRule type="cellIs" dxfId="19" priority="7" stopIfTrue="1" operator="between">
      <formula>$D$11</formula>
      <formula>4.5</formula>
    </cfRule>
    <cfRule type="cellIs" dxfId="18" priority="6" stopIfTrue="1" operator="between">
      <formula>3.5</formula>
      <formula>$D$11</formula>
    </cfRule>
    <cfRule type="cellIs" dxfId="17" priority="5" stopIfTrue="1" operator="lessThan">
      <formula>3.5</formula>
    </cfRule>
    <cfRule type="containsBlanks" dxfId="16" priority="4" stopIfTrue="1">
      <formula>LEN(TRIM(D4))=0</formula>
    </cfRule>
  </conditionalFormatting>
  <conditionalFormatting sqref="H4:H12">
    <cfRule type="cellIs" dxfId="11" priority="12" stopIfTrue="1" operator="greaterThanOrEqual">
      <formula>4.5</formula>
    </cfRule>
    <cfRule type="cellIs" dxfId="12" priority="11" stopIfTrue="1" operator="between">
      <formula>$H$11</formula>
      <formula>4.5</formula>
    </cfRule>
    <cfRule type="cellIs" dxfId="13" priority="10" stopIfTrue="1" operator="between">
      <formula>3.5</formula>
      <formula>$H$11</formula>
    </cfRule>
    <cfRule type="cellIs" dxfId="14" priority="9" stopIfTrue="1" operator="lessThan">
      <formula>3.5</formula>
    </cfRule>
    <cfRule type="cellIs" dxfId="15" priority="8" stopIfTrue="1" operator="equal">
      <formula>$H$11</formula>
    </cfRule>
    <cfRule type="containsBlanks" dxfId="10" priority="1">
      <formula>LEN(TRIM(H4))=0</formula>
    </cfRule>
  </conditionalFormatting>
  <pageMargins left="0.25" right="0.25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zoomScale="90" zoomScaleNormal="90" workbookViewId="0">
      <selection activeCell="C5" sqref="C5"/>
    </sheetView>
  </sheetViews>
  <sheetFormatPr defaultRowHeight="15" x14ac:dyDescent="0.25"/>
  <cols>
    <col min="1" max="1" width="4.7109375" customWidth="1"/>
    <col min="2" max="2" width="15.7109375" customWidth="1"/>
    <col min="3" max="3" width="21.5703125" customWidth="1"/>
    <col min="4" max="5" width="7.7109375" customWidth="1"/>
    <col min="6" max="6" width="15.7109375" customWidth="1"/>
    <col min="7" max="7" width="21.42578125" customWidth="1"/>
    <col min="8" max="9" width="7.7109375" customWidth="1"/>
    <col min="10" max="10" width="7.140625" customWidth="1"/>
  </cols>
  <sheetData>
    <row r="1" spans="1:12" x14ac:dyDescent="0.25">
      <c r="K1" s="44"/>
      <c r="L1" s="10" t="s">
        <v>17</v>
      </c>
    </row>
    <row r="2" spans="1:12" x14ac:dyDescent="0.25">
      <c r="C2" s="78" t="s">
        <v>6</v>
      </c>
      <c r="K2" s="42"/>
      <c r="L2" s="10" t="s">
        <v>18</v>
      </c>
    </row>
    <row r="3" spans="1:12" s="1" customFormat="1" ht="15.75" thickBot="1" x14ac:dyDescent="0.3">
      <c r="K3" s="43"/>
      <c r="L3" s="10" t="s">
        <v>19</v>
      </c>
    </row>
    <row r="4" spans="1:12" ht="15" customHeight="1" thickBot="1" x14ac:dyDescent="0.3">
      <c r="A4" s="144" t="s">
        <v>0</v>
      </c>
      <c r="B4" s="146">
        <v>2023</v>
      </c>
      <c r="C4" s="147"/>
      <c r="D4" s="147"/>
      <c r="E4" s="148"/>
      <c r="F4" s="146">
        <v>2022</v>
      </c>
      <c r="G4" s="147"/>
      <c r="H4" s="147"/>
      <c r="I4" s="148"/>
      <c r="K4" s="11"/>
      <c r="L4" s="10" t="s">
        <v>20</v>
      </c>
    </row>
    <row r="5" spans="1:12" ht="45" customHeight="1" thickBot="1" x14ac:dyDescent="0.3">
      <c r="A5" s="145"/>
      <c r="B5" s="79" t="s">
        <v>4</v>
      </c>
      <c r="C5" s="60" t="s">
        <v>13</v>
      </c>
      <c r="D5" s="60" t="s">
        <v>14</v>
      </c>
      <c r="E5" s="61" t="s">
        <v>15</v>
      </c>
      <c r="F5" s="79" t="s">
        <v>4</v>
      </c>
      <c r="G5" s="60" t="s">
        <v>13</v>
      </c>
      <c r="H5" s="60" t="s">
        <v>14</v>
      </c>
      <c r="I5" s="61" t="s">
        <v>15</v>
      </c>
    </row>
    <row r="6" spans="1:12" ht="15" customHeight="1" x14ac:dyDescent="0.25">
      <c r="A6" s="128">
        <v>1</v>
      </c>
      <c r="B6" s="129" t="s">
        <v>37</v>
      </c>
      <c r="C6" s="130" t="s">
        <v>34</v>
      </c>
      <c r="D6" s="131">
        <v>3</v>
      </c>
      <c r="E6" s="132">
        <v>3</v>
      </c>
      <c r="F6" s="129" t="s">
        <v>32</v>
      </c>
      <c r="G6" s="130" t="s">
        <v>31</v>
      </c>
      <c r="H6" s="131">
        <v>4</v>
      </c>
      <c r="I6" s="132">
        <v>4</v>
      </c>
    </row>
    <row r="7" spans="1:12" ht="15" customHeight="1" thickBot="1" x14ac:dyDescent="0.3">
      <c r="A7" s="178">
        <v>2</v>
      </c>
      <c r="B7" s="179" t="s">
        <v>38</v>
      </c>
      <c r="C7" s="180" t="s">
        <v>36</v>
      </c>
      <c r="D7" s="181">
        <v>3</v>
      </c>
      <c r="E7" s="182">
        <v>3</v>
      </c>
      <c r="F7" s="183"/>
      <c r="G7" s="184"/>
      <c r="H7" s="184"/>
      <c r="I7" s="185"/>
    </row>
    <row r="8" spans="1:12" x14ac:dyDescent="0.25">
      <c r="B8" s="143" t="s">
        <v>27</v>
      </c>
      <c r="C8" s="143"/>
      <c r="D8" s="76">
        <f>AVERAGE(D6:D7)</f>
        <v>3</v>
      </c>
      <c r="F8" s="143"/>
      <c r="G8" s="143"/>
      <c r="H8" s="76">
        <f>AVERAGE(H6:H7)</f>
        <v>4</v>
      </c>
    </row>
  </sheetData>
  <mergeCells count="5">
    <mergeCell ref="A4:A5"/>
    <mergeCell ref="B4:E4"/>
    <mergeCell ref="B8:C8"/>
    <mergeCell ref="F4:I4"/>
    <mergeCell ref="F8:G8"/>
  </mergeCells>
  <conditionalFormatting sqref="H6:H7">
    <cfRule type="containsBlanks" dxfId="100" priority="1" stopIfTrue="1">
      <formula>LEN(TRIM(H6))=0</formula>
    </cfRule>
    <cfRule type="cellIs" dxfId="99" priority="2" stopIfTrue="1" operator="lessThan">
      <formula>3.5</formula>
    </cfRule>
    <cfRule type="cellIs" dxfId="98" priority="4" operator="between">
      <formula>3.504</formula>
      <formula>3.5</formula>
    </cfRule>
    <cfRule type="cellIs" dxfId="97" priority="5" stopIfTrue="1" operator="between">
      <formula>4.5</formula>
      <formula>3.5</formula>
    </cfRule>
    <cfRule type="cellIs" dxfId="96" priority="7" stopIfTrue="1" operator="greaterThanOrEqual">
      <formula>4.5</formula>
    </cfRule>
  </conditionalFormatting>
  <conditionalFormatting sqref="D6:D7">
    <cfRule type="containsBlanks" dxfId="95" priority="9" stopIfTrue="1">
      <formula>LEN(TRIM(D6))=0</formula>
    </cfRule>
    <cfRule type="cellIs" dxfId="94" priority="10" stopIfTrue="1" operator="lessThan">
      <formula>3.5</formula>
    </cfRule>
    <cfRule type="cellIs" dxfId="93" priority="11" stopIfTrue="1" operator="between">
      <formula>3.5</formula>
      <formula>3.504</formula>
    </cfRule>
    <cfRule type="cellIs" dxfId="92" priority="12" stopIfTrue="1" operator="between">
      <formula>4.5</formula>
      <formula>3.5</formula>
    </cfRule>
    <cfRule type="cellIs" dxfId="91" priority="26" stopIfTrue="1" operator="greaterThanOrEqual">
      <formula>4.5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zoomScale="90" zoomScaleNormal="90" workbookViewId="0">
      <selection activeCell="C4" sqref="C4:C5"/>
    </sheetView>
  </sheetViews>
  <sheetFormatPr defaultRowHeight="15" x14ac:dyDescent="0.25"/>
  <cols>
    <col min="1" max="1" width="4.7109375" customWidth="1"/>
    <col min="2" max="2" width="14.7109375" customWidth="1"/>
    <col min="3" max="3" width="23.7109375" customWidth="1"/>
    <col min="4" max="11" width="7.7109375" customWidth="1"/>
    <col min="12" max="12" width="8.7109375" customWidth="1"/>
    <col min="13" max="13" width="7.7109375" customWidth="1"/>
  </cols>
  <sheetData>
    <row r="1" spans="1:15" x14ac:dyDescent="0.25">
      <c r="N1" s="44"/>
      <c r="O1" s="10" t="s">
        <v>17</v>
      </c>
    </row>
    <row r="2" spans="1:15" ht="15.75" x14ac:dyDescent="0.25">
      <c r="C2" s="17" t="s">
        <v>6</v>
      </c>
      <c r="D2" s="17"/>
      <c r="E2" s="17"/>
      <c r="F2" s="17"/>
      <c r="G2" s="17"/>
      <c r="H2" s="17"/>
      <c r="I2" s="17"/>
      <c r="J2" s="17"/>
      <c r="K2" s="17"/>
      <c r="N2" s="42"/>
      <c r="O2" s="10" t="s">
        <v>18</v>
      </c>
    </row>
    <row r="3" spans="1:15" s="1" customFormat="1" ht="15.75" thickBot="1" x14ac:dyDescent="0.3">
      <c r="N3" s="43"/>
      <c r="O3" s="10" t="s">
        <v>19</v>
      </c>
    </row>
    <row r="4" spans="1:15" x14ac:dyDescent="0.25">
      <c r="A4" s="151" t="s">
        <v>0</v>
      </c>
      <c r="B4" s="153" t="s">
        <v>4</v>
      </c>
      <c r="C4" s="155" t="s">
        <v>1</v>
      </c>
      <c r="D4" s="157">
        <v>2023</v>
      </c>
      <c r="E4" s="158"/>
      <c r="F4" s="159"/>
      <c r="G4" s="157">
        <v>2022</v>
      </c>
      <c r="H4" s="158"/>
      <c r="I4" s="159"/>
      <c r="J4" s="157" t="s">
        <v>8</v>
      </c>
      <c r="K4" s="158"/>
      <c r="L4" s="149" t="s">
        <v>9</v>
      </c>
      <c r="N4" s="11"/>
      <c r="O4" s="10" t="s">
        <v>20</v>
      </c>
    </row>
    <row r="5" spans="1:15" ht="33" customHeight="1" x14ac:dyDescent="0.25">
      <c r="A5" s="152"/>
      <c r="B5" s="154"/>
      <c r="C5" s="156"/>
      <c r="D5" s="97" t="s">
        <v>10</v>
      </c>
      <c r="E5" s="98" t="s">
        <v>11</v>
      </c>
      <c r="F5" s="99" t="s">
        <v>12</v>
      </c>
      <c r="G5" s="97" t="s">
        <v>10</v>
      </c>
      <c r="H5" s="98" t="s">
        <v>11</v>
      </c>
      <c r="I5" s="99" t="s">
        <v>12</v>
      </c>
      <c r="J5" s="97">
        <v>2023</v>
      </c>
      <c r="K5" s="107">
        <v>2022</v>
      </c>
      <c r="L5" s="150"/>
    </row>
    <row r="6" spans="1:15" ht="15" customHeight="1" x14ac:dyDescent="0.25">
      <c r="A6" s="122">
        <v>1</v>
      </c>
      <c r="B6" s="118" t="s">
        <v>37</v>
      </c>
      <c r="C6" s="119" t="s">
        <v>34</v>
      </c>
      <c r="D6" s="126">
        <v>1</v>
      </c>
      <c r="E6" s="133">
        <v>3</v>
      </c>
      <c r="F6" s="124">
        <v>3</v>
      </c>
      <c r="G6" s="111"/>
      <c r="H6" s="92"/>
      <c r="I6" s="124">
        <v>4</v>
      </c>
      <c r="J6" s="114">
        <v>1</v>
      </c>
      <c r="K6" s="115">
        <v>2</v>
      </c>
      <c r="L6" s="109">
        <f>K6+J6</f>
        <v>3</v>
      </c>
    </row>
    <row r="7" spans="1:15" ht="15" customHeight="1" x14ac:dyDescent="0.25">
      <c r="A7" s="123">
        <v>2</v>
      </c>
      <c r="B7" s="120" t="s">
        <v>38</v>
      </c>
      <c r="C7" s="121" t="s">
        <v>36</v>
      </c>
      <c r="D7" s="127">
        <v>1</v>
      </c>
      <c r="E7" s="134">
        <v>3</v>
      </c>
      <c r="F7" s="125">
        <v>3</v>
      </c>
      <c r="G7" s="112"/>
      <c r="H7" s="113"/>
      <c r="I7" s="125">
        <v>4</v>
      </c>
      <c r="J7" s="116">
        <v>2</v>
      </c>
      <c r="K7" s="117">
        <v>2</v>
      </c>
      <c r="L7" s="110">
        <f t="shared" ref="L7:L8" si="0">K7+J7</f>
        <v>4</v>
      </c>
    </row>
    <row r="8" spans="1:15" ht="15.75" thickBot="1" x14ac:dyDescent="0.3">
      <c r="A8" s="100">
        <v>3</v>
      </c>
      <c r="B8" s="20" t="s">
        <v>32</v>
      </c>
      <c r="C8" s="101" t="s">
        <v>31</v>
      </c>
      <c r="D8" s="102"/>
      <c r="E8" s="103"/>
      <c r="F8" s="104">
        <v>3</v>
      </c>
      <c r="G8" s="102">
        <v>1</v>
      </c>
      <c r="H8" s="103">
        <v>4</v>
      </c>
      <c r="I8" s="104">
        <v>4</v>
      </c>
      <c r="J8" s="106">
        <v>3</v>
      </c>
      <c r="K8" s="108">
        <v>1</v>
      </c>
      <c r="L8" s="105">
        <f t="shared" si="0"/>
        <v>4</v>
      </c>
    </row>
    <row r="9" spans="1:15" x14ac:dyDescent="0.25">
      <c r="B9" s="8"/>
      <c r="C9" s="8" t="s">
        <v>24</v>
      </c>
      <c r="D9" s="80"/>
      <c r="E9" s="47">
        <f>AVERAGE(E6:E8)</f>
        <v>3</v>
      </c>
      <c r="F9" s="80"/>
      <c r="G9" s="80"/>
      <c r="H9" s="47">
        <f>AVERAGE(H8:H8)</f>
        <v>4</v>
      </c>
      <c r="I9" s="80"/>
      <c r="J9" s="80"/>
      <c r="K9" s="80"/>
    </row>
    <row r="10" spans="1:15" x14ac:dyDescent="0.25">
      <c r="C10" s="12" t="s">
        <v>21</v>
      </c>
      <c r="D10" s="12"/>
      <c r="E10" s="75">
        <v>3</v>
      </c>
      <c r="F10" s="74"/>
      <c r="G10" s="12"/>
      <c r="H10" s="75">
        <v>4</v>
      </c>
      <c r="I10" s="74"/>
      <c r="J10" s="74"/>
      <c r="K10" s="74"/>
    </row>
  </sheetData>
  <mergeCells count="7">
    <mergeCell ref="L4:L5"/>
    <mergeCell ref="A4:A5"/>
    <mergeCell ref="B4:B5"/>
    <mergeCell ref="C4:C5"/>
    <mergeCell ref="D4:F4"/>
    <mergeCell ref="G4:I4"/>
    <mergeCell ref="J4:K4"/>
  </mergeCells>
  <conditionalFormatting sqref="H6:H10">
    <cfRule type="cellIs" dxfId="90" priority="141" stopIfTrue="1" operator="equal">
      <formula>$H$9</formula>
    </cfRule>
    <cfRule type="containsBlanks" dxfId="89" priority="142" stopIfTrue="1">
      <formula>LEN(TRIM(H6))=0</formula>
    </cfRule>
    <cfRule type="cellIs" dxfId="88" priority="143" stopIfTrue="1" operator="lessThan">
      <formula>3.5</formula>
    </cfRule>
    <cfRule type="cellIs" dxfId="87" priority="144" stopIfTrue="1" operator="between">
      <formula>3.5</formula>
      <formula>$H$9</formula>
    </cfRule>
    <cfRule type="cellIs" dxfId="86" priority="145" operator="between">
      <formula>4.5</formula>
      <formula>$H$9</formula>
    </cfRule>
    <cfRule type="cellIs" dxfId="85" priority="146" stopIfTrue="1" operator="greaterThanOrEqual">
      <formula>4.5</formula>
    </cfRule>
  </conditionalFormatting>
  <conditionalFormatting sqref="E6:E10">
    <cfRule type="containsBlanks" dxfId="84" priority="1">
      <formula>LEN(TRIM(E6))=0</formula>
    </cfRule>
    <cfRule type="cellIs" dxfId="83" priority="2" stopIfTrue="1" operator="lessThan">
      <formula>3.5</formula>
    </cfRule>
    <cfRule type="cellIs" dxfId="82" priority="3" stopIfTrue="1" operator="between">
      <formula>3.504</formula>
      <formula>3.5</formula>
    </cfRule>
    <cfRule type="cellIs" dxfId="81" priority="4" stopIfTrue="1" operator="between">
      <formula>4.5</formula>
      <formula>3.5</formula>
    </cfRule>
    <cfRule type="cellIs" dxfId="80" priority="5" stopIfTrue="1" operator="greaterThanOrEqual">
      <formula>4.5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zoomScale="90" zoomScaleNormal="90" workbookViewId="0">
      <pane ySplit="5" topLeftCell="A6" activePane="bottomLeft" state="frozen"/>
      <selection pane="bottomLeft" activeCell="C4" sqref="C4:C5"/>
    </sheetView>
  </sheetViews>
  <sheetFormatPr defaultRowHeight="15" x14ac:dyDescent="0.25"/>
  <cols>
    <col min="1" max="1" width="4.7109375" customWidth="1"/>
    <col min="2" max="2" width="16.7109375" customWidth="1"/>
    <col min="3" max="3" width="28.5703125" style="5" customWidth="1"/>
    <col min="4" max="5" width="8.7109375" style="4" customWidth="1"/>
    <col min="6" max="6" width="6.5703125" customWidth="1"/>
  </cols>
  <sheetData>
    <row r="1" spans="1:8" x14ac:dyDescent="0.25">
      <c r="G1" s="44"/>
      <c r="H1" s="10" t="s">
        <v>17</v>
      </c>
    </row>
    <row r="2" spans="1:8" ht="15.75" x14ac:dyDescent="0.25">
      <c r="C2" s="17" t="s">
        <v>6</v>
      </c>
      <c r="D2" s="18"/>
      <c r="E2" s="7">
        <v>2023</v>
      </c>
      <c r="G2" s="42"/>
      <c r="H2" s="10" t="s">
        <v>18</v>
      </c>
    </row>
    <row r="3" spans="1:8" s="1" customFormat="1" ht="15.75" thickBot="1" x14ac:dyDescent="0.3">
      <c r="C3" s="6"/>
      <c r="D3" s="15"/>
      <c r="E3" s="2"/>
      <c r="G3" s="43"/>
      <c r="H3" s="10" t="s">
        <v>19</v>
      </c>
    </row>
    <row r="4" spans="1:8" s="1" customFormat="1" ht="16.5" customHeight="1" x14ac:dyDescent="0.25">
      <c r="A4" s="164" t="s">
        <v>0</v>
      </c>
      <c r="B4" s="166" t="s">
        <v>4</v>
      </c>
      <c r="C4" s="166" t="s">
        <v>1</v>
      </c>
      <c r="D4" s="168" t="s">
        <v>5</v>
      </c>
      <c r="E4" s="160" t="s">
        <v>25</v>
      </c>
      <c r="G4" s="11"/>
      <c r="H4" s="10" t="s">
        <v>20</v>
      </c>
    </row>
    <row r="5" spans="1:8" s="3" customFormat="1" ht="28.5" customHeight="1" thickBot="1" x14ac:dyDescent="0.25">
      <c r="A5" s="165"/>
      <c r="B5" s="167"/>
      <c r="C5" s="167"/>
      <c r="D5" s="169"/>
      <c r="E5" s="161"/>
    </row>
    <row r="6" spans="1:8" s="3" customFormat="1" ht="15" customHeight="1" x14ac:dyDescent="0.2">
      <c r="A6" s="86"/>
      <c r="B6" s="87"/>
      <c r="C6" s="88" t="s">
        <v>26</v>
      </c>
      <c r="D6" s="89">
        <f>SUM(D8:D8)</f>
        <v>1</v>
      </c>
      <c r="E6" s="90">
        <f>AVERAGE(E8:E8)</f>
        <v>3</v>
      </c>
    </row>
    <row r="7" spans="1:8" s="3" customFormat="1" ht="15" customHeight="1" x14ac:dyDescent="0.2">
      <c r="A7" s="93">
        <v>1</v>
      </c>
      <c r="B7" s="94" t="s">
        <v>37</v>
      </c>
      <c r="C7" s="94" t="s">
        <v>34</v>
      </c>
      <c r="D7" s="95">
        <v>1</v>
      </c>
      <c r="E7" s="96">
        <v>3</v>
      </c>
    </row>
    <row r="8" spans="1:8" s="3" customFormat="1" ht="15" customHeight="1" thickBot="1" x14ac:dyDescent="0.25">
      <c r="A8" s="23">
        <v>2</v>
      </c>
      <c r="B8" s="20" t="s">
        <v>38</v>
      </c>
      <c r="C8" s="20" t="s">
        <v>36</v>
      </c>
      <c r="D8" s="91">
        <v>1</v>
      </c>
      <c r="E8" s="28">
        <v>3</v>
      </c>
    </row>
    <row r="9" spans="1:8" x14ac:dyDescent="0.25">
      <c r="C9" s="162" t="s">
        <v>24</v>
      </c>
      <c r="D9" s="162"/>
      <c r="E9" s="77">
        <f>AVERAGE(E8:E8)</f>
        <v>3</v>
      </c>
    </row>
    <row r="10" spans="1:8" x14ac:dyDescent="0.25">
      <c r="C10" s="163" t="s">
        <v>7</v>
      </c>
      <c r="D10" s="163"/>
      <c r="E10" s="39">
        <v>3</v>
      </c>
    </row>
  </sheetData>
  <mergeCells count="7">
    <mergeCell ref="E4:E5"/>
    <mergeCell ref="C9:D9"/>
    <mergeCell ref="C10:D10"/>
    <mergeCell ref="A4:A5"/>
    <mergeCell ref="B4:B5"/>
    <mergeCell ref="C4:C5"/>
    <mergeCell ref="D4:D5"/>
  </mergeCells>
  <conditionalFormatting sqref="E6:E10">
    <cfRule type="cellIs" dxfId="79" priority="123" stopIfTrue="1" operator="lessThan">
      <formula>3.5</formula>
    </cfRule>
    <cfRule type="cellIs" dxfId="78" priority="124" stopIfTrue="1" operator="between">
      <formula>3.504</formula>
      <formula>3.5</formula>
    </cfRule>
    <cfRule type="cellIs" dxfId="77" priority="125" stopIfTrue="1" operator="between">
      <formula>4.5</formula>
      <formula>3.5</formula>
    </cfRule>
    <cfRule type="cellIs" dxfId="76" priority="126" stopIfTrue="1" operator="greaterThanOrEqual">
      <formula>4.5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zoomScale="90" zoomScaleNormal="90" workbookViewId="0">
      <pane ySplit="5" topLeftCell="A6" activePane="bottomLeft" state="frozen"/>
      <selection pane="bottomLeft" activeCell="C7" sqref="C7:C10"/>
    </sheetView>
  </sheetViews>
  <sheetFormatPr defaultRowHeight="15" x14ac:dyDescent="0.25"/>
  <cols>
    <col min="1" max="1" width="4.7109375" customWidth="1"/>
    <col min="2" max="2" width="9.7109375" customWidth="1"/>
    <col min="3" max="3" width="28.5703125" style="5" customWidth="1"/>
    <col min="4" max="4" width="8.7109375" style="4" customWidth="1"/>
    <col min="5" max="8" width="7.7109375" style="4" customWidth="1"/>
    <col min="9" max="9" width="8.7109375" style="4" customWidth="1"/>
    <col min="10" max="10" width="6.5703125" customWidth="1"/>
  </cols>
  <sheetData>
    <row r="1" spans="1:12" x14ac:dyDescent="0.25">
      <c r="K1" s="41"/>
      <c r="L1" s="10" t="s">
        <v>17</v>
      </c>
    </row>
    <row r="2" spans="1:12" ht="15.75" x14ac:dyDescent="0.25">
      <c r="C2" s="17" t="s">
        <v>6</v>
      </c>
      <c r="D2" s="18"/>
      <c r="I2" s="7">
        <v>2023</v>
      </c>
      <c r="K2" s="42"/>
      <c r="L2" s="10" t="s">
        <v>18</v>
      </c>
    </row>
    <row r="3" spans="1:12" s="1" customFormat="1" ht="15.75" thickBot="1" x14ac:dyDescent="0.3">
      <c r="C3" s="6"/>
      <c r="D3" s="172"/>
      <c r="E3" s="172"/>
      <c r="F3" s="2"/>
      <c r="G3" s="2"/>
      <c r="H3" s="2"/>
      <c r="I3" s="2"/>
      <c r="K3" s="43"/>
      <c r="L3" s="10" t="s">
        <v>19</v>
      </c>
    </row>
    <row r="4" spans="1:12" s="1" customFormat="1" ht="16.5" customHeight="1" x14ac:dyDescent="0.25">
      <c r="A4" s="164" t="s">
        <v>0</v>
      </c>
      <c r="B4" s="166" t="s">
        <v>3</v>
      </c>
      <c r="C4" s="166" t="s">
        <v>1</v>
      </c>
      <c r="D4" s="176" t="s">
        <v>5</v>
      </c>
      <c r="E4" s="173" t="s">
        <v>16</v>
      </c>
      <c r="F4" s="174"/>
      <c r="G4" s="174"/>
      <c r="H4" s="175"/>
      <c r="I4" s="170" t="s">
        <v>25</v>
      </c>
      <c r="K4" s="11"/>
      <c r="L4" s="10" t="s">
        <v>20</v>
      </c>
    </row>
    <row r="5" spans="1:12" s="3" customFormat="1" ht="28.5" customHeight="1" thickBot="1" x14ac:dyDescent="0.25">
      <c r="A5" s="165"/>
      <c r="B5" s="167" t="s">
        <v>2</v>
      </c>
      <c r="C5" s="167"/>
      <c r="D5" s="177"/>
      <c r="E5" s="25">
        <v>5</v>
      </c>
      <c r="F5" s="9">
        <v>4</v>
      </c>
      <c r="G5" s="9">
        <v>3</v>
      </c>
      <c r="H5" s="25">
        <v>2</v>
      </c>
      <c r="I5" s="161"/>
    </row>
    <row r="6" spans="1:12" s="3" customFormat="1" ht="15" customHeight="1" thickBot="1" x14ac:dyDescent="0.25">
      <c r="A6" s="22"/>
      <c r="B6" s="16"/>
      <c r="C6" s="32" t="s">
        <v>26</v>
      </c>
      <c r="D6" s="33">
        <f>D7</f>
        <v>1</v>
      </c>
      <c r="E6" s="34">
        <f t="shared" ref="E6:H6" si="0">E7</f>
        <v>0</v>
      </c>
      <c r="F6" s="35">
        <f t="shared" si="0"/>
        <v>0</v>
      </c>
      <c r="G6" s="36">
        <f t="shared" si="0"/>
        <v>1</v>
      </c>
      <c r="H6" s="34">
        <f t="shared" si="0"/>
        <v>0</v>
      </c>
      <c r="I6" s="38">
        <f>(H6*2+G6*3+F6*4+E6*5)/D6</f>
        <v>3</v>
      </c>
    </row>
    <row r="7" spans="1:12" s="3" customFormat="1" ht="15" customHeight="1" thickBot="1" x14ac:dyDescent="0.25">
      <c r="A7" s="22"/>
      <c r="B7" s="16"/>
      <c r="C7" s="19" t="s">
        <v>33</v>
      </c>
      <c r="D7" s="29">
        <f>SUM(D8)</f>
        <v>1</v>
      </c>
      <c r="E7" s="30">
        <f t="shared" ref="E7:H7" si="1">SUM(E8)</f>
        <v>0</v>
      </c>
      <c r="F7" s="31">
        <f t="shared" si="1"/>
        <v>0</v>
      </c>
      <c r="G7" s="30">
        <f t="shared" si="1"/>
        <v>1</v>
      </c>
      <c r="H7" s="30">
        <f t="shared" si="1"/>
        <v>0</v>
      </c>
      <c r="I7" s="37">
        <f>AVERAGE(I8)</f>
        <v>3</v>
      </c>
    </row>
    <row r="8" spans="1:12" s="3" customFormat="1" ht="15" customHeight="1" thickBot="1" x14ac:dyDescent="0.25">
      <c r="A8" s="23">
        <v>1</v>
      </c>
      <c r="B8" s="21">
        <v>61510</v>
      </c>
      <c r="C8" s="20" t="s">
        <v>34</v>
      </c>
      <c r="D8" s="24">
        <v>1</v>
      </c>
      <c r="E8" s="84"/>
      <c r="F8" s="85"/>
      <c r="G8" s="26">
        <v>1</v>
      </c>
      <c r="H8" s="84"/>
      <c r="I8" s="28">
        <f>(H8*2+G8*3+F8*4+E8*5)/D8</f>
        <v>3</v>
      </c>
    </row>
    <row r="9" spans="1:12" s="3" customFormat="1" ht="15" customHeight="1" thickBot="1" x14ac:dyDescent="0.25">
      <c r="A9" s="81"/>
      <c r="B9" s="82"/>
      <c r="C9" s="19" t="s">
        <v>35</v>
      </c>
      <c r="D9" s="29">
        <f>SUM(D10)</f>
        <v>1</v>
      </c>
      <c r="E9" s="30">
        <f t="shared" ref="E9" si="2">SUM(E10)</f>
        <v>0</v>
      </c>
      <c r="F9" s="31">
        <f t="shared" ref="F9" si="3">SUM(F10)</f>
        <v>0</v>
      </c>
      <c r="G9" s="30">
        <f t="shared" ref="G9" si="4">SUM(G10)</f>
        <v>1</v>
      </c>
      <c r="H9" s="30">
        <f t="shared" ref="H9" si="5">SUM(H10)</f>
        <v>0</v>
      </c>
      <c r="I9" s="37">
        <f>AVERAGE(I10)</f>
        <v>3</v>
      </c>
    </row>
    <row r="10" spans="1:12" s="3" customFormat="1" ht="15" customHeight="1" thickBot="1" x14ac:dyDescent="0.25">
      <c r="A10" s="23">
        <v>1</v>
      </c>
      <c r="B10" s="21">
        <v>20040</v>
      </c>
      <c r="C10" s="20" t="s">
        <v>36</v>
      </c>
      <c r="D10" s="24">
        <v>1</v>
      </c>
      <c r="E10" s="26"/>
      <c r="F10" s="27"/>
      <c r="G10" s="26">
        <v>1</v>
      </c>
      <c r="H10" s="26"/>
      <c r="I10" s="28">
        <f>(H10*2+G10*3+F10*4+E10*5)/D10</f>
        <v>3</v>
      </c>
    </row>
    <row r="11" spans="1:12" x14ac:dyDescent="0.25">
      <c r="C11" s="171" t="s">
        <v>24</v>
      </c>
      <c r="D11" s="171"/>
      <c r="E11" s="171"/>
      <c r="F11" s="171"/>
      <c r="G11" s="171"/>
      <c r="H11" s="171"/>
      <c r="I11" s="40">
        <f>AVERAGE(I10:I10)</f>
        <v>3</v>
      </c>
    </row>
  </sheetData>
  <mergeCells count="8">
    <mergeCell ref="I4:I5"/>
    <mergeCell ref="C11:H11"/>
    <mergeCell ref="D3:E3"/>
    <mergeCell ref="E4:H4"/>
    <mergeCell ref="A4:A5"/>
    <mergeCell ref="B4:B5"/>
    <mergeCell ref="C4:C5"/>
    <mergeCell ref="D4:D5"/>
  </mergeCells>
  <conditionalFormatting sqref="I6:I11">
    <cfRule type="cellIs" dxfId="75" priority="111" stopIfTrue="1" operator="lessThan">
      <formula>3.5</formula>
    </cfRule>
    <cfRule type="cellIs" dxfId="74" priority="112" stopIfTrue="1" operator="between">
      <formula>3.504</formula>
      <formula>3.5</formula>
    </cfRule>
    <cfRule type="cellIs" dxfId="73" priority="113" stopIfTrue="1" operator="between">
      <formula>4.5</formula>
      <formula>3.5</formula>
    </cfRule>
    <cfRule type="cellIs" dxfId="72" priority="114" stopIfTrue="1" operator="greaterThanOrEqual">
      <formula>4.5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Франц-9 диаграмма по районам</vt:lpstr>
      <vt:lpstr>Рейтинги 2021-2023</vt:lpstr>
      <vt:lpstr>Рейтинг по сумме мест</vt:lpstr>
      <vt:lpstr>Французский-9 2023 Итоги</vt:lpstr>
      <vt:lpstr>Французский-9 2023 расклад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gala</cp:lastModifiedBy>
  <dcterms:created xsi:type="dcterms:W3CDTF">2017-12-09T15:42:37Z</dcterms:created>
  <dcterms:modified xsi:type="dcterms:W3CDTF">2023-07-24T06:59:53Z</dcterms:modified>
</cp:coreProperties>
</file>