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205" windowHeight="7905" tabRatio="487"/>
  </bookViews>
  <sheets>
    <sheet name="Немецкий-9 диаграмма по районам" sheetId="4" r:id="rId1"/>
    <sheet name="Рейтинги 2022-2023" sheetId="3" r:id="rId2"/>
    <sheet name="Рейтинг по сумме мест" sheetId="2" r:id="rId3"/>
    <sheet name="Немецкий-9 2023 Итоги" sheetId="6" r:id="rId4"/>
    <sheet name="Немецкий-9 2023 расклад" sheetId="1" r:id="rId5"/>
  </sheets>
  <definedNames>
    <definedName name="_GoBack" localSheetId="2">'Рейтинг по сумме мест'!#REF!</definedName>
    <definedName name="_GoBack" localSheetId="1">'Рейтинги 2022-2023'!#REF!</definedName>
    <definedName name="_xlnm._FilterDatabase" localSheetId="1" hidden="1">'Рейтинги 2022-2023'!$A$4:$I$7</definedName>
  </definedNames>
  <calcPr calcId="145621"/>
</workbook>
</file>

<file path=xl/calcChain.xml><?xml version="1.0" encoding="utf-8"?>
<calcChain xmlns="http://schemas.openxmlformats.org/spreadsheetml/2006/main">
  <c r="K6" i="4" l="1"/>
  <c r="K8" i="4"/>
  <c r="G4" i="4"/>
  <c r="G5" i="4"/>
  <c r="D5" i="4"/>
  <c r="D7" i="4"/>
  <c r="C7" i="4"/>
  <c r="C4" i="4"/>
  <c r="D4" i="4"/>
  <c r="H4" i="4"/>
  <c r="H5" i="4"/>
  <c r="H9" i="4"/>
  <c r="D9" i="4"/>
  <c r="C5" i="4"/>
  <c r="H8" i="2"/>
  <c r="D8" i="3" l="1"/>
  <c r="H8" i="3"/>
  <c r="L7" i="2"/>
  <c r="L6" i="2"/>
  <c r="E8" i="2"/>
  <c r="H9" i="1"/>
  <c r="H7" i="1"/>
  <c r="I10" i="1"/>
  <c r="I9" i="1"/>
  <c r="G9" i="1"/>
  <c r="F9" i="1"/>
  <c r="E9" i="1"/>
  <c r="D9" i="1"/>
  <c r="E9" i="6" l="1"/>
  <c r="E6" i="6" s="1"/>
  <c r="H6" i="1" l="1"/>
  <c r="I8" i="1"/>
  <c r="I11" i="1" l="1"/>
  <c r="I7" i="1"/>
  <c r="D6" i="6" l="1"/>
  <c r="G7" i="1" l="1"/>
  <c r="G6" i="1" s="1"/>
  <c r="F7" i="1"/>
  <c r="F6" i="1" s="1"/>
  <c r="E7" i="1"/>
  <c r="E6" i="1" s="1"/>
  <c r="D7" i="1"/>
  <c r="D6" i="1" s="1"/>
  <c r="I6" i="1" s="1"/>
</calcChain>
</file>

<file path=xl/sharedStrings.xml><?xml version="1.0" encoding="utf-8"?>
<sst xmlns="http://schemas.openxmlformats.org/spreadsheetml/2006/main" count="100" uniqueCount="37">
  <si>
    <t>№</t>
  </si>
  <si>
    <t>Наименование ОУ (кратко)</t>
  </si>
  <si>
    <t>Код ОУ            (по КИАСУО)</t>
  </si>
  <si>
    <t>МАОУ Гимназия № 6</t>
  </si>
  <si>
    <t>Код ОУ по КИАСУО</t>
  </si>
  <si>
    <t>Район</t>
  </si>
  <si>
    <t>средний балл</t>
  </si>
  <si>
    <t>Среднее значение по городу принято:</t>
  </si>
  <si>
    <t>Кировский</t>
  </si>
  <si>
    <t>чел.</t>
  </si>
  <si>
    <t>ср. балл ОУ</t>
  </si>
  <si>
    <t>место</t>
  </si>
  <si>
    <t>сумма мест</t>
  </si>
  <si>
    <t>Расчётное среднее значение</t>
  </si>
  <si>
    <t>Среднее значение по городу принято</t>
  </si>
  <si>
    <t>ср.балл по городу</t>
  </si>
  <si>
    <t>ср.балл ОУ</t>
  </si>
  <si>
    <t>ср. балл по городу</t>
  </si>
  <si>
    <t>НЕМЕЦКИЙ ЯЗЫК, 9 кл.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</si>
  <si>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</si>
  <si>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</si>
  <si>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</si>
  <si>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</si>
  <si>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отметки по 5 -балльной шкале</t>
  </si>
  <si>
    <t>Образовательная организация</t>
  </si>
  <si>
    <t>Сумма мест</t>
  </si>
  <si>
    <t>Расчётное среднее значение среднего балла по ОУ</t>
  </si>
  <si>
    <t>Среднее значение среднего балла принято ГУО</t>
  </si>
  <si>
    <t>средний балл принят</t>
  </si>
  <si>
    <t>КИРОВСКИЙ РАЙОН</t>
  </si>
  <si>
    <t>по городу Красноярску</t>
  </si>
  <si>
    <t>Чел.</t>
  </si>
  <si>
    <t xml:space="preserve">Расчётное среднее значение </t>
  </si>
  <si>
    <t>Наименование ОУ</t>
  </si>
  <si>
    <t>СОВЕТСКИЙ РАЙОН</t>
  </si>
  <si>
    <t>МАОУ СШ № 5</t>
  </si>
  <si>
    <t>Советский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</si>
</sst>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0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4" fillId="0" borderId="0"/>
    <xf numFmtId="0" fontId="4" fillId="0" borderId="0"/>
    <xf numFmtId="164" fontId="3" fillId="0" borderId="0" applyBorder="0" applyProtection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0" fillId="0" borderId="0" xfId="0" applyBorder="1" applyAlignment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0" fontId="2" fillId="0" borderId="0" xfId="0" applyFont="1" applyAlignment="1">
      <alignment horizontal="left" vertical="top"/>
    </xf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2" fontId="11" fillId="0" borderId="0" xfId="0" applyNumberFormat="1" applyFont="1"/>
    <xf numFmtId="0" fontId="9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3" fillId="0" borderId="0" xfId="0" applyFont="1"/>
    <xf numFmtId="0" fontId="13" fillId="3" borderId="0" xfId="0" applyFont="1" applyFill="1"/>
    <xf numFmtId="0" fontId="13" fillId="4" borderId="0" xfId="0" applyFont="1" applyFill="1"/>
    <xf numFmtId="0" fontId="5" fillId="0" borderId="26" xfId="0" applyFont="1" applyBorder="1" applyAlignment="1">
      <alignment horizontal="center" vertical="center"/>
    </xf>
    <xf numFmtId="0" fontId="14" fillId="0" borderId="0" xfId="5"/>
    <xf numFmtId="2" fontId="14" fillId="0" borderId="0" xfId="5" applyNumberFormat="1"/>
    <xf numFmtId="0" fontId="11" fillId="0" borderId="0" xfId="5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3" fillId="5" borderId="0" xfId="0" applyFont="1" applyFill="1"/>
    <xf numFmtId="0" fontId="13" fillId="6" borderId="0" xfId="0" applyFont="1" applyFill="1"/>
    <xf numFmtId="0" fontId="13" fillId="7" borderId="0" xfId="0" applyFont="1" applyFill="1"/>
    <xf numFmtId="0" fontId="0" fillId="0" borderId="12" xfId="0" applyFont="1" applyFill="1" applyBorder="1"/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2" borderId="13" xfId="0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2" fontId="1" fillId="2" borderId="32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6" fillId="0" borderId="0" xfId="0" applyFont="1" applyAlignment="1"/>
    <xf numFmtId="1" fontId="16" fillId="0" borderId="5" xfId="0" applyNumberFormat="1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center"/>
    </xf>
    <xf numFmtId="0" fontId="0" fillId="0" borderId="10" xfId="0" applyFill="1" applyBorder="1"/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right" vertical="top"/>
    </xf>
    <xf numFmtId="2" fontId="8" fillId="0" borderId="9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" fillId="0" borderId="11" xfId="5" applyFont="1" applyBorder="1" applyAlignment="1">
      <alignment horizontal="center" vertical="center" wrapText="1"/>
    </xf>
    <xf numFmtId="0" fontId="16" fillId="0" borderId="30" xfId="5" applyFont="1" applyBorder="1" applyAlignment="1">
      <alignment horizontal="center" vertical="center"/>
    </xf>
    <xf numFmtId="0" fontId="17" fillId="0" borderId="36" xfId="5" applyFont="1" applyBorder="1" applyAlignment="1">
      <alignment horizontal="center" vertical="center" wrapText="1"/>
    </xf>
    <xf numFmtId="0" fontId="1" fillId="0" borderId="30" xfId="5" applyFont="1" applyBorder="1" applyAlignment="1">
      <alignment horizontal="left" vertical="center"/>
    </xf>
    <xf numFmtId="0" fontId="5" fillId="0" borderId="36" xfId="5" applyFont="1" applyBorder="1" applyAlignment="1">
      <alignment horizontal="left" vertical="center" wrapText="1"/>
    </xf>
    <xf numFmtId="0" fontId="0" fillId="0" borderId="30" xfId="0" applyFont="1" applyBorder="1" applyAlignment="1">
      <alignment horizontal="right"/>
    </xf>
    <xf numFmtId="0" fontId="16" fillId="0" borderId="29" xfId="5" applyFont="1" applyBorder="1" applyAlignment="1">
      <alignment horizontal="center" vertical="center" wrapText="1"/>
    </xf>
    <xf numFmtId="0" fontId="1" fillId="0" borderId="29" xfId="5" applyFont="1" applyBorder="1" applyAlignment="1">
      <alignment horizontal="left" vertical="center" wrapText="1"/>
    </xf>
    <xf numFmtId="0" fontId="17" fillId="0" borderId="23" xfId="5" applyFont="1" applyBorder="1" applyAlignment="1">
      <alignment horizontal="center" vertical="center" wrapText="1"/>
    </xf>
    <xf numFmtId="0" fontId="17" fillId="0" borderId="25" xfId="5" applyFont="1" applyBorder="1" applyAlignment="1">
      <alignment horizontal="center" vertical="center" wrapText="1"/>
    </xf>
    <xf numFmtId="0" fontId="5" fillId="0" borderId="23" xfId="5" applyFont="1" applyBorder="1" applyAlignment="1">
      <alignment horizontal="left" vertical="center" wrapText="1"/>
    </xf>
    <xf numFmtId="0" fontId="5" fillId="0" borderId="25" xfId="5" applyFont="1" applyBorder="1" applyAlignment="1">
      <alignment horizontal="left" vertical="center" wrapText="1"/>
    </xf>
    <xf numFmtId="0" fontId="1" fillId="0" borderId="35" xfId="5" applyFont="1" applyFill="1" applyBorder="1" applyAlignment="1">
      <alignment horizontal="center" vertical="center"/>
    </xf>
    <xf numFmtId="0" fontId="1" fillId="0" borderId="28" xfId="5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/>
    </xf>
    <xf numFmtId="0" fontId="0" fillId="0" borderId="36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0" fillId="0" borderId="31" xfId="0" applyNumberFormat="1" applyFont="1" applyBorder="1" applyAlignment="1">
      <alignment horizontal="center"/>
    </xf>
    <xf numFmtId="2" fontId="17" fillId="0" borderId="31" xfId="5" applyNumberFormat="1" applyFont="1" applyBorder="1" applyAlignment="1">
      <alignment horizontal="center" vertical="center" wrapText="1"/>
    </xf>
    <xf numFmtId="2" fontId="5" fillId="0" borderId="31" xfId="5" applyNumberFormat="1" applyFont="1" applyBorder="1" applyAlignment="1">
      <alignment horizontal="left" vertical="center" wrapText="1"/>
    </xf>
    <xf numFmtId="2" fontId="11" fillId="0" borderId="0" xfId="5" applyNumberFormat="1" applyFont="1" applyFill="1" applyBorder="1" applyAlignment="1">
      <alignment horizontal="right" vertical="center"/>
    </xf>
    <xf numFmtId="2" fontId="1" fillId="0" borderId="0" xfId="5" applyNumberFormat="1" applyFont="1"/>
    <xf numFmtId="0" fontId="0" fillId="0" borderId="4" xfId="0" applyFont="1" applyFill="1" applyBorder="1"/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2" borderId="5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/>
    </xf>
    <xf numFmtId="2" fontId="0" fillId="2" borderId="7" xfId="0" applyNumberFormat="1" applyFont="1" applyFill="1" applyBorder="1" applyAlignment="1">
      <alignment horizontal="right" vertical="center"/>
    </xf>
    <xf numFmtId="0" fontId="0" fillId="0" borderId="30" xfId="0" applyFont="1" applyFill="1" applyBorder="1"/>
    <xf numFmtId="0" fontId="1" fillId="0" borderId="31" xfId="0" applyFont="1" applyFill="1" applyBorder="1" applyAlignment="1" applyProtection="1">
      <alignment horizontal="left" vertical="center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0" fillId="0" borderId="34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>
      <alignment horizontal="right" vertical="center" wrapText="1"/>
    </xf>
    <xf numFmtId="0" fontId="0" fillId="0" borderId="38" xfId="0" applyBorder="1"/>
    <xf numFmtId="0" fontId="0" fillId="0" borderId="13" xfId="0" applyFill="1" applyBorder="1"/>
    <xf numFmtId="0" fontId="0" fillId="0" borderId="34" xfId="0" applyFont="1" applyBorder="1" applyAlignment="1">
      <alignment horizontal="right"/>
    </xf>
    <xf numFmtId="0" fontId="1" fillId="0" borderId="18" xfId="5" applyFont="1" applyBorder="1" applyAlignment="1">
      <alignment horizontal="center" vertical="center" wrapText="1"/>
    </xf>
    <xf numFmtId="0" fontId="1" fillId="0" borderId="37" xfId="5" applyFont="1" applyBorder="1" applyAlignment="1">
      <alignment horizontal="center" vertical="center" wrapText="1"/>
    </xf>
    <xf numFmtId="0" fontId="1" fillId="0" borderId="2" xfId="5" applyFont="1" applyBorder="1" applyAlignment="1">
      <alignment horizontal="center" vertical="center"/>
    </xf>
    <xf numFmtId="0" fontId="1" fillId="0" borderId="12" xfId="5" applyFont="1" applyBorder="1" applyAlignment="1">
      <alignment horizontal="center" vertical="center"/>
    </xf>
    <xf numFmtId="0" fontId="5" fillId="0" borderId="27" xfId="5" applyFont="1" applyBorder="1" applyAlignment="1">
      <alignment horizontal="center" vertical="center" wrapText="1"/>
    </xf>
    <xf numFmtId="0" fontId="5" fillId="0" borderId="40" xfId="5" applyFont="1" applyBorder="1" applyAlignment="1">
      <alignment horizontal="center" vertical="center" wrapText="1"/>
    </xf>
    <xf numFmtId="0" fontId="1" fillId="0" borderId="15" xfId="5" applyFont="1" applyBorder="1" applyAlignment="1">
      <alignment horizontal="center" vertical="center" wrapText="1"/>
    </xf>
    <xf numFmtId="0" fontId="1" fillId="0" borderId="16" xfId="5" applyFont="1" applyBorder="1" applyAlignment="1">
      <alignment horizontal="center" vertical="center" wrapText="1"/>
    </xf>
    <xf numFmtId="0" fontId="1" fillId="0" borderId="17" xfId="5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0" fontId="1" fillId="0" borderId="36" xfId="0" applyFont="1" applyFill="1" applyBorder="1" applyAlignment="1" applyProtection="1">
      <alignment horizontal="left" vertical="center"/>
      <protection locked="0"/>
    </xf>
    <xf numFmtId="0" fontId="1" fillId="0" borderId="33" xfId="0" applyFont="1" applyFill="1" applyBorder="1" applyAlignment="1" applyProtection="1">
      <alignment horizontal="left" vertical="center"/>
      <protection locked="0"/>
    </xf>
    <xf numFmtId="0" fontId="19" fillId="0" borderId="13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2" fontId="20" fillId="0" borderId="42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1" fontId="20" fillId="0" borderId="38" xfId="0" applyNumberFormat="1" applyFont="1" applyBorder="1" applyAlignment="1">
      <alignment horizontal="center" vertical="center" wrapText="1"/>
    </xf>
    <xf numFmtId="1" fontId="20" fillId="0" borderId="40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right" vertical="center" wrapText="1"/>
    </xf>
    <xf numFmtId="0" fontId="19" fillId="0" borderId="43" xfId="0" applyFont="1" applyBorder="1" applyAlignment="1">
      <alignment horizontal="right" vertical="center"/>
    </xf>
    <xf numFmtId="0" fontId="0" fillId="0" borderId="9" xfId="0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2" fontId="19" fillId="0" borderId="47" xfId="0" applyNumberFormat="1" applyFont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47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right" vertical="center"/>
    </xf>
    <xf numFmtId="0" fontId="19" fillId="0" borderId="26" xfId="0" applyFont="1" applyBorder="1" applyAlignment="1">
      <alignment horizontal="left" vertical="center" wrapText="1"/>
    </xf>
    <xf numFmtId="2" fontId="19" fillId="0" borderId="48" xfId="0" applyNumberFormat="1" applyFont="1" applyBorder="1" applyAlignment="1">
      <alignment horizontal="center" vertical="center" wrapText="1"/>
    </xf>
    <xf numFmtId="2" fontId="19" fillId="0" borderId="28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6" xfId="5" applyFont="1" applyBorder="1" applyAlignment="1">
      <alignment horizontal="left" vertical="center" wrapText="1"/>
    </xf>
    <xf numFmtId="0" fontId="19" fillId="0" borderId="23" xfId="5" applyFont="1" applyBorder="1" applyAlignment="1">
      <alignment horizontal="center" vertical="center" wrapText="1"/>
    </xf>
    <xf numFmtId="2" fontId="19" fillId="0" borderId="31" xfId="5" applyNumberFormat="1" applyFont="1" applyBorder="1" applyAlignment="1">
      <alignment horizontal="center" vertical="center" wrapText="1"/>
    </xf>
    <xf numFmtId="0" fontId="19" fillId="0" borderId="25" xfId="5" applyFont="1" applyBorder="1" applyAlignment="1">
      <alignment horizontal="center" vertical="center" wrapText="1"/>
    </xf>
    <xf numFmtId="0" fontId="12" fillId="0" borderId="29" xfId="5" applyFont="1" applyBorder="1" applyAlignment="1">
      <alignment horizontal="right" vertical="center" wrapText="1"/>
    </xf>
    <xf numFmtId="0" fontId="1" fillId="0" borderId="29" xfId="5" applyFont="1" applyBorder="1" applyAlignment="1">
      <alignment horizontal="right" vertical="center" wrapText="1"/>
    </xf>
    <xf numFmtId="0" fontId="12" fillId="2" borderId="29" xfId="5" applyFont="1" applyFill="1" applyBorder="1" applyAlignment="1">
      <alignment horizontal="right"/>
    </xf>
    <xf numFmtId="0" fontId="12" fillId="0" borderId="30" xfId="5" applyFont="1" applyBorder="1" applyAlignment="1">
      <alignment horizontal="right" vertical="center"/>
    </xf>
    <xf numFmtId="0" fontId="13" fillId="8" borderId="0" xfId="0" applyFont="1" applyFill="1"/>
    <xf numFmtId="0" fontId="13" fillId="2" borderId="0" xfId="0" applyFont="1" applyFill="1"/>
  </cellXfs>
  <cellStyles count="17">
    <cellStyle name="Excel Built-in Normal" xfId="2"/>
    <cellStyle name="Excel Built-in Normal 1" xfId="4"/>
    <cellStyle name="Excel Built-in Normal 2" xfId="3"/>
    <cellStyle name="TableStyleLight1" xfId="1"/>
    <cellStyle name="Обычный" xfId="0" builtinId="0"/>
    <cellStyle name="Обычный 2" xfId="5"/>
    <cellStyle name="Обычный 2 2" xfId="9"/>
    <cellStyle name="Обычный 2 3" xfId="6"/>
    <cellStyle name="Обычный 3" xfId="7"/>
    <cellStyle name="Обычный 4" xfId="10"/>
    <cellStyle name="Обычный 4 2" xfId="11"/>
    <cellStyle name="Обычный 4 3" xfId="12"/>
    <cellStyle name="Обычный 4 4" xfId="13"/>
    <cellStyle name="Обычный 4 5" xfId="8"/>
    <cellStyle name="Обычный 5" xfId="14"/>
    <cellStyle name="Обычный 6" xfId="15"/>
    <cellStyle name="Обычный 7" xfId="16"/>
  </cellStyles>
  <dxfs count="95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0066"/>
      <color rgb="FFFFFF66"/>
      <color rgb="FFFFCCCC"/>
      <color rgb="FFCCFF99"/>
      <color rgb="FFFF33CC"/>
      <color rgb="FF660066"/>
      <color rgb="FFFCDE04"/>
      <color rgb="FFF5F50B"/>
      <color rgb="FFFF9900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Немецкий язык  </a:t>
            </a:r>
            <a:r>
              <a:rPr lang="ru-RU" baseline="0"/>
              <a:t>ОГЭ 2022-2023</a:t>
            </a:r>
            <a:endParaRPr lang="ru-RU"/>
          </a:p>
        </c:rich>
      </c:tx>
      <c:layout>
        <c:manualLayout>
          <c:xMode val="edge"/>
          <c:yMode val="edge"/>
          <c:x val="3.4815420980073758E-2"/>
          <c:y val="1.339844672479937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466947523497917E-2"/>
          <c:y val="0.13272696955677574"/>
          <c:w val="0.9415330524765021"/>
          <c:h val="0.55949346359135377"/>
        </c:manualLayout>
      </c:layout>
      <c:lineChart>
        <c:grouping val="standard"/>
        <c:varyColors val="0"/>
        <c:ser>
          <c:idx val="2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'Немецкий-9 диаграмма по районам'!$B$4:$B$8</c:f>
              <c:strCache>
                <c:ptCount val="5"/>
                <c:pt idx="0">
                  <c:v>по городу Красноярску</c:v>
                </c:pt>
                <c:pt idx="1">
                  <c:v>КИРОВСКИЙ РАЙОН</c:v>
                </c:pt>
                <c:pt idx="2">
                  <c:v>МАОУ Гимназия № 6</c:v>
                </c:pt>
                <c:pt idx="3">
                  <c:v>СОВЕТСКИЙ РАЙОН</c:v>
                </c:pt>
                <c:pt idx="4">
                  <c:v>МАОУ СШ № 5</c:v>
                </c:pt>
              </c:strCache>
            </c:strRef>
          </c:cat>
          <c:val>
            <c:numRef>
              <c:f>'Немецкий-9 диаграмма по районам'!$E$4:$E$8</c:f>
              <c:numCache>
                <c:formatCode>0,00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'Немецкий-9 диаграмма по районам'!$B$4:$B$8</c:f>
              <c:strCache>
                <c:ptCount val="5"/>
                <c:pt idx="0">
                  <c:v>по городу Красноярску</c:v>
                </c:pt>
                <c:pt idx="1">
                  <c:v>КИРОВСКИЙ РАЙОН</c:v>
                </c:pt>
                <c:pt idx="2">
                  <c:v>МАОУ Гимназия № 6</c:v>
                </c:pt>
                <c:pt idx="3">
                  <c:v>СОВЕТСКИЙ РАЙОН</c:v>
                </c:pt>
                <c:pt idx="4">
                  <c:v>МАОУ СШ № 5</c:v>
                </c:pt>
              </c:strCache>
            </c:strRef>
          </c:cat>
          <c:val>
            <c:numRef>
              <c:f>'Немецкий-9 диаграмма по районам'!$D$4:$D$8</c:f>
              <c:numCache>
                <c:formatCode>0,00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v>2022 ср. балл по городу</c:v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'Немецкий-9 диаграмма по районам'!$B$4:$B$8</c:f>
              <c:strCache>
                <c:ptCount val="5"/>
                <c:pt idx="0">
                  <c:v>по городу Красноярску</c:v>
                </c:pt>
                <c:pt idx="1">
                  <c:v>КИРОВСКИЙ РАЙОН</c:v>
                </c:pt>
                <c:pt idx="2">
                  <c:v>МАОУ Гимназия № 6</c:v>
                </c:pt>
                <c:pt idx="3">
                  <c:v>СОВЕТСКИЙ РАЙОН</c:v>
                </c:pt>
                <c:pt idx="4">
                  <c:v>МАОУ СШ № 5</c:v>
                </c:pt>
              </c:strCache>
            </c:strRef>
          </c:cat>
          <c:val>
            <c:numRef>
              <c:f>'Немецкий-9 диаграмма по районам'!$I$4:$I$8</c:f>
              <c:numCache>
                <c:formatCode>0,00</c:formatCode>
                <c:ptCount val="5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3"/>
          <c:tx>
            <c:v>2022 ср. балл ОУ</c:v>
          </c:tx>
          <c:spPr>
            <a:ln w="254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'Немецкий-9 диаграмма по районам'!$B$4:$B$8</c:f>
              <c:strCache>
                <c:ptCount val="5"/>
                <c:pt idx="0">
                  <c:v>по городу Красноярску</c:v>
                </c:pt>
                <c:pt idx="1">
                  <c:v>КИРОВСКИЙ РАЙОН</c:v>
                </c:pt>
                <c:pt idx="2">
                  <c:v>МАОУ Гимназия № 6</c:v>
                </c:pt>
                <c:pt idx="3">
                  <c:v>СОВЕТСКИЙ РАЙОН</c:v>
                </c:pt>
                <c:pt idx="4">
                  <c:v>МАОУ СШ № 5</c:v>
                </c:pt>
              </c:strCache>
            </c:strRef>
          </c:cat>
          <c:val>
            <c:numRef>
              <c:f>'Немецкий-9 диаграмма по районам'!$H$4:$H$8</c:f>
              <c:numCache>
                <c:formatCode>0,00</c:formatCode>
                <c:ptCount val="5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20704"/>
        <c:axId val="95322496"/>
      </c:lineChart>
      <c:catAx>
        <c:axId val="95320704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322496"/>
        <c:crosses val="autoZero"/>
        <c:auto val="1"/>
        <c:lblAlgn val="ctr"/>
        <c:lblOffset val="100"/>
        <c:noMultiLvlLbl val="0"/>
      </c:catAx>
      <c:valAx>
        <c:axId val="95322496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320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62975372604819"/>
          <c:y val="7.3874511239097981E-2"/>
          <c:w val="0.85120873054756252"/>
          <c:h val="5.02841759421917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58208</xdr:rowOff>
    </xdr:from>
    <xdr:to>
      <xdr:col>11</xdr:col>
      <xdr:colOff>0</xdr:colOff>
      <xdr:row>0</xdr:row>
      <xdr:rowOff>3989918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9983</xdr:colOff>
      <xdr:row>0</xdr:row>
      <xdr:rowOff>2414059</xdr:rowOff>
    </xdr:from>
    <xdr:to>
      <xdr:col>13</xdr:col>
      <xdr:colOff>553966</xdr:colOff>
      <xdr:row>0</xdr:row>
      <xdr:rowOff>2625122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F46EBE42-2CD5-434C-B37B-E3731E98E0DA}"/>
            </a:ext>
          </a:extLst>
        </xdr:cNvPr>
        <xdr:cNvSpPr txBox="1"/>
      </xdr:nvSpPr>
      <xdr:spPr>
        <a:xfrm>
          <a:off x="11668583" y="2414059"/>
          <a:ext cx="1153583" cy="211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23</xdr:col>
      <xdr:colOff>483813</xdr:colOff>
      <xdr:row>0</xdr:row>
      <xdr:rowOff>2384424</xdr:rowOff>
    </xdr:from>
    <xdr:to>
      <xdr:col>25</xdr:col>
      <xdr:colOff>337155</xdr:colOff>
      <xdr:row>0</xdr:row>
      <xdr:rowOff>2627842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B36F9B53-4E94-4DDC-9746-B7829AF6D445}"/>
            </a:ext>
          </a:extLst>
        </xdr:cNvPr>
        <xdr:cNvSpPr txBox="1"/>
      </xdr:nvSpPr>
      <xdr:spPr>
        <a:xfrm>
          <a:off x="18848013" y="2384424"/>
          <a:ext cx="1072542" cy="243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0.33731</cdr:x>
      <cdr:y>0.13556</cdr:y>
    </cdr:from>
    <cdr:to>
      <cdr:x>0.34146</cdr:x>
      <cdr:y>0.70659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2488195" y="532996"/>
          <a:ext cx="30637" cy="22451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0.71729</cdr:x>
      <cdr:y>0.13616</cdr:y>
    </cdr:from>
    <cdr:to>
      <cdr:x>0.71879</cdr:x>
      <cdr:y>0.70929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5291132" y="535356"/>
          <a:ext cx="11117" cy="22533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90" zoomScaleNormal="90" workbookViewId="0">
      <selection activeCell="B2" sqref="B2:B3"/>
    </sheetView>
  </sheetViews>
  <sheetFormatPr defaultRowHeight="15" x14ac:dyDescent="0.25"/>
  <cols>
    <col min="1" max="1" width="4.85546875" style="19" customWidth="1"/>
    <col min="2" max="2" width="35.7109375" style="19" customWidth="1"/>
    <col min="3" max="10" width="7.7109375" style="19" customWidth="1"/>
    <col min="11" max="11" width="8.7109375" style="19" customWidth="1"/>
    <col min="12" max="12" width="7.7109375" style="19" customWidth="1"/>
    <col min="13" max="16384" width="9.140625" style="19"/>
  </cols>
  <sheetData>
    <row r="1" spans="1:16" ht="322.5" customHeight="1" thickBot="1" x14ac:dyDescent="0.3"/>
    <row r="2" spans="1:16" ht="17.25" customHeight="1" x14ac:dyDescent="0.25">
      <c r="A2" s="98" t="s">
        <v>0</v>
      </c>
      <c r="B2" s="100" t="s">
        <v>24</v>
      </c>
      <c r="C2" s="102">
        <v>2023</v>
      </c>
      <c r="D2" s="103"/>
      <c r="E2" s="103"/>
      <c r="F2" s="104"/>
      <c r="G2" s="102">
        <v>2022</v>
      </c>
      <c r="H2" s="103"/>
      <c r="I2" s="103"/>
      <c r="J2" s="104"/>
      <c r="K2" s="96" t="s">
        <v>25</v>
      </c>
    </row>
    <row r="3" spans="1:16" ht="48" customHeight="1" thickBot="1" x14ac:dyDescent="0.3">
      <c r="A3" s="99"/>
      <c r="B3" s="101"/>
      <c r="C3" s="61" t="s">
        <v>9</v>
      </c>
      <c r="D3" s="49" t="s">
        <v>10</v>
      </c>
      <c r="E3" s="49" t="s">
        <v>17</v>
      </c>
      <c r="F3" s="62" t="s">
        <v>11</v>
      </c>
      <c r="G3" s="61" t="s">
        <v>9</v>
      </c>
      <c r="H3" s="49" t="s">
        <v>10</v>
      </c>
      <c r="I3" s="49" t="s">
        <v>17</v>
      </c>
      <c r="J3" s="62" t="s">
        <v>11</v>
      </c>
      <c r="K3" s="97"/>
    </row>
    <row r="4" spans="1:16" ht="15" customHeight="1" thickBot="1" x14ac:dyDescent="0.3">
      <c r="A4" s="50"/>
      <c r="B4" s="51" t="s">
        <v>30</v>
      </c>
      <c r="C4" s="57">
        <f>C7+C5</f>
        <v>2</v>
      </c>
      <c r="D4" s="71">
        <f>AVERAGE(D6,D8)</f>
        <v>3</v>
      </c>
      <c r="E4" s="71">
        <v>3</v>
      </c>
      <c r="F4" s="58"/>
      <c r="G4" s="57">
        <f>G5+G7</f>
        <v>2</v>
      </c>
      <c r="H4" s="71">
        <f>AVERAGE(H6,H8)</f>
        <v>4.5</v>
      </c>
      <c r="I4" s="71">
        <v>4.5</v>
      </c>
      <c r="J4" s="58"/>
      <c r="K4" s="55"/>
      <c r="M4" s="26"/>
      <c r="N4" s="15" t="s">
        <v>19</v>
      </c>
    </row>
    <row r="5" spans="1:16" ht="15" customHeight="1" thickBot="1" x14ac:dyDescent="0.3">
      <c r="A5" s="52"/>
      <c r="B5" s="53" t="s">
        <v>29</v>
      </c>
      <c r="C5" s="59">
        <f>SUM(C8)</f>
        <v>1</v>
      </c>
      <c r="D5" s="72">
        <f>AVERAGE(D6)</f>
        <v>3</v>
      </c>
      <c r="E5" s="72">
        <v>3</v>
      </c>
      <c r="F5" s="60"/>
      <c r="G5" s="59">
        <f>SUM(G6)</f>
        <v>2</v>
      </c>
      <c r="H5" s="72">
        <f>AVERAGE(H6)</f>
        <v>4.5</v>
      </c>
      <c r="I5" s="72">
        <v>4.5</v>
      </c>
      <c r="J5" s="60"/>
      <c r="K5" s="56"/>
      <c r="M5" s="25"/>
      <c r="N5" s="15" t="s">
        <v>20</v>
      </c>
    </row>
    <row r="6" spans="1:16" ht="15" customHeight="1" thickBot="1" x14ac:dyDescent="0.3">
      <c r="A6" s="180">
        <v>1</v>
      </c>
      <c r="B6" s="173" t="s">
        <v>3</v>
      </c>
      <c r="C6" s="174">
        <v>1</v>
      </c>
      <c r="D6" s="175">
        <v>3</v>
      </c>
      <c r="E6" s="175">
        <v>3</v>
      </c>
      <c r="F6" s="176">
        <v>1</v>
      </c>
      <c r="G6" s="174">
        <v>2</v>
      </c>
      <c r="H6" s="175">
        <v>4.5</v>
      </c>
      <c r="I6" s="175">
        <v>4.5</v>
      </c>
      <c r="J6" s="176">
        <v>1</v>
      </c>
      <c r="K6" s="177">
        <f>J6+F6</f>
        <v>2</v>
      </c>
      <c r="M6" s="16"/>
      <c r="N6" s="15" t="s">
        <v>21</v>
      </c>
    </row>
    <row r="7" spans="1:16" ht="15" customHeight="1" thickBot="1" x14ac:dyDescent="0.3">
      <c r="A7" s="52"/>
      <c r="B7" s="53" t="s">
        <v>34</v>
      </c>
      <c r="C7" s="59">
        <f>SUM(C8)</f>
        <v>1</v>
      </c>
      <c r="D7" s="72">
        <f>AVERAGE(D8)</f>
        <v>3</v>
      </c>
      <c r="E7" s="72">
        <v>3</v>
      </c>
      <c r="F7" s="60"/>
      <c r="G7" s="59"/>
      <c r="H7" s="72"/>
      <c r="I7" s="72">
        <v>4.5</v>
      </c>
      <c r="J7" s="60"/>
      <c r="K7" s="178"/>
      <c r="M7" s="17"/>
      <c r="N7" s="15" t="s">
        <v>22</v>
      </c>
    </row>
    <row r="8" spans="1:16" ht="15.75" thickBot="1" x14ac:dyDescent="0.3">
      <c r="A8" s="54">
        <v>1</v>
      </c>
      <c r="B8" s="65" t="s">
        <v>35</v>
      </c>
      <c r="C8" s="66">
        <v>1</v>
      </c>
      <c r="D8" s="70">
        <v>3</v>
      </c>
      <c r="E8" s="70">
        <v>3</v>
      </c>
      <c r="F8" s="67">
        <v>2</v>
      </c>
      <c r="G8" s="66"/>
      <c r="H8" s="70"/>
      <c r="I8" s="70">
        <v>4.5</v>
      </c>
      <c r="J8" s="67">
        <v>2</v>
      </c>
      <c r="K8" s="179">
        <f>J8+F8</f>
        <v>4</v>
      </c>
      <c r="M8" s="181"/>
      <c r="N8" s="182"/>
      <c r="P8" s="20"/>
    </row>
    <row r="9" spans="1:16" x14ac:dyDescent="0.25">
      <c r="A9" s="22" t="s">
        <v>26</v>
      </c>
      <c r="B9" s="21"/>
      <c r="C9" s="21"/>
      <c r="D9" s="73">
        <f>AVERAGE(D8)</f>
        <v>3</v>
      </c>
      <c r="E9" s="73"/>
      <c r="F9" s="21"/>
      <c r="G9" s="21"/>
      <c r="H9" s="73">
        <f>AVERAGE(H6)</f>
        <v>4.5</v>
      </c>
      <c r="I9" s="73"/>
      <c r="J9" s="21"/>
      <c r="M9" s="181"/>
      <c r="N9" s="182"/>
    </row>
    <row r="10" spans="1:16" x14ac:dyDescent="0.25">
      <c r="A10" s="23" t="s">
        <v>27</v>
      </c>
      <c r="D10" s="74">
        <v>3</v>
      </c>
      <c r="E10" s="20"/>
      <c r="H10" s="74">
        <v>4.5</v>
      </c>
      <c r="I10" s="20"/>
    </row>
  </sheetData>
  <mergeCells count="5">
    <mergeCell ref="K2:K3"/>
    <mergeCell ref="A2:A3"/>
    <mergeCell ref="B2:B3"/>
    <mergeCell ref="G2:J2"/>
    <mergeCell ref="C2:F2"/>
  </mergeCells>
  <conditionalFormatting sqref="H4:H10">
    <cfRule type="containsBlanks" dxfId="19" priority="7">
      <formula>LEN(TRIM(H4))=0</formula>
    </cfRule>
    <cfRule type="cellIs" dxfId="18" priority="8" operator="lessThan">
      <formula>3.5</formula>
    </cfRule>
    <cfRule type="cellIs" dxfId="17" priority="9" operator="between">
      <formula>4</formula>
      <formula>3.5</formula>
    </cfRule>
    <cfRule type="cellIs" dxfId="10" priority="10" operator="between">
      <formula>4.499</formula>
      <formula>4</formula>
    </cfRule>
    <cfRule type="cellIs" dxfId="16" priority="12" operator="greaterThanOrEqual">
      <formula>4.5</formula>
    </cfRule>
  </conditionalFormatting>
  <conditionalFormatting sqref="D4:D10">
    <cfRule type="containsBlanks" dxfId="15" priority="11">
      <formula>LEN(TRIM(D4))=0</formula>
    </cfRule>
    <cfRule type="cellIs" dxfId="14" priority="2" operator="lessThan">
      <formula>3.5</formula>
    </cfRule>
    <cfRule type="cellIs" dxfId="13" priority="3" operator="between">
      <formula>$D$9</formula>
      <formula>3.5</formula>
    </cfRule>
    <cfRule type="cellIs" dxfId="12" priority="4" operator="between">
      <formula>4.5</formula>
      <formula>$D$9</formula>
    </cfRule>
    <cfRule type="cellIs" dxfId="11" priority="5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90" zoomScaleNormal="90" workbookViewId="0">
      <selection activeCell="C5" sqref="C5"/>
    </sheetView>
  </sheetViews>
  <sheetFormatPr defaultRowHeight="15" x14ac:dyDescent="0.25"/>
  <cols>
    <col min="1" max="1" width="4.7109375" customWidth="1"/>
    <col min="2" max="2" width="12.5703125" customWidth="1"/>
    <col min="3" max="3" width="20.85546875" customWidth="1"/>
    <col min="4" max="5" width="7.7109375" customWidth="1"/>
    <col min="6" max="6" width="12.5703125" customWidth="1"/>
    <col min="7" max="7" width="20.7109375" customWidth="1"/>
    <col min="8" max="10" width="7.7109375" customWidth="1"/>
  </cols>
  <sheetData>
    <row r="1" spans="1:12" x14ac:dyDescent="0.25">
      <c r="K1" s="26"/>
      <c r="L1" s="15" t="s">
        <v>19</v>
      </c>
    </row>
    <row r="2" spans="1:12" ht="15.75" x14ac:dyDescent="0.25">
      <c r="B2" s="108" t="s">
        <v>18</v>
      </c>
      <c r="C2" s="108"/>
      <c r="D2" s="108"/>
      <c r="K2" s="25"/>
      <c r="L2" s="15" t="s">
        <v>20</v>
      </c>
    </row>
    <row r="3" spans="1:12" ht="15.75" thickBot="1" x14ac:dyDescent="0.3">
      <c r="K3" s="16"/>
      <c r="L3" s="15" t="s">
        <v>21</v>
      </c>
    </row>
    <row r="4" spans="1:12" s="9" customFormat="1" ht="18" customHeight="1" thickBot="1" x14ac:dyDescent="0.3">
      <c r="A4" s="109" t="s">
        <v>0</v>
      </c>
      <c r="B4" s="105">
        <v>2023</v>
      </c>
      <c r="C4" s="106"/>
      <c r="D4" s="106"/>
      <c r="E4" s="107"/>
      <c r="F4" s="161">
        <v>2022</v>
      </c>
      <c r="G4" s="106"/>
      <c r="H4" s="106"/>
      <c r="I4" s="107"/>
      <c r="K4" s="17"/>
      <c r="L4" s="15" t="s">
        <v>22</v>
      </c>
    </row>
    <row r="5" spans="1:12" s="9" customFormat="1" ht="46.5" customHeight="1" thickBot="1" x14ac:dyDescent="0.3">
      <c r="A5" s="153"/>
      <c r="B5" s="46" t="s">
        <v>5</v>
      </c>
      <c r="C5" s="47" t="s">
        <v>33</v>
      </c>
      <c r="D5" s="47" t="s">
        <v>16</v>
      </c>
      <c r="E5" s="48" t="s">
        <v>15</v>
      </c>
      <c r="F5" s="46" t="s">
        <v>5</v>
      </c>
      <c r="G5" s="47" t="s">
        <v>33</v>
      </c>
      <c r="H5" s="47" t="s">
        <v>16</v>
      </c>
      <c r="I5" s="48" t="s">
        <v>15</v>
      </c>
    </row>
    <row r="6" spans="1:12" s="9" customFormat="1" ht="15" customHeight="1" x14ac:dyDescent="0.25">
      <c r="A6" s="95">
        <v>1</v>
      </c>
      <c r="B6" s="42" t="s">
        <v>8</v>
      </c>
      <c r="C6" s="43" t="s">
        <v>3</v>
      </c>
      <c r="D6" s="162">
        <v>3</v>
      </c>
      <c r="E6" s="163">
        <v>3</v>
      </c>
      <c r="F6" s="164" t="s">
        <v>8</v>
      </c>
      <c r="G6" s="165" t="s">
        <v>3</v>
      </c>
      <c r="H6" s="162">
        <v>4.5</v>
      </c>
      <c r="I6" s="163">
        <v>4.5</v>
      </c>
    </row>
    <row r="7" spans="1:12" s="9" customFormat="1" ht="15" customHeight="1" thickBot="1" x14ac:dyDescent="0.3">
      <c r="A7" s="166">
        <v>2</v>
      </c>
      <c r="B7" s="133" t="s">
        <v>36</v>
      </c>
      <c r="C7" s="167" t="s">
        <v>35</v>
      </c>
      <c r="D7" s="168">
        <v>3</v>
      </c>
      <c r="E7" s="169">
        <v>3</v>
      </c>
      <c r="F7" s="170"/>
      <c r="G7" s="171"/>
      <c r="H7" s="171"/>
      <c r="I7" s="172"/>
    </row>
    <row r="8" spans="1:12" x14ac:dyDescent="0.25">
      <c r="A8" s="10"/>
      <c r="B8" s="10"/>
      <c r="C8" s="13" t="s">
        <v>13</v>
      </c>
      <c r="D8" s="12">
        <f>AVERAGE(D6:D7)</f>
        <v>3</v>
      </c>
      <c r="E8" s="10"/>
      <c r="F8" s="10"/>
      <c r="G8" s="13"/>
      <c r="H8" s="12">
        <f>AVERAGE(H6:H7)</f>
        <v>4.5</v>
      </c>
      <c r="I8" s="10"/>
    </row>
    <row r="9" spans="1:12" x14ac:dyDescent="0.25">
      <c r="A9" s="10"/>
      <c r="B9" s="10"/>
      <c r="C9" s="10"/>
      <c r="D9" s="10"/>
      <c r="E9" s="10"/>
      <c r="F9" s="10"/>
      <c r="G9" s="10"/>
      <c r="H9" s="10"/>
      <c r="I9" s="10"/>
    </row>
  </sheetData>
  <mergeCells count="4">
    <mergeCell ref="A4:A5"/>
    <mergeCell ref="B4:E4"/>
    <mergeCell ref="F4:I4"/>
    <mergeCell ref="B2:D2"/>
  </mergeCells>
  <conditionalFormatting sqref="D6:D7">
    <cfRule type="containsBlanks" dxfId="89" priority="8" stopIfTrue="1">
      <formula>LEN(TRIM(D6))=0</formula>
    </cfRule>
    <cfRule type="cellIs" dxfId="88" priority="9" stopIfTrue="1" operator="lessThan">
      <formula>3.5</formula>
    </cfRule>
    <cfRule type="cellIs" dxfId="87" priority="10" operator="between">
      <formula>3.5</formula>
      <formula>3.504</formula>
    </cfRule>
    <cfRule type="cellIs" dxfId="86" priority="11" stopIfTrue="1" operator="between">
      <formula>4.5</formula>
      <formula>3.5</formula>
    </cfRule>
    <cfRule type="cellIs" dxfId="85" priority="12" operator="greaterThanOrEqual">
      <formula>4.5</formula>
    </cfRule>
  </conditionalFormatting>
  <conditionalFormatting sqref="H6:H7">
    <cfRule type="containsBlanks" dxfId="84" priority="2" stopIfTrue="1">
      <formula>LEN(TRIM(H6))=0</formula>
    </cfRule>
    <cfRule type="cellIs" dxfId="83" priority="3" stopIfTrue="1" operator="lessThan">
      <formula>3.5</formula>
    </cfRule>
    <cfRule type="cellIs" dxfId="82" priority="4" operator="between">
      <formula>3.5</formula>
      <formula>3.504</formula>
    </cfRule>
    <cfRule type="cellIs" dxfId="81" priority="5" stopIfTrue="1" operator="between">
      <formula>4.499</formula>
      <formula>3.5</formula>
    </cfRule>
    <cfRule type="cellIs" dxfId="80" priority="6" operator="greaterThanOrEqual">
      <formula>4.5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23.5703125" customWidth="1"/>
    <col min="4" max="11" width="7.7109375" customWidth="1"/>
    <col min="12" max="12" width="8.7109375" customWidth="1"/>
    <col min="13" max="13" width="7.7109375" customWidth="1"/>
  </cols>
  <sheetData>
    <row r="1" spans="1:15" x14ac:dyDescent="0.25">
      <c r="N1" s="26"/>
      <c r="O1" s="15" t="s">
        <v>19</v>
      </c>
    </row>
    <row r="2" spans="1:15" ht="15.75" x14ac:dyDescent="0.25">
      <c r="C2" s="39" t="s">
        <v>18</v>
      </c>
      <c r="D2" s="39"/>
      <c r="E2" s="39"/>
      <c r="F2" s="39"/>
      <c r="G2" s="39"/>
      <c r="H2" s="39"/>
      <c r="I2" s="39"/>
      <c r="J2" s="39"/>
      <c r="K2" s="39"/>
      <c r="N2" s="25"/>
      <c r="O2" s="15" t="s">
        <v>20</v>
      </c>
    </row>
    <row r="3" spans="1:15" ht="15.75" thickBot="1" x14ac:dyDescent="0.3">
      <c r="N3" s="16"/>
      <c r="O3" s="15" t="s">
        <v>21</v>
      </c>
    </row>
    <row r="4" spans="1:15" s="9" customFormat="1" ht="15" customHeight="1" thickBot="1" x14ac:dyDescent="0.3">
      <c r="A4" s="109" t="s">
        <v>0</v>
      </c>
      <c r="B4" s="110" t="s">
        <v>5</v>
      </c>
      <c r="C4" s="111" t="s">
        <v>1</v>
      </c>
      <c r="D4" s="113">
        <v>2023</v>
      </c>
      <c r="E4" s="112"/>
      <c r="F4" s="114"/>
      <c r="G4" s="113">
        <v>2022</v>
      </c>
      <c r="H4" s="112"/>
      <c r="I4" s="114"/>
      <c r="J4" s="115" t="s">
        <v>11</v>
      </c>
      <c r="K4" s="116"/>
      <c r="L4" s="142" t="s">
        <v>12</v>
      </c>
      <c r="N4" s="17"/>
      <c r="O4" s="15" t="s">
        <v>22</v>
      </c>
    </row>
    <row r="5" spans="1:15" s="9" customFormat="1" ht="40.5" customHeight="1" thickBot="1" x14ac:dyDescent="0.3">
      <c r="A5" s="153"/>
      <c r="B5" s="154"/>
      <c r="C5" s="155"/>
      <c r="D5" s="156" t="s">
        <v>9</v>
      </c>
      <c r="E5" s="157" t="s">
        <v>16</v>
      </c>
      <c r="F5" s="158" t="s">
        <v>17</v>
      </c>
      <c r="G5" s="156" t="s">
        <v>9</v>
      </c>
      <c r="H5" s="157" t="s">
        <v>16</v>
      </c>
      <c r="I5" s="158" t="s">
        <v>17</v>
      </c>
      <c r="J5" s="156">
        <v>2023</v>
      </c>
      <c r="K5" s="159">
        <v>2022</v>
      </c>
      <c r="L5" s="160"/>
    </row>
    <row r="6" spans="1:15" s="9" customFormat="1" ht="15" customHeight="1" x14ac:dyDescent="0.25">
      <c r="A6" s="144">
        <v>1</v>
      </c>
      <c r="B6" s="145" t="s">
        <v>8</v>
      </c>
      <c r="C6" s="146" t="s">
        <v>3</v>
      </c>
      <c r="D6" s="147">
        <v>1</v>
      </c>
      <c r="E6" s="148">
        <v>3</v>
      </c>
      <c r="F6" s="149">
        <v>3</v>
      </c>
      <c r="G6" s="147">
        <v>2</v>
      </c>
      <c r="H6" s="148">
        <v>4.5</v>
      </c>
      <c r="I6" s="149">
        <v>4.5</v>
      </c>
      <c r="J6" s="150">
        <v>1</v>
      </c>
      <c r="K6" s="151">
        <v>1</v>
      </c>
      <c r="L6" s="152">
        <f>SUM(J6:K6)</f>
        <v>2</v>
      </c>
    </row>
    <row r="7" spans="1:15" s="9" customFormat="1" ht="15" customHeight="1" thickBot="1" x14ac:dyDescent="0.3">
      <c r="A7" s="88">
        <v>2</v>
      </c>
      <c r="B7" s="133" t="s">
        <v>36</v>
      </c>
      <c r="C7" s="134" t="s">
        <v>35</v>
      </c>
      <c r="D7" s="135">
        <v>1</v>
      </c>
      <c r="E7" s="136">
        <v>3</v>
      </c>
      <c r="F7" s="137">
        <v>3</v>
      </c>
      <c r="G7" s="135"/>
      <c r="H7" s="138"/>
      <c r="I7" s="139">
        <v>4.5</v>
      </c>
      <c r="J7" s="140">
        <v>2</v>
      </c>
      <c r="K7" s="141">
        <v>2</v>
      </c>
      <c r="L7" s="143">
        <f>SUM(J7:K7)</f>
        <v>4</v>
      </c>
    </row>
    <row r="8" spans="1:15" x14ac:dyDescent="0.25">
      <c r="A8" s="10"/>
      <c r="B8" s="10"/>
      <c r="C8" s="13" t="s">
        <v>13</v>
      </c>
      <c r="D8" s="13"/>
      <c r="E8" s="68">
        <f>AVERAGE(E7:E7)</f>
        <v>3</v>
      </c>
      <c r="F8" s="13"/>
      <c r="G8" s="13"/>
      <c r="H8" s="68">
        <f>AVERAGE(H6:H7)</f>
        <v>4.5</v>
      </c>
      <c r="I8" s="13"/>
      <c r="J8" s="13"/>
      <c r="K8" s="13"/>
      <c r="L8" s="10"/>
    </row>
    <row r="9" spans="1:15" x14ac:dyDescent="0.25">
      <c r="A9" s="10"/>
      <c r="B9" s="10"/>
      <c r="C9" s="14" t="s">
        <v>14</v>
      </c>
      <c r="D9" s="14"/>
      <c r="E9" s="69">
        <v>3</v>
      </c>
      <c r="F9" s="14"/>
      <c r="G9" s="14"/>
      <c r="H9" s="69">
        <v>4.5</v>
      </c>
      <c r="I9" s="14"/>
      <c r="J9" s="14"/>
      <c r="K9" s="14"/>
      <c r="L9" s="10"/>
    </row>
    <row r="10" spans="1:1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42" spans="3:3" x14ac:dyDescent="0.25">
      <c r="C42">
        <v>1</v>
      </c>
    </row>
  </sheetData>
  <mergeCells count="7">
    <mergeCell ref="L4:L5"/>
    <mergeCell ref="A4:A5"/>
    <mergeCell ref="B4:B5"/>
    <mergeCell ref="C4:C5"/>
    <mergeCell ref="D4:F4"/>
    <mergeCell ref="G4:I4"/>
    <mergeCell ref="J4:K4"/>
  </mergeCells>
  <conditionalFormatting sqref="E6:E9">
    <cfRule type="containsBlanks" dxfId="79" priority="7" stopIfTrue="1">
      <formula>LEN(TRIM(E6))=0</formula>
    </cfRule>
    <cfRule type="cellIs" dxfId="78" priority="8" stopIfTrue="1" operator="lessThan">
      <formula>3.5</formula>
    </cfRule>
    <cfRule type="cellIs" dxfId="77" priority="9" stopIfTrue="1" operator="between">
      <formula>3.5</formula>
      <formula>3.504</formula>
    </cfRule>
    <cfRule type="cellIs" dxfId="76" priority="10" stopIfTrue="1" operator="between">
      <formula>4.5</formula>
      <formula>3.5</formula>
    </cfRule>
    <cfRule type="cellIs" dxfId="75" priority="90" stopIfTrue="1" operator="greaterThanOrEqual">
      <formula>4.5</formula>
    </cfRule>
  </conditionalFormatting>
  <conditionalFormatting sqref="H6:H9">
    <cfRule type="containsBlanks" dxfId="74" priority="2" stopIfTrue="1">
      <formula>LEN(TRIM(H6))=0</formula>
    </cfRule>
    <cfRule type="cellIs" dxfId="73" priority="3" stopIfTrue="1" operator="lessThan">
      <formula>3.5</formula>
    </cfRule>
    <cfRule type="cellIs" dxfId="72" priority="4" stopIfTrue="1" operator="between">
      <formula>3.5</formula>
      <formula>3.504</formula>
    </cfRule>
    <cfRule type="cellIs" dxfId="71" priority="5" stopIfTrue="1" operator="between">
      <formula>4.499</formula>
      <formula>3.5</formula>
    </cfRule>
    <cfRule type="cellIs" dxfId="70" priority="91" stopIfTrue="1" operator="greaterThanOrEqual">
      <formula>4.5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90" zoomScaleNormal="90" workbookViewId="0">
      <selection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28.5703125" customWidth="1"/>
    <col min="4" max="4" width="7.7109375" style="4" customWidth="1"/>
    <col min="5" max="5" width="9.7109375" style="4" customWidth="1"/>
    <col min="6" max="6" width="7.85546875" customWidth="1"/>
  </cols>
  <sheetData>
    <row r="1" spans="1:8" s="1" customFormat="1" ht="15" customHeight="1" x14ac:dyDescent="0.25">
      <c r="C1" s="5"/>
      <c r="D1" s="6"/>
      <c r="E1" s="2"/>
      <c r="G1" s="26"/>
      <c r="H1" s="15" t="s">
        <v>19</v>
      </c>
    </row>
    <row r="2" spans="1:8" s="1" customFormat="1" ht="15" customHeight="1" x14ac:dyDescent="0.25">
      <c r="C2" s="108" t="s">
        <v>18</v>
      </c>
      <c r="D2" s="108"/>
      <c r="E2" s="11">
        <v>2023</v>
      </c>
      <c r="G2" s="25"/>
      <c r="H2" s="15" t="s">
        <v>20</v>
      </c>
    </row>
    <row r="3" spans="1:8" s="1" customFormat="1" ht="15" customHeight="1" thickBot="1" x14ac:dyDescent="0.3">
      <c r="C3" s="5"/>
      <c r="D3" s="6"/>
      <c r="E3" s="2"/>
      <c r="G3" s="24"/>
      <c r="H3" s="15" t="s">
        <v>21</v>
      </c>
    </row>
    <row r="4" spans="1:8" s="1" customFormat="1" ht="15" customHeight="1" x14ac:dyDescent="0.25">
      <c r="A4" s="119" t="s">
        <v>0</v>
      </c>
      <c r="B4" s="121" t="s">
        <v>5</v>
      </c>
      <c r="C4" s="121" t="s">
        <v>1</v>
      </c>
      <c r="D4" s="123" t="s">
        <v>31</v>
      </c>
      <c r="E4" s="117" t="s">
        <v>6</v>
      </c>
      <c r="G4" s="17"/>
      <c r="H4" s="15" t="s">
        <v>22</v>
      </c>
    </row>
    <row r="5" spans="1:8" s="1" customFormat="1" ht="18" customHeight="1" thickBot="1" x14ac:dyDescent="0.3">
      <c r="A5" s="120"/>
      <c r="B5" s="122"/>
      <c r="C5" s="122"/>
      <c r="D5" s="124"/>
      <c r="E5" s="118"/>
    </row>
    <row r="6" spans="1:8" s="1" customFormat="1" ht="15" customHeight="1" thickBot="1" x14ac:dyDescent="0.3">
      <c r="A6" s="87"/>
      <c r="B6" s="84"/>
      <c r="C6" s="84" t="s">
        <v>30</v>
      </c>
      <c r="D6" s="85">
        <f>SUM(D8:D8)</f>
        <v>1</v>
      </c>
      <c r="E6" s="86">
        <f>E9</f>
        <v>3</v>
      </c>
    </row>
    <row r="7" spans="1:8" s="1" customFormat="1" ht="15" customHeight="1" x14ac:dyDescent="0.25">
      <c r="A7" s="89">
        <v>1</v>
      </c>
      <c r="B7" s="90" t="s">
        <v>8</v>
      </c>
      <c r="C7" s="90" t="s">
        <v>3</v>
      </c>
      <c r="D7" s="91">
        <v>1</v>
      </c>
      <c r="E7" s="92">
        <v>3</v>
      </c>
    </row>
    <row r="8" spans="1:8" s="1" customFormat="1" ht="15" customHeight="1" thickBot="1" x14ac:dyDescent="0.3">
      <c r="A8" s="93">
        <v>2</v>
      </c>
      <c r="B8" s="94" t="s">
        <v>36</v>
      </c>
      <c r="C8" s="28" t="s">
        <v>35</v>
      </c>
      <c r="D8" s="35">
        <v>1</v>
      </c>
      <c r="E8" s="36">
        <v>3</v>
      </c>
    </row>
    <row r="9" spans="1:8" ht="15" customHeight="1" x14ac:dyDescent="0.25">
      <c r="A9" s="8"/>
      <c r="B9" s="8"/>
      <c r="D9" s="44" t="s">
        <v>32</v>
      </c>
      <c r="E9" s="45">
        <f>AVERAGE(E8:E8)</f>
        <v>3</v>
      </c>
    </row>
    <row r="10" spans="1:8" ht="15" customHeight="1" x14ac:dyDescent="0.25">
      <c r="A10" s="1"/>
      <c r="B10" s="1"/>
      <c r="D10" s="7" t="s">
        <v>7</v>
      </c>
      <c r="E10" s="64">
        <v>3</v>
      </c>
    </row>
  </sheetData>
  <mergeCells count="6">
    <mergeCell ref="E4:E5"/>
    <mergeCell ref="C2:D2"/>
    <mergeCell ref="A4:A5"/>
    <mergeCell ref="B4:B5"/>
    <mergeCell ref="C4:C5"/>
    <mergeCell ref="D4:D5"/>
  </mergeCells>
  <conditionalFormatting sqref="E6:E10">
    <cfRule type="cellIs" dxfId="69" priority="1" stopIfTrue="1" operator="equal">
      <formula>4.5</formula>
    </cfRule>
    <cfRule type="cellIs" dxfId="68" priority="70" stopIfTrue="1" operator="lessThan">
      <formula>3.5</formula>
    </cfRule>
    <cfRule type="cellIs" dxfId="67" priority="71" stopIfTrue="1" operator="between">
      <formula>$E$9</formula>
      <formula>3.5</formula>
    </cfRule>
    <cfRule type="cellIs" dxfId="66" priority="72" stopIfTrue="1" operator="between">
      <formula>4.5</formula>
      <formula>$E$9</formula>
    </cfRule>
    <cfRule type="cellIs" dxfId="65" priority="73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90" zoomScaleNormal="90" workbookViewId="0">
      <selection activeCell="B9" sqref="B9"/>
    </sheetView>
  </sheetViews>
  <sheetFormatPr defaultRowHeight="15" x14ac:dyDescent="0.25"/>
  <cols>
    <col min="1" max="1" width="4.7109375" customWidth="1"/>
    <col min="2" max="2" width="9.7109375" customWidth="1"/>
    <col min="3" max="3" width="28.5703125" customWidth="1"/>
    <col min="4" max="8" width="7.7109375" style="4" customWidth="1"/>
    <col min="9" max="9" width="9.7109375" style="4" customWidth="1"/>
    <col min="10" max="10" width="7.85546875" customWidth="1"/>
  </cols>
  <sheetData>
    <row r="1" spans="1:12" s="1" customFormat="1" ht="15" customHeight="1" x14ac:dyDescent="0.25">
      <c r="C1" s="5"/>
      <c r="D1" s="6"/>
      <c r="E1" s="6"/>
      <c r="F1" s="2"/>
      <c r="G1" s="2"/>
      <c r="H1" s="2"/>
      <c r="I1" s="2"/>
      <c r="K1" s="26"/>
      <c r="L1" s="15" t="s">
        <v>19</v>
      </c>
    </row>
    <row r="2" spans="1:12" s="1" customFormat="1" ht="15" customHeight="1" x14ac:dyDescent="0.25">
      <c r="C2" s="108" t="s">
        <v>18</v>
      </c>
      <c r="D2" s="108"/>
      <c r="E2" s="39"/>
      <c r="F2" s="2"/>
      <c r="G2" s="2"/>
      <c r="H2" s="2"/>
      <c r="I2" s="11">
        <v>2023</v>
      </c>
      <c r="K2" s="25"/>
      <c r="L2" s="15" t="s">
        <v>20</v>
      </c>
    </row>
    <row r="3" spans="1:12" s="1" customFormat="1" ht="15" customHeight="1" thickBot="1" x14ac:dyDescent="0.3">
      <c r="C3" s="5"/>
      <c r="D3" s="6"/>
      <c r="E3" s="6"/>
      <c r="F3" s="2"/>
      <c r="G3" s="2"/>
      <c r="H3" s="2"/>
      <c r="I3" s="2"/>
      <c r="K3" s="24"/>
      <c r="L3" s="15" t="s">
        <v>21</v>
      </c>
    </row>
    <row r="4" spans="1:12" s="1" customFormat="1" ht="15" customHeight="1" x14ac:dyDescent="0.25">
      <c r="A4" s="119" t="s">
        <v>0</v>
      </c>
      <c r="B4" s="121" t="s">
        <v>4</v>
      </c>
      <c r="C4" s="121" t="s">
        <v>1</v>
      </c>
      <c r="D4" s="123" t="s">
        <v>31</v>
      </c>
      <c r="E4" s="125" t="s">
        <v>23</v>
      </c>
      <c r="F4" s="126"/>
      <c r="G4" s="126"/>
      <c r="H4" s="127"/>
      <c r="I4" s="117" t="s">
        <v>28</v>
      </c>
      <c r="K4" s="17"/>
      <c r="L4" s="15" t="s">
        <v>22</v>
      </c>
    </row>
    <row r="5" spans="1:12" s="1" customFormat="1" ht="25.5" customHeight="1" thickBot="1" x14ac:dyDescent="0.3">
      <c r="A5" s="120"/>
      <c r="B5" s="122" t="s">
        <v>2</v>
      </c>
      <c r="C5" s="122"/>
      <c r="D5" s="124"/>
      <c r="E5" s="18">
        <v>5</v>
      </c>
      <c r="F5" s="18">
        <v>4</v>
      </c>
      <c r="G5" s="18">
        <v>3</v>
      </c>
      <c r="H5" s="18">
        <v>2</v>
      </c>
      <c r="I5" s="118"/>
    </row>
    <row r="6" spans="1:12" s="1" customFormat="1" ht="15" customHeight="1" thickBot="1" x14ac:dyDescent="0.3">
      <c r="A6" s="37"/>
      <c r="B6" s="38"/>
      <c r="C6" s="38" t="s">
        <v>30</v>
      </c>
      <c r="D6" s="40">
        <f>D7</f>
        <v>1</v>
      </c>
      <c r="E6" s="41">
        <f t="shared" ref="E6:H6" si="0">E7</f>
        <v>0</v>
      </c>
      <c r="F6" s="41">
        <f t="shared" si="0"/>
        <v>0</v>
      </c>
      <c r="G6" s="41">
        <f t="shared" si="0"/>
        <v>1</v>
      </c>
      <c r="H6" s="41">
        <f t="shared" si="0"/>
        <v>0</v>
      </c>
      <c r="I6" s="63">
        <f>(H6*2+G6*3+F6*4+E6*5)/D6</f>
        <v>3</v>
      </c>
    </row>
    <row r="7" spans="1:12" s="3" customFormat="1" ht="15" customHeight="1" thickBot="1" x14ac:dyDescent="0.25">
      <c r="A7" s="31"/>
      <c r="B7" s="131" t="s">
        <v>29</v>
      </c>
      <c r="C7" s="132"/>
      <c r="D7" s="30">
        <f>SUM(D8)</f>
        <v>1</v>
      </c>
      <c r="E7" s="32">
        <f t="shared" ref="E7:H9" si="1">SUM(E8)</f>
        <v>0</v>
      </c>
      <c r="F7" s="32">
        <f t="shared" si="1"/>
        <v>0</v>
      </c>
      <c r="G7" s="32">
        <f t="shared" si="1"/>
        <v>1</v>
      </c>
      <c r="H7" s="32">
        <f t="shared" si="1"/>
        <v>0</v>
      </c>
      <c r="I7" s="33">
        <f>AVERAGE(I8)</f>
        <v>3</v>
      </c>
    </row>
    <row r="8" spans="1:12" ht="15" customHeight="1" thickBot="1" x14ac:dyDescent="0.3">
      <c r="A8" s="75">
        <v>1</v>
      </c>
      <c r="B8" s="76">
        <v>20061</v>
      </c>
      <c r="C8" s="77" t="s">
        <v>3</v>
      </c>
      <c r="D8" s="78">
        <v>1</v>
      </c>
      <c r="E8" s="79"/>
      <c r="F8" s="79"/>
      <c r="G8" s="79">
        <v>1</v>
      </c>
      <c r="H8" s="79"/>
      <c r="I8" s="80">
        <f>(H8*2+G8*3+F8*4+E8*5)/D8</f>
        <v>3</v>
      </c>
    </row>
    <row r="9" spans="1:12" ht="15" customHeight="1" thickBot="1" x14ac:dyDescent="0.3">
      <c r="A9" s="81"/>
      <c r="B9" s="82" t="s">
        <v>34</v>
      </c>
      <c r="C9" s="83"/>
      <c r="D9" s="30">
        <f>SUM(D10)</f>
        <v>1</v>
      </c>
      <c r="E9" s="32">
        <f t="shared" si="1"/>
        <v>0</v>
      </c>
      <c r="F9" s="32">
        <f t="shared" si="1"/>
        <v>0</v>
      </c>
      <c r="G9" s="32">
        <f t="shared" si="1"/>
        <v>1</v>
      </c>
      <c r="H9" s="32">
        <f t="shared" si="1"/>
        <v>0</v>
      </c>
      <c r="I9" s="33">
        <f>AVERAGE(I10)</f>
        <v>3</v>
      </c>
    </row>
    <row r="10" spans="1:12" ht="15" customHeight="1" thickBot="1" x14ac:dyDescent="0.3">
      <c r="A10" s="27">
        <v>1</v>
      </c>
      <c r="B10" s="34">
        <v>60050</v>
      </c>
      <c r="C10" s="28" t="s">
        <v>35</v>
      </c>
      <c r="D10" s="35">
        <v>1</v>
      </c>
      <c r="E10" s="29"/>
      <c r="F10" s="29"/>
      <c r="G10" s="29">
        <v>1</v>
      </c>
      <c r="H10" s="29"/>
      <c r="I10" s="36">
        <f>(H10*2+G10*3+F10*4+E10*5)/D10</f>
        <v>3</v>
      </c>
    </row>
    <row r="11" spans="1:12" ht="15" customHeight="1" x14ac:dyDescent="0.25">
      <c r="A11" s="8"/>
      <c r="B11" s="8"/>
      <c r="D11" s="128" t="s">
        <v>32</v>
      </c>
      <c r="E11" s="129"/>
      <c r="F11" s="129"/>
      <c r="G11" s="129"/>
      <c r="H11" s="130"/>
      <c r="I11" s="45">
        <f>AVERAGE(I8:I8)</f>
        <v>3</v>
      </c>
    </row>
  </sheetData>
  <mergeCells count="9">
    <mergeCell ref="I4:I5"/>
    <mergeCell ref="E4:H4"/>
    <mergeCell ref="D11:H11"/>
    <mergeCell ref="C2:D2"/>
    <mergeCell ref="A4:A5"/>
    <mergeCell ref="B4:B5"/>
    <mergeCell ref="C4:C5"/>
    <mergeCell ref="D4:D5"/>
    <mergeCell ref="B7:C7"/>
  </mergeCells>
  <conditionalFormatting sqref="I6:I11">
    <cfRule type="cellIs" dxfId="64" priority="1" operator="equal">
      <formula>4.5</formula>
    </cfRule>
    <cfRule type="cellIs" dxfId="63" priority="66" stopIfTrue="1" operator="lessThan">
      <formula>3.5</formula>
    </cfRule>
    <cfRule type="cellIs" dxfId="62" priority="67" stopIfTrue="1" operator="between">
      <formula>$I$11</formula>
      <formula>3.5</formula>
    </cfRule>
    <cfRule type="cellIs" dxfId="61" priority="68" stopIfTrue="1" operator="between">
      <formula>4.5</formula>
      <formula>$I$11</formula>
    </cfRule>
    <cfRule type="cellIs" dxfId="60" priority="69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Немецкий-9 диаграмма по районам</vt:lpstr>
      <vt:lpstr>Рейтинги 2022-2023</vt:lpstr>
      <vt:lpstr>Рейтинг по сумме мест</vt:lpstr>
      <vt:lpstr>Немецкий-9 2023 Итоги</vt:lpstr>
      <vt:lpstr>Немецкий-9 2023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gala</cp:lastModifiedBy>
  <dcterms:created xsi:type="dcterms:W3CDTF">2017-12-09T15:40:38Z</dcterms:created>
  <dcterms:modified xsi:type="dcterms:W3CDTF">2023-07-24T07:18:16Z</dcterms:modified>
</cp:coreProperties>
</file>