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890" tabRatio="545"/>
  </bookViews>
  <sheets>
    <sheet name="Китай. -11 диаграмма по районам" sheetId="4" r:id="rId1"/>
    <sheet name="Рейтинги 2021-2023" sheetId="3" r:id="rId2"/>
    <sheet name="Рейтинг по сумме мест" sheetId="2" r:id="rId3"/>
    <sheet name="Китайский язык-11 2023 Итоги" sheetId="5" r:id="rId4"/>
    <sheet name="Китайский язык-11 2023 расклад" sheetId="1" r:id="rId5"/>
  </sheets>
  <calcPr calcId="145621"/>
</workbook>
</file>

<file path=xl/calcChain.xml><?xml version="1.0" encoding="utf-8"?>
<calcChain xmlns="http://schemas.openxmlformats.org/spreadsheetml/2006/main">
  <c r="L12" i="4" l="1"/>
  <c r="H12" i="4"/>
  <c r="D12" i="4"/>
  <c r="L5" i="4"/>
  <c r="K5" i="4"/>
  <c r="L4" i="4"/>
  <c r="H4" i="4"/>
  <c r="D4" i="4"/>
  <c r="C4" i="4"/>
  <c r="D5" i="4"/>
  <c r="C5" i="4"/>
  <c r="O7" i="4"/>
  <c r="O6" i="4"/>
  <c r="O11" i="4"/>
  <c r="O9" i="4"/>
  <c r="H10" i="4"/>
  <c r="G10" i="4"/>
  <c r="H8" i="4"/>
  <c r="G8" i="4"/>
  <c r="G4" i="4" s="1"/>
  <c r="E10" i="3"/>
  <c r="I10" i="3"/>
  <c r="M10" i="3"/>
  <c r="K10" i="2"/>
  <c r="H10" i="2"/>
  <c r="E10" i="2"/>
  <c r="P8" i="2"/>
  <c r="P9" i="2"/>
  <c r="P7" i="2" l="1"/>
  <c r="P6" i="2"/>
  <c r="I6" i="1"/>
  <c r="H6" i="1"/>
  <c r="G6" i="1"/>
  <c r="F6" i="1"/>
  <c r="J9" i="1"/>
  <c r="E6" i="1"/>
  <c r="L10" i="4" l="1"/>
  <c r="K10" i="4"/>
  <c r="E6" i="5"/>
  <c r="E8" i="5"/>
  <c r="D6" i="5"/>
  <c r="J7" i="1"/>
  <c r="I7" i="1"/>
  <c r="H7" i="1"/>
  <c r="G7" i="1"/>
  <c r="F7" i="1"/>
  <c r="E7" i="1"/>
  <c r="D7" i="1"/>
  <c r="D6" i="1" s="1"/>
  <c r="L8" i="4" l="1"/>
  <c r="K8" i="4"/>
  <c r="K4" i="4" s="1"/>
</calcChain>
</file>

<file path=xl/sharedStrings.xml><?xml version="1.0" encoding="utf-8"?>
<sst xmlns="http://schemas.openxmlformats.org/spreadsheetml/2006/main" count="133" uniqueCount="47">
  <si>
    <t>Наименование ОУ (кратко)</t>
  </si>
  <si>
    <t>Человек</t>
  </si>
  <si>
    <t>ниже 22</t>
  </si>
  <si>
    <t>средний балл</t>
  </si>
  <si>
    <t>80-99</t>
  </si>
  <si>
    <t>№</t>
  </si>
  <si>
    <t>Код ОУ по КИАСУО</t>
  </si>
  <si>
    <t>Район</t>
  </si>
  <si>
    <t>Код ОУ            (по КИАСУО)</t>
  </si>
  <si>
    <t>Октябрьский</t>
  </si>
  <si>
    <t>Среднее значение по городу принято: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</si>
  <si>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</si>
  <si>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</si>
  <si>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</si>
  <si>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</si>
  <si>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чел.</t>
  </si>
  <si>
    <t>ср.балл по ОУ</t>
  </si>
  <si>
    <t>балл по городу</t>
  </si>
  <si>
    <t>место</t>
  </si>
  <si>
    <t>сумма мест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</si>
  <si>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</si>
  <si>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</si>
  <si>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</si>
  <si>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</si>
  <si>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</si>
  <si>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</si>
  <si>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</si>
  <si>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</si>
  <si>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>22-67</t>
  </si>
  <si>
    <t>по городу Красноярску</t>
  </si>
  <si>
    <t>Расчетное среднее значение:</t>
  </si>
  <si>
    <t>средний балл принят</t>
  </si>
  <si>
    <t>Расчетное среднее значение</t>
  </si>
  <si>
    <t>ОКТЯБРЬСКИЙ РАЙОН</t>
  </si>
  <si>
    <t>Расчётное среднее значение среднего балла по ОУ</t>
  </si>
  <si>
    <t>Среднее значение среднего балла принято ГУО</t>
  </si>
  <si>
    <t>Получено баллов</t>
  </si>
  <si>
    <t>68-79</t>
  </si>
  <si>
    <t>МАОУ Лицей № 1</t>
  </si>
  <si>
    <t>СОВЕТСКИЙ РАЙОН</t>
  </si>
  <si>
    <t>МАОУ СШ № 149</t>
  </si>
  <si>
    <t>Китайский язык 11 класс</t>
  </si>
  <si>
    <t>Советский</t>
  </si>
  <si>
    <t>ЛЕНИНСКИЙ РАЙОН</t>
  </si>
  <si>
    <t>МАОУ Гимназия № 11</t>
  </si>
  <si>
    <t>Ленинский</t>
  </si>
  <si>
    <t>МАОУ СШ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</si>
</sst>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C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164" fontId="19" fillId="0" borderId="0" applyBorder="0" applyProtection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33">
    <xf numFmtId="0" fontId="0" fillId="0" borderId="0" xfId="0"/>
    <xf numFmtId="0" fontId="0" fillId="0" borderId="0" xfId="0" applyAlignment="1">
      <alignment vertical="top"/>
    </xf>
    <xf numFmtId="0" fontId="6" fillId="0" borderId="0" xfId="0" applyFont="1" applyBorder="1"/>
    <xf numFmtId="0" fontId="13" fillId="0" borderId="0" xfId="0" applyFont="1"/>
    <xf numFmtId="0" fontId="13" fillId="3" borderId="0" xfId="0" applyFont="1" applyFill="1"/>
    <xf numFmtId="0" fontId="13" fillId="2" borderId="0" xfId="0" applyFont="1" applyFill="1"/>
    <xf numFmtId="0" fontId="14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8" fillId="0" borderId="26" xfId="0" applyFont="1" applyFill="1" applyBorder="1" applyAlignment="1">
      <alignment horizontal="center" vertical="center" wrapText="1"/>
    </xf>
    <xf numFmtId="0" fontId="0" fillId="0" borderId="0" xfId="0" applyFont="1"/>
    <xf numFmtId="0" fontId="13" fillId="4" borderId="0" xfId="0" applyFont="1" applyFill="1"/>
    <xf numFmtId="0" fontId="13" fillId="5" borderId="0" xfId="0" applyFont="1" applyFill="1"/>
    <xf numFmtId="0" fontId="15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13" fillId="6" borderId="0" xfId="0" applyFont="1" applyFill="1"/>
    <xf numFmtId="0" fontId="8" fillId="0" borderId="28" xfId="0" applyFont="1" applyBorder="1" applyAlignment="1">
      <alignment horizontal="center" vertical="center"/>
    </xf>
    <xf numFmtId="0" fontId="13" fillId="0" borderId="42" xfId="0" applyFont="1" applyBorder="1"/>
    <xf numFmtId="0" fontId="8" fillId="0" borderId="2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/>
    </xf>
    <xf numFmtId="2" fontId="21" fillId="0" borderId="0" xfId="0" applyNumberFormat="1" applyFont="1"/>
    <xf numFmtId="2" fontId="8" fillId="0" borderId="1" xfId="0" applyNumberFormat="1" applyFont="1" applyBorder="1" applyAlignment="1">
      <alignment vertical="top"/>
    </xf>
    <xf numFmtId="2" fontId="17" fillId="0" borderId="0" xfId="0" applyNumberFormat="1" applyFont="1" applyAlignment="1">
      <alignment horizontal="right" vertical="center"/>
    </xf>
    <xf numFmtId="0" fontId="8" fillId="0" borderId="34" xfId="0" applyFont="1" applyBorder="1" applyAlignment="1">
      <alignment wrapText="1"/>
    </xf>
    <xf numFmtId="0" fontId="0" fillId="0" borderId="20" xfId="0" applyFont="1" applyBorder="1" applyAlignment="1"/>
    <xf numFmtId="0" fontId="1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3" fillId="7" borderId="0" xfId="0" applyFont="1" applyFill="1"/>
    <xf numFmtId="0" fontId="8" fillId="0" borderId="3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2" fontId="12" fillId="0" borderId="29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/>
    </xf>
    <xf numFmtId="0" fontId="8" fillId="0" borderId="4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0" fillId="0" borderId="18" xfId="0" applyBorder="1"/>
    <xf numFmtId="0" fontId="20" fillId="0" borderId="29" xfId="0" applyFont="1" applyBorder="1" applyAlignment="1">
      <alignment horizontal="center" vertical="center" wrapText="1"/>
    </xf>
    <xf numFmtId="2" fontId="20" fillId="0" borderId="3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vertical="top"/>
    </xf>
    <xf numFmtId="0" fontId="3" fillId="0" borderId="39" xfId="0" applyFont="1" applyBorder="1" applyAlignment="1">
      <alignment horizontal="left" vertical="center" wrapText="1"/>
    </xf>
    <xf numFmtId="2" fontId="3" fillId="0" borderId="16" xfId="0" applyNumberFormat="1" applyFont="1" applyBorder="1" applyAlignment="1">
      <alignment horizontal="right" vertical="top" wrapText="1"/>
    </xf>
    <xf numFmtId="1" fontId="0" fillId="0" borderId="16" xfId="0" applyNumberFormat="1" applyBorder="1"/>
    <xf numFmtId="2" fontId="20" fillId="0" borderId="29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12" fillId="0" borderId="40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left"/>
    </xf>
    <xf numFmtId="0" fontId="11" fillId="0" borderId="30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2" fontId="11" fillId="0" borderId="29" xfId="0" applyNumberFormat="1" applyFont="1" applyBorder="1" applyAlignment="1">
      <alignment wrapText="1"/>
    </xf>
    <xf numFmtId="0" fontId="11" fillId="0" borderId="40" xfId="0" applyFont="1" applyBorder="1" applyAlignment="1">
      <alignment horizontal="right" wrapText="1"/>
    </xf>
    <xf numFmtId="0" fontId="3" fillId="0" borderId="38" xfId="0" applyFont="1" applyBorder="1" applyAlignment="1">
      <alignment horizontal="right"/>
    </xf>
    <xf numFmtId="0" fontId="13" fillId="0" borderId="20" xfId="0" applyFont="1" applyBorder="1"/>
    <xf numFmtId="0" fontId="3" fillId="0" borderId="3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2" fontId="3" fillId="0" borderId="29" xfId="0" applyNumberFormat="1" applyFont="1" applyBorder="1" applyAlignment="1">
      <alignment wrapText="1"/>
    </xf>
    <xf numFmtId="0" fontId="3" fillId="0" borderId="40" xfId="0" applyFont="1" applyBorder="1" applyAlignment="1">
      <alignment horizontal="right" wrapText="1"/>
    </xf>
    <xf numFmtId="2" fontId="2" fillId="0" borderId="29" xfId="0" applyNumberFormat="1" applyFont="1" applyBorder="1" applyAlignment="1">
      <alignment wrapText="1"/>
    </xf>
    <xf numFmtId="1" fontId="20" fillId="0" borderId="29" xfId="0" applyNumberFormat="1" applyFont="1" applyBorder="1" applyAlignment="1">
      <alignment horizontal="center" vertical="center" wrapText="1"/>
    </xf>
    <xf numFmtId="1" fontId="20" fillId="0" borderId="29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2" fontId="0" fillId="0" borderId="11" xfId="0" applyNumberFormat="1" applyBorder="1"/>
    <xf numFmtId="0" fontId="8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right" vertical="center" wrapText="1"/>
    </xf>
    <xf numFmtId="0" fontId="20" fillId="0" borderId="39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horizontal="right"/>
    </xf>
    <xf numFmtId="0" fontId="8" fillId="0" borderId="41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 wrapText="1"/>
    </xf>
    <xf numFmtId="1" fontId="2" fillId="0" borderId="29" xfId="0" applyNumberFormat="1" applyFont="1" applyBorder="1" applyAlignment="1">
      <alignment horizontal="right" vertical="center" wrapText="1"/>
    </xf>
    <xf numFmtId="1" fontId="2" fillId="0" borderId="29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1" fontId="0" fillId="0" borderId="14" xfId="0" applyNumberFormat="1" applyBorder="1"/>
    <xf numFmtId="0" fontId="15" fillId="0" borderId="11" xfId="0" applyFont="1" applyBorder="1" applyAlignment="1">
      <alignment horizontal="center" vertical="center" wrapText="1"/>
    </xf>
    <xf numFmtId="1" fontId="0" fillId="0" borderId="8" xfId="0" applyNumberFormat="1" applyBorder="1"/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6" xfId="0" applyBorder="1"/>
    <xf numFmtId="0" fontId="2" fillId="0" borderId="5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2" fontId="0" fillId="0" borderId="6" xfId="0" applyNumberFormat="1" applyBorder="1"/>
    <xf numFmtId="0" fontId="1" fillId="0" borderId="6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2" fontId="0" fillId="0" borderId="1" xfId="0" applyNumberFormat="1" applyBorder="1"/>
    <xf numFmtId="0" fontId="3" fillId="0" borderId="8" xfId="0" applyFont="1" applyBorder="1" applyAlignment="1">
      <alignment horizontal="left" vertical="center" wrapText="1"/>
    </xf>
    <xf numFmtId="2" fontId="0" fillId="0" borderId="8" xfId="0" applyNumberFormat="1" applyBorder="1"/>
    <xf numFmtId="0" fontId="0" fillId="0" borderId="8" xfId="0" applyBorder="1"/>
    <xf numFmtId="2" fontId="0" fillId="0" borderId="9" xfId="0" applyNumberFormat="1" applyBorder="1"/>
    <xf numFmtId="0" fontId="0" fillId="0" borderId="53" xfId="0" applyBorder="1"/>
    <xf numFmtId="2" fontId="0" fillId="0" borderId="54" xfId="0" applyNumberFormat="1" applyBorder="1"/>
    <xf numFmtId="0" fontId="0" fillId="0" borderId="10" xfId="0" applyBorder="1"/>
    <xf numFmtId="2" fontId="0" fillId="0" borderId="45" xfId="0" applyNumberFormat="1" applyBorder="1"/>
    <xf numFmtId="2" fontId="0" fillId="0" borderId="36" xfId="0" applyNumberFormat="1" applyBorder="1"/>
    <xf numFmtId="2" fontId="0" fillId="0" borderId="50" xfId="0" applyNumberFormat="1" applyBorder="1"/>
    <xf numFmtId="2" fontId="0" fillId="0" borderId="44" xfId="0" applyNumberFormat="1" applyBorder="1"/>
    <xf numFmtId="0" fontId="12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56" xfId="0" applyBorder="1"/>
    <xf numFmtId="2" fontId="0" fillId="0" borderId="52" xfId="0" applyNumberFormat="1" applyBorder="1"/>
    <xf numFmtId="0" fontId="1" fillId="0" borderId="56" xfId="0" applyFont="1" applyBorder="1" applyAlignment="1">
      <alignment horizontal="left" vertical="center" wrapText="1"/>
    </xf>
    <xf numFmtId="2" fontId="0" fillId="0" borderId="43" xfId="0" applyNumberFormat="1" applyBorder="1"/>
    <xf numFmtId="0" fontId="1" fillId="0" borderId="51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2" fontId="18" fillId="0" borderId="49" xfId="0" applyNumberFormat="1" applyFont="1" applyBorder="1" applyAlignment="1">
      <alignment horizontal="right" vertical="center" wrapText="1"/>
    </xf>
    <xf numFmtId="1" fontId="18" fillId="0" borderId="48" xfId="0" applyNumberFormat="1" applyFont="1" applyBorder="1" applyAlignment="1">
      <alignment horizontal="right" vertical="center" wrapText="1"/>
    </xf>
    <xf numFmtId="1" fontId="18" fillId="0" borderId="5" xfId="0" applyNumberFormat="1" applyFont="1" applyBorder="1" applyAlignment="1">
      <alignment horizontal="right" vertical="center" wrapText="1"/>
    </xf>
    <xf numFmtId="1" fontId="18" fillId="0" borderId="49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" fontId="18" fillId="0" borderId="1" xfId="0" applyNumberFormat="1" applyFont="1" applyBorder="1" applyAlignment="1">
      <alignment horizontal="right" vertical="center" wrapText="1"/>
    </xf>
    <xf numFmtId="0" fontId="11" fillId="0" borderId="53" xfId="0" applyFont="1" applyBorder="1" applyAlignment="1">
      <alignment horizontal="right" vertical="center"/>
    </xf>
    <xf numFmtId="1" fontId="18" fillId="0" borderId="54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 wrapText="1"/>
    </xf>
    <xf numFmtId="1" fontId="18" fillId="0" borderId="11" xfId="0" applyNumberFormat="1" applyFont="1" applyBorder="1" applyAlignment="1">
      <alignment horizontal="right" vertical="center" wrapText="1"/>
    </xf>
    <xf numFmtId="1" fontId="18" fillId="0" borderId="45" xfId="0" applyNumberFormat="1" applyFont="1" applyBorder="1" applyAlignment="1">
      <alignment horizontal="right" vertical="center" wrapText="1"/>
    </xf>
    <xf numFmtId="0" fontId="2" fillId="0" borderId="5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right" vertical="center" wrapText="1"/>
    </xf>
    <xf numFmtId="2" fontId="18" fillId="0" borderId="54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2" fontId="18" fillId="0" borderId="45" xfId="0" applyNumberFormat="1" applyFont="1" applyBorder="1" applyAlignment="1">
      <alignment horizontal="right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1" fontId="18" fillId="0" borderId="57" xfId="0" applyNumberFormat="1" applyFont="1" applyBorder="1" applyAlignment="1">
      <alignment horizontal="right" vertical="center" wrapText="1"/>
    </xf>
    <xf numFmtId="1" fontId="18" fillId="0" borderId="19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1" fontId="18" fillId="0" borderId="53" xfId="0" applyNumberFormat="1" applyFont="1" applyBorder="1" applyAlignment="1">
      <alignment horizontal="right" vertical="center" wrapText="1"/>
    </xf>
    <xf numFmtId="1" fontId="18" fillId="0" borderId="10" xfId="0" applyNumberFormat="1" applyFont="1" applyBorder="1" applyAlignment="1">
      <alignment horizontal="right" vertical="center" wrapText="1"/>
    </xf>
    <xf numFmtId="0" fontId="20" fillId="0" borderId="42" xfId="0" applyFont="1" applyFill="1" applyBorder="1" applyAlignment="1">
      <alignment horizontal="center" vertical="center" wrapText="1"/>
    </xf>
    <xf numFmtId="2" fontId="20" fillId="0" borderId="26" xfId="0" applyNumberFormat="1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2" fontId="8" fillId="0" borderId="29" xfId="0" applyNumberFormat="1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right" vertical="center" wrapText="1"/>
    </xf>
    <xf numFmtId="0" fontId="13" fillId="8" borderId="0" xfId="0" applyFont="1" applyFill="1"/>
    <xf numFmtId="2" fontId="1" fillId="0" borderId="8" xfId="0" applyNumberFormat="1" applyFont="1" applyFill="1" applyBorder="1" applyAlignment="1">
      <alignment horizontal="right" vertical="center" wrapText="1"/>
    </xf>
    <xf numFmtId="2" fontId="1" fillId="0" borderId="26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42" xfId="0" applyFont="1" applyFill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</cellXfs>
  <cellStyles count="14">
    <cellStyle name="Excel Built-in Normal" xfId="1"/>
    <cellStyle name="Excel Built-in Normal 1" xfId="5"/>
    <cellStyle name="Excel Built-in Normal 2" xfId="2"/>
    <cellStyle name="TableStyleLight1" xfId="6"/>
    <cellStyle name="Обычный" xfId="0" builtinId="0"/>
    <cellStyle name="Обычный 2" xfId="7"/>
    <cellStyle name="Обычный 2 2" xfId="8"/>
    <cellStyle name="Обычный 3" xfId="3"/>
    <cellStyle name="Обычный 4" xfId="4"/>
    <cellStyle name="Обычный 4 2" xfId="9"/>
    <cellStyle name="Обычный 4 3" xfId="10"/>
    <cellStyle name="Обычный 4 4" xfId="11"/>
    <cellStyle name="Обычный 5" xfId="12"/>
    <cellStyle name="Обычный 6" xfId="13"/>
  </cellStyles>
  <dxfs count="132"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8000"/>
      <color rgb="FFCCFF99"/>
      <color rgb="FFFFCCCC"/>
      <color rgb="FFFF0066"/>
      <color rgb="FF993300"/>
      <color rgb="FFD28764"/>
      <color rgb="FFFFFF66"/>
      <color rgb="FF9933FF"/>
      <color rgb="FF000099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Китайский язык  </a:t>
            </a:r>
            <a:r>
              <a:rPr lang="ru-RU" b="1" baseline="0"/>
              <a:t>11 ЕГЭ 2021-2023</a:t>
            </a:r>
            <a:endParaRPr lang="ru-RU" b="1"/>
          </a:p>
        </c:rich>
      </c:tx>
      <c:layout>
        <c:manualLayout>
          <c:xMode val="edge"/>
          <c:yMode val="edge"/>
          <c:x val="2.2543824753979261E-2"/>
          <c:y val="1.70325927346308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091419578071483E-2"/>
          <c:y val="0.10528275799427772"/>
          <c:w val="0.94696443708343514"/>
          <c:h val="0.59935309048154894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'Китай. -11 диаграмма по районам'!$B$4:$B$11</c:f>
              <c:strCache>
                <c:ptCount val="8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МАОУ Гимназия № 11</c:v>
                </c:pt>
                <c:pt idx="3">
                  <c:v>МАОУ СШ № 53</c:v>
                </c:pt>
                <c:pt idx="4">
                  <c:v>ОКТЯБРЬСКИЙ РАЙОН</c:v>
                </c:pt>
                <c:pt idx="5">
                  <c:v>МАОУ Лицей № 1</c:v>
                </c:pt>
                <c:pt idx="6">
                  <c:v>СОВЕТСКИЙ РАЙОН</c:v>
                </c:pt>
                <c:pt idx="7">
                  <c:v>МАОУ СШ № 149</c:v>
                </c:pt>
              </c:strCache>
            </c:strRef>
          </c:cat>
          <c:val>
            <c:numRef>
              <c:f>'Китай. -11 диаграмма по районам'!$E$4:$E$11</c:f>
              <c:numCache>
                <c:formatCode>0,00</c:formatCode>
                <c:ptCount val="8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'Китай. -11 диаграмма по районам'!$B$4:$B$11</c:f>
              <c:strCache>
                <c:ptCount val="8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МАОУ Гимназия № 11</c:v>
                </c:pt>
                <c:pt idx="3">
                  <c:v>МАОУ СШ № 53</c:v>
                </c:pt>
                <c:pt idx="4">
                  <c:v>ОКТЯБРЬСКИЙ РАЙОН</c:v>
                </c:pt>
                <c:pt idx="5">
                  <c:v>МАОУ Лицей № 1</c:v>
                </c:pt>
                <c:pt idx="6">
                  <c:v>СОВЕТСКИЙ РАЙОН</c:v>
                </c:pt>
                <c:pt idx="7">
                  <c:v>МАОУ СШ № 149</c:v>
                </c:pt>
              </c:strCache>
            </c:strRef>
          </c:cat>
          <c:val>
            <c:numRef>
              <c:f>'Китай. -11 диаграмма по районам'!$D$4:$D$11</c:f>
              <c:numCache>
                <c:formatCode>0,00</c:formatCode>
                <c:ptCount val="8"/>
                <c:pt idx="0">
                  <c:v>42</c:v>
                </c:pt>
                <c:pt idx="1">
                  <c:v>42</c:v>
                </c:pt>
                <c:pt idx="2">
                  <c:v>42</c:v>
                </c:pt>
              </c:numCache>
            </c:numRef>
          </c:val>
          <c:smooth val="0"/>
        </c:ser>
        <c:ser>
          <c:idx val="8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'Китай. -11 диаграмма по районам'!$B$4:$B$11</c:f>
              <c:strCache>
                <c:ptCount val="8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МАОУ Гимназия № 11</c:v>
                </c:pt>
                <c:pt idx="3">
                  <c:v>МАОУ СШ № 53</c:v>
                </c:pt>
                <c:pt idx="4">
                  <c:v>ОКТЯБРЬСКИЙ РАЙОН</c:v>
                </c:pt>
                <c:pt idx="5">
                  <c:v>МАОУ Лицей № 1</c:v>
                </c:pt>
                <c:pt idx="6">
                  <c:v>СОВЕТСКИЙ РАЙОН</c:v>
                </c:pt>
                <c:pt idx="7">
                  <c:v>МАОУ СШ № 149</c:v>
                </c:pt>
              </c:strCache>
            </c:strRef>
          </c:cat>
          <c:val>
            <c:numRef>
              <c:f>'Китай. -11 диаграмма по районам'!$I$4:$I$11</c:f>
              <c:numCache>
                <c:formatCode>0,00</c:formatCode>
                <c:ptCount val="8"/>
                <c:pt idx="0">
                  <c:v>67.5</c:v>
                </c:pt>
                <c:pt idx="1">
                  <c:v>67.5</c:v>
                </c:pt>
                <c:pt idx="2">
                  <c:v>67.5</c:v>
                </c:pt>
                <c:pt idx="3">
                  <c:v>67.5</c:v>
                </c:pt>
                <c:pt idx="4">
                  <c:v>67.5</c:v>
                </c:pt>
                <c:pt idx="5">
                  <c:v>67.5</c:v>
                </c:pt>
                <c:pt idx="6">
                  <c:v>67.5</c:v>
                </c:pt>
                <c:pt idx="7">
                  <c:v>67.5</c:v>
                </c:pt>
              </c:numCache>
            </c:numRef>
          </c:val>
          <c:smooth val="0"/>
        </c:ser>
        <c:ser>
          <c:idx val="9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'Китай. -11 диаграмма по районам'!$B$4:$B$11</c:f>
              <c:strCache>
                <c:ptCount val="8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МАОУ Гимназия № 11</c:v>
                </c:pt>
                <c:pt idx="3">
                  <c:v>МАОУ СШ № 53</c:v>
                </c:pt>
                <c:pt idx="4">
                  <c:v>ОКТЯБРЬСКИЙ РАЙОН</c:v>
                </c:pt>
                <c:pt idx="5">
                  <c:v>МАОУ Лицей № 1</c:v>
                </c:pt>
                <c:pt idx="6">
                  <c:v>СОВЕТСКИЙ РАЙОН</c:v>
                </c:pt>
                <c:pt idx="7">
                  <c:v>МАОУ СШ № 149</c:v>
                </c:pt>
              </c:strCache>
            </c:strRef>
          </c:cat>
          <c:val>
            <c:numRef>
              <c:f>'Китай. -11 диаграмма по районам'!$H$4:$H$11</c:f>
              <c:numCache>
                <c:formatCode>0,00</c:formatCode>
                <c:ptCount val="8"/>
                <c:pt idx="0">
                  <c:v>67.5</c:v>
                </c:pt>
                <c:pt idx="4">
                  <c:v>50</c:v>
                </c:pt>
                <c:pt idx="5">
                  <c:v>50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'Китай. -11 диаграмма по районам'!$B$4:$B$11</c:f>
              <c:strCache>
                <c:ptCount val="8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МАОУ Гимназия № 11</c:v>
                </c:pt>
                <c:pt idx="3">
                  <c:v>МАОУ СШ № 53</c:v>
                </c:pt>
                <c:pt idx="4">
                  <c:v>ОКТЯБРЬСКИЙ РАЙОН</c:v>
                </c:pt>
                <c:pt idx="5">
                  <c:v>МАОУ Лицей № 1</c:v>
                </c:pt>
                <c:pt idx="6">
                  <c:v>СОВЕТСКИЙ РАЙОН</c:v>
                </c:pt>
                <c:pt idx="7">
                  <c:v>МАОУ СШ № 149</c:v>
                </c:pt>
              </c:strCache>
            </c:strRef>
          </c:cat>
          <c:val>
            <c:numRef>
              <c:f>'Китай. -11 диаграмма по районам'!$M$4:$M$11</c:f>
              <c:numCache>
                <c:formatCode>0,00</c:formatCode>
                <c:ptCount val="8"/>
                <c:pt idx="0">
                  <c:v>82.33</c:v>
                </c:pt>
                <c:pt idx="1">
                  <c:v>82.33</c:v>
                </c:pt>
                <c:pt idx="2">
                  <c:v>82.33</c:v>
                </c:pt>
                <c:pt idx="3">
                  <c:v>82.33</c:v>
                </c:pt>
                <c:pt idx="4">
                  <c:v>82.33</c:v>
                </c:pt>
                <c:pt idx="5">
                  <c:v>82.33</c:v>
                </c:pt>
                <c:pt idx="6">
                  <c:v>82.33</c:v>
                </c:pt>
                <c:pt idx="7">
                  <c:v>82.33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'Китай. -11 диаграмма по районам'!$B$4:$B$11</c:f>
              <c:strCache>
                <c:ptCount val="8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МАОУ Гимназия № 11</c:v>
                </c:pt>
                <c:pt idx="3">
                  <c:v>МАОУ СШ № 53</c:v>
                </c:pt>
                <c:pt idx="4">
                  <c:v>ОКТЯБРЬСКИЙ РАЙОН</c:v>
                </c:pt>
                <c:pt idx="5">
                  <c:v>МАОУ Лицей № 1</c:v>
                </c:pt>
                <c:pt idx="6">
                  <c:v>СОВЕТСКИЙ РАЙОН</c:v>
                </c:pt>
                <c:pt idx="7">
                  <c:v>МАОУ СШ № 149</c:v>
                </c:pt>
              </c:strCache>
            </c:strRef>
          </c:cat>
          <c:val>
            <c:numRef>
              <c:f>'Китай. -11 диаграмма по районам'!$L$4:$L$11</c:f>
              <c:numCache>
                <c:formatCode>0,00</c:formatCode>
                <c:ptCount val="8"/>
                <c:pt idx="0">
                  <c:v>82.333333333333329</c:v>
                </c:pt>
                <c:pt idx="1">
                  <c:v>78</c:v>
                </c:pt>
                <c:pt idx="3">
                  <c:v>78</c:v>
                </c:pt>
                <c:pt idx="4">
                  <c:v>82</c:v>
                </c:pt>
                <c:pt idx="5">
                  <c:v>82</c:v>
                </c:pt>
                <c:pt idx="6">
                  <c:v>87</c:v>
                </c:pt>
                <c:pt idx="7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28736"/>
        <c:axId val="78630272"/>
      </c:lineChart>
      <c:catAx>
        <c:axId val="7862873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630272"/>
        <c:crosses val="autoZero"/>
        <c:auto val="1"/>
        <c:lblAlgn val="ctr"/>
        <c:lblOffset val="100"/>
        <c:noMultiLvlLbl val="0"/>
      </c:catAx>
      <c:valAx>
        <c:axId val="7863027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628736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6415974484611249"/>
          <c:y val="3.107783977369469E-3"/>
          <c:w val="0.73018953784882346"/>
          <c:h val="8.8517715207104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42332</xdr:colOff>
      <xdr:row>0</xdr:row>
      <xdr:rowOff>47622</xdr:rowOff>
    </xdr:from>
    <xdr:to>
      <xdr:col>16</xdr:col>
      <xdr:colOff>592667</xdr:colOff>
      <xdr:row>0</xdr:row>
      <xdr:rowOff>4127499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0.22453</cdr:x>
      <cdr:y>0.10364</cdr:y>
    </cdr:from>
    <cdr:to>
      <cdr:x>0.22531</cdr:x>
      <cdr:y>0.71931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>
          <a:off x="2635251" y="422849"/>
          <a:ext cx="9235" cy="2511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0.5789</cdr:x>
      <cdr:y>0.10631</cdr:y>
    </cdr:from>
    <cdr:to>
      <cdr:x>0.57938</cdr:x>
      <cdr:y>0.72892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>
          <a:off x="6794502" y="433742"/>
          <a:ext cx="5661" cy="25401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0.81785</cdr:x>
      <cdr:y>0.10612</cdr:y>
    </cdr:from>
    <cdr:to>
      <cdr:x>0.81843</cdr:x>
      <cdr:y>0.72244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9599085" y="432963"/>
          <a:ext cx="6764" cy="25144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0.01924</cdr:x>
      <cdr:y>0.52114</cdr:y>
    </cdr:from>
    <cdr:to>
      <cdr:x>0.09379</cdr:x>
      <cdr:y>0.57108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="" xmlns:a16="http://schemas.microsoft.com/office/drawing/2014/main" id="{61F015FB-6F94-4BC6-A08F-D1A441AFEC3D}"/>
            </a:ext>
          </a:extLst>
        </cdr:cNvPr>
        <cdr:cNvSpPr txBox="1"/>
      </cdr:nvSpPr>
      <cdr:spPr>
        <a:xfrm xmlns:a="http://schemas.openxmlformats.org/drawingml/2006/main">
          <a:off x="406482" y="2665585"/>
          <a:ext cx="1574740" cy="255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0.57061</cdr:x>
      <cdr:y>0.52107</cdr:y>
    </cdr:from>
    <cdr:to>
      <cdr:x>0.63891</cdr:x>
      <cdr:y>0.56942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="" xmlns:a16="http://schemas.microsoft.com/office/drawing/2014/main" id="{6151F6FC-81A9-4335-AC1F-B84207464DB8}"/>
            </a:ext>
          </a:extLst>
        </cdr:cNvPr>
        <cdr:cNvSpPr txBox="1"/>
      </cdr:nvSpPr>
      <cdr:spPr>
        <a:xfrm xmlns:a="http://schemas.openxmlformats.org/drawingml/2006/main">
          <a:off x="6220124" y="1877190"/>
          <a:ext cx="744527" cy="174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0.75426</cdr:x>
      <cdr:y>0.5195</cdr:y>
    </cdr:from>
    <cdr:to>
      <cdr:x>0.83452</cdr:x>
      <cdr:y>0.57438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="" xmlns:a16="http://schemas.microsoft.com/office/drawing/2014/main" id="{C00D91F6-D358-4F55-9ECA-B831D67FFC7B}"/>
            </a:ext>
          </a:extLst>
        </cdr:cNvPr>
        <cdr:cNvSpPr txBox="1"/>
      </cdr:nvSpPr>
      <cdr:spPr>
        <a:xfrm xmlns:a="http://schemas.openxmlformats.org/drawingml/2006/main">
          <a:off x="15932350" y="2657221"/>
          <a:ext cx="1695354" cy="280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zoomScale="90" zoomScaleNormal="90" workbookViewId="0">
      <selection activeCell="B2" sqref="B2:B3"/>
    </sheetView>
  </sheetViews>
  <sheetFormatPr defaultRowHeight="15" x14ac:dyDescent="0.25"/>
  <cols>
    <col min="1" max="1" width="4.7109375" customWidth="1"/>
    <col min="2" max="2" width="42.85546875" customWidth="1"/>
    <col min="3" max="15" width="8.7109375" customWidth="1"/>
    <col min="16" max="16" width="6.7109375" customWidth="1"/>
  </cols>
  <sheetData>
    <row r="1" spans="1:18" ht="330" customHeight="1" thickBot="1" x14ac:dyDescent="0.3"/>
    <row r="2" spans="1:18" ht="18" customHeight="1" x14ac:dyDescent="0.25">
      <c r="A2" s="94" t="s">
        <v>5</v>
      </c>
      <c r="B2" s="96" t="s">
        <v>0</v>
      </c>
      <c r="C2" s="98">
        <v>2023</v>
      </c>
      <c r="D2" s="99"/>
      <c r="E2" s="99"/>
      <c r="F2" s="100"/>
      <c r="G2" s="98">
        <v>2022</v>
      </c>
      <c r="H2" s="99"/>
      <c r="I2" s="99"/>
      <c r="J2" s="100"/>
      <c r="K2" s="98">
        <v>2021</v>
      </c>
      <c r="L2" s="99"/>
      <c r="M2" s="99"/>
      <c r="N2" s="100"/>
      <c r="O2" s="92" t="s">
        <v>19</v>
      </c>
    </row>
    <row r="3" spans="1:18" ht="45" customHeight="1" thickBot="1" x14ac:dyDescent="0.3">
      <c r="A3" s="95"/>
      <c r="B3" s="97"/>
      <c r="C3" s="43" t="s">
        <v>25</v>
      </c>
      <c r="D3" s="10" t="s">
        <v>26</v>
      </c>
      <c r="E3" s="10" t="s">
        <v>27</v>
      </c>
      <c r="F3" s="44" t="s">
        <v>18</v>
      </c>
      <c r="G3" s="43" t="s">
        <v>25</v>
      </c>
      <c r="H3" s="10" t="s">
        <v>26</v>
      </c>
      <c r="I3" s="10" t="s">
        <v>27</v>
      </c>
      <c r="J3" s="44" t="s">
        <v>18</v>
      </c>
      <c r="K3" s="43" t="s">
        <v>25</v>
      </c>
      <c r="L3" s="10" t="s">
        <v>26</v>
      </c>
      <c r="M3" s="10" t="s">
        <v>27</v>
      </c>
      <c r="N3" s="44" t="s">
        <v>18</v>
      </c>
      <c r="O3" s="93"/>
    </row>
    <row r="4" spans="1:18" ht="16.5" customHeight="1" thickBot="1" x14ac:dyDescent="0.3">
      <c r="A4" s="22"/>
      <c r="B4" s="24" t="s">
        <v>29</v>
      </c>
      <c r="C4" s="45">
        <f>C5+C8+C10</f>
        <v>2</v>
      </c>
      <c r="D4" s="55">
        <f>AVERAGE(D6:D7,D9:D9,D11:D11)</f>
        <v>42</v>
      </c>
      <c r="E4" s="55">
        <v>42</v>
      </c>
      <c r="F4" s="46"/>
      <c r="G4" s="45">
        <f>G5+G8+G10</f>
        <v>2</v>
      </c>
      <c r="H4" s="55">
        <f>AVERAGE(H6:H7,H9:H9,H11:H11)</f>
        <v>67.5</v>
      </c>
      <c r="I4" s="55">
        <v>67.5</v>
      </c>
      <c r="J4" s="46"/>
      <c r="K4" s="45">
        <f>K5+K8+K10</f>
        <v>3</v>
      </c>
      <c r="L4" s="55">
        <f>AVERAGE(L6:L7,L9:L9,L11:L11)</f>
        <v>82.333333333333329</v>
      </c>
      <c r="M4" s="55">
        <v>82.33</v>
      </c>
      <c r="N4" s="46"/>
      <c r="O4" s="23"/>
      <c r="Q4" s="19"/>
      <c r="R4" s="3" t="s">
        <v>11</v>
      </c>
    </row>
    <row r="5" spans="1:18" ht="16.5" customHeight="1" thickBot="1" x14ac:dyDescent="0.3">
      <c r="A5" s="22"/>
      <c r="B5" s="214" t="s">
        <v>43</v>
      </c>
      <c r="C5" s="215">
        <f>SUM(C6:C7)</f>
        <v>2</v>
      </c>
      <c r="D5" s="216">
        <f>AVERAGE(D6:D7)</f>
        <v>42</v>
      </c>
      <c r="E5" s="216">
        <v>42</v>
      </c>
      <c r="F5" s="217"/>
      <c r="G5" s="215"/>
      <c r="H5" s="216"/>
      <c r="I5" s="216">
        <v>67.5</v>
      </c>
      <c r="J5" s="217"/>
      <c r="K5" s="215">
        <f>SUM(K6:K7)</f>
        <v>1</v>
      </c>
      <c r="L5" s="216">
        <f>AVERAGE(L6:L7)</f>
        <v>78</v>
      </c>
      <c r="M5" s="216">
        <v>82.33</v>
      </c>
      <c r="N5" s="217"/>
      <c r="O5" s="213"/>
      <c r="Q5" s="13"/>
      <c r="R5" s="3" t="s">
        <v>12</v>
      </c>
    </row>
    <row r="6" spans="1:18" ht="16.5" customHeight="1" x14ac:dyDescent="0.25">
      <c r="A6" s="218">
        <v>1</v>
      </c>
      <c r="B6" s="226" t="s">
        <v>44</v>
      </c>
      <c r="C6" s="220">
        <v>2</v>
      </c>
      <c r="D6" s="221">
        <v>42</v>
      </c>
      <c r="E6" s="224">
        <v>42</v>
      </c>
      <c r="F6" s="228">
        <v>1</v>
      </c>
      <c r="G6" s="220"/>
      <c r="H6" s="221"/>
      <c r="I6" s="224">
        <v>67.5</v>
      </c>
      <c r="J6" s="228">
        <v>3</v>
      </c>
      <c r="K6" s="230"/>
      <c r="L6" s="224"/>
      <c r="M6" s="224">
        <v>82.33</v>
      </c>
      <c r="N6" s="228">
        <v>4</v>
      </c>
      <c r="O6" s="222">
        <f t="shared" ref="O6:O7" si="0">N6+J6+F6</f>
        <v>8</v>
      </c>
      <c r="Q6" s="37"/>
      <c r="R6" s="3" t="s">
        <v>13</v>
      </c>
    </row>
    <row r="7" spans="1:18" ht="16.5" customHeight="1" thickBot="1" x14ac:dyDescent="0.3">
      <c r="A7" s="219">
        <v>2</v>
      </c>
      <c r="B7" s="227" t="s">
        <v>46</v>
      </c>
      <c r="C7" s="211"/>
      <c r="D7" s="212"/>
      <c r="E7" s="225">
        <v>42</v>
      </c>
      <c r="F7" s="229">
        <v>2</v>
      </c>
      <c r="G7" s="211"/>
      <c r="H7" s="212"/>
      <c r="I7" s="225">
        <v>67.5</v>
      </c>
      <c r="J7" s="229">
        <v>3</v>
      </c>
      <c r="K7" s="231">
        <v>1</v>
      </c>
      <c r="L7" s="225">
        <v>78</v>
      </c>
      <c r="M7" s="225">
        <v>82.33</v>
      </c>
      <c r="N7" s="229">
        <v>3</v>
      </c>
      <c r="O7" s="232">
        <f t="shared" si="0"/>
        <v>8</v>
      </c>
      <c r="Q7" s="5"/>
      <c r="R7" s="3" t="s">
        <v>14</v>
      </c>
    </row>
    <row r="8" spans="1:18" ht="16.5" customHeight="1" thickBot="1" x14ac:dyDescent="0.3">
      <c r="A8" s="39"/>
      <c r="B8" s="40" t="s">
        <v>33</v>
      </c>
      <c r="C8" s="47"/>
      <c r="D8" s="41"/>
      <c r="E8" s="41">
        <v>42</v>
      </c>
      <c r="F8" s="58"/>
      <c r="G8" s="47">
        <f>SUM(G9:G9)</f>
        <v>1</v>
      </c>
      <c r="H8" s="41">
        <f>AVERAGE(H9:H9)</f>
        <v>50</v>
      </c>
      <c r="I8" s="41">
        <v>67.5</v>
      </c>
      <c r="J8" s="58"/>
      <c r="K8" s="47">
        <f>SUM(K9:K9)</f>
        <v>1</v>
      </c>
      <c r="L8" s="41">
        <f>AVERAGE(L9:L9)</f>
        <v>82</v>
      </c>
      <c r="M8" s="41">
        <v>82.33</v>
      </c>
      <c r="N8" s="58"/>
      <c r="O8" s="38"/>
      <c r="P8" s="2"/>
      <c r="Q8" s="223"/>
      <c r="R8" s="3"/>
    </row>
    <row r="9" spans="1:18" ht="16.5" customHeight="1" thickBot="1" x14ac:dyDescent="0.3">
      <c r="A9" s="32">
        <v>1</v>
      </c>
      <c r="B9" s="68" t="s">
        <v>38</v>
      </c>
      <c r="C9" s="69"/>
      <c r="D9" s="70"/>
      <c r="E9" s="70">
        <v>42</v>
      </c>
      <c r="F9" s="71">
        <v>2</v>
      </c>
      <c r="G9" s="69">
        <v>1</v>
      </c>
      <c r="H9" s="70">
        <v>50</v>
      </c>
      <c r="I9" s="70">
        <v>67.5</v>
      </c>
      <c r="J9" s="71">
        <v>2</v>
      </c>
      <c r="K9" s="69">
        <v>1</v>
      </c>
      <c r="L9" s="70">
        <v>82</v>
      </c>
      <c r="M9" s="70">
        <v>82.33</v>
      </c>
      <c r="N9" s="71">
        <v>2</v>
      </c>
      <c r="O9" s="72">
        <f>N9+J9+F9</f>
        <v>6</v>
      </c>
      <c r="P9" s="2"/>
      <c r="Q9" s="223"/>
      <c r="R9" s="3"/>
    </row>
    <row r="10" spans="1:18" ht="16.5" customHeight="1" thickBot="1" x14ac:dyDescent="0.3">
      <c r="A10" s="21"/>
      <c r="B10" s="31" t="s">
        <v>39</v>
      </c>
      <c r="C10" s="57"/>
      <c r="D10" s="41"/>
      <c r="E10" s="56">
        <v>42</v>
      </c>
      <c r="F10" s="59"/>
      <c r="G10" s="57">
        <f>SUM(G11:G11)</f>
        <v>1</v>
      </c>
      <c r="H10" s="41">
        <f>AVERAGE(H11:H11)</f>
        <v>85</v>
      </c>
      <c r="I10" s="56">
        <v>67.5</v>
      </c>
      <c r="J10" s="59"/>
      <c r="K10" s="57">
        <f>SUM(K11:K11)</f>
        <v>1</v>
      </c>
      <c r="L10" s="41">
        <f>AVERAGE(L11:L11)</f>
        <v>87</v>
      </c>
      <c r="M10" s="56">
        <v>82.33</v>
      </c>
      <c r="N10" s="59"/>
      <c r="O10" s="67"/>
      <c r="P10" s="2"/>
      <c r="Q10" s="223"/>
      <c r="R10" s="3"/>
    </row>
    <row r="11" spans="1:18" ht="16.5" customHeight="1" thickBot="1" x14ac:dyDescent="0.3">
      <c r="A11" s="73">
        <v>1</v>
      </c>
      <c r="B11" s="74" t="s">
        <v>40</v>
      </c>
      <c r="C11" s="75"/>
      <c r="D11" s="78"/>
      <c r="E11" s="76">
        <v>42</v>
      </c>
      <c r="F11" s="77">
        <v>2</v>
      </c>
      <c r="G11" s="75">
        <v>1</v>
      </c>
      <c r="H11" s="78">
        <v>85</v>
      </c>
      <c r="I11" s="76">
        <v>67.5</v>
      </c>
      <c r="J11" s="77">
        <v>1</v>
      </c>
      <c r="K11" s="75">
        <v>1</v>
      </c>
      <c r="L11" s="78">
        <v>87</v>
      </c>
      <c r="M11" s="76">
        <v>82.33</v>
      </c>
      <c r="N11" s="77">
        <v>1</v>
      </c>
      <c r="O11" s="72">
        <f>N11+J11+F11</f>
        <v>4</v>
      </c>
      <c r="P11" s="2"/>
    </row>
    <row r="12" spans="1:18" ht="15" customHeight="1" x14ac:dyDescent="0.25">
      <c r="A12" s="11"/>
      <c r="B12" s="33" t="s">
        <v>34</v>
      </c>
      <c r="C12" s="33"/>
      <c r="D12" s="87">
        <f>AVERAGE(D6:D7,D9,D11)</f>
        <v>42</v>
      </c>
      <c r="E12" s="33"/>
      <c r="F12" s="33"/>
      <c r="G12" s="33"/>
      <c r="H12" s="87">
        <f>AVERAGE(H6:H7,H9,H11)</f>
        <v>67.5</v>
      </c>
      <c r="I12" s="33"/>
      <c r="J12" s="33"/>
      <c r="K12" s="33"/>
      <c r="L12" s="87">
        <f>AVERAGE(L6:L7,L9,L11)</f>
        <v>82.333333333333329</v>
      </c>
      <c r="M12" s="33"/>
      <c r="N12" s="33"/>
      <c r="O12" s="11"/>
    </row>
    <row r="13" spans="1:18" x14ac:dyDescent="0.25">
      <c r="B13" s="86" t="s">
        <v>35</v>
      </c>
      <c r="C13" s="86"/>
      <c r="D13" s="88">
        <v>42</v>
      </c>
      <c r="E13" s="34"/>
      <c r="F13" s="34"/>
      <c r="G13" s="86"/>
      <c r="H13" s="88">
        <v>67.5</v>
      </c>
      <c r="I13" s="34"/>
      <c r="J13" s="34"/>
      <c r="K13" s="86"/>
      <c r="L13" s="88">
        <v>82.33</v>
      </c>
      <c r="M13" s="34"/>
      <c r="N13" s="34"/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3">
    <cfRule type="containsBlanks" dxfId="31" priority="13">
      <formula>LEN(TRIM(L4))=0</formula>
    </cfRule>
    <cfRule type="cellIs" dxfId="30" priority="14" operator="lessThan">
      <formula>50</formula>
    </cfRule>
    <cfRule type="cellIs" dxfId="29" priority="15" operator="between">
      <formula>50</formula>
      <formula>50.004</formula>
    </cfRule>
    <cfRule type="cellIs" dxfId="28" priority="16" operator="between">
      <formula>74.999</formula>
      <formula>50</formula>
    </cfRule>
    <cfRule type="cellIs" dxfId="27" priority="17" operator="greaterThanOrEqual">
      <formula>75</formula>
    </cfRule>
  </conditionalFormatting>
  <conditionalFormatting sqref="D4:D13">
    <cfRule type="containsBlanks" dxfId="26" priority="8">
      <formula>LEN(TRIM(D4))=0</formula>
    </cfRule>
    <cfRule type="cellIs" dxfId="25" priority="9" operator="lessThan">
      <formula>50</formula>
    </cfRule>
    <cfRule type="cellIs" dxfId="24" priority="10" operator="between">
      <formula>50</formula>
      <formula>50.004</formula>
    </cfRule>
    <cfRule type="cellIs" dxfId="23" priority="11" operator="between">
      <formula>74.99</formula>
      <formula>50</formula>
    </cfRule>
    <cfRule type="cellIs" dxfId="22" priority="18" operator="greaterThanOrEqual">
      <formula>75</formula>
    </cfRule>
  </conditionalFormatting>
  <conditionalFormatting sqref="H4:H13">
    <cfRule type="cellIs" dxfId="16" priority="2" operator="equal">
      <formula>$H$12</formula>
    </cfRule>
    <cfRule type="cellIs" dxfId="21" priority="3" operator="lessThan">
      <formula>50</formula>
    </cfRule>
    <cfRule type="cellIs" dxfId="20" priority="4" operator="between">
      <formula>$H$12</formula>
      <formula>50</formula>
    </cfRule>
    <cfRule type="cellIs" dxfId="17" priority="5" operator="between">
      <formula>74.99</formula>
      <formula>$H$12</formula>
    </cfRule>
    <cfRule type="cellIs" dxfId="19" priority="6" operator="greaterThanOrEqual">
      <formula>75</formula>
    </cfRule>
    <cfRule type="containsBlanks" dxfId="18" priority="1">
      <formula>LEN(TRIM(H4))=0</formula>
    </cfRule>
  </conditionalFormatting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zoomScale="90" zoomScaleNormal="90" workbookViewId="0">
      <pane xSplit="13" ySplit="5" topLeftCell="N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23.5703125" customWidth="1"/>
    <col min="4" max="5" width="7.7109375" customWidth="1"/>
    <col min="6" max="6" width="18.7109375" customWidth="1"/>
    <col min="7" max="7" width="23.5703125" customWidth="1"/>
    <col min="8" max="9" width="7.7109375" customWidth="1"/>
    <col min="10" max="10" width="18.7109375" customWidth="1"/>
    <col min="11" max="11" width="23.5703125" customWidth="1"/>
    <col min="12" max="13" width="7.7109375" customWidth="1"/>
    <col min="14" max="14" width="6.7109375" customWidth="1"/>
  </cols>
  <sheetData>
    <row r="1" spans="1:16" x14ac:dyDescent="0.25">
      <c r="O1" s="19"/>
      <c r="P1" s="3" t="s">
        <v>11</v>
      </c>
    </row>
    <row r="2" spans="1:16" ht="15.75" x14ac:dyDescent="0.25">
      <c r="K2" s="6" t="s">
        <v>41</v>
      </c>
      <c r="O2" s="13"/>
      <c r="P2" s="3" t="s">
        <v>12</v>
      </c>
    </row>
    <row r="3" spans="1:16" ht="15.75" thickBot="1" x14ac:dyDescent="0.3">
      <c r="O3" s="37"/>
      <c r="P3" s="3" t="s">
        <v>13</v>
      </c>
    </row>
    <row r="4" spans="1:16" ht="15.75" thickBot="1" x14ac:dyDescent="0.3">
      <c r="A4" s="101" t="s">
        <v>5</v>
      </c>
      <c r="B4" s="102">
        <v>2023</v>
      </c>
      <c r="C4" s="103"/>
      <c r="D4" s="103"/>
      <c r="E4" s="103"/>
      <c r="F4" s="174">
        <v>2022</v>
      </c>
      <c r="G4" s="103"/>
      <c r="H4" s="103"/>
      <c r="I4" s="104"/>
      <c r="J4" s="103">
        <v>2021</v>
      </c>
      <c r="K4" s="103"/>
      <c r="L4" s="103"/>
      <c r="M4" s="104"/>
      <c r="O4" s="5"/>
      <c r="P4" s="3" t="s">
        <v>14</v>
      </c>
    </row>
    <row r="5" spans="1:16" ht="45" customHeight="1" thickBot="1" x14ac:dyDescent="0.3">
      <c r="A5" s="154"/>
      <c r="B5" s="90" t="s">
        <v>7</v>
      </c>
      <c r="C5" s="138" t="s">
        <v>22</v>
      </c>
      <c r="D5" s="155" t="s">
        <v>23</v>
      </c>
      <c r="E5" s="138" t="s">
        <v>24</v>
      </c>
      <c r="F5" s="89" t="s">
        <v>7</v>
      </c>
      <c r="G5" s="138" t="s">
        <v>22</v>
      </c>
      <c r="H5" s="155" t="s">
        <v>23</v>
      </c>
      <c r="I5" s="156" t="s">
        <v>24</v>
      </c>
      <c r="J5" s="171" t="s">
        <v>7</v>
      </c>
      <c r="K5" s="138" t="s">
        <v>22</v>
      </c>
      <c r="L5" s="155" t="s">
        <v>23</v>
      </c>
      <c r="M5" s="156" t="s">
        <v>24</v>
      </c>
    </row>
    <row r="6" spans="1:16" ht="15" customHeight="1" x14ac:dyDescent="0.25">
      <c r="A6" s="48">
        <v>1</v>
      </c>
      <c r="B6" s="64" t="s">
        <v>45</v>
      </c>
      <c r="C6" s="160" t="s">
        <v>44</v>
      </c>
      <c r="D6" s="161">
        <v>42</v>
      </c>
      <c r="E6" s="168">
        <v>42</v>
      </c>
      <c r="F6" s="175" t="s">
        <v>42</v>
      </c>
      <c r="G6" s="160" t="s">
        <v>40</v>
      </c>
      <c r="H6" s="161">
        <v>67.5</v>
      </c>
      <c r="I6" s="163">
        <v>85</v>
      </c>
      <c r="J6" s="172" t="s">
        <v>42</v>
      </c>
      <c r="K6" s="147" t="s">
        <v>40</v>
      </c>
      <c r="L6" s="162">
        <v>82.33</v>
      </c>
      <c r="M6" s="163">
        <v>87</v>
      </c>
    </row>
    <row r="7" spans="1:16" ht="15" customHeight="1" x14ac:dyDescent="0.25">
      <c r="A7" s="164">
        <v>2</v>
      </c>
      <c r="B7" s="158" t="s">
        <v>45</v>
      </c>
      <c r="C7" s="158" t="s">
        <v>46</v>
      </c>
      <c r="D7" s="159">
        <v>42</v>
      </c>
      <c r="E7" s="169"/>
      <c r="F7" s="176" t="s">
        <v>9</v>
      </c>
      <c r="G7" s="158" t="s">
        <v>38</v>
      </c>
      <c r="H7" s="159">
        <v>67.5</v>
      </c>
      <c r="I7" s="165">
        <v>50</v>
      </c>
      <c r="J7" s="173" t="s">
        <v>9</v>
      </c>
      <c r="K7" s="148" t="s">
        <v>38</v>
      </c>
      <c r="L7" s="157">
        <v>82.33</v>
      </c>
      <c r="M7" s="165">
        <v>82</v>
      </c>
    </row>
    <row r="8" spans="1:16" ht="15" customHeight="1" x14ac:dyDescent="0.25">
      <c r="A8" s="178">
        <v>3</v>
      </c>
      <c r="B8" s="151" t="s">
        <v>9</v>
      </c>
      <c r="C8" s="151" t="s">
        <v>38</v>
      </c>
      <c r="D8" s="152">
        <v>42</v>
      </c>
      <c r="E8" s="179"/>
      <c r="F8" s="180" t="s">
        <v>45</v>
      </c>
      <c r="G8" s="153" t="s">
        <v>46</v>
      </c>
      <c r="H8" s="152">
        <v>67.5</v>
      </c>
      <c r="I8" s="181"/>
      <c r="J8" s="182" t="s">
        <v>45</v>
      </c>
      <c r="K8" s="153" t="s">
        <v>46</v>
      </c>
      <c r="L8" s="149">
        <v>82.33</v>
      </c>
      <c r="M8" s="181">
        <v>78</v>
      </c>
    </row>
    <row r="9" spans="1:16" ht="15" customHeight="1" thickBot="1" x14ac:dyDescent="0.3">
      <c r="A9" s="166">
        <v>4</v>
      </c>
      <c r="B9" s="84" t="s">
        <v>42</v>
      </c>
      <c r="C9" s="84" t="s">
        <v>40</v>
      </c>
      <c r="D9" s="85">
        <v>42</v>
      </c>
      <c r="E9" s="170"/>
      <c r="F9" s="177"/>
      <c r="G9" s="84"/>
      <c r="H9" s="85"/>
      <c r="I9" s="167"/>
      <c r="J9" s="183"/>
      <c r="K9" s="84"/>
      <c r="L9" s="85"/>
      <c r="M9" s="167"/>
    </row>
    <row r="10" spans="1:16" x14ac:dyDescent="0.25">
      <c r="C10" s="8" t="s">
        <v>20</v>
      </c>
      <c r="E10" s="28">
        <f>AVERAGE(E6:E9)</f>
        <v>42</v>
      </c>
      <c r="G10" s="8"/>
      <c r="I10" s="28">
        <f>AVERAGE(I6:I9)</f>
        <v>67.5</v>
      </c>
      <c r="K10" s="8"/>
      <c r="M10" s="28">
        <f>AVERAGE(M6:M9)</f>
        <v>82.333333333333329</v>
      </c>
    </row>
  </sheetData>
  <mergeCells count="4">
    <mergeCell ref="A4:A5"/>
    <mergeCell ref="J4:M4"/>
    <mergeCell ref="B4:E4"/>
    <mergeCell ref="F4:I4"/>
  </mergeCells>
  <conditionalFormatting sqref="E6:E7">
    <cfRule type="containsBlanks" dxfId="131" priority="9">
      <formula>LEN(TRIM(E6))=0</formula>
    </cfRule>
    <cfRule type="cellIs" dxfId="130" priority="10" operator="lessThan">
      <formula>50</formula>
    </cfRule>
    <cfRule type="cellIs" dxfId="129" priority="11" operator="between">
      <formula>50</formula>
      <formula>50.004</formula>
    </cfRule>
    <cfRule type="cellIs" dxfId="128" priority="12" operator="between">
      <formula>75</formula>
      <formula>50</formula>
    </cfRule>
    <cfRule type="cellIs" dxfId="127" priority="18" operator="greaterThanOrEqual">
      <formula>75</formula>
    </cfRule>
  </conditionalFormatting>
  <conditionalFormatting sqref="I6:I7">
    <cfRule type="cellIs" dxfId="126" priority="3" operator="equal">
      <formula>$I$10</formula>
    </cfRule>
    <cfRule type="cellIs" dxfId="125" priority="4" operator="lessThan">
      <formula>50</formula>
    </cfRule>
    <cfRule type="cellIs" dxfId="124" priority="5" operator="between">
      <formula>$I$10</formula>
      <formula>50</formula>
    </cfRule>
    <cfRule type="cellIs" dxfId="123" priority="6" operator="between">
      <formula>75</formula>
      <formula>$I$10</formula>
    </cfRule>
    <cfRule type="cellIs" dxfId="122" priority="7" operator="greaterThanOrEqual">
      <formula>75</formula>
    </cfRule>
  </conditionalFormatting>
  <conditionalFormatting sqref="I6:I9">
    <cfRule type="containsBlanks" dxfId="121" priority="2">
      <formula>LEN(TRIM(I6))=0</formula>
    </cfRule>
  </conditionalFormatting>
  <conditionalFormatting sqref="M6:M9">
    <cfRule type="containsBlanks" dxfId="120" priority="14">
      <formula>LEN(TRIM(M6))=0</formula>
    </cfRule>
    <cfRule type="cellIs" dxfId="119" priority="15" operator="lessThan">
      <formula>50</formula>
    </cfRule>
    <cfRule type="cellIs" dxfId="118" priority="16" operator="between">
      <formula>50</formula>
      <formula>50.004</formula>
    </cfRule>
    <cfRule type="cellIs" dxfId="117" priority="17" operator="between">
      <formula>74.99</formula>
      <formula>50</formula>
    </cfRule>
    <cfRule type="cellIs" dxfId="116" priority="19" operator="greaterThanOrEqual">
      <formula>75</formula>
    </cfRule>
  </conditionalFormatting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5.7109375" customWidth="1"/>
    <col min="3" max="3" width="31.7109375" customWidth="1"/>
    <col min="4" max="16" width="7.7109375" customWidth="1"/>
    <col min="17" max="17" width="5.7109375" customWidth="1"/>
  </cols>
  <sheetData>
    <row r="1" spans="1:19" x14ac:dyDescent="0.25">
      <c r="R1" s="12"/>
      <c r="S1" s="3" t="s">
        <v>11</v>
      </c>
    </row>
    <row r="2" spans="1:19" ht="15.75" x14ac:dyDescent="0.25">
      <c r="C2" s="6" t="s">
        <v>41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2"/>
      <c r="R2" s="13"/>
      <c r="S2" s="3" t="s">
        <v>12</v>
      </c>
    </row>
    <row r="3" spans="1:19" ht="15.75" thickBot="1" x14ac:dyDescent="0.3">
      <c r="R3" s="4"/>
      <c r="S3" s="3" t="s">
        <v>13</v>
      </c>
    </row>
    <row r="4" spans="1:19" ht="16.5" customHeight="1" x14ac:dyDescent="0.25">
      <c r="A4" s="105" t="s">
        <v>5</v>
      </c>
      <c r="B4" s="107" t="s">
        <v>7</v>
      </c>
      <c r="C4" s="109" t="s">
        <v>0</v>
      </c>
      <c r="D4" s="111">
        <v>2023</v>
      </c>
      <c r="E4" s="112"/>
      <c r="F4" s="113"/>
      <c r="G4" s="111">
        <v>2022</v>
      </c>
      <c r="H4" s="112"/>
      <c r="I4" s="113"/>
      <c r="J4" s="111">
        <v>2021</v>
      </c>
      <c r="K4" s="112"/>
      <c r="L4" s="113"/>
      <c r="M4" s="140" t="s">
        <v>18</v>
      </c>
      <c r="N4" s="141"/>
      <c r="O4" s="142"/>
      <c r="P4" s="204" t="s">
        <v>19</v>
      </c>
      <c r="R4" s="5"/>
      <c r="S4" s="3" t="s">
        <v>14</v>
      </c>
    </row>
    <row r="5" spans="1:19" ht="35.25" customHeight="1" thickBot="1" x14ac:dyDescent="0.3">
      <c r="A5" s="106"/>
      <c r="B5" s="108"/>
      <c r="C5" s="110"/>
      <c r="D5" s="14" t="s">
        <v>15</v>
      </c>
      <c r="E5" s="15" t="s">
        <v>16</v>
      </c>
      <c r="F5" s="16" t="s">
        <v>17</v>
      </c>
      <c r="G5" s="14" t="s">
        <v>15</v>
      </c>
      <c r="H5" s="15" t="s">
        <v>16</v>
      </c>
      <c r="I5" s="16" t="s">
        <v>17</v>
      </c>
      <c r="J5" s="14" t="s">
        <v>15</v>
      </c>
      <c r="K5" s="15" t="s">
        <v>16</v>
      </c>
      <c r="L5" s="16" t="s">
        <v>17</v>
      </c>
      <c r="M5" s="143">
        <v>2023</v>
      </c>
      <c r="N5" s="145">
        <v>2022</v>
      </c>
      <c r="O5" s="208">
        <v>2021</v>
      </c>
      <c r="P5" s="205"/>
    </row>
    <row r="6" spans="1:19" ht="15" customHeight="1" x14ac:dyDescent="0.25">
      <c r="A6" s="48">
        <v>1</v>
      </c>
      <c r="B6" s="64" t="s">
        <v>42</v>
      </c>
      <c r="C6" s="139" t="s">
        <v>40</v>
      </c>
      <c r="D6" s="66"/>
      <c r="E6" s="65"/>
      <c r="F6" s="53">
        <v>42</v>
      </c>
      <c r="G6" s="66">
        <v>1</v>
      </c>
      <c r="H6" s="65">
        <v>85</v>
      </c>
      <c r="I6" s="53">
        <v>67.5</v>
      </c>
      <c r="J6" s="66">
        <v>1</v>
      </c>
      <c r="K6" s="65">
        <v>87</v>
      </c>
      <c r="L6" s="53">
        <v>82.33</v>
      </c>
      <c r="M6" s="144">
        <v>2</v>
      </c>
      <c r="N6" s="146">
        <v>1</v>
      </c>
      <c r="O6" s="54">
        <v>1</v>
      </c>
      <c r="P6" s="54">
        <f>SUM(M6:O6)</f>
        <v>4</v>
      </c>
    </row>
    <row r="7" spans="1:19" ht="15" customHeight="1" x14ac:dyDescent="0.25">
      <c r="A7" s="184">
        <v>2</v>
      </c>
      <c r="B7" s="150" t="s">
        <v>9</v>
      </c>
      <c r="C7" s="150" t="s">
        <v>38</v>
      </c>
      <c r="D7" s="185"/>
      <c r="E7" s="186"/>
      <c r="F7" s="187">
        <v>42</v>
      </c>
      <c r="G7" s="185">
        <v>1</v>
      </c>
      <c r="H7" s="186">
        <v>50</v>
      </c>
      <c r="I7" s="187">
        <v>67.5</v>
      </c>
      <c r="J7" s="185">
        <v>1</v>
      </c>
      <c r="K7" s="186">
        <v>82</v>
      </c>
      <c r="L7" s="187">
        <v>82.33</v>
      </c>
      <c r="M7" s="188">
        <v>2</v>
      </c>
      <c r="N7" s="189">
        <v>2</v>
      </c>
      <c r="O7" s="190">
        <v>2</v>
      </c>
      <c r="P7" s="190">
        <f>SUM(M7:O7)</f>
        <v>6</v>
      </c>
    </row>
    <row r="8" spans="1:19" ht="15" customHeight="1" x14ac:dyDescent="0.25">
      <c r="A8" s="193">
        <v>3</v>
      </c>
      <c r="B8" s="158" t="s">
        <v>45</v>
      </c>
      <c r="C8" s="199" t="s">
        <v>44</v>
      </c>
      <c r="D8" s="200">
        <v>2</v>
      </c>
      <c r="E8" s="191">
        <v>42</v>
      </c>
      <c r="F8" s="201">
        <v>42</v>
      </c>
      <c r="G8" s="200"/>
      <c r="H8" s="191"/>
      <c r="I8" s="201">
        <v>67.5</v>
      </c>
      <c r="J8" s="200"/>
      <c r="K8" s="191"/>
      <c r="L8" s="201"/>
      <c r="M8" s="209">
        <v>1</v>
      </c>
      <c r="N8" s="192">
        <v>3</v>
      </c>
      <c r="O8" s="194">
        <v>4</v>
      </c>
      <c r="P8" s="206">
        <f>SUM(M8:O8)</f>
        <v>8</v>
      </c>
    </row>
    <row r="9" spans="1:19" ht="15" customHeight="1" thickBot="1" x14ac:dyDescent="0.3">
      <c r="A9" s="195">
        <v>4</v>
      </c>
      <c r="B9" s="84" t="s">
        <v>45</v>
      </c>
      <c r="C9" s="83" t="s">
        <v>46</v>
      </c>
      <c r="D9" s="202"/>
      <c r="E9" s="196"/>
      <c r="F9" s="203">
        <v>42</v>
      </c>
      <c r="G9" s="202"/>
      <c r="H9" s="196"/>
      <c r="I9" s="203">
        <v>67.5</v>
      </c>
      <c r="J9" s="202">
        <v>1</v>
      </c>
      <c r="K9" s="196">
        <v>78</v>
      </c>
      <c r="L9" s="203">
        <v>82.33</v>
      </c>
      <c r="M9" s="210">
        <v>2</v>
      </c>
      <c r="N9" s="197">
        <v>3</v>
      </c>
      <c r="O9" s="198">
        <v>3</v>
      </c>
      <c r="P9" s="207">
        <f>SUM(M9:O9)</f>
        <v>8</v>
      </c>
    </row>
    <row r="10" spans="1:19" x14ac:dyDescent="0.25">
      <c r="C10" s="8" t="s">
        <v>20</v>
      </c>
      <c r="D10" s="8"/>
      <c r="E10" s="18">
        <f>AVERAGE(E6:E9)</f>
        <v>42</v>
      </c>
      <c r="G10" s="8"/>
      <c r="H10" s="18">
        <f>AVERAGE(H6:H9)</f>
        <v>67.5</v>
      </c>
      <c r="J10" s="8"/>
      <c r="K10" s="18">
        <f>AVERAGE(K6:K9)</f>
        <v>82.333333333333329</v>
      </c>
    </row>
    <row r="11" spans="1:19" x14ac:dyDescent="0.25">
      <c r="C11" s="9" t="s">
        <v>21</v>
      </c>
      <c r="D11" s="9"/>
      <c r="E11" s="30">
        <v>42</v>
      </c>
      <c r="G11" s="9"/>
      <c r="H11" s="30">
        <v>67.5</v>
      </c>
      <c r="J11" s="9"/>
      <c r="K11" s="30">
        <v>82.33</v>
      </c>
    </row>
  </sheetData>
  <mergeCells count="8">
    <mergeCell ref="P4:P5"/>
    <mergeCell ref="A4:A5"/>
    <mergeCell ref="B4:B5"/>
    <mergeCell ref="C4:C5"/>
    <mergeCell ref="J4:L4"/>
    <mergeCell ref="D4:F4"/>
    <mergeCell ref="G4:I4"/>
    <mergeCell ref="M4:O4"/>
  </mergeCells>
  <conditionalFormatting sqref="K6:K11">
    <cfRule type="containsBlanks" dxfId="115" priority="13">
      <formula>LEN(TRIM(K6))=0</formula>
    </cfRule>
    <cfRule type="cellIs" dxfId="114" priority="14" operator="lessThan">
      <formula>50</formula>
    </cfRule>
    <cfRule type="cellIs" dxfId="113" priority="165" operator="between">
      <formula>50</formula>
      <formula>50.004</formula>
    </cfRule>
    <cfRule type="cellIs" dxfId="112" priority="166" operator="between">
      <formula>74.999</formula>
      <formula>50</formula>
    </cfRule>
    <cfRule type="cellIs" dxfId="111" priority="167" operator="greaterThanOrEqual">
      <formula>75</formula>
    </cfRule>
  </conditionalFormatting>
  <conditionalFormatting sqref="H6:H11">
    <cfRule type="containsBlanks" dxfId="110" priority="1">
      <formula>LEN(TRIM(H6))=0</formula>
    </cfRule>
    <cfRule type="cellIs" dxfId="109" priority="2" operator="equal">
      <formula>$H$10</formula>
    </cfRule>
    <cfRule type="cellIs" dxfId="108" priority="3" operator="lessThan">
      <formula>50</formula>
    </cfRule>
    <cfRule type="cellIs" dxfId="107" priority="4" operator="between">
      <formula>$H$10</formula>
      <formula>50</formula>
    </cfRule>
    <cfRule type="cellIs" dxfId="106" priority="5" operator="between">
      <formula>74.999</formula>
      <formula>$H$10</formula>
    </cfRule>
    <cfRule type="cellIs" dxfId="105" priority="6" operator="greaterThanOrEqual">
      <formula>75</formula>
    </cfRule>
  </conditionalFormatting>
  <conditionalFormatting sqref="E6:E11">
    <cfRule type="containsBlanks" dxfId="104" priority="8">
      <formula>LEN(TRIM(E6))=0</formula>
    </cfRule>
    <cfRule type="cellIs" dxfId="103" priority="9" operator="lessThan">
      <formula>50</formula>
    </cfRule>
    <cfRule type="cellIs" dxfId="102" priority="10" operator="between">
      <formula>50</formula>
      <formula>50.004</formula>
    </cfRule>
    <cfRule type="cellIs" dxfId="101" priority="11" operator="between">
      <formula>74.999</formula>
      <formula>50</formula>
    </cfRule>
    <cfRule type="cellIs" dxfId="100" priority="168" operator="greaterThanOrEqual">
      <formula>75</formula>
    </cfRule>
  </conditionalFormatting>
  <pageMargins left="0.7" right="0.7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90" zoomScaleNormal="90" workbookViewId="0">
      <selection activeCell="C4" sqref="C4:C5"/>
    </sheetView>
  </sheetViews>
  <sheetFormatPr defaultRowHeight="15" x14ac:dyDescent="0.25"/>
  <cols>
    <col min="1" max="1" width="5.7109375" customWidth="1"/>
    <col min="2" max="2" width="15.7109375" style="1" customWidth="1"/>
    <col min="3" max="3" width="31.7109375" style="1" customWidth="1"/>
    <col min="4" max="5" width="8.7109375" style="1" customWidth="1"/>
    <col min="6" max="6" width="6.5703125" customWidth="1"/>
  </cols>
  <sheetData>
    <row r="1" spans="1:8" x14ac:dyDescent="0.25">
      <c r="G1" s="12"/>
      <c r="H1" s="3" t="s">
        <v>11</v>
      </c>
    </row>
    <row r="2" spans="1:8" ht="15.75" x14ac:dyDescent="0.25">
      <c r="B2" s="114" t="s">
        <v>41</v>
      </c>
      <c r="C2" s="114"/>
      <c r="D2" s="114"/>
      <c r="E2" s="7">
        <v>2023</v>
      </c>
      <c r="G2" s="13"/>
      <c r="H2" s="3" t="s">
        <v>12</v>
      </c>
    </row>
    <row r="3" spans="1:8" ht="16.5" thickBot="1" x14ac:dyDescent="0.3">
      <c r="C3" s="6"/>
      <c r="G3" s="37"/>
      <c r="H3" s="3" t="s">
        <v>13</v>
      </c>
    </row>
    <row r="4" spans="1:8" ht="15" customHeight="1" x14ac:dyDescent="0.25">
      <c r="A4" s="94" t="s">
        <v>5</v>
      </c>
      <c r="B4" s="120" t="s">
        <v>7</v>
      </c>
      <c r="C4" s="120" t="s">
        <v>0</v>
      </c>
      <c r="D4" s="122" t="s">
        <v>1</v>
      </c>
      <c r="E4" s="115" t="s">
        <v>3</v>
      </c>
      <c r="G4" s="5"/>
      <c r="H4" s="3" t="s">
        <v>14</v>
      </c>
    </row>
    <row r="5" spans="1:8" ht="27" customHeight="1" thickBot="1" x14ac:dyDescent="0.3">
      <c r="A5" s="119"/>
      <c r="B5" s="121" t="s">
        <v>8</v>
      </c>
      <c r="C5" s="121"/>
      <c r="D5" s="123"/>
      <c r="E5" s="116"/>
    </row>
    <row r="6" spans="1:8" ht="15" customHeight="1" thickBot="1" x14ac:dyDescent="0.3">
      <c r="A6" s="20"/>
      <c r="B6" s="117" t="s">
        <v>29</v>
      </c>
      <c r="C6" s="118"/>
      <c r="D6" s="49">
        <f>SUM(D7:D7)</f>
        <v>2</v>
      </c>
      <c r="E6" s="50">
        <f>AVERAGE(E7:E7)</f>
        <v>42</v>
      </c>
    </row>
    <row r="7" spans="1:8" ht="18" customHeight="1" thickBot="1" x14ac:dyDescent="0.3">
      <c r="A7" s="131">
        <v>1</v>
      </c>
      <c r="B7" s="137" t="s">
        <v>45</v>
      </c>
      <c r="C7" s="52" t="s">
        <v>44</v>
      </c>
      <c r="D7" s="132">
        <v>2</v>
      </c>
      <c r="E7" s="135">
        <v>42</v>
      </c>
    </row>
    <row r="8" spans="1:8" ht="15" customHeight="1" x14ac:dyDescent="0.25">
      <c r="A8" s="2"/>
      <c r="B8" s="25"/>
      <c r="C8" s="26"/>
      <c r="D8" s="27" t="s">
        <v>32</v>
      </c>
      <c r="E8" s="51">
        <f>AVERAGE(E7:E7)</f>
        <v>42</v>
      </c>
    </row>
    <row r="9" spans="1:8" ht="15" customHeight="1" x14ac:dyDescent="0.25">
      <c r="D9" s="17" t="s">
        <v>10</v>
      </c>
      <c r="E9" s="29">
        <v>42</v>
      </c>
    </row>
  </sheetData>
  <mergeCells count="7">
    <mergeCell ref="B2:D2"/>
    <mergeCell ref="E4:E5"/>
    <mergeCell ref="B6:C6"/>
    <mergeCell ref="A4:A5"/>
    <mergeCell ref="B4:B5"/>
    <mergeCell ref="C4:C5"/>
    <mergeCell ref="D4:D5"/>
  </mergeCells>
  <conditionalFormatting sqref="E6:E9">
    <cfRule type="cellIs" dxfId="99" priority="162" operator="lessThan">
      <formula>50</formula>
    </cfRule>
    <cfRule type="cellIs" dxfId="98" priority="163" operator="between">
      <formula>50</formula>
      <formula>50.004</formula>
    </cfRule>
    <cfRule type="cellIs" dxfId="97" priority="164" operator="between">
      <formula>75</formula>
      <formula>50</formula>
    </cfRule>
    <cfRule type="cellIs" dxfId="96" priority="165" operator="greaterThanOrEqual">
      <formula>75</formula>
    </cfRule>
  </conditionalFormatting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C4" sqref="C4:C5"/>
    </sheetView>
  </sheetViews>
  <sheetFormatPr defaultRowHeight="15" x14ac:dyDescent="0.25"/>
  <cols>
    <col min="1" max="1" width="4.7109375" customWidth="1"/>
    <col min="2" max="2" width="9.7109375" style="1" customWidth="1"/>
    <col min="3" max="3" width="31.85546875" style="1" customWidth="1"/>
    <col min="4" max="4" width="8.7109375" style="1" customWidth="1"/>
    <col min="5" max="9" width="7.7109375" style="1" customWidth="1"/>
    <col min="10" max="10" width="9.28515625" style="1" customWidth="1"/>
  </cols>
  <sheetData>
    <row r="1" spans="1:13" x14ac:dyDescent="0.25">
      <c r="L1" s="12"/>
      <c r="M1" s="3" t="s">
        <v>11</v>
      </c>
    </row>
    <row r="2" spans="1:13" ht="15.75" x14ac:dyDescent="0.25">
      <c r="C2" s="91" t="s">
        <v>41</v>
      </c>
      <c r="D2" s="6"/>
      <c r="E2" s="6"/>
      <c r="F2" s="6"/>
      <c r="G2" s="6"/>
      <c r="J2" s="7">
        <v>2023</v>
      </c>
      <c r="L2" s="13"/>
      <c r="M2" s="3" t="s">
        <v>12</v>
      </c>
    </row>
    <row r="3" spans="1:13" ht="16.5" thickBot="1" x14ac:dyDescent="0.3">
      <c r="C3" s="6"/>
      <c r="L3" s="37"/>
      <c r="M3" s="3" t="s">
        <v>13</v>
      </c>
    </row>
    <row r="4" spans="1:13" ht="15" customHeight="1" x14ac:dyDescent="0.25">
      <c r="A4" s="94" t="s">
        <v>5</v>
      </c>
      <c r="B4" s="120" t="s">
        <v>6</v>
      </c>
      <c r="C4" s="120" t="s">
        <v>0</v>
      </c>
      <c r="D4" s="122" t="s">
        <v>1</v>
      </c>
      <c r="E4" s="128" t="s">
        <v>36</v>
      </c>
      <c r="F4" s="129"/>
      <c r="G4" s="129"/>
      <c r="H4" s="129"/>
      <c r="I4" s="130"/>
      <c r="J4" s="115" t="s">
        <v>31</v>
      </c>
      <c r="L4" s="5"/>
      <c r="M4" s="3" t="s">
        <v>14</v>
      </c>
    </row>
    <row r="5" spans="1:13" ht="27" customHeight="1" thickBot="1" x14ac:dyDescent="0.3">
      <c r="A5" s="119"/>
      <c r="B5" s="121" t="s">
        <v>8</v>
      </c>
      <c r="C5" s="121"/>
      <c r="D5" s="123"/>
      <c r="E5" s="35" t="s">
        <v>2</v>
      </c>
      <c r="F5" s="35" t="s">
        <v>28</v>
      </c>
      <c r="G5" s="35" t="s">
        <v>37</v>
      </c>
      <c r="H5" s="36" t="s">
        <v>4</v>
      </c>
      <c r="I5" s="36">
        <v>100</v>
      </c>
      <c r="J5" s="116"/>
    </row>
    <row r="6" spans="1:13" ht="15" customHeight="1" thickBot="1" x14ac:dyDescent="0.3">
      <c r="A6" s="20"/>
      <c r="B6" s="117" t="s">
        <v>29</v>
      </c>
      <c r="C6" s="118"/>
      <c r="D6" s="49">
        <f>D7</f>
        <v>2</v>
      </c>
      <c r="E6" s="79">
        <f>E7</f>
        <v>0</v>
      </c>
      <c r="F6" s="79">
        <f t="shared" ref="F6:I6" si="0">F7</f>
        <v>2</v>
      </c>
      <c r="G6" s="79">
        <f t="shared" si="0"/>
        <v>0</v>
      </c>
      <c r="H6" s="80">
        <f t="shared" si="0"/>
        <v>0</v>
      </c>
      <c r="I6" s="80">
        <f t="shared" si="0"/>
        <v>0</v>
      </c>
      <c r="J6" s="50">
        <v>42</v>
      </c>
    </row>
    <row r="7" spans="1:13" ht="15" customHeight="1" thickBot="1" x14ac:dyDescent="0.3">
      <c r="A7" s="60"/>
      <c r="B7" s="126" t="s">
        <v>43</v>
      </c>
      <c r="C7" s="127"/>
      <c r="D7" s="61">
        <f>SUM(D8)</f>
        <v>2</v>
      </c>
      <c r="E7" s="81">
        <f t="shared" ref="E7:I7" si="1">SUM(E8)</f>
        <v>0</v>
      </c>
      <c r="F7" s="81">
        <f t="shared" si="1"/>
        <v>2</v>
      </c>
      <c r="G7" s="81">
        <f t="shared" si="1"/>
        <v>0</v>
      </c>
      <c r="H7" s="82">
        <f t="shared" si="1"/>
        <v>0</v>
      </c>
      <c r="I7" s="82">
        <f t="shared" si="1"/>
        <v>0</v>
      </c>
      <c r="J7" s="62">
        <f>AVERAGE(J8)</f>
        <v>42</v>
      </c>
    </row>
    <row r="8" spans="1:13" ht="15" customHeight="1" thickBot="1" x14ac:dyDescent="0.3">
      <c r="A8" s="131">
        <v>1</v>
      </c>
      <c r="B8" s="63">
        <v>30480</v>
      </c>
      <c r="C8" s="136" t="s">
        <v>44</v>
      </c>
      <c r="D8" s="132">
        <v>2</v>
      </c>
      <c r="E8" s="133"/>
      <c r="F8" s="133">
        <v>2</v>
      </c>
      <c r="G8" s="133"/>
      <c r="H8" s="134"/>
      <c r="I8" s="134"/>
      <c r="J8" s="135">
        <v>42</v>
      </c>
    </row>
    <row r="9" spans="1:13" ht="15" customHeight="1" x14ac:dyDescent="0.25">
      <c r="D9" s="124" t="s">
        <v>30</v>
      </c>
      <c r="E9" s="124"/>
      <c r="F9" s="124"/>
      <c r="G9" s="124"/>
      <c r="H9" s="124"/>
      <c r="I9" s="125"/>
      <c r="J9" s="51">
        <f>AVERAGE(J8)</f>
        <v>42</v>
      </c>
    </row>
  </sheetData>
  <mergeCells count="9">
    <mergeCell ref="J4:J5"/>
    <mergeCell ref="B6:C6"/>
    <mergeCell ref="E4:I4"/>
    <mergeCell ref="A4:A5"/>
    <mergeCell ref="D9:I9"/>
    <mergeCell ref="B4:B5"/>
    <mergeCell ref="C4:C5"/>
    <mergeCell ref="D4:D5"/>
    <mergeCell ref="B7:C7"/>
  </mergeCells>
  <conditionalFormatting sqref="J6:J9">
    <cfRule type="cellIs" dxfId="95" priority="157" operator="lessThan">
      <formula>50</formula>
    </cfRule>
    <cfRule type="cellIs" dxfId="94" priority="158" operator="between">
      <formula>50</formula>
      <formula>50.004</formula>
    </cfRule>
    <cfRule type="cellIs" dxfId="93" priority="159" operator="between">
      <formula>75</formula>
      <formula>50</formula>
    </cfRule>
    <cfRule type="cellIs" dxfId="92" priority="160" stopIfTrue="1" operator="greaterThanOrEqual">
      <formula>75</formula>
    </cfRule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Китай. -11 диаграмма по районам</vt:lpstr>
      <vt:lpstr>Рейтинги 2021-2023</vt:lpstr>
      <vt:lpstr>Рейтинг по сумме мест</vt:lpstr>
      <vt:lpstr>Китайский язык-11 2023 Итоги</vt:lpstr>
      <vt:lpstr>Китайский язык-11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Safronova</dc:creator>
  <cp:lastModifiedBy>gala</cp:lastModifiedBy>
  <cp:lastPrinted>2018-09-10T07:06:18Z</cp:lastPrinted>
  <dcterms:created xsi:type="dcterms:W3CDTF">2017-11-24T03:16:23Z</dcterms:created>
  <dcterms:modified xsi:type="dcterms:W3CDTF">2023-08-11T07:57:48Z</dcterms:modified>
</cp:coreProperties>
</file>