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5" windowWidth="20160" windowHeight="7890"/>
  </bookViews>
  <sheets>
    <sheet name="Географ-11 диаграмма по районам" sheetId="13" r:id="rId1"/>
    <sheet name="Географ-11 диаграмма" sheetId="10" r:id="rId2"/>
    <sheet name="Рейтинги 2022" sheetId="4" r:id="rId3"/>
    <sheet name="Рейтинг по сумме мест" sheetId="5" r:id="rId4"/>
    <sheet name="География-11 2022 Итоги" sheetId="12" r:id="rId5"/>
    <sheet name="География-11 2022 расклад" sheetId="7" r:id="rId6"/>
  </sheets>
  <externalReferences>
    <externalReference r:id="rId7"/>
  </externalReferences>
  <definedNames>
    <definedName name="_xlnm._FilterDatabase" localSheetId="0" hidden="1">'Географ-11 диаграмма по районам'!#REF!</definedName>
    <definedName name="_xlnm._FilterDatabase" localSheetId="2" hidden="1">'Рейтинги 2022'!#REF!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 calcOnSave="0"/>
</workbook>
</file>

<file path=xl/calcChain.xml><?xml version="1.0" encoding="utf-8"?>
<calcChain xmlns="http://schemas.openxmlformats.org/spreadsheetml/2006/main">
  <c r="G61" i="13" l="1"/>
  <c r="G60" i="13"/>
  <c r="G59" i="13"/>
  <c r="G58" i="13"/>
  <c r="G57" i="13"/>
  <c r="G56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7" i="13"/>
  <c r="G36" i="13"/>
  <c r="G35" i="13"/>
  <c r="G34" i="13"/>
  <c r="G33" i="13"/>
  <c r="G31" i="13"/>
  <c r="G30" i="13"/>
  <c r="G29" i="13"/>
  <c r="G28" i="13"/>
  <c r="G27" i="13"/>
  <c r="G26" i="13"/>
  <c r="G25" i="13"/>
  <c r="G24" i="13"/>
  <c r="G22" i="13"/>
  <c r="G21" i="13"/>
  <c r="G20" i="13"/>
  <c r="G19" i="13"/>
  <c r="G18" i="13"/>
  <c r="G16" i="13"/>
  <c r="G15" i="13"/>
  <c r="G14" i="13"/>
  <c r="G13" i="13"/>
  <c r="G11" i="13"/>
  <c r="G10" i="13"/>
  <c r="G9" i="13"/>
  <c r="G8" i="13"/>
  <c r="G7" i="13"/>
  <c r="G6" i="13"/>
  <c r="D4" i="13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7" i="10"/>
  <c r="G36" i="10"/>
  <c r="G35" i="10"/>
  <c r="G34" i="10"/>
  <c r="G33" i="10"/>
  <c r="G31" i="10"/>
  <c r="G30" i="10"/>
  <c r="G29" i="10"/>
  <c r="G28" i="10"/>
  <c r="G27" i="10"/>
  <c r="G26" i="10"/>
  <c r="G25" i="10"/>
  <c r="G24" i="10"/>
  <c r="G22" i="10"/>
  <c r="G21" i="10"/>
  <c r="G20" i="10"/>
  <c r="G19" i="10"/>
  <c r="G18" i="10"/>
  <c r="G16" i="10"/>
  <c r="G15" i="10"/>
  <c r="G14" i="10"/>
  <c r="G13" i="10"/>
  <c r="G11" i="10"/>
  <c r="G10" i="10"/>
  <c r="G9" i="10"/>
  <c r="G8" i="10"/>
  <c r="G7" i="10"/>
  <c r="G6" i="10"/>
  <c r="D4" i="10"/>
  <c r="D6" i="12" l="1"/>
  <c r="E6" i="12"/>
  <c r="J64" i="7"/>
  <c r="C55" i="10" l="1"/>
  <c r="D55" i="10"/>
  <c r="E57" i="12" l="1"/>
  <c r="D55" i="13" l="1"/>
  <c r="C55" i="13"/>
  <c r="D38" i="13"/>
  <c r="C38" i="13"/>
  <c r="D32" i="13"/>
  <c r="C32" i="13"/>
  <c r="D23" i="13"/>
  <c r="C23" i="13"/>
  <c r="D17" i="13"/>
  <c r="C17" i="13"/>
  <c r="D12" i="13"/>
  <c r="C12" i="13"/>
  <c r="D5" i="13"/>
  <c r="C5" i="13"/>
  <c r="C4" i="13" s="1"/>
  <c r="D62" i="13"/>
  <c r="D38" i="10"/>
  <c r="C38" i="10"/>
  <c r="D32" i="10"/>
  <c r="C32" i="10"/>
  <c r="D23" i="10"/>
  <c r="C23" i="10"/>
  <c r="D17" i="10"/>
  <c r="C17" i="10"/>
  <c r="D12" i="10"/>
  <c r="C12" i="10"/>
  <c r="D5" i="10"/>
  <c r="C5" i="10"/>
  <c r="C4" i="10" s="1"/>
  <c r="D62" i="10"/>
  <c r="H34" i="5"/>
  <c r="H48" i="5"/>
  <c r="H42" i="5"/>
  <c r="H36" i="5"/>
  <c r="H51" i="5"/>
  <c r="H47" i="5"/>
  <c r="H52" i="5"/>
  <c r="H50" i="5"/>
  <c r="H26" i="5"/>
  <c r="H35" i="5"/>
  <c r="H44" i="5"/>
  <c r="H53" i="5"/>
  <c r="H55" i="5"/>
  <c r="H54" i="5"/>
  <c r="H22" i="5"/>
  <c r="H41" i="5"/>
  <c r="H23" i="5"/>
  <c r="H49" i="5"/>
  <c r="H29" i="5"/>
  <c r="H43" i="5"/>
  <c r="H37" i="5"/>
  <c r="H46" i="5"/>
  <c r="H25" i="5"/>
  <c r="H45" i="5"/>
  <c r="H17" i="5"/>
  <c r="H18" i="5"/>
  <c r="H21" i="5"/>
  <c r="H40" i="5"/>
  <c r="H14" i="5"/>
  <c r="H38" i="5"/>
  <c r="H39" i="5"/>
  <c r="H13" i="5"/>
  <c r="H33" i="5"/>
  <c r="H32" i="5"/>
  <c r="H30" i="5"/>
  <c r="H15" i="5"/>
  <c r="H20" i="5"/>
  <c r="H31" i="5"/>
  <c r="H28" i="5"/>
  <c r="H27" i="5"/>
  <c r="H24" i="5"/>
  <c r="H10" i="5"/>
  <c r="H19" i="5"/>
  <c r="H9" i="5"/>
  <c r="H12" i="5"/>
  <c r="H16" i="5"/>
  <c r="H7" i="5"/>
  <c r="H8" i="5"/>
  <c r="H6" i="5"/>
  <c r="H11" i="5"/>
  <c r="E56" i="5"/>
  <c r="E56" i="4"/>
  <c r="D25" i="7" l="1"/>
  <c r="J25" i="7"/>
  <c r="I25" i="7"/>
  <c r="H25" i="7"/>
  <c r="G25" i="7"/>
  <c r="F25" i="7"/>
  <c r="E25" i="7"/>
  <c r="J19" i="7" l="1"/>
  <c r="I19" i="7"/>
  <c r="H19" i="7"/>
  <c r="G19" i="7"/>
  <c r="F19" i="7"/>
  <c r="E19" i="7"/>
  <c r="D19" i="7"/>
  <c r="J57" i="7"/>
  <c r="I57" i="7"/>
  <c r="H57" i="7"/>
  <c r="G57" i="7"/>
  <c r="F57" i="7"/>
  <c r="E57" i="7"/>
  <c r="D57" i="7"/>
  <c r="F40" i="12" l="1"/>
  <c r="F39" i="12"/>
  <c r="F38" i="12"/>
  <c r="F37" i="12"/>
  <c r="F36" i="12"/>
  <c r="F34" i="12"/>
  <c r="F33" i="12"/>
  <c r="F32" i="12"/>
  <c r="F31" i="12"/>
  <c r="F30" i="12"/>
  <c r="F28" i="12"/>
  <c r="F27" i="12"/>
  <c r="F26" i="12"/>
  <c r="F25" i="12"/>
  <c r="F24" i="12"/>
  <c r="F23" i="12"/>
  <c r="F21" i="12"/>
  <c r="F19" i="12"/>
  <c r="F18" i="12"/>
  <c r="F17" i="12"/>
  <c r="F16" i="12"/>
  <c r="F15" i="12"/>
  <c r="F10" i="12"/>
  <c r="F8" i="12"/>
  <c r="F7" i="12"/>
  <c r="I40" i="7"/>
  <c r="H40" i="7"/>
  <c r="F40" i="7"/>
  <c r="E40" i="7"/>
  <c r="D40" i="7"/>
  <c r="K43" i="7"/>
  <c r="K37" i="7"/>
  <c r="I34" i="7"/>
  <c r="H34" i="7"/>
  <c r="G34" i="7"/>
  <c r="F34" i="7"/>
  <c r="E34" i="7"/>
  <c r="D34" i="7"/>
  <c r="I14" i="7"/>
  <c r="H14" i="7"/>
  <c r="G14" i="7"/>
  <c r="F14" i="7"/>
  <c r="E14" i="7"/>
  <c r="D14" i="7"/>
  <c r="J14" i="7"/>
  <c r="G40" i="7" l="1"/>
  <c r="J34" i="7"/>
  <c r="J40" i="7"/>
  <c r="J7" i="7"/>
  <c r="I7" i="7"/>
  <c r="I6" i="7" s="1"/>
  <c r="H7" i="7"/>
  <c r="H6" i="7" s="1"/>
  <c r="G7" i="7"/>
  <c r="G6" i="7" s="1"/>
  <c r="F7" i="7"/>
  <c r="F6" i="7" s="1"/>
  <c r="E7" i="7"/>
  <c r="E6" i="7" s="1"/>
  <c r="D7" i="7"/>
  <c r="D6" i="7" s="1"/>
  <c r="K46" i="7" l="1"/>
  <c r="K45" i="7"/>
  <c r="K44" i="7"/>
  <c r="K42" i="7"/>
  <c r="K41" i="7"/>
  <c r="K39" i="7"/>
  <c r="K36" i="7"/>
  <c r="K35" i="7"/>
  <c r="K33" i="7"/>
  <c r="K31" i="7"/>
  <c r="K29" i="7"/>
  <c r="K18" i="7"/>
  <c r="K8" i="7"/>
</calcChain>
</file>

<file path=xl/sharedStrings.xml><?xml version="1.0" encoding="utf-8"?>
<sst xmlns="http://schemas.openxmlformats.org/spreadsheetml/2006/main" count="555" uniqueCount="101">
  <si>
    <t>Центральный</t>
  </si>
  <si>
    <t>Советский</t>
  </si>
  <si>
    <t>МБОУ СШ № 147</t>
  </si>
  <si>
    <t>МАОУ СШ № 151</t>
  </si>
  <si>
    <t>МБОУ СШ № 56</t>
  </si>
  <si>
    <t>Свердловский</t>
  </si>
  <si>
    <t>Октябрьский</t>
  </si>
  <si>
    <t>МБОУ СШ № 84</t>
  </si>
  <si>
    <t>МБОУ Лицей № 10</t>
  </si>
  <si>
    <t>Ленинский</t>
  </si>
  <si>
    <t>МБОУ СШ № 53</t>
  </si>
  <si>
    <t>Кировский</t>
  </si>
  <si>
    <t>МАОУ Гимназия № 6</t>
  </si>
  <si>
    <t>МАОУ Гимназия № 4</t>
  </si>
  <si>
    <t>Железнодорожный</t>
  </si>
  <si>
    <t>Район</t>
  </si>
  <si>
    <t>№</t>
  </si>
  <si>
    <t>МБОУ СШ № 51</t>
  </si>
  <si>
    <t>МАОУ Лицей № 12</t>
  </si>
  <si>
    <t>МБОУ Лицей № 28</t>
  </si>
  <si>
    <t>МАОУ Гимназия № 9</t>
  </si>
  <si>
    <t>МАОУ СШ № 32</t>
  </si>
  <si>
    <t>МАОУ "КУГ № 1 - Универс"</t>
  </si>
  <si>
    <t>МБОУ СШ № 93</t>
  </si>
  <si>
    <t>МБОУ СШ № 45</t>
  </si>
  <si>
    <t>МБОУ СШ № 27</t>
  </si>
  <si>
    <t>Расчётное среднее значение</t>
  </si>
  <si>
    <t>Среднее значение по городу принято</t>
  </si>
  <si>
    <t>Человек</t>
  </si>
  <si>
    <t>80-99</t>
  </si>
  <si>
    <t>МБОУ Гимназия  № 16</t>
  </si>
  <si>
    <t>МАОУ Лицей № 1</t>
  </si>
  <si>
    <t>МБОУ СШ № 76</t>
  </si>
  <si>
    <t>ниже 37</t>
  </si>
  <si>
    <t>Код ОУ по КИАСУО</t>
  </si>
  <si>
    <t>Наименование ОУ (кратко)</t>
  </si>
  <si>
    <t xml:space="preserve">География 11 кл. </t>
  </si>
  <si>
    <t>место</t>
  </si>
  <si>
    <t>сумма мест</t>
  </si>
  <si>
    <t>чел.</t>
  </si>
  <si>
    <t>ср.балл по ОУ</t>
  </si>
  <si>
    <t>балл по городу</t>
  </si>
  <si>
    <t>Наименование ОУ (кратно)</t>
  </si>
  <si>
    <t>ср.балл по городу</t>
  </si>
  <si>
    <t>ср.балл ОУ</t>
  </si>
  <si>
    <t>Расчетное среднее значение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</si>
  <si>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</si>
  <si>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</si>
  <si>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</si>
  <si>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</si>
  <si>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 xml:space="preserve">чел. </t>
  </si>
  <si>
    <t>ср. балл по ОУ</t>
  </si>
  <si>
    <t>ср. балл по городу</t>
  </si>
  <si>
    <t>МБОУ СШ № 3</t>
  </si>
  <si>
    <t>МБОУ СШ № 137</t>
  </si>
  <si>
    <t>МБОУ СШ № 98</t>
  </si>
  <si>
    <t>37-68</t>
  </si>
  <si>
    <t>по городу Красноярску</t>
  </si>
  <si>
    <t xml:space="preserve">ЖЕЛЕЗНОДОРОЖНЫЙ РАЙОН </t>
  </si>
  <si>
    <t>КИРОВСКИЙ РАЙОН</t>
  </si>
  <si>
    <t>МБОУ СШ № 86</t>
  </si>
  <si>
    <t>средний балл принят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</si>
  <si>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</si>
  <si>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</si>
  <si>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</si>
  <si>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</si>
  <si>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</si>
  <si>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Гимназия № 3</t>
  </si>
  <si>
    <t>МБОУ СШ № 72</t>
  </si>
  <si>
    <t xml:space="preserve">средний балл </t>
  </si>
  <si>
    <t>Расчётное среднее значение:</t>
  </si>
  <si>
    <t>Среднее значение по городу принято:</t>
  </si>
  <si>
    <t>МАОУ Гимназия № 11</t>
  </si>
  <si>
    <t xml:space="preserve">по городу Красноярску </t>
  </si>
  <si>
    <t>Расчётное среднее значение среднего балла по ОУ</t>
  </si>
  <si>
    <t>Среднее значение среднего балла принято ГУО</t>
  </si>
  <si>
    <t>МАОУ СШ № 150</t>
  </si>
  <si>
    <t>МАОУ СШ № 149</t>
  </si>
  <si>
    <t>МАОУ СШ № 145</t>
  </si>
  <si>
    <t>МАОУ СШ № 143</t>
  </si>
  <si>
    <t>Получено баллов</t>
  </si>
  <si>
    <t>69-79</t>
  </si>
  <si>
    <t>МАОУ СШ "Комплекс Покровский"</t>
  </si>
  <si>
    <t>МАОУ СШ № 6</t>
  </si>
  <si>
    <t>МАОУ Гимназия № 8</t>
  </si>
  <si>
    <t>МАОУ СШ № 12</t>
  </si>
  <si>
    <t>МБОУ СШ № 155</t>
  </si>
  <si>
    <t>МАОУ Лицей № 6 "Перспектива"</t>
  </si>
  <si>
    <t>МАОУ СШ № 90</t>
  </si>
  <si>
    <t>МАОУ Лицей № 3</t>
  </si>
  <si>
    <t>МАОУ СШ № 1</t>
  </si>
  <si>
    <t>МАОУ СШ № 7</t>
  </si>
  <si>
    <t>МАОУ СШ № 24</t>
  </si>
  <si>
    <t>МБОУ СШ № 66</t>
  </si>
  <si>
    <t>МАОУ СШ № 121</t>
  </si>
  <si>
    <t>МАОУ СШ № 144</t>
  </si>
  <si>
    <t>МБОУ СШ № 156</t>
  </si>
  <si>
    <t>МАОУ СШ № 108</t>
  </si>
  <si>
    <t>МБОУ СШ № 10</t>
  </si>
  <si>
    <t>МАОУ Гимназия № 7</t>
  </si>
  <si>
    <t>МБОУ СШ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</si>
</sst>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₽&quot;_-;\-* #,##0.00\ &quot;₽&quot;_-;_-* &quot;-&quot;??\ &quot;₽&quot;_-;_-@_-"/>
    <numFmt numFmtId="165" formatCode="[$-419]General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20" fillId="0" borderId="0"/>
    <xf numFmtId="0" fontId="20" fillId="0" borderId="0"/>
    <xf numFmtId="165" fontId="31" fillId="0" borderId="0" applyBorder="0" applyProtection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10" fillId="0" borderId="0"/>
    <xf numFmtId="0" fontId="10" fillId="0" borderId="0"/>
  </cellStyleXfs>
  <cellXfs count="574">
    <xf numFmtId="0" fontId="0" fillId="0" borderId="0" xfId="0"/>
    <xf numFmtId="0" fontId="0" fillId="0" borderId="0" xfId="0" applyBorder="1"/>
    <xf numFmtId="2" fontId="18" fillId="0" borderId="0" xfId="0" applyNumberFormat="1" applyFont="1" applyBorder="1"/>
    <xf numFmtId="0" fontId="19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top"/>
    </xf>
    <xf numFmtId="2" fontId="0" fillId="0" borderId="0" xfId="0" applyNumberFormat="1" applyBorder="1" applyAlignment="1">
      <alignment vertical="top"/>
    </xf>
    <xf numFmtId="0" fontId="23" fillId="0" borderId="14" xfId="0" applyFont="1" applyBorder="1"/>
    <xf numFmtId="0" fontId="23" fillId="0" borderId="18" xfId="0" applyFont="1" applyBorder="1"/>
    <xf numFmtId="0" fontId="24" fillId="0" borderId="18" xfId="0" applyFont="1" applyBorder="1"/>
    <xf numFmtId="0" fontId="24" fillId="0" borderId="0" xfId="0" applyFont="1" applyBorder="1"/>
    <xf numFmtId="0" fontId="23" fillId="0" borderId="15" xfId="0" applyFont="1" applyBorder="1"/>
    <xf numFmtId="0" fontId="16" fillId="0" borderId="0" xfId="0" applyFont="1" applyAlignment="1">
      <alignment horizontal="center"/>
    </xf>
    <xf numFmtId="0" fontId="14" fillId="0" borderId="5" xfId="0" applyFont="1" applyBorder="1" applyAlignment="1"/>
    <xf numFmtId="0" fontId="14" fillId="0" borderId="5" xfId="0" applyFont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7" xfId="0" applyFont="1" applyBorder="1" applyAlignment="1"/>
    <xf numFmtId="2" fontId="14" fillId="0" borderId="6" xfId="0" applyNumberFormat="1" applyFont="1" applyBorder="1" applyAlignment="1"/>
    <xf numFmtId="2" fontId="14" fillId="0" borderId="4" xfId="0" applyNumberFormat="1" applyFont="1" applyBorder="1" applyAlignment="1"/>
    <xf numFmtId="0" fontId="14" fillId="0" borderId="11" xfId="0" applyFont="1" applyBorder="1" applyAlignment="1"/>
    <xf numFmtId="2" fontId="14" fillId="0" borderId="10" xfId="0" applyNumberFormat="1" applyFont="1" applyBorder="1" applyAlignment="1"/>
    <xf numFmtId="0" fontId="23" fillId="0" borderId="17" xfId="0" applyFont="1" applyBorder="1"/>
    <xf numFmtId="0" fontId="14" fillId="0" borderId="9" xfId="0" applyFont="1" applyBorder="1" applyAlignment="1"/>
    <xf numFmtId="2" fontId="14" fillId="0" borderId="8" xfId="0" applyNumberFormat="1" applyFont="1" applyBorder="1" applyAlignment="1"/>
    <xf numFmtId="0" fontId="0" fillId="0" borderId="5" xfId="0" applyFont="1" applyBorder="1"/>
    <xf numFmtId="0" fontId="0" fillId="0" borderId="0" xfId="0" applyFont="1" applyBorder="1"/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23" fillId="0" borderId="0" xfId="0" applyFont="1" applyBorder="1"/>
    <xf numFmtId="2" fontId="21" fillId="0" borderId="0" xfId="0" applyNumberFormat="1" applyFont="1" applyFill="1" applyBorder="1" applyAlignment="1">
      <alignment vertical="top"/>
    </xf>
    <xf numFmtId="0" fontId="26" fillId="0" borderId="0" xfId="0" applyFont="1" applyBorder="1" applyAlignment="1">
      <alignment horizontal="left"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0" xfId="0" applyFont="1"/>
    <xf numFmtId="0" fontId="0" fillId="0" borderId="15" xfId="0" applyFont="1" applyBorder="1"/>
    <xf numFmtId="0" fontId="0" fillId="0" borderId="17" xfId="0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18" xfId="0" applyFont="1" applyBorder="1"/>
    <xf numFmtId="0" fontId="0" fillId="0" borderId="11" xfId="0" applyFont="1" applyBorder="1"/>
    <xf numFmtId="0" fontId="29" fillId="0" borderId="36" xfId="0" applyFont="1" applyBorder="1" applyAlignment="1">
      <alignment horizontal="center" vertical="center" wrapText="1"/>
    </xf>
    <xf numFmtId="0" fontId="24" fillId="0" borderId="0" xfId="0" applyFont="1"/>
    <xf numFmtId="0" fontId="24" fillId="3" borderId="0" xfId="0" applyFont="1" applyFill="1"/>
    <xf numFmtId="0" fontId="13" fillId="0" borderId="20" xfId="0" applyFont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13" fillId="0" borderId="20" xfId="0" applyFont="1" applyBorder="1" applyAlignment="1">
      <alignment horizontal="left"/>
    </xf>
    <xf numFmtId="0" fontId="13" fillId="0" borderId="20" xfId="0" applyFont="1" applyFill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13" fillId="0" borderId="20" xfId="0" applyFont="1" applyFill="1" applyBorder="1" applyAlignment="1">
      <alignment horizontal="left"/>
    </xf>
    <xf numFmtId="0" fontId="23" fillId="0" borderId="18" xfId="0" applyFont="1" applyBorder="1" applyAlignment="1"/>
    <xf numFmtId="0" fontId="13" fillId="0" borderId="5" xfId="0" applyFont="1" applyBorder="1" applyAlignment="1"/>
    <xf numFmtId="0" fontId="23" fillId="0" borderId="5" xfId="0" applyFont="1" applyBorder="1" applyAlignment="1"/>
    <xf numFmtId="0" fontId="23" fillId="0" borderId="9" xfId="0" applyFont="1" applyBorder="1" applyAlignment="1"/>
    <xf numFmtId="0" fontId="23" fillId="0" borderId="14" xfId="0" applyFont="1" applyBorder="1" applyAlignment="1"/>
    <xf numFmtId="0" fontId="13" fillId="0" borderId="7" xfId="0" applyFont="1" applyBorder="1" applyAlignment="1"/>
    <xf numFmtId="0" fontId="23" fillId="0" borderId="7" xfId="0" applyFont="1" applyBorder="1" applyAlignment="1"/>
    <xf numFmtId="0" fontId="23" fillId="0" borderId="5" xfId="0" applyFont="1" applyBorder="1" applyAlignment="1">
      <alignment horizontal="center"/>
    </xf>
    <xf numFmtId="0" fontId="23" fillId="0" borderId="30" xfId="0" applyFont="1" applyBorder="1" applyAlignment="1"/>
    <xf numFmtId="0" fontId="13" fillId="0" borderId="3" xfId="0" applyFont="1" applyBorder="1" applyAlignment="1"/>
    <xf numFmtId="0" fontId="23" fillId="0" borderId="3" xfId="0" applyFont="1" applyBorder="1" applyAlignment="1"/>
    <xf numFmtId="0" fontId="13" fillId="0" borderId="21" xfId="0" applyFont="1" applyBorder="1" applyAlignment="1">
      <alignment horizontal="left"/>
    </xf>
    <xf numFmtId="0" fontId="16" fillId="0" borderId="34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13" fillId="0" borderId="0" xfId="0" applyFont="1" applyBorder="1"/>
    <xf numFmtId="0" fontId="0" fillId="0" borderId="15" xfId="0" applyFont="1" applyBorder="1" applyAlignment="1"/>
    <xf numFmtId="0" fontId="30" fillId="0" borderId="0" xfId="0" applyFont="1" applyAlignment="1">
      <alignment horizontal="right"/>
    </xf>
    <xf numFmtId="0" fontId="21" fillId="0" borderId="33" xfId="0" applyFont="1" applyBorder="1" applyAlignment="1"/>
    <xf numFmtId="0" fontId="21" fillId="0" borderId="41" xfId="0" applyFont="1" applyBorder="1" applyAlignment="1"/>
    <xf numFmtId="0" fontId="21" fillId="0" borderId="41" xfId="0" applyFont="1" applyBorder="1" applyAlignment="1">
      <alignment horizontal="right" wrapText="1"/>
    </xf>
    <xf numFmtId="0" fontId="21" fillId="0" borderId="46" xfId="0" applyFont="1" applyBorder="1" applyAlignment="1"/>
    <xf numFmtId="0" fontId="0" fillId="0" borderId="0" xfId="0" applyAlignment="1"/>
    <xf numFmtId="0" fontId="1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23" fillId="0" borderId="38" xfId="0" applyFont="1" applyBorder="1"/>
    <xf numFmtId="0" fontId="23" fillId="0" borderId="29" xfId="0" applyFont="1" applyBorder="1"/>
    <xf numFmtId="0" fontId="16" fillId="0" borderId="39" xfId="0" applyFont="1" applyBorder="1" applyAlignment="1">
      <alignment horizontal="left"/>
    </xf>
    <xf numFmtId="2" fontId="16" fillId="0" borderId="40" xfId="0" applyNumberFormat="1" applyFont="1" applyBorder="1" applyAlignment="1">
      <alignment horizontal="left"/>
    </xf>
    <xf numFmtId="0" fontId="16" fillId="0" borderId="0" xfId="0" applyFont="1" applyAlignment="1"/>
    <xf numFmtId="0" fontId="0" fillId="0" borderId="0" xfId="0"/>
    <xf numFmtId="0" fontId="16" fillId="0" borderId="39" xfId="0" applyFont="1" applyFill="1" applyBorder="1" applyAlignment="1">
      <alignment horizontal="left" wrapText="1"/>
    </xf>
    <xf numFmtId="2" fontId="16" fillId="2" borderId="40" xfId="0" applyNumberFormat="1" applyFont="1" applyFill="1" applyBorder="1" applyAlignment="1">
      <alignment horizontal="left"/>
    </xf>
    <xf numFmtId="0" fontId="16" fillId="2" borderId="39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6" fillId="0" borderId="39" xfId="0" applyFont="1" applyBorder="1" applyAlignment="1"/>
    <xf numFmtId="0" fontId="24" fillId="4" borderId="0" xfId="0" applyFont="1" applyFill="1"/>
    <xf numFmtId="0" fontId="10" fillId="0" borderId="20" xfId="0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0" fontId="0" fillId="0" borderId="5" xfId="0" applyBorder="1"/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4" fillId="0" borderId="3" xfId="0" applyFont="1" applyBorder="1" applyAlignment="1"/>
    <xf numFmtId="2" fontId="14" fillId="0" borderId="2" xfId="0" applyNumberFormat="1" applyFont="1" applyBorder="1" applyAlignment="1"/>
    <xf numFmtId="0" fontId="10" fillId="2" borderId="5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11" fillId="0" borderId="5" xfId="0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2" fontId="18" fillId="0" borderId="40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2" fontId="11" fillId="0" borderId="4" xfId="0" applyNumberFormat="1" applyFont="1" applyBorder="1" applyAlignment="1">
      <alignment horizontal="right"/>
    </xf>
    <xf numFmtId="2" fontId="10" fillId="0" borderId="4" xfId="0" applyNumberFormat="1" applyFont="1" applyFill="1" applyBorder="1" applyAlignment="1"/>
    <xf numFmtId="0" fontId="16" fillId="0" borderId="50" xfId="0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vertical="top"/>
    </xf>
    <xf numFmtId="2" fontId="17" fillId="0" borderId="5" xfId="0" applyNumberFormat="1" applyFont="1" applyBorder="1" applyAlignment="1">
      <alignment vertical="top"/>
    </xf>
    <xf numFmtId="0" fontId="13" fillId="0" borderId="5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41" xfId="0" applyFont="1" applyBorder="1" applyAlignment="1">
      <alignment horizontal="right" wrapText="1"/>
    </xf>
    <xf numFmtId="0" fontId="13" fillId="2" borderId="41" xfId="0" applyFont="1" applyFill="1" applyBorder="1" applyAlignment="1">
      <alignment horizontal="right" wrapText="1"/>
    </xf>
    <xf numFmtId="0" fontId="13" fillId="0" borderId="41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3" fillId="0" borderId="41" xfId="0" applyFont="1" applyFill="1" applyBorder="1" applyAlignment="1">
      <alignment horizontal="right" wrapText="1"/>
    </xf>
    <xf numFmtId="0" fontId="13" fillId="0" borderId="33" xfId="0" applyFont="1" applyBorder="1" applyAlignment="1">
      <alignment horizontal="right"/>
    </xf>
    <xf numFmtId="0" fontId="10" fillId="0" borderId="41" xfId="0" applyFont="1" applyBorder="1" applyAlignment="1">
      <alignment horizontal="right" wrapText="1"/>
    </xf>
    <xf numFmtId="0" fontId="13" fillId="0" borderId="41" xfId="0" applyFont="1" applyFill="1" applyBorder="1" applyAlignment="1">
      <alignment horizontal="right"/>
    </xf>
    <xf numFmtId="0" fontId="21" fillId="0" borderId="52" xfId="0" applyFont="1" applyBorder="1" applyAlignment="1"/>
    <xf numFmtId="0" fontId="21" fillId="0" borderId="54" xfId="0" applyFont="1" applyBorder="1" applyAlignment="1"/>
    <xf numFmtId="0" fontId="23" fillId="0" borderId="15" xfId="0" applyFont="1" applyBorder="1" applyAlignment="1"/>
    <xf numFmtId="2" fontId="19" fillId="0" borderId="0" xfId="0" applyNumberFormat="1" applyFont="1" applyFill="1" applyBorder="1" applyAlignment="1">
      <alignment horizontal="right" vertical="center"/>
    </xf>
    <xf numFmtId="0" fontId="23" fillId="0" borderId="16" xfId="0" applyFont="1" applyBorder="1" applyAlignment="1"/>
    <xf numFmtId="0" fontId="14" fillId="0" borderId="20" xfId="0" applyFont="1" applyBorder="1" applyAlignment="1">
      <alignment horizontal="left"/>
    </xf>
    <xf numFmtId="0" fontId="10" fillId="2" borderId="20" xfId="0" applyFont="1" applyFill="1" applyBorder="1" applyAlignment="1">
      <alignment horizontal="left" wrapText="1"/>
    </xf>
    <xf numFmtId="0" fontId="24" fillId="5" borderId="0" xfId="0" applyFont="1" applyFill="1"/>
    <xf numFmtId="0" fontId="21" fillId="0" borderId="56" xfId="0" applyFont="1" applyBorder="1" applyAlignment="1"/>
    <xf numFmtId="0" fontId="16" fillId="0" borderId="48" xfId="0" applyFont="1" applyFill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2" fontId="16" fillId="0" borderId="0" xfId="0" applyNumberFormat="1" applyFont="1"/>
    <xf numFmtId="0" fontId="0" fillId="0" borderId="0" xfId="0"/>
    <xf numFmtId="0" fontId="22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2" fontId="18" fillId="0" borderId="1" xfId="0" applyNumberFormat="1" applyFont="1" applyFill="1" applyBorder="1" applyAlignment="1">
      <alignment horizontal="center" vertical="center" wrapText="1"/>
    </xf>
    <xf numFmtId="2" fontId="16" fillId="0" borderId="39" xfId="0" applyNumberFormat="1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8" fillId="0" borderId="5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0" fillId="0" borderId="0" xfId="0"/>
    <xf numFmtId="0" fontId="16" fillId="0" borderId="29" xfId="0" applyFont="1" applyBorder="1" applyAlignment="1">
      <alignment horizontal="center" vertical="center"/>
    </xf>
    <xf numFmtId="0" fontId="24" fillId="6" borderId="0" xfId="0" applyFont="1" applyFill="1"/>
    <xf numFmtId="0" fontId="24" fillId="7" borderId="0" xfId="0" applyFont="1" applyFill="1"/>
    <xf numFmtId="0" fontId="29" fillId="0" borderId="39" xfId="0" applyFont="1" applyBorder="1" applyAlignment="1">
      <alignment horizontal="center" vertical="center"/>
    </xf>
    <xf numFmtId="0" fontId="10" fillId="0" borderId="20" xfId="0" applyFont="1" applyFill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/>
    </xf>
    <xf numFmtId="0" fontId="0" fillId="0" borderId="15" xfId="0" applyBorder="1"/>
    <xf numFmtId="0" fontId="9" fillId="2" borderId="20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0" borderId="20" xfId="0" applyFont="1" applyBorder="1" applyAlignment="1">
      <alignment horizontal="left"/>
    </xf>
    <xf numFmtId="0" fontId="0" fillId="0" borderId="53" xfId="0" applyFont="1" applyBorder="1"/>
    <xf numFmtId="0" fontId="0" fillId="0" borderId="55" xfId="0" applyFont="1" applyBorder="1"/>
    <xf numFmtId="0" fontId="0" fillId="0" borderId="7" xfId="0" applyFont="1" applyBorder="1"/>
    <xf numFmtId="0" fontId="0" fillId="0" borderId="29" xfId="0" applyFont="1" applyFill="1" applyBorder="1"/>
    <xf numFmtId="0" fontId="13" fillId="0" borderId="5" xfId="0" applyFont="1" applyBorder="1" applyAlignment="1">
      <alignment horizontal="right"/>
    </xf>
    <xf numFmtId="0" fontId="13" fillId="0" borderId="5" xfId="0" applyFont="1" applyFill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0" fontId="0" fillId="0" borderId="18" xfId="0" applyFont="1" applyBorder="1" applyAlignment="1"/>
    <xf numFmtId="0" fontId="0" fillId="0" borderId="38" xfId="0" applyFont="1" applyBorder="1" applyAlignment="1"/>
    <xf numFmtId="2" fontId="16" fillId="0" borderId="39" xfId="0" applyNumberFormat="1" applyFont="1" applyBorder="1" applyAlignment="1">
      <alignment horizontal="left"/>
    </xf>
    <xf numFmtId="0" fontId="27" fillId="0" borderId="35" xfId="0" applyFont="1" applyBorder="1" applyAlignment="1">
      <alignment horizontal="left" wrapText="1"/>
    </xf>
    <xf numFmtId="0" fontId="27" fillId="0" borderId="24" xfId="0" applyFont="1" applyBorder="1" applyAlignment="1">
      <alignment horizontal="left" wrapText="1"/>
    </xf>
    <xf numFmtId="0" fontId="27" fillId="0" borderId="36" xfId="0" applyFont="1" applyBorder="1" applyAlignment="1">
      <alignment horizontal="left" wrapText="1"/>
    </xf>
    <xf numFmtId="0" fontId="21" fillId="0" borderId="36" xfId="0" applyFont="1" applyBorder="1"/>
    <xf numFmtId="2" fontId="27" fillId="0" borderId="39" xfId="0" applyNumberFormat="1" applyFont="1" applyBorder="1" applyAlignment="1">
      <alignment horizontal="left" wrapText="1"/>
    </xf>
    <xf numFmtId="0" fontId="0" fillId="0" borderId="38" xfId="0" applyFont="1" applyBorder="1"/>
    <xf numFmtId="0" fontId="16" fillId="0" borderId="48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21" fillId="0" borderId="36" xfId="0" applyFont="1" applyBorder="1" applyAlignment="1"/>
    <xf numFmtId="0" fontId="24" fillId="0" borderId="38" xfId="0" applyFont="1" applyBorder="1"/>
    <xf numFmtId="2" fontId="30" fillId="0" borderId="0" xfId="0" applyNumberFormat="1" applyFont="1" applyAlignment="1">
      <alignment horizontal="right"/>
    </xf>
    <xf numFmtId="0" fontId="16" fillId="2" borderId="48" xfId="0" applyFont="1" applyFill="1" applyBorder="1" applyAlignment="1">
      <alignment horizontal="left" wrapText="1"/>
    </xf>
    <xf numFmtId="0" fontId="16" fillId="2" borderId="24" xfId="0" applyFont="1" applyFill="1" applyBorder="1" applyAlignment="1">
      <alignment horizontal="left" wrapText="1"/>
    </xf>
    <xf numFmtId="2" fontId="16" fillId="2" borderId="39" xfId="0" applyNumberFormat="1" applyFont="1" applyFill="1" applyBorder="1" applyAlignment="1">
      <alignment horizontal="left" wrapText="1"/>
    </xf>
    <xf numFmtId="0" fontId="16" fillId="2" borderId="36" xfId="0" applyFont="1" applyFill="1" applyBorder="1" applyAlignment="1">
      <alignment horizontal="left" wrapText="1"/>
    </xf>
    <xf numFmtId="0" fontId="21" fillId="0" borderId="36" xfId="0" applyFont="1" applyBorder="1" applyAlignment="1">
      <alignment horizontal="right" wrapText="1"/>
    </xf>
    <xf numFmtId="0" fontId="8" fillId="0" borderId="14" xfId="0" applyFont="1" applyBorder="1" applyAlignment="1">
      <alignment horizontal="right" vertical="center"/>
    </xf>
    <xf numFmtId="0" fontId="16" fillId="0" borderId="48" xfId="0" applyFont="1" applyBorder="1" applyAlignment="1">
      <alignment horizontal="left" vertical="center"/>
    </xf>
    <xf numFmtId="2" fontId="16" fillId="0" borderId="39" xfId="0" applyNumberFormat="1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2" fontId="27" fillId="0" borderId="39" xfId="0" applyNumberFormat="1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 wrapText="1"/>
    </xf>
    <xf numFmtId="2" fontId="16" fillId="2" borderId="39" xfId="0" applyNumberFormat="1" applyFont="1" applyFill="1" applyBorder="1" applyAlignment="1">
      <alignment horizontal="left" vertical="center" wrapText="1"/>
    </xf>
    <xf numFmtId="0" fontId="16" fillId="2" borderId="36" xfId="0" applyFont="1" applyFill="1" applyBorder="1" applyAlignment="1">
      <alignment horizontal="left" vertical="center" wrapText="1"/>
    </xf>
    <xf numFmtId="0" fontId="0" fillId="0" borderId="0" xfId="0"/>
    <xf numFmtId="0" fontId="16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11" fillId="0" borderId="7" xfId="0" applyFont="1" applyBorder="1" applyAlignment="1">
      <alignment horizontal="center"/>
    </xf>
    <xf numFmtId="0" fontId="11" fillId="0" borderId="27" xfId="0" applyFont="1" applyFill="1" applyBorder="1" applyAlignment="1">
      <alignment horizontal="left"/>
    </xf>
    <xf numFmtId="0" fontId="11" fillId="0" borderId="7" xfId="0" applyFont="1" applyBorder="1" applyAlignment="1">
      <alignment horizontal="right"/>
    </xf>
    <xf numFmtId="2" fontId="11" fillId="0" borderId="6" xfId="0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2" fontId="7" fillId="0" borderId="47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2" borderId="5" xfId="0" applyFont="1" applyFill="1" applyBorder="1" applyAlignment="1">
      <alignment horizontal="left" wrapText="1"/>
    </xf>
    <xf numFmtId="0" fontId="6" fillId="0" borderId="5" xfId="0" applyFont="1" applyBorder="1" applyAlignment="1"/>
    <xf numFmtId="0" fontId="6" fillId="0" borderId="5" xfId="0" applyFont="1" applyBorder="1" applyAlignment="1">
      <alignment horizontal="left"/>
    </xf>
    <xf numFmtId="2" fontId="7" fillId="0" borderId="10" xfId="0" applyNumberFormat="1" applyFont="1" applyBorder="1" applyAlignment="1">
      <alignment horizontal="right"/>
    </xf>
    <xf numFmtId="0" fontId="14" fillId="0" borderId="13" xfId="0" applyFont="1" applyBorder="1" applyAlignment="1"/>
    <xf numFmtId="2" fontId="14" fillId="0" borderId="50" xfId="0" applyNumberFormat="1" applyFont="1" applyBorder="1" applyAlignment="1"/>
    <xf numFmtId="0" fontId="11" fillId="0" borderId="5" xfId="0" applyFont="1" applyFill="1" applyBorder="1" applyAlignment="1">
      <alignment horizontal="left"/>
    </xf>
    <xf numFmtId="0" fontId="14" fillId="0" borderId="1" xfId="0" applyFont="1" applyBorder="1" applyAlignment="1"/>
    <xf numFmtId="2" fontId="14" fillId="0" borderId="47" xfId="0" applyNumberFormat="1" applyFont="1" applyBorder="1" applyAlignment="1"/>
    <xf numFmtId="0" fontId="0" fillId="0" borderId="60" xfId="0" applyFont="1" applyBorder="1"/>
    <xf numFmtId="0" fontId="0" fillId="0" borderId="61" xfId="0" applyFont="1" applyBorder="1"/>
    <xf numFmtId="0" fontId="0" fillId="0" borderId="62" xfId="0" applyFont="1" applyBorder="1"/>
    <xf numFmtId="0" fontId="0" fillId="0" borderId="3" xfId="0" applyFont="1" applyBorder="1"/>
    <xf numFmtId="0" fontId="0" fillId="0" borderId="9" xfId="0" applyFont="1" applyBorder="1"/>
    <xf numFmtId="0" fontId="29" fillId="0" borderId="3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13" fillId="0" borderId="6" xfId="0" applyFont="1" applyBorder="1" applyAlignment="1">
      <alignment horizontal="left"/>
    </xf>
    <xf numFmtId="0" fontId="28" fillId="0" borderId="57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right" wrapText="1"/>
    </xf>
    <xf numFmtId="0" fontId="14" fillId="0" borderId="41" xfId="0" applyFont="1" applyBorder="1" applyAlignment="1">
      <alignment horizontal="right"/>
    </xf>
    <xf numFmtId="0" fontId="9" fillId="0" borderId="41" xfId="0" applyFont="1" applyBorder="1" applyAlignment="1">
      <alignment horizontal="right"/>
    </xf>
    <xf numFmtId="0" fontId="10" fillId="2" borderId="41" xfId="0" applyFont="1" applyFill="1" applyBorder="1" applyAlignment="1">
      <alignment horizontal="right" wrapText="1"/>
    </xf>
    <xf numFmtId="0" fontId="10" fillId="0" borderId="4" xfId="1" applyFont="1" applyBorder="1" applyAlignment="1">
      <alignment horizontal="left" wrapText="1"/>
    </xf>
    <xf numFmtId="0" fontId="10" fillId="0" borderId="41" xfId="1" applyFont="1" applyBorder="1" applyAlignment="1">
      <alignment horizontal="right" wrapText="1"/>
    </xf>
    <xf numFmtId="1" fontId="21" fillId="0" borderId="41" xfId="0" applyNumberFormat="1" applyFont="1" applyBorder="1" applyAlignment="1"/>
    <xf numFmtId="2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 wrapText="1"/>
    </xf>
    <xf numFmtId="0" fontId="7" fillId="2" borderId="20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23" fillId="0" borderId="13" xfId="0" applyFont="1" applyBorder="1" applyAlignment="1"/>
    <xf numFmtId="0" fontId="7" fillId="0" borderId="53" xfId="0" applyFont="1" applyBorder="1" applyAlignment="1">
      <alignment horizontal="right"/>
    </xf>
    <xf numFmtId="0" fontId="16" fillId="2" borderId="48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right"/>
    </xf>
    <xf numFmtId="1" fontId="21" fillId="0" borderId="33" xfId="0" applyNumberFormat="1" applyFont="1" applyBorder="1" applyAlignment="1">
      <alignment horizontal="right" wrapText="1"/>
    </xf>
    <xf numFmtId="0" fontId="6" fillId="2" borderId="20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/>
    </xf>
    <xf numFmtId="0" fontId="29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22" fillId="0" borderId="11" xfId="0" applyNumberFormat="1" applyFont="1" applyBorder="1" applyAlignment="1">
      <alignment vertical="top"/>
    </xf>
    <xf numFmtId="0" fontId="23" fillId="0" borderId="16" xfId="0" applyFont="1" applyBorder="1"/>
    <xf numFmtId="0" fontId="14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left" wrapText="1"/>
    </xf>
    <xf numFmtId="0" fontId="16" fillId="0" borderId="39" xfId="0" applyFont="1" applyBorder="1" applyAlignment="1">
      <alignment horizontal="left" vertical="center" wrapText="1"/>
    </xf>
    <xf numFmtId="2" fontId="16" fillId="0" borderId="40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wrapText="1"/>
    </xf>
    <xf numFmtId="2" fontId="0" fillId="0" borderId="33" xfId="0" applyNumberFormat="1" applyFont="1" applyBorder="1"/>
    <xf numFmtId="2" fontId="0" fillId="0" borderId="41" xfId="0" applyNumberFormat="1" applyFont="1" applyBorder="1"/>
    <xf numFmtId="2" fontId="0" fillId="0" borderId="46" xfId="0" applyNumberFormat="1" applyFont="1" applyBorder="1"/>
    <xf numFmtId="2" fontId="0" fillId="0" borderId="52" xfId="0" applyNumberFormat="1" applyFont="1" applyBorder="1"/>
    <xf numFmtId="2" fontId="0" fillId="0" borderId="54" xfId="0" applyNumberFormat="1" applyFont="1" applyBorder="1"/>
    <xf numFmtId="0" fontId="7" fillId="2" borderId="6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right"/>
    </xf>
    <xf numFmtId="0" fontId="13" fillId="0" borderId="46" xfId="0" applyFont="1" applyFill="1" applyBorder="1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/>
    </xf>
    <xf numFmtId="0" fontId="13" fillId="0" borderId="53" xfId="0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0" fontId="13" fillId="0" borderId="53" xfId="0" applyFont="1" applyFill="1" applyBorder="1" applyAlignment="1">
      <alignment horizontal="right" wrapText="1"/>
    </xf>
    <xf numFmtId="2" fontId="13" fillId="0" borderId="5" xfId="0" applyNumberFormat="1" applyFont="1" applyFill="1" applyBorder="1" applyAlignment="1">
      <alignment horizontal="right" wrapText="1"/>
    </xf>
    <xf numFmtId="0" fontId="14" fillId="0" borderId="53" xfId="0" applyFont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2" fontId="9" fillId="2" borderId="5" xfId="0" applyNumberFormat="1" applyFont="1" applyFill="1" applyBorder="1" applyAlignment="1">
      <alignment horizontal="right" wrapText="1"/>
    </xf>
    <xf numFmtId="2" fontId="13" fillId="2" borderId="5" xfId="0" applyNumberFormat="1" applyFont="1" applyFill="1" applyBorder="1" applyAlignment="1">
      <alignment horizontal="right" wrapText="1"/>
    </xf>
    <xf numFmtId="2" fontId="10" fillId="0" borderId="5" xfId="0" applyNumberFormat="1" applyFont="1" applyBorder="1" applyAlignment="1">
      <alignment horizontal="right"/>
    </xf>
    <xf numFmtId="2" fontId="10" fillId="0" borderId="5" xfId="0" applyNumberFormat="1" applyFont="1" applyFill="1" applyBorder="1" applyAlignment="1">
      <alignment horizontal="right"/>
    </xf>
    <xf numFmtId="0" fontId="9" fillId="2" borderId="53" xfId="0" applyFont="1" applyFill="1" applyBorder="1" applyAlignment="1">
      <alignment horizontal="right" wrapText="1"/>
    </xf>
    <xf numFmtId="2" fontId="10" fillId="0" borderId="7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 wrapText="1"/>
    </xf>
    <xf numFmtId="0" fontId="32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/>
    </xf>
    <xf numFmtId="1" fontId="21" fillId="0" borderId="33" xfId="0" applyNumberFormat="1" applyFont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10" fillId="0" borderId="53" xfId="0" applyFont="1" applyBorder="1" applyAlignment="1">
      <alignment horizontal="right" wrapText="1"/>
    </xf>
    <xf numFmtId="2" fontId="13" fillId="0" borderId="5" xfId="0" applyNumberFormat="1" applyFont="1" applyBorder="1" applyAlignment="1">
      <alignment horizontal="right" wrapText="1"/>
    </xf>
    <xf numFmtId="2" fontId="10" fillId="0" borderId="5" xfId="0" applyNumberFormat="1" applyFont="1" applyBorder="1" applyAlignment="1">
      <alignment horizontal="right" wrapText="1"/>
    </xf>
    <xf numFmtId="0" fontId="7" fillId="0" borderId="53" xfId="0" applyFont="1" applyBorder="1" applyAlignment="1">
      <alignment horizontal="right" wrapText="1"/>
    </xf>
    <xf numFmtId="0" fontId="7" fillId="0" borderId="41" xfId="0" applyFont="1" applyBorder="1" applyAlignment="1">
      <alignment horizontal="right" wrapText="1"/>
    </xf>
    <xf numFmtId="0" fontId="21" fillId="0" borderId="52" xfId="0" applyFont="1" applyBorder="1" applyAlignment="1">
      <alignment horizontal="right"/>
    </xf>
    <xf numFmtId="0" fontId="13" fillId="0" borderId="53" xfId="0" applyFont="1" applyBorder="1" applyAlignment="1">
      <alignment horizontal="right" wrapText="1"/>
    </xf>
    <xf numFmtId="0" fontId="10" fillId="0" borderId="53" xfId="0" applyFont="1" applyBorder="1" applyAlignment="1">
      <alignment horizontal="right"/>
    </xf>
    <xf numFmtId="2" fontId="7" fillId="0" borderId="5" xfId="0" applyNumberFormat="1" applyFont="1" applyBorder="1" applyAlignment="1">
      <alignment horizontal="right" wrapText="1"/>
    </xf>
    <xf numFmtId="0" fontId="10" fillId="0" borderId="53" xfId="1" applyFont="1" applyBorder="1" applyAlignment="1">
      <alignment horizontal="right" wrapText="1"/>
    </xf>
    <xf numFmtId="0" fontId="10" fillId="0" borderId="53" xfId="0" applyFont="1" applyBorder="1" applyAlignment="1">
      <alignment horizontal="right" vertical="center" wrapText="1"/>
    </xf>
    <xf numFmtId="0" fontId="9" fillId="0" borderId="53" xfId="0" applyFont="1" applyBorder="1" applyAlignment="1">
      <alignment horizontal="right"/>
    </xf>
    <xf numFmtId="2" fontId="10" fillId="0" borderId="5" xfId="1" applyNumberFormat="1" applyFont="1" applyBorder="1" applyAlignment="1">
      <alignment horizontal="right" wrapText="1"/>
    </xf>
    <xf numFmtId="2" fontId="10" fillId="0" borderId="5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/>
    </xf>
    <xf numFmtId="2" fontId="13" fillId="0" borderId="5" xfId="0" applyNumberFormat="1" applyFont="1" applyFill="1" applyBorder="1" applyAlignment="1">
      <alignment horizontal="right"/>
    </xf>
    <xf numFmtId="0" fontId="7" fillId="2" borderId="53" xfId="0" applyFont="1" applyFill="1" applyBorder="1" applyAlignment="1">
      <alignment horizontal="right" wrapText="1"/>
    </xf>
    <xf numFmtId="0" fontId="7" fillId="2" borderId="41" xfId="0" applyFont="1" applyFill="1" applyBorder="1" applyAlignment="1">
      <alignment horizontal="right" wrapText="1"/>
    </xf>
    <xf numFmtId="0" fontId="10" fillId="0" borderId="53" xfId="0" applyFont="1" applyFill="1" applyBorder="1" applyAlignment="1">
      <alignment horizontal="right"/>
    </xf>
    <xf numFmtId="0" fontId="13" fillId="2" borderId="53" xfId="0" applyFont="1" applyFill="1" applyBorder="1" applyAlignment="1">
      <alignment horizontal="right" wrapText="1"/>
    </xf>
    <xf numFmtId="0" fontId="10" fillId="2" borderId="53" xfId="0" applyFont="1" applyFill="1" applyBorder="1" applyAlignment="1">
      <alignment horizontal="right" wrapText="1"/>
    </xf>
    <xf numFmtId="0" fontId="13" fillId="0" borderId="53" xfId="0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right" wrapText="1"/>
    </xf>
    <xf numFmtId="2" fontId="10" fillId="2" borderId="5" xfId="0" applyNumberFormat="1" applyFont="1" applyFill="1" applyBorder="1" applyAlignment="1">
      <alignment horizontal="right" wrapText="1"/>
    </xf>
    <xf numFmtId="0" fontId="6" fillId="2" borderId="53" xfId="0" applyFont="1" applyFill="1" applyBorder="1" applyAlignment="1">
      <alignment horizontal="right" wrapText="1"/>
    </xf>
    <xf numFmtId="0" fontId="6" fillId="2" borderId="41" xfId="0" applyFont="1" applyFill="1" applyBorder="1" applyAlignment="1">
      <alignment horizontal="right" wrapText="1"/>
    </xf>
    <xf numFmtId="0" fontId="7" fillId="0" borderId="53" xfId="0" applyFont="1" applyFill="1" applyBorder="1" applyAlignment="1">
      <alignment horizontal="right"/>
    </xf>
    <xf numFmtId="0" fontId="7" fillId="0" borderId="41" xfId="0" applyFont="1" applyFill="1" applyBorder="1" applyAlignment="1">
      <alignment horizontal="right"/>
    </xf>
    <xf numFmtId="0" fontId="13" fillId="0" borderId="55" xfId="0" applyFont="1" applyFill="1" applyBorder="1" applyAlignment="1">
      <alignment horizontal="right"/>
    </xf>
    <xf numFmtId="2" fontId="6" fillId="2" borderId="5" xfId="0" applyNumberFormat="1" applyFont="1" applyFill="1" applyBorder="1" applyAlignment="1">
      <alignment horizontal="right" wrapText="1"/>
    </xf>
    <xf numFmtId="2" fontId="7" fillId="0" borderId="5" xfId="0" applyNumberFormat="1" applyFont="1" applyFill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7" fillId="0" borderId="31" xfId="0" applyNumberFormat="1" applyFont="1" applyFill="1" applyBorder="1" applyAlignment="1">
      <alignment horizontal="right"/>
    </xf>
    <xf numFmtId="0" fontId="0" fillId="0" borderId="59" xfId="0" applyFont="1" applyBorder="1"/>
    <xf numFmtId="0" fontId="0" fillId="0" borderId="65" xfId="0" applyFont="1" applyBorder="1"/>
    <xf numFmtId="0" fontId="0" fillId="0" borderId="66" xfId="0" applyFont="1" applyBorder="1"/>
    <xf numFmtId="0" fontId="0" fillId="0" borderId="67" xfId="0" applyFont="1" applyBorder="1"/>
    <xf numFmtId="0" fontId="0" fillId="0" borderId="68" xfId="0" applyFont="1" applyBorder="1"/>
    <xf numFmtId="0" fontId="18" fillId="0" borderId="0" xfId="0" applyFont="1" applyBorder="1"/>
    <xf numFmtId="0" fontId="33" fillId="0" borderId="0" xfId="0" applyFont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2" fontId="18" fillId="0" borderId="32" xfId="0" applyNumberFormat="1" applyFont="1" applyFill="1" applyBorder="1" applyAlignment="1">
      <alignment horizontal="center" vertical="center" wrapText="1"/>
    </xf>
    <xf numFmtId="2" fontId="16" fillId="0" borderId="42" xfId="0" applyNumberFormat="1" applyFont="1" applyFill="1" applyBorder="1" applyAlignment="1">
      <alignment horizontal="left" vertical="center" wrapText="1"/>
    </xf>
    <xf numFmtId="2" fontId="7" fillId="0" borderId="26" xfId="0" applyNumberFormat="1" applyFont="1" applyBorder="1" applyAlignment="1">
      <alignment horizontal="right"/>
    </xf>
    <xf numFmtId="2" fontId="14" fillId="0" borderId="26" xfId="0" applyNumberFormat="1" applyFont="1" applyBorder="1" applyAlignment="1">
      <alignment horizontal="right"/>
    </xf>
    <xf numFmtId="2" fontId="10" fillId="0" borderId="26" xfId="0" applyNumberFormat="1" applyFont="1" applyBorder="1" applyAlignment="1">
      <alignment horizontal="right" wrapText="1"/>
    </xf>
    <xf numFmtId="2" fontId="13" fillId="0" borderId="26" xfId="0" applyNumberFormat="1" applyFont="1" applyBorder="1" applyAlignment="1">
      <alignment horizontal="right"/>
    </xf>
    <xf numFmtId="2" fontId="16" fillId="0" borderId="42" xfId="0" applyNumberFormat="1" applyFont="1" applyBorder="1" applyAlignment="1">
      <alignment horizontal="left"/>
    </xf>
    <xf numFmtId="2" fontId="7" fillId="0" borderId="26" xfId="0" applyNumberFormat="1" applyFont="1" applyBorder="1" applyAlignment="1">
      <alignment horizontal="right" wrapText="1"/>
    </xf>
    <xf numFmtId="2" fontId="13" fillId="0" borderId="26" xfId="0" applyNumberFormat="1" applyFont="1" applyFill="1" applyBorder="1" applyAlignment="1">
      <alignment horizontal="right" wrapText="1"/>
    </xf>
    <xf numFmtId="2" fontId="13" fillId="0" borderId="26" xfId="0" applyNumberFormat="1" applyFont="1" applyBorder="1" applyAlignment="1">
      <alignment horizontal="right" wrapText="1"/>
    </xf>
    <xf numFmtId="2" fontId="27" fillId="0" borderId="42" xfId="0" applyNumberFormat="1" applyFont="1" applyBorder="1" applyAlignment="1">
      <alignment horizontal="left" wrapText="1"/>
    </xf>
    <xf numFmtId="2" fontId="10" fillId="0" borderId="26" xfId="0" applyNumberFormat="1" applyFont="1" applyBorder="1" applyAlignment="1">
      <alignment horizontal="right"/>
    </xf>
    <xf numFmtId="2" fontId="10" fillId="0" borderId="26" xfId="1" applyNumberFormat="1" applyFont="1" applyBorder="1" applyAlignment="1">
      <alignment horizontal="right" wrapText="1"/>
    </xf>
    <xf numFmtId="2" fontId="10" fillId="0" borderId="26" xfId="0" applyNumberFormat="1" applyFont="1" applyBorder="1" applyAlignment="1">
      <alignment horizontal="right" vertical="center" wrapText="1"/>
    </xf>
    <xf numFmtId="2" fontId="9" fillId="0" borderId="26" xfId="0" applyNumberFormat="1" applyFont="1" applyBorder="1" applyAlignment="1">
      <alignment horizontal="right"/>
    </xf>
    <xf numFmtId="2" fontId="7" fillId="2" borderId="26" xfId="0" applyNumberFormat="1" applyFont="1" applyFill="1" applyBorder="1" applyAlignment="1">
      <alignment horizontal="right" wrapText="1"/>
    </xf>
    <xf numFmtId="2" fontId="10" fillId="0" borderId="26" xfId="0" applyNumberFormat="1" applyFont="1" applyFill="1" applyBorder="1" applyAlignment="1">
      <alignment horizontal="right"/>
    </xf>
    <xf numFmtId="2" fontId="13" fillId="2" borderId="26" xfId="0" applyNumberFormat="1" applyFont="1" applyFill="1" applyBorder="1" applyAlignment="1">
      <alignment horizontal="right" wrapText="1"/>
    </xf>
    <xf numFmtId="2" fontId="10" fillId="2" borderId="26" xfId="0" applyNumberFormat="1" applyFont="1" applyFill="1" applyBorder="1" applyAlignment="1">
      <alignment horizontal="right" wrapText="1"/>
    </xf>
    <xf numFmtId="2" fontId="9" fillId="2" borderId="26" xfId="0" applyNumberFormat="1" applyFont="1" applyFill="1" applyBorder="1" applyAlignment="1">
      <alignment horizontal="right" wrapText="1"/>
    </xf>
    <xf numFmtId="2" fontId="13" fillId="0" borderId="26" xfId="0" applyNumberFormat="1" applyFont="1" applyFill="1" applyBorder="1" applyAlignment="1">
      <alignment horizontal="right"/>
    </xf>
    <xf numFmtId="2" fontId="16" fillId="2" borderId="42" xfId="0" applyNumberFormat="1" applyFont="1" applyFill="1" applyBorder="1" applyAlignment="1">
      <alignment horizontal="left" wrapText="1"/>
    </xf>
    <xf numFmtId="2" fontId="6" fillId="2" borderId="26" xfId="0" applyNumberFormat="1" applyFont="1" applyFill="1" applyBorder="1" applyAlignment="1">
      <alignment horizontal="right" wrapText="1"/>
    </xf>
    <xf numFmtId="2" fontId="7" fillId="0" borderId="26" xfId="0" applyNumberFormat="1" applyFont="1" applyFill="1" applyBorder="1" applyAlignment="1">
      <alignment horizontal="right"/>
    </xf>
    <xf numFmtId="2" fontId="16" fillId="0" borderId="42" xfId="0" applyNumberFormat="1" applyFont="1" applyBorder="1" applyAlignment="1">
      <alignment horizontal="left" vertical="center"/>
    </xf>
    <xf numFmtId="2" fontId="27" fillId="0" borderId="42" xfId="0" applyNumberFormat="1" applyFont="1" applyBorder="1" applyAlignment="1">
      <alignment horizontal="left" vertical="center" wrapText="1"/>
    </xf>
    <xf numFmtId="2" fontId="16" fillId="2" borderId="42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/>
    <xf numFmtId="0" fontId="3" fillId="0" borderId="5" xfId="0" applyFont="1" applyBorder="1" applyAlignment="1"/>
    <xf numFmtId="0" fontId="3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3" fillId="2" borderId="7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25" xfId="0" applyFont="1" applyFill="1" applyBorder="1" applyAlignment="1">
      <alignment horizontal="left"/>
    </xf>
    <xf numFmtId="0" fontId="11" fillId="0" borderId="11" xfId="0" applyFont="1" applyBorder="1" applyAlignment="1">
      <alignment horizontal="right"/>
    </xf>
    <xf numFmtId="2" fontId="11" fillId="0" borderId="10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23" fillId="0" borderId="29" xfId="0" applyFont="1" applyBorder="1" applyAlignment="1"/>
    <xf numFmtId="0" fontId="7" fillId="2" borderId="9" xfId="0" applyFont="1" applyFill="1" applyBorder="1" applyAlignment="1">
      <alignment horizontal="left" wrapText="1"/>
    </xf>
    <xf numFmtId="2" fontId="0" fillId="0" borderId="7" xfId="0" applyNumberFormat="1" applyFont="1" applyBorder="1"/>
    <xf numFmtId="2" fontId="0" fillId="0" borderId="5" xfId="0" applyNumberFormat="1" applyFont="1" applyBorder="1"/>
    <xf numFmtId="2" fontId="0" fillId="0" borderId="3" xfId="0" applyNumberFormat="1" applyFont="1" applyBorder="1"/>
    <xf numFmtId="2" fontId="0" fillId="0" borderId="11" xfId="0" applyNumberFormat="1" applyFont="1" applyBorder="1"/>
    <xf numFmtId="2" fontId="0" fillId="0" borderId="9" xfId="0" applyNumberFormat="1" applyFont="1" applyBorder="1"/>
    <xf numFmtId="0" fontId="13" fillId="2" borderId="0" xfId="0" applyFont="1" applyFill="1" applyBorder="1" applyAlignment="1">
      <alignment horizontal="right" wrapText="1"/>
    </xf>
    <xf numFmtId="2" fontId="17" fillId="0" borderId="0" xfId="0" applyNumberFormat="1" applyFont="1" applyFill="1" applyBorder="1" applyAlignment="1">
      <alignment horizontal="right" vertical="center"/>
    </xf>
    <xf numFmtId="2" fontId="13" fillId="0" borderId="65" xfId="0" applyNumberFormat="1" applyFont="1" applyBorder="1" applyAlignment="1">
      <alignment horizontal="right"/>
    </xf>
    <xf numFmtId="2" fontId="14" fillId="0" borderId="65" xfId="0" applyNumberFormat="1" applyFont="1" applyBorder="1" applyAlignment="1">
      <alignment horizontal="right"/>
    </xf>
    <xf numFmtId="2" fontId="9" fillId="2" borderId="65" xfId="0" applyNumberFormat="1" applyFont="1" applyFill="1" applyBorder="1" applyAlignment="1">
      <alignment horizontal="right" wrapText="1"/>
    </xf>
    <xf numFmtId="2" fontId="10" fillId="0" borderId="65" xfId="0" applyNumberFormat="1" applyFont="1" applyBorder="1" applyAlignment="1">
      <alignment horizontal="right"/>
    </xf>
    <xf numFmtId="2" fontId="10" fillId="0" borderId="65" xfId="1" applyNumberFormat="1" applyFont="1" applyBorder="1" applyAlignment="1">
      <alignment horizontal="right" wrapText="1"/>
    </xf>
    <xf numFmtId="2" fontId="13" fillId="0" borderId="65" xfId="0" applyNumberFormat="1" applyFont="1" applyFill="1" applyBorder="1" applyAlignment="1">
      <alignment horizontal="right" wrapText="1"/>
    </xf>
    <xf numFmtId="2" fontId="13" fillId="2" borderId="65" xfId="0" applyNumberFormat="1" applyFont="1" applyFill="1" applyBorder="1" applyAlignment="1">
      <alignment horizontal="right" wrapText="1"/>
    </xf>
    <xf numFmtId="2" fontId="10" fillId="0" borderId="65" xfId="0" applyNumberFormat="1" applyFont="1" applyBorder="1" applyAlignment="1">
      <alignment horizontal="right" wrapText="1"/>
    </xf>
    <xf numFmtId="2" fontId="10" fillId="0" borderId="65" xfId="0" applyNumberFormat="1" applyFont="1" applyBorder="1" applyAlignment="1">
      <alignment horizontal="right" vertical="center" wrapText="1"/>
    </xf>
    <xf numFmtId="2" fontId="13" fillId="0" borderId="59" xfId="0" applyNumberFormat="1" applyFont="1" applyBorder="1" applyAlignment="1">
      <alignment horizontal="right"/>
    </xf>
    <xf numFmtId="2" fontId="13" fillId="2" borderId="0" xfId="0" applyNumberFormat="1" applyFont="1" applyFill="1" applyBorder="1" applyAlignment="1">
      <alignment horizontal="right" wrapText="1"/>
    </xf>
    <xf numFmtId="2" fontId="7" fillId="0" borderId="65" xfId="0" applyNumberFormat="1" applyFont="1" applyBorder="1" applyAlignment="1">
      <alignment horizontal="right"/>
    </xf>
    <xf numFmtId="2" fontId="13" fillId="2" borderId="68" xfId="0" applyNumberFormat="1" applyFont="1" applyFill="1" applyBorder="1" applyAlignment="1">
      <alignment horizontal="right" wrapText="1"/>
    </xf>
    <xf numFmtId="2" fontId="4" fillId="0" borderId="65" xfId="0" applyNumberFormat="1" applyFont="1" applyBorder="1" applyAlignment="1">
      <alignment horizontal="right"/>
    </xf>
    <xf numFmtId="2" fontId="7" fillId="2" borderId="65" xfId="0" applyNumberFormat="1" applyFont="1" applyFill="1" applyBorder="1" applyAlignment="1">
      <alignment horizontal="right" wrapText="1"/>
    </xf>
    <xf numFmtId="2" fontId="10" fillId="0" borderId="65" xfId="0" applyNumberFormat="1" applyFont="1" applyFill="1" applyBorder="1" applyAlignment="1">
      <alignment horizontal="right"/>
    </xf>
    <xf numFmtId="2" fontId="7" fillId="2" borderId="59" xfId="0" applyNumberFormat="1" applyFont="1" applyFill="1" applyBorder="1" applyAlignment="1">
      <alignment horizontal="right" wrapText="1"/>
    </xf>
    <xf numFmtId="2" fontId="13" fillId="0" borderId="67" xfId="0" applyNumberFormat="1" applyFont="1" applyBorder="1" applyAlignment="1">
      <alignment horizontal="right"/>
    </xf>
    <xf numFmtId="2" fontId="13" fillId="0" borderId="59" xfId="0" applyNumberFormat="1" applyFont="1" applyBorder="1" applyAlignment="1">
      <alignment horizontal="right" wrapText="1"/>
    </xf>
    <xf numFmtId="2" fontId="13" fillId="2" borderId="64" xfId="0" applyNumberFormat="1" applyFont="1" applyFill="1" applyBorder="1" applyAlignment="1">
      <alignment horizontal="right" wrapText="1"/>
    </xf>
    <xf numFmtId="0" fontId="13" fillId="0" borderId="65" xfId="0" applyFont="1" applyBorder="1" applyAlignment="1">
      <alignment horizontal="right"/>
    </xf>
    <xf numFmtId="0" fontId="14" fillId="0" borderId="65" xfId="0" applyFont="1" applyBorder="1" applyAlignment="1">
      <alignment horizontal="right"/>
    </xf>
    <xf numFmtId="0" fontId="9" fillId="2" borderId="65" xfId="0" applyFont="1" applyFill="1" applyBorder="1" applyAlignment="1">
      <alignment horizontal="right" wrapText="1"/>
    </xf>
    <xf numFmtId="0" fontId="10" fillId="0" borderId="65" xfId="0" applyFont="1" applyBorder="1" applyAlignment="1">
      <alignment horizontal="right"/>
    </xf>
    <xf numFmtId="0" fontId="10" fillId="0" borderId="65" xfId="1" applyFont="1" applyBorder="1" applyAlignment="1">
      <alignment horizontal="right" wrapText="1"/>
    </xf>
    <xf numFmtId="0" fontId="13" fillId="0" borderId="65" xfId="0" applyFont="1" applyFill="1" applyBorder="1" applyAlignment="1">
      <alignment horizontal="right" wrapText="1"/>
    </xf>
    <xf numFmtId="0" fontId="13" fillId="2" borderId="65" xfId="0" applyFont="1" applyFill="1" applyBorder="1" applyAlignment="1">
      <alignment horizontal="right" wrapText="1"/>
    </xf>
    <xf numFmtId="0" fontId="10" fillId="0" borderId="65" xfId="0" applyFont="1" applyBorder="1" applyAlignment="1">
      <alignment horizontal="right" wrapText="1"/>
    </xf>
    <xf numFmtId="0" fontId="10" fillId="0" borderId="65" xfId="0" applyFont="1" applyBorder="1" applyAlignment="1">
      <alignment horizontal="right" vertical="center" wrapText="1"/>
    </xf>
    <xf numFmtId="0" fontId="13" fillId="0" borderId="59" xfId="0" applyFont="1" applyBorder="1" applyAlignment="1">
      <alignment horizontal="right"/>
    </xf>
    <xf numFmtId="0" fontId="7" fillId="0" borderId="65" xfId="0" applyFont="1" applyBorder="1" applyAlignment="1">
      <alignment horizontal="right"/>
    </xf>
    <xf numFmtId="0" fontId="13" fillId="2" borderId="68" xfId="0" applyFont="1" applyFill="1" applyBorder="1" applyAlignment="1">
      <alignment horizontal="right" wrapText="1"/>
    </xf>
    <xf numFmtId="0" fontId="4" fillId="0" borderId="65" xfId="0" applyFont="1" applyBorder="1" applyAlignment="1">
      <alignment horizontal="right"/>
    </xf>
    <xf numFmtId="0" fontId="7" fillId="2" borderId="65" xfId="0" applyFont="1" applyFill="1" applyBorder="1" applyAlignment="1">
      <alignment horizontal="right" wrapText="1"/>
    </xf>
    <xf numFmtId="0" fontId="10" fillId="0" borderId="65" xfId="0" applyFont="1" applyFill="1" applyBorder="1" applyAlignment="1">
      <alignment horizontal="right"/>
    </xf>
    <xf numFmtId="0" fontId="7" fillId="2" borderId="59" xfId="0" applyFont="1" applyFill="1" applyBorder="1" applyAlignment="1">
      <alignment horizontal="right" wrapText="1"/>
    </xf>
    <xf numFmtId="0" fontId="13" fillId="0" borderId="67" xfId="0" applyFont="1" applyBorder="1" applyAlignment="1">
      <alignment horizontal="right"/>
    </xf>
    <xf numFmtId="0" fontId="13" fillId="0" borderId="59" xfId="0" applyFont="1" applyBorder="1" applyAlignment="1">
      <alignment horizontal="right" wrapText="1"/>
    </xf>
    <xf numFmtId="0" fontId="13" fillId="2" borderId="64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left" wrapText="1"/>
    </xf>
    <xf numFmtId="2" fontId="13" fillId="0" borderId="7" xfId="0" applyNumberFormat="1" applyFont="1" applyBorder="1" applyAlignment="1">
      <alignment horizontal="right"/>
    </xf>
    <xf numFmtId="1" fontId="21" fillId="0" borderId="52" xfId="0" applyNumberFormat="1" applyFont="1" applyBorder="1" applyAlignment="1"/>
    <xf numFmtId="0" fontId="2" fillId="0" borderId="4" xfId="0" applyFont="1" applyBorder="1" applyAlignment="1">
      <alignment horizontal="left"/>
    </xf>
    <xf numFmtId="2" fontId="13" fillId="0" borderId="7" xfId="0" applyNumberFormat="1" applyFont="1" applyBorder="1" applyAlignment="1">
      <alignment horizontal="right" wrapText="1"/>
    </xf>
    <xf numFmtId="2" fontId="4" fillId="0" borderId="5" xfId="0" applyNumberFormat="1" applyFont="1" applyBorder="1" applyAlignment="1">
      <alignment horizontal="right"/>
    </xf>
    <xf numFmtId="2" fontId="7" fillId="2" borderId="7" xfId="0" applyNumberFormat="1" applyFont="1" applyFill="1" applyBorder="1" applyAlignment="1">
      <alignment horizontal="right" wrapText="1"/>
    </xf>
    <xf numFmtId="2" fontId="13" fillId="2" borderId="31" xfId="0" applyNumberFormat="1" applyFont="1" applyFill="1" applyBorder="1" applyAlignment="1">
      <alignment horizontal="right" wrapText="1"/>
    </xf>
    <xf numFmtId="0" fontId="2" fillId="0" borderId="6" xfId="0" applyFont="1" applyBorder="1" applyAlignment="1">
      <alignment horizontal="left"/>
    </xf>
    <xf numFmtId="0" fontId="10" fillId="0" borderId="68" xfId="0" applyFont="1" applyBorder="1" applyAlignment="1">
      <alignment horizontal="right"/>
    </xf>
    <xf numFmtId="2" fontId="10" fillId="0" borderId="68" xfId="0" applyNumberFormat="1" applyFont="1" applyBorder="1" applyAlignment="1">
      <alignment horizontal="right"/>
    </xf>
    <xf numFmtId="0" fontId="2" fillId="0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9" fillId="2" borderId="66" xfId="0" applyFont="1" applyFill="1" applyBorder="1" applyAlignment="1">
      <alignment horizontal="right" wrapText="1"/>
    </xf>
    <xf numFmtId="2" fontId="13" fillId="2" borderId="1" xfId="0" applyNumberFormat="1" applyFont="1" applyFill="1" applyBorder="1" applyAlignment="1">
      <alignment horizontal="right" wrapText="1"/>
    </xf>
    <xf numFmtId="2" fontId="9" fillId="2" borderId="3" xfId="0" applyNumberFormat="1" applyFont="1" applyFill="1" applyBorder="1" applyAlignment="1">
      <alignment horizontal="right" wrapText="1"/>
    </xf>
    <xf numFmtId="2" fontId="9" fillId="2" borderId="66" xfId="0" applyNumberFormat="1" applyFont="1" applyFill="1" applyBorder="1" applyAlignment="1">
      <alignment horizontal="right" wrapText="1"/>
    </xf>
    <xf numFmtId="0" fontId="10" fillId="0" borderId="59" xfId="0" applyFont="1" applyBorder="1" applyAlignment="1">
      <alignment horizontal="right"/>
    </xf>
    <xf numFmtId="2" fontId="13" fillId="2" borderId="9" xfId="0" applyNumberFormat="1" applyFont="1" applyFill="1" applyBorder="1" applyAlignment="1">
      <alignment horizontal="right" wrapText="1"/>
    </xf>
    <xf numFmtId="2" fontId="10" fillId="0" borderId="59" xfId="0" applyNumberFormat="1" applyFont="1" applyBorder="1" applyAlignment="1">
      <alignment horizontal="right"/>
    </xf>
    <xf numFmtId="0" fontId="13" fillId="0" borderId="2" xfId="0" applyFont="1" applyFill="1" applyBorder="1" applyAlignment="1">
      <alignment horizontal="left" wrapText="1"/>
    </xf>
    <xf numFmtId="0" fontId="13" fillId="0" borderId="66" xfId="0" applyFont="1" applyFill="1" applyBorder="1" applyAlignment="1">
      <alignment horizontal="right" wrapText="1"/>
    </xf>
    <xf numFmtId="2" fontId="13" fillId="0" borderId="3" xfId="0" applyNumberFormat="1" applyFont="1" applyFill="1" applyBorder="1" applyAlignment="1">
      <alignment horizontal="right" wrapText="1"/>
    </xf>
    <xf numFmtId="2" fontId="13" fillId="0" borderId="66" xfId="0" applyNumberFormat="1" applyFont="1" applyFill="1" applyBorder="1" applyAlignment="1">
      <alignment horizontal="right" wrapText="1"/>
    </xf>
    <xf numFmtId="0" fontId="10" fillId="0" borderId="3" xfId="0" applyFont="1" applyBorder="1" applyAlignment="1"/>
    <xf numFmtId="0" fontId="2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/>
    </xf>
    <xf numFmtId="0" fontId="13" fillId="0" borderId="50" xfId="0" applyFont="1" applyBorder="1" applyAlignment="1">
      <alignment horizontal="left" wrapText="1"/>
    </xf>
    <xf numFmtId="0" fontId="7" fillId="0" borderId="64" xfId="0" applyFont="1" applyFill="1" applyBorder="1" applyAlignment="1">
      <alignment horizontal="right"/>
    </xf>
    <xf numFmtId="0" fontId="7" fillId="0" borderId="67" xfId="0" applyFont="1" applyBorder="1" applyAlignment="1">
      <alignment horizontal="right" wrapText="1"/>
    </xf>
    <xf numFmtId="0" fontId="13" fillId="0" borderId="63" xfId="0" applyFont="1" applyBorder="1" applyAlignment="1">
      <alignment horizontal="right" wrapText="1"/>
    </xf>
    <xf numFmtId="2" fontId="7" fillId="0" borderId="11" xfId="0" applyNumberFormat="1" applyFont="1" applyBorder="1" applyAlignment="1">
      <alignment horizontal="right" wrapText="1"/>
    </xf>
    <xf numFmtId="2" fontId="13" fillId="0" borderId="13" xfId="0" applyNumberFormat="1" applyFont="1" applyBorder="1" applyAlignment="1">
      <alignment horizontal="right" wrapText="1"/>
    </xf>
    <xf numFmtId="2" fontId="7" fillId="0" borderId="64" xfId="0" applyNumberFormat="1" applyFont="1" applyFill="1" applyBorder="1" applyAlignment="1">
      <alignment horizontal="right"/>
    </xf>
    <xf numFmtId="2" fontId="7" fillId="0" borderId="67" xfId="0" applyNumberFormat="1" applyFont="1" applyBorder="1" applyAlignment="1">
      <alignment horizontal="right" wrapText="1"/>
    </xf>
    <xf numFmtId="2" fontId="13" fillId="0" borderId="63" xfId="0" applyNumberFormat="1" applyFont="1" applyBorder="1" applyAlignment="1">
      <alignment horizontal="right" wrapText="1"/>
    </xf>
    <xf numFmtId="0" fontId="28" fillId="0" borderId="4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3" fillId="2" borderId="5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/>
    <xf numFmtId="2" fontId="1" fillId="0" borderId="4" xfId="0" applyNumberFormat="1" applyFont="1" applyBorder="1" applyAlignment="1"/>
    <xf numFmtId="2" fontId="1" fillId="0" borderId="4" xfId="0" applyNumberFormat="1" applyFont="1" applyFill="1" applyBorder="1" applyAlignment="1"/>
    <xf numFmtId="2" fontId="1" fillId="0" borderId="47" xfId="0" applyNumberFormat="1" applyFont="1" applyFill="1" applyBorder="1" applyAlignment="1"/>
    <xf numFmtId="0" fontId="1" fillId="0" borderId="7" xfId="0" applyFont="1" applyBorder="1" applyAlignment="1"/>
    <xf numFmtId="2" fontId="1" fillId="2" borderId="6" xfId="0" applyNumberFormat="1" applyFont="1" applyFill="1" applyBorder="1" applyAlignment="1"/>
    <xf numFmtId="0" fontId="1" fillId="0" borderId="11" xfId="0" applyFont="1" applyBorder="1" applyAlignment="1"/>
    <xf numFmtId="2" fontId="1" fillId="2" borderId="10" xfId="0" applyNumberFormat="1" applyFont="1" applyFill="1" applyBorder="1" applyAlignment="1"/>
    <xf numFmtId="0" fontId="1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2" borderId="7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2" fontId="11" fillId="0" borderId="47" xfId="0" applyNumberFormat="1" applyFont="1" applyBorder="1" applyAlignment="1">
      <alignment horizontal="right"/>
    </xf>
    <xf numFmtId="2" fontId="14" fillId="2" borderId="47" xfId="0" applyNumberFormat="1" applyFont="1" applyFill="1" applyBorder="1" applyAlignment="1"/>
    <xf numFmtId="0" fontId="23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2" borderId="25" xfId="0" applyFont="1" applyFill="1" applyBorder="1" applyAlignment="1">
      <alignment horizontal="left" wrapText="1"/>
    </xf>
    <xf numFmtId="0" fontId="14" fillId="0" borderId="13" xfId="0" applyFont="1" applyBorder="1" applyAlignment="1">
      <alignment horizontal="left"/>
    </xf>
    <xf numFmtId="0" fontId="16" fillId="0" borderId="58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7" fillId="0" borderId="23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/>
    </xf>
    <xf numFmtId="0" fontId="21" fillId="0" borderId="70" xfId="0" applyNumberFormat="1" applyFont="1" applyFill="1" applyBorder="1" applyAlignment="1"/>
    <xf numFmtId="0" fontId="21" fillId="0" borderId="71" xfId="0" applyNumberFormat="1" applyFont="1" applyFill="1" applyBorder="1" applyAlignment="1"/>
    <xf numFmtId="0" fontId="21" fillId="0" borderId="72" xfId="0" applyNumberFormat="1" applyFont="1" applyFill="1" applyBorder="1" applyAlignment="1"/>
    <xf numFmtId="0" fontId="21" fillId="0" borderId="73" xfId="0" applyNumberFormat="1" applyFont="1" applyFill="1" applyBorder="1" applyAlignment="1"/>
    <xf numFmtId="0" fontId="21" fillId="0" borderId="74" xfId="0" applyNumberFormat="1" applyFont="1" applyFill="1" applyBorder="1" applyAlignment="1"/>
    <xf numFmtId="0" fontId="21" fillId="0" borderId="75" xfId="0" applyNumberFormat="1" applyFont="1" applyFill="1" applyBorder="1" applyAlignment="1"/>
    <xf numFmtId="0" fontId="16" fillId="0" borderId="43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/>
    <xf numFmtId="0" fontId="2" fillId="0" borderId="5" xfId="0" applyFont="1" applyBorder="1" applyAlignment="1">
      <alignment horizontal="left"/>
    </xf>
    <xf numFmtId="0" fontId="6" fillId="2" borderId="21" xfId="0" applyFont="1" applyFill="1" applyBorder="1" applyAlignment="1">
      <alignment horizontal="left" wrapText="1"/>
    </xf>
    <xf numFmtId="0" fontId="6" fillId="2" borderId="60" xfId="0" applyFont="1" applyFill="1" applyBorder="1" applyAlignment="1">
      <alignment horizontal="right" wrapText="1"/>
    </xf>
    <xf numFmtId="2" fontId="6" fillId="2" borderId="7" xfId="0" applyNumberFormat="1" applyFont="1" applyFill="1" applyBorder="1" applyAlignment="1">
      <alignment horizontal="right" wrapText="1"/>
    </xf>
    <xf numFmtId="2" fontId="6" fillId="2" borderId="27" xfId="0" applyNumberFormat="1" applyFont="1" applyFill="1" applyBorder="1" applyAlignment="1">
      <alignment horizontal="right" wrapText="1"/>
    </xf>
    <xf numFmtId="0" fontId="6" fillId="2" borderId="33" xfId="0" applyFont="1" applyFill="1" applyBorder="1" applyAlignment="1">
      <alignment horizontal="right" wrapText="1"/>
    </xf>
    <xf numFmtId="0" fontId="10" fillId="0" borderId="55" xfId="0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2" fontId="10" fillId="0" borderId="28" xfId="0" applyNumberFormat="1" applyFont="1" applyBorder="1" applyAlignment="1">
      <alignment horizontal="right"/>
    </xf>
    <xf numFmtId="0" fontId="10" fillId="0" borderId="46" xfId="0" applyFont="1" applyBorder="1" applyAlignment="1">
      <alignment horizontal="right"/>
    </xf>
    <xf numFmtId="0" fontId="13" fillId="0" borderId="60" xfId="0" applyFont="1" applyBorder="1" applyAlignment="1">
      <alignment horizontal="right"/>
    </xf>
    <xf numFmtId="2" fontId="13" fillId="0" borderId="27" xfId="0" applyNumberFormat="1" applyFont="1" applyBorder="1" applyAlignment="1">
      <alignment horizontal="right"/>
    </xf>
    <xf numFmtId="0" fontId="13" fillId="0" borderId="22" xfId="0" applyFont="1" applyFill="1" applyBorder="1" applyAlignment="1">
      <alignment horizontal="left"/>
    </xf>
    <xf numFmtId="2" fontId="13" fillId="0" borderId="3" xfId="0" applyNumberFormat="1" applyFont="1" applyFill="1" applyBorder="1" applyAlignment="1">
      <alignment horizontal="right"/>
    </xf>
    <xf numFmtId="2" fontId="13" fillId="0" borderId="28" xfId="0" applyNumberFormat="1" applyFont="1" applyFill="1" applyBorder="1" applyAlignment="1">
      <alignment horizontal="right"/>
    </xf>
  </cellXfs>
  <cellStyles count="14">
    <cellStyle name="Excel Built-in Normal" xfId="1"/>
    <cellStyle name="Excel Built-in Normal 1" xfId="3"/>
    <cellStyle name="Excel Built-in Normal 2" xfId="2"/>
    <cellStyle name="TableStyleLight1" xfId="4"/>
    <cellStyle name="Денежный 2" xfId="11"/>
    <cellStyle name="Обычный" xfId="0" builtinId="0"/>
    <cellStyle name="Обычный 2" xfId="5"/>
    <cellStyle name="Обычный 2 2" xfId="6"/>
    <cellStyle name="Обычный 3" xfId="7"/>
    <cellStyle name="Обычный 3 2" xfId="12"/>
    <cellStyle name="Обычный 4" xfId="8"/>
    <cellStyle name="Обычный 4 2" xfId="9"/>
    <cellStyle name="Обычный 4 3" xfId="13"/>
    <cellStyle name="Обычный 5" xfId="10"/>
  </cellStyles>
  <dxfs count="37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FF0066"/>
      <color rgb="FFD28764"/>
      <color rgb="FF993300"/>
      <color rgb="FFF5B40D"/>
      <color rgb="FFFFFF66"/>
      <color rgb="FFEAA4FF"/>
      <color rgb="FFCCFF99"/>
      <color rgb="FFFFCCCC"/>
      <color rgb="FFCC66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География</a:t>
            </a:r>
            <a:r>
              <a:rPr lang="ru-RU" b="1" baseline="0"/>
              <a:t> 11 ЕГЭ </a:t>
            </a:r>
            <a:r>
              <a:rPr lang="en-US" b="1" baseline="0"/>
              <a:t>20</a:t>
            </a:r>
            <a:r>
              <a:rPr lang="ru-RU" b="1" baseline="0"/>
              <a:t>22</a:t>
            </a:r>
            <a:endParaRPr lang="ru-RU" b="1"/>
          </a:p>
        </c:rich>
      </c:tx>
      <c:layout>
        <c:manualLayout>
          <c:xMode val="edge"/>
          <c:yMode val="edge"/>
          <c:x val="1.9619132103446412E-2"/>
          <c:y val="9.533908026485626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37598168297334E-2"/>
          <c:y val="7.8549355315579161E-2"/>
          <c:w val="0.97623443979397206"/>
          <c:h val="0.56617396803610154"/>
        </c:manualLayout>
      </c:layout>
      <c:lineChart>
        <c:grouping val="standard"/>
        <c:varyColors val="0"/>
        <c:ser>
          <c:idx val="13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'Географ-11 диаграмма по районам'!$B$4:$B$61</c:f>
              <c:strCache>
                <c:ptCount val="58"/>
                <c:pt idx="0">
                  <c:v>по городу Красноярску </c:v>
                </c:pt>
                <c:pt idx="1">
                  <c:v>ЖЕЛЕЗНОДОРОЖНЫЙ РАЙОН </c:v>
                </c:pt>
                <c:pt idx="2">
                  <c:v>МАОУ Гимназия № 8</c:v>
                </c:pt>
                <c:pt idx="3">
                  <c:v>МАОУ Гимназия № 9</c:v>
                </c:pt>
                <c:pt idx="4">
                  <c:v>МБОУ Лицей № 28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90</c:v>
                </c:pt>
                <c:pt idx="13">
                  <c:v>ЛЕНИНСКИЙ РАЙОН</c:v>
                </c:pt>
                <c:pt idx="14">
                  <c:v>МАОУ Гимназия № 7</c:v>
                </c:pt>
                <c:pt idx="15">
                  <c:v>МАОУ Гимназия № 11</c:v>
                </c:pt>
                <c:pt idx="16">
                  <c:v>МАОУ Лицей № 3</c:v>
                </c:pt>
                <c:pt idx="17">
                  <c:v>МАОУ Лицей № 12</c:v>
                </c:pt>
                <c:pt idx="18">
                  <c:v>МБОУ СШ № 53</c:v>
                </c:pt>
                <c:pt idx="19">
                  <c:v>ОКТЯБРЬСКИЙ РАЙОН</c:v>
                </c:pt>
                <c:pt idx="20">
                  <c:v>МАОУ "КУГ № 1 - Универс"</c:v>
                </c:pt>
                <c:pt idx="21">
                  <c:v>МБОУ Гимназия № 3</c:v>
                </c:pt>
                <c:pt idx="22">
                  <c:v>МАОУ Лицей № 1</c:v>
                </c:pt>
                <c:pt idx="23">
                  <c:v>МБОУ Лицей № 10</c:v>
                </c:pt>
                <c:pt idx="24">
                  <c:v>МБОУ СШ № 3</c:v>
                </c:pt>
                <c:pt idx="25">
                  <c:v>МБОУ СШ № 36</c:v>
                </c:pt>
                <c:pt idx="26">
                  <c:v>МБОУ СШ № 72</c:v>
                </c:pt>
                <c:pt idx="27">
                  <c:v>МБОУ СШ № 84</c:v>
                </c:pt>
                <c:pt idx="28">
                  <c:v>СВЕРДЛОВСКИЙ РАЙОН</c:v>
                </c:pt>
                <c:pt idx="29">
                  <c:v>МАОУ СШ № 6</c:v>
                </c:pt>
                <c:pt idx="30">
                  <c:v>МБОУ СШ № 45</c:v>
                </c:pt>
                <c:pt idx="31">
                  <c:v>МБОУ СШ № 76</c:v>
                </c:pt>
                <c:pt idx="32">
                  <c:v>МБОУ СШ № 93</c:v>
                </c:pt>
                <c:pt idx="33">
                  <c:v>МБОУ СШ № 137</c:v>
                </c:pt>
                <c:pt idx="34">
                  <c:v>СОВЕТСКИЙ РАЙОН</c:v>
                </c:pt>
                <c:pt idx="35">
                  <c:v>МАОУ СШ № 1</c:v>
                </c:pt>
                <c:pt idx="36">
                  <c:v>МАОУ СШ № 7</c:v>
                </c:pt>
                <c:pt idx="37">
                  <c:v>МАОУ СШ № 24</c:v>
                </c:pt>
                <c:pt idx="38">
                  <c:v>МБОУ СШ № 56</c:v>
                </c:pt>
                <c:pt idx="39">
                  <c:v>МБОУ СШ № 66</c:v>
                </c:pt>
                <c:pt idx="40">
                  <c:v>МБОУ СШ № 98</c:v>
                </c:pt>
                <c:pt idx="41">
                  <c:v>МАОУ СШ № 108</c:v>
                </c:pt>
                <c:pt idx="42">
                  <c:v>МАОУ СШ № 121</c:v>
                </c:pt>
                <c:pt idx="43">
                  <c:v>МАОУ СШ № 143</c:v>
                </c:pt>
                <c:pt idx="44">
                  <c:v>МАОУ СШ № 144</c:v>
                </c:pt>
                <c:pt idx="45">
                  <c:v>МАОУ СШ № 145</c:v>
                </c:pt>
                <c:pt idx="46">
                  <c:v>МБОУ СШ № 147</c:v>
                </c:pt>
                <c:pt idx="47">
                  <c:v>МАОУ СШ № 149</c:v>
                </c:pt>
                <c:pt idx="48">
                  <c:v>МАОУ СШ № 150</c:v>
                </c:pt>
                <c:pt idx="49">
                  <c:v>МАОУ СШ № 151</c:v>
                </c:pt>
                <c:pt idx="50">
                  <c:v>МБОУ СШ № 156</c:v>
                </c:pt>
                <c:pt idx="51">
                  <c:v>ЦЕНТРАЛЬНЫЙ РАЙОН</c:v>
                </c:pt>
                <c:pt idx="52">
                  <c:v>МБОУ Гимназия  № 16</c:v>
                </c:pt>
                <c:pt idx="53">
                  <c:v>МБОУ СШ № 10</c:v>
                </c:pt>
                <c:pt idx="54">
                  <c:v>МБОУ СШ № 27</c:v>
                </c:pt>
                <c:pt idx="55">
                  <c:v>МБОУ СШ № 51</c:v>
                </c:pt>
                <c:pt idx="56">
                  <c:v>МАОУ СШ "Комплекс Покровский"</c:v>
                </c:pt>
                <c:pt idx="57">
                  <c:v>МБОУ СШ № 155</c:v>
                </c:pt>
              </c:strCache>
            </c:strRef>
          </c:cat>
          <c:val>
            <c:numRef>
              <c:f>'Географ-11 диаграмма по районам'!$E$4:$E$61</c:f>
              <c:numCache>
                <c:formatCode>0,00</c:formatCode>
                <c:ptCount val="58"/>
                <c:pt idx="0">
                  <c:v>49.73</c:v>
                </c:pt>
                <c:pt idx="1">
                  <c:v>49.73</c:v>
                </c:pt>
                <c:pt idx="2">
                  <c:v>49.73</c:v>
                </c:pt>
                <c:pt idx="3">
                  <c:v>49.73</c:v>
                </c:pt>
                <c:pt idx="4">
                  <c:v>49.73</c:v>
                </c:pt>
                <c:pt idx="5">
                  <c:v>49.73</c:v>
                </c:pt>
                <c:pt idx="6">
                  <c:v>49.73</c:v>
                </c:pt>
                <c:pt idx="7">
                  <c:v>49.73</c:v>
                </c:pt>
                <c:pt idx="8">
                  <c:v>49.73</c:v>
                </c:pt>
                <c:pt idx="9">
                  <c:v>49.73</c:v>
                </c:pt>
                <c:pt idx="10">
                  <c:v>49.73</c:v>
                </c:pt>
                <c:pt idx="11">
                  <c:v>49.73</c:v>
                </c:pt>
                <c:pt idx="12">
                  <c:v>49.73</c:v>
                </c:pt>
                <c:pt idx="13">
                  <c:v>49.73</c:v>
                </c:pt>
                <c:pt idx="14">
                  <c:v>49.73</c:v>
                </c:pt>
                <c:pt idx="15">
                  <c:v>49.73</c:v>
                </c:pt>
                <c:pt idx="16">
                  <c:v>49.73</c:v>
                </c:pt>
                <c:pt idx="17">
                  <c:v>49.73</c:v>
                </c:pt>
                <c:pt idx="18">
                  <c:v>49.73</c:v>
                </c:pt>
                <c:pt idx="19">
                  <c:v>49.73</c:v>
                </c:pt>
                <c:pt idx="20">
                  <c:v>49.73</c:v>
                </c:pt>
                <c:pt idx="21">
                  <c:v>49.73</c:v>
                </c:pt>
                <c:pt idx="22">
                  <c:v>49.73</c:v>
                </c:pt>
                <c:pt idx="23">
                  <c:v>49.73</c:v>
                </c:pt>
                <c:pt idx="24">
                  <c:v>49.73</c:v>
                </c:pt>
                <c:pt idx="25">
                  <c:v>49.73</c:v>
                </c:pt>
                <c:pt idx="26">
                  <c:v>49.73</c:v>
                </c:pt>
                <c:pt idx="27">
                  <c:v>49.73</c:v>
                </c:pt>
                <c:pt idx="28">
                  <c:v>49.73</c:v>
                </c:pt>
                <c:pt idx="29">
                  <c:v>49.73</c:v>
                </c:pt>
                <c:pt idx="30">
                  <c:v>49.73</c:v>
                </c:pt>
                <c:pt idx="31">
                  <c:v>49.73</c:v>
                </c:pt>
                <c:pt idx="32">
                  <c:v>49.73</c:v>
                </c:pt>
                <c:pt idx="33">
                  <c:v>49.73</c:v>
                </c:pt>
                <c:pt idx="34">
                  <c:v>49.73</c:v>
                </c:pt>
                <c:pt idx="35">
                  <c:v>49.73</c:v>
                </c:pt>
                <c:pt idx="36">
                  <c:v>49.73</c:v>
                </c:pt>
                <c:pt idx="37">
                  <c:v>49.73</c:v>
                </c:pt>
                <c:pt idx="38">
                  <c:v>49.73</c:v>
                </c:pt>
                <c:pt idx="39">
                  <c:v>49.73</c:v>
                </c:pt>
                <c:pt idx="40">
                  <c:v>49.73</c:v>
                </c:pt>
                <c:pt idx="41">
                  <c:v>49.73</c:v>
                </c:pt>
                <c:pt idx="42">
                  <c:v>49.73</c:v>
                </c:pt>
                <c:pt idx="43">
                  <c:v>49.73</c:v>
                </c:pt>
                <c:pt idx="44">
                  <c:v>49.73</c:v>
                </c:pt>
                <c:pt idx="45">
                  <c:v>49.73</c:v>
                </c:pt>
                <c:pt idx="46">
                  <c:v>49.73</c:v>
                </c:pt>
                <c:pt idx="47">
                  <c:v>49.73</c:v>
                </c:pt>
                <c:pt idx="48">
                  <c:v>49.73</c:v>
                </c:pt>
                <c:pt idx="49">
                  <c:v>49.73</c:v>
                </c:pt>
                <c:pt idx="50">
                  <c:v>49.73</c:v>
                </c:pt>
                <c:pt idx="51">
                  <c:v>49.73</c:v>
                </c:pt>
                <c:pt idx="52">
                  <c:v>49.73</c:v>
                </c:pt>
                <c:pt idx="53">
                  <c:v>49.73</c:v>
                </c:pt>
                <c:pt idx="54">
                  <c:v>49.73</c:v>
                </c:pt>
                <c:pt idx="55">
                  <c:v>49.73</c:v>
                </c:pt>
                <c:pt idx="56">
                  <c:v>49.73</c:v>
                </c:pt>
                <c:pt idx="57">
                  <c:v>49.73</c:v>
                </c:pt>
              </c:numCache>
            </c:numRef>
          </c:val>
          <c:smooth val="0"/>
        </c:ser>
        <c:ser>
          <c:idx val="12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'Географ-11 диаграмма по районам'!$B$4:$B$61</c:f>
              <c:strCache>
                <c:ptCount val="58"/>
                <c:pt idx="0">
                  <c:v>по городу Красноярску </c:v>
                </c:pt>
                <c:pt idx="1">
                  <c:v>ЖЕЛЕЗНОДОРОЖНЫЙ РАЙОН </c:v>
                </c:pt>
                <c:pt idx="2">
                  <c:v>МАОУ Гимназия № 8</c:v>
                </c:pt>
                <c:pt idx="3">
                  <c:v>МАОУ Гимназия № 9</c:v>
                </c:pt>
                <c:pt idx="4">
                  <c:v>МБОУ Лицей № 28</c:v>
                </c:pt>
                <c:pt idx="5">
                  <c:v>МАОУ СШ № 12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90</c:v>
                </c:pt>
                <c:pt idx="13">
                  <c:v>ЛЕНИНСКИЙ РАЙОН</c:v>
                </c:pt>
                <c:pt idx="14">
                  <c:v>МАОУ Гимназия № 7</c:v>
                </c:pt>
                <c:pt idx="15">
                  <c:v>МАОУ Гимназия № 11</c:v>
                </c:pt>
                <c:pt idx="16">
                  <c:v>МАОУ Лицей № 3</c:v>
                </c:pt>
                <c:pt idx="17">
                  <c:v>МАОУ Лицей № 12</c:v>
                </c:pt>
                <c:pt idx="18">
                  <c:v>МБОУ СШ № 53</c:v>
                </c:pt>
                <c:pt idx="19">
                  <c:v>ОКТЯБРЬСКИЙ РАЙОН</c:v>
                </c:pt>
                <c:pt idx="20">
                  <c:v>МАОУ "КУГ № 1 - Универс"</c:v>
                </c:pt>
                <c:pt idx="21">
                  <c:v>МБОУ Гимназия № 3</c:v>
                </c:pt>
                <c:pt idx="22">
                  <c:v>МАОУ Лицей № 1</c:v>
                </c:pt>
                <c:pt idx="23">
                  <c:v>МБОУ Лицей № 10</c:v>
                </c:pt>
                <c:pt idx="24">
                  <c:v>МБОУ СШ № 3</c:v>
                </c:pt>
                <c:pt idx="25">
                  <c:v>МБОУ СШ № 36</c:v>
                </c:pt>
                <c:pt idx="26">
                  <c:v>МБОУ СШ № 72</c:v>
                </c:pt>
                <c:pt idx="27">
                  <c:v>МБОУ СШ № 84</c:v>
                </c:pt>
                <c:pt idx="28">
                  <c:v>СВЕРДЛОВСКИЙ РАЙОН</c:v>
                </c:pt>
                <c:pt idx="29">
                  <c:v>МАОУ СШ № 6</c:v>
                </c:pt>
                <c:pt idx="30">
                  <c:v>МБОУ СШ № 45</c:v>
                </c:pt>
                <c:pt idx="31">
                  <c:v>МБОУ СШ № 76</c:v>
                </c:pt>
                <c:pt idx="32">
                  <c:v>МБОУ СШ № 93</c:v>
                </c:pt>
                <c:pt idx="33">
                  <c:v>МБОУ СШ № 137</c:v>
                </c:pt>
                <c:pt idx="34">
                  <c:v>СОВЕТСКИЙ РАЙОН</c:v>
                </c:pt>
                <c:pt idx="35">
                  <c:v>МАОУ СШ № 1</c:v>
                </c:pt>
                <c:pt idx="36">
                  <c:v>МАОУ СШ № 7</c:v>
                </c:pt>
                <c:pt idx="37">
                  <c:v>МАОУ СШ № 24</c:v>
                </c:pt>
                <c:pt idx="38">
                  <c:v>МБОУ СШ № 56</c:v>
                </c:pt>
                <c:pt idx="39">
                  <c:v>МБОУ СШ № 66</c:v>
                </c:pt>
                <c:pt idx="40">
                  <c:v>МБОУ СШ № 98</c:v>
                </c:pt>
                <c:pt idx="41">
                  <c:v>МАОУ СШ № 108</c:v>
                </c:pt>
                <c:pt idx="42">
                  <c:v>МАОУ СШ № 121</c:v>
                </c:pt>
                <c:pt idx="43">
                  <c:v>МАОУ СШ № 143</c:v>
                </c:pt>
                <c:pt idx="44">
                  <c:v>МАОУ СШ № 144</c:v>
                </c:pt>
                <c:pt idx="45">
                  <c:v>МАОУ СШ № 145</c:v>
                </c:pt>
                <c:pt idx="46">
                  <c:v>МБОУ СШ № 147</c:v>
                </c:pt>
                <c:pt idx="47">
                  <c:v>МАОУ СШ № 149</c:v>
                </c:pt>
                <c:pt idx="48">
                  <c:v>МАОУ СШ № 150</c:v>
                </c:pt>
                <c:pt idx="49">
                  <c:v>МАОУ СШ № 151</c:v>
                </c:pt>
                <c:pt idx="50">
                  <c:v>МБОУ СШ № 156</c:v>
                </c:pt>
                <c:pt idx="51">
                  <c:v>ЦЕНТРАЛЬНЫЙ РАЙОН</c:v>
                </c:pt>
                <c:pt idx="52">
                  <c:v>МБОУ Гимназия  № 16</c:v>
                </c:pt>
                <c:pt idx="53">
                  <c:v>МБОУ СШ № 10</c:v>
                </c:pt>
                <c:pt idx="54">
                  <c:v>МБОУ СШ № 27</c:v>
                </c:pt>
                <c:pt idx="55">
                  <c:v>МБОУ СШ № 51</c:v>
                </c:pt>
                <c:pt idx="56">
                  <c:v>МАОУ СШ "Комплекс Покровский"</c:v>
                </c:pt>
                <c:pt idx="57">
                  <c:v>МБОУ СШ № 155</c:v>
                </c:pt>
              </c:strCache>
            </c:strRef>
          </c:cat>
          <c:val>
            <c:numRef>
              <c:f>'Географ-11 диаграмма по районам'!$D$4:$D$61</c:f>
              <c:numCache>
                <c:formatCode>0,00</c:formatCode>
                <c:ptCount val="58"/>
                <c:pt idx="0">
                  <c:v>51.551333333333332</c:v>
                </c:pt>
                <c:pt idx="1">
                  <c:v>63.033333333333331</c:v>
                </c:pt>
                <c:pt idx="2">
                  <c:v>81.5</c:v>
                </c:pt>
                <c:pt idx="3">
                  <c:v>34</c:v>
                </c:pt>
                <c:pt idx="4">
                  <c:v>80</c:v>
                </c:pt>
                <c:pt idx="5">
                  <c:v>62</c:v>
                </c:pt>
                <c:pt idx="6">
                  <c:v>61.7</c:v>
                </c:pt>
                <c:pt idx="7">
                  <c:v>59</c:v>
                </c:pt>
                <c:pt idx="8">
                  <c:v>50.55</c:v>
                </c:pt>
                <c:pt idx="9">
                  <c:v>36.700000000000003</c:v>
                </c:pt>
                <c:pt idx="10">
                  <c:v>65</c:v>
                </c:pt>
                <c:pt idx="11">
                  <c:v>45</c:v>
                </c:pt>
                <c:pt idx="12">
                  <c:v>55.5</c:v>
                </c:pt>
                <c:pt idx="13">
                  <c:v>58.1</c:v>
                </c:pt>
                <c:pt idx="14">
                  <c:v>64</c:v>
                </c:pt>
                <c:pt idx="15">
                  <c:v>55.5</c:v>
                </c:pt>
                <c:pt idx="16">
                  <c:v>72</c:v>
                </c:pt>
                <c:pt idx="17">
                  <c:v>50</c:v>
                </c:pt>
                <c:pt idx="18">
                  <c:v>49</c:v>
                </c:pt>
                <c:pt idx="19">
                  <c:v>57.050000000000004</c:v>
                </c:pt>
                <c:pt idx="20">
                  <c:v>62</c:v>
                </c:pt>
                <c:pt idx="21">
                  <c:v>66</c:v>
                </c:pt>
                <c:pt idx="22">
                  <c:v>52.8</c:v>
                </c:pt>
                <c:pt idx="23">
                  <c:v>54</c:v>
                </c:pt>
                <c:pt idx="24">
                  <c:v>47</c:v>
                </c:pt>
                <c:pt idx="25">
                  <c:v>56</c:v>
                </c:pt>
                <c:pt idx="26">
                  <c:v>58</c:v>
                </c:pt>
                <c:pt idx="27">
                  <c:v>60.6</c:v>
                </c:pt>
                <c:pt idx="28">
                  <c:v>47</c:v>
                </c:pt>
                <c:pt idx="29">
                  <c:v>46</c:v>
                </c:pt>
                <c:pt idx="30">
                  <c:v>34</c:v>
                </c:pt>
                <c:pt idx="31">
                  <c:v>56</c:v>
                </c:pt>
                <c:pt idx="32">
                  <c:v>53</c:v>
                </c:pt>
                <c:pt idx="33">
                  <c:v>46</c:v>
                </c:pt>
                <c:pt idx="34">
                  <c:v>47.693749999999994</c:v>
                </c:pt>
                <c:pt idx="35">
                  <c:v>70</c:v>
                </c:pt>
                <c:pt idx="36">
                  <c:v>42.3</c:v>
                </c:pt>
                <c:pt idx="37">
                  <c:v>43</c:v>
                </c:pt>
                <c:pt idx="38">
                  <c:v>56.5</c:v>
                </c:pt>
                <c:pt idx="39">
                  <c:v>80</c:v>
                </c:pt>
                <c:pt idx="40">
                  <c:v>49</c:v>
                </c:pt>
                <c:pt idx="41">
                  <c:v>40</c:v>
                </c:pt>
                <c:pt idx="42">
                  <c:v>12</c:v>
                </c:pt>
                <c:pt idx="43">
                  <c:v>47</c:v>
                </c:pt>
                <c:pt idx="44">
                  <c:v>50</c:v>
                </c:pt>
                <c:pt idx="45">
                  <c:v>43</c:v>
                </c:pt>
                <c:pt idx="46">
                  <c:v>37</c:v>
                </c:pt>
                <c:pt idx="47">
                  <c:v>49</c:v>
                </c:pt>
                <c:pt idx="48">
                  <c:v>50</c:v>
                </c:pt>
                <c:pt idx="49">
                  <c:v>47</c:v>
                </c:pt>
                <c:pt idx="50">
                  <c:v>47.3</c:v>
                </c:pt>
                <c:pt idx="51">
                  <c:v>42.027777777777779</c:v>
                </c:pt>
                <c:pt idx="52">
                  <c:v>46</c:v>
                </c:pt>
                <c:pt idx="53">
                  <c:v>52</c:v>
                </c:pt>
                <c:pt idx="54">
                  <c:v>32</c:v>
                </c:pt>
                <c:pt idx="55">
                  <c:v>58</c:v>
                </c:pt>
                <c:pt idx="56">
                  <c:v>36.166666666666664</c:v>
                </c:pt>
                <c:pt idx="57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1584"/>
        <c:axId val="56046720"/>
      </c:lineChart>
      <c:catAx>
        <c:axId val="4629158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046720"/>
        <c:crosses val="autoZero"/>
        <c:auto val="1"/>
        <c:lblAlgn val="ctr"/>
        <c:lblOffset val="100"/>
        <c:noMultiLvlLbl val="0"/>
      </c:catAx>
      <c:valAx>
        <c:axId val="56046720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9158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2193054162336584"/>
          <c:y val="1.9972331630852432E-2"/>
          <c:w val="0.75296143197409604"/>
          <c:h val="4.2242802389331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География</a:t>
            </a:r>
            <a:r>
              <a:rPr lang="ru-RU" b="1" baseline="0"/>
              <a:t> 11 ЕГЭ 2022</a:t>
            </a:r>
            <a:endParaRPr lang="ru-RU" b="1"/>
          </a:p>
        </c:rich>
      </c:tx>
      <c:layout>
        <c:manualLayout>
          <c:xMode val="edge"/>
          <c:yMode val="edge"/>
          <c:x val="2.1913828245603551E-2"/>
          <c:y val="1.221115100496618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231766118842076E-2"/>
          <c:y val="8.4266924508000565E-2"/>
          <c:w val="0.96818372063063718"/>
          <c:h val="0.58961951246350153"/>
        </c:manualLayout>
      </c:layout>
      <c:lineChart>
        <c:grouping val="standard"/>
        <c:varyColors val="0"/>
        <c:ser>
          <c:idx val="13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'Географ-11 диаграмма'!$B$4:$B$61</c:f>
              <c:strCache>
                <c:ptCount val="58"/>
                <c:pt idx="0">
                  <c:v>по городу Красноярску </c:v>
                </c:pt>
                <c:pt idx="1">
                  <c:v>ЖЕЛЕЗНОДОРОЖНЫЙ РАЙОН </c:v>
                </c:pt>
                <c:pt idx="2">
                  <c:v>МАОУ Гимназия № 8</c:v>
                </c:pt>
                <c:pt idx="3">
                  <c:v>МБОУ Лицей № 28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КИРОВСКИЙ РАЙОН</c:v>
                </c:pt>
                <c:pt idx="9">
                  <c:v>МАОУ Гимназия № 6</c:v>
                </c:pt>
                <c:pt idx="10">
                  <c:v>МАОУ СШ № 90</c:v>
                </c:pt>
                <c:pt idx="11">
                  <c:v>МАОУ Лицей № 6 "Перспектива"</c:v>
                </c:pt>
                <c:pt idx="12">
                  <c:v>МАОУ Гимназия № 4</c:v>
                </c:pt>
                <c:pt idx="13">
                  <c:v>ЛЕНИНСКИЙ РАЙОН</c:v>
                </c:pt>
                <c:pt idx="14">
                  <c:v>МАОУ Лицей № 3</c:v>
                </c:pt>
                <c:pt idx="15">
                  <c:v>МАОУ Гимназия № 7</c:v>
                </c:pt>
                <c:pt idx="16">
                  <c:v>МАОУ Гимназия № 11</c:v>
                </c:pt>
                <c:pt idx="17">
                  <c:v>МАОУ Лицей № 12</c:v>
                </c:pt>
                <c:pt idx="18">
                  <c:v>МБОУ СШ № 53</c:v>
                </c:pt>
                <c:pt idx="19">
                  <c:v>ОКТЯБРЬСКИЙ РАЙОН</c:v>
                </c:pt>
                <c:pt idx="20">
                  <c:v>МБОУ Гимназия № 3</c:v>
                </c:pt>
                <c:pt idx="21">
                  <c:v>МАОУ "КУГ № 1 - Универс"</c:v>
                </c:pt>
                <c:pt idx="22">
                  <c:v>МБОУ СШ № 84</c:v>
                </c:pt>
                <c:pt idx="23">
                  <c:v>МБОУ СШ № 72</c:v>
                </c:pt>
                <c:pt idx="24">
                  <c:v>МБОУ СШ № 36</c:v>
                </c:pt>
                <c:pt idx="25">
                  <c:v>МБОУ Лицей № 10</c:v>
                </c:pt>
                <c:pt idx="26">
                  <c:v>МАОУ Лицей № 1</c:v>
                </c:pt>
                <c:pt idx="27">
                  <c:v>МБОУ СШ № 3</c:v>
                </c:pt>
                <c:pt idx="28">
                  <c:v>СВЕРДЛОВСКИЙ РАЙОН</c:v>
                </c:pt>
                <c:pt idx="29">
                  <c:v>МБОУ СШ № 76</c:v>
                </c:pt>
                <c:pt idx="30">
                  <c:v>МБОУ СШ № 93</c:v>
                </c:pt>
                <c:pt idx="31">
                  <c:v>МАОУ СШ № 6</c:v>
                </c:pt>
                <c:pt idx="32">
                  <c:v>МБОУ СШ № 137</c:v>
                </c:pt>
                <c:pt idx="33">
                  <c:v>МБОУ СШ № 45</c:v>
                </c:pt>
                <c:pt idx="34">
                  <c:v>СОВЕТСКИЙ РАЙОН</c:v>
                </c:pt>
                <c:pt idx="35">
                  <c:v>МБОУ СШ № 66</c:v>
                </c:pt>
                <c:pt idx="36">
                  <c:v>МАОУ СШ № 1</c:v>
                </c:pt>
                <c:pt idx="37">
                  <c:v>МБОУ СШ № 56</c:v>
                </c:pt>
                <c:pt idx="38">
                  <c:v>МАОУ СШ № 144</c:v>
                </c:pt>
                <c:pt idx="39">
                  <c:v>МАОУ СШ № 150</c:v>
                </c:pt>
                <c:pt idx="40">
                  <c:v>МБОУ СШ № 98</c:v>
                </c:pt>
                <c:pt idx="41">
                  <c:v>МАОУ СШ № 149</c:v>
                </c:pt>
                <c:pt idx="42">
                  <c:v>МБОУ СШ № 156</c:v>
                </c:pt>
                <c:pt idx="43">
                  <c:v>МАОУ СШ № 143</c:v>
                </c:pt>
                <c:pt idx="44">
                  <c:v>МАОУ СШ № 151</c:v>
                </c:pt>
                <c:pt idx="45">
                  <c:v>МАОУ СШ № 24</c:v>
                </c:pt>
                <c:pt idx="46">
                  <c:v>МАОУ СШ № 145</c:v>
                </c:pt>
                <c:pt idx="47">
                  <c:v>МАОУ СШ № 7</c:v>
                </c:pt>
                <c:pt idx="48">
                  <c:v>МАОУ СШ № 108</c:v>
                </c:pt>
                <c:pt idx="49">
                  <c:v>МБОУ СШ № 147</c:v>
                </c:pt>
                <c:pt idx="50">
                  <c:v>МАОУ СШ № 121</c:v>
                </c:pt>
                <c:pt idx="51">
                  <c:v>ЦЕНТРАЛЬНЫЙ РАЙОН</c:v>
                </c:pt>
                <c:pt idx="52">
                  <c:v>МБОУ СШ № 51</c:v>
                </c:pt>
                <c:pt idx="53">
                  <c:v>МБОУ СШ № 10</c:v>
                </c:pt>
                <c:pt idx="54">
                  <c:v>МБОУ Гимназия  № 16</c:v>
                </c:pt>
                <c:pt idx="55">
                  <c:v>МАОУ СШ "Комплекс Покровский"</c:v>
                </c:pt>
                <c:pt idx="56">
                  <c:v>МБОУ СШ № 27</c:v>
                </c:pt>
                <c:pt idx="57">
                  <c:v>МБОУ СШ № 155</c:v>
                </c:pt>
              </c:strCache>
            </c:strRef>
          </c:cat>
          <c:val>
            <c:numRef>
              <c:f>'Географ-11 диаграмма'!$E$4:$E$61</c:f>
              <c:numCache>
                <c:formatCode>0,00</c:formatCode>
                <c:ptCount val="58"/>
                <c:pt idx="0">
                  <c:v>49.73</c:v>
                </c:pt>
                <c:pt idx="1">
                  <c:v>49.73</c:v>
                </c:pt>
                <c:pt idx="2">
                  <c:v>49.73</c:v>
                </c:pt>
                <c:pt idx="3">
                  <c:v>49.73</c:v>
                </c:pt>
                <c:pt idx="4">
                  <c:v>49.73</c:v>
                </c:pt>
                <c:pt idx="5">
                  <c:v>49.73</c:v>
                </c:pt>
                <c:pt idx="6">
                  <c:v>49.73</c:v>
                </c:pt>
                <c:pt idx="7">
                  <c:v>49.73</c:v>
                </c:pt>
                <c:pt idx="8">
                  <c:v>49.73</c:v>
                </c:pt>
                <c:pt idx="9">
                  <c:v>49.73</c:v>
                </c:pt>
                <c:pt idx="10">
                  <c:v>49.73</c:v>
                </c:pt>
                <c:pt idx="11">
                  <c:v>49.73</c:v>
                </c:pt>
                <c:pt idx="12">
                  <c:v>49.73</c:v>
                </c:pt>
                <c:pt idx="13">
                  <c:v>49.73</c:v>
                </c:pt>
                <c:pt idx="14">
                  <c:v>49.73</c:v>
                </c:pt>
                <c:pt idx="15">
                  <c:v>49.73</c:v>
                </c:pt>
                <c:pt idx="16">
                  <c:v>49.73</c:v>
                </c:pt>
                <c:pt idx="17">
                  <c:v>49.73</c:v>
                </c:pt>
                <c:pt idx="18">
                  <c:v>49.73</c:v>
                </c:pt>
                <c:pt idx="19">
                  <c:v>49.73</c:v>
                </c:pt>
                <c:pt idx="20">
                  <c:v>49.73</c:v>
                </c:pt>
                <c:pt idx="21">
                  <c:v>49.73</c:v>
                </c:pt>
                <c:pt idx="22">
                  <c:v>49.73</c:v>
                </c:pt>
                <c:pt idx="23">
                  <c:v>49.73</c:v>
                </c:pt>
                <c:pt idx="24">
                  <c:v>49.73</c:v>
                </c:pt>
                <c:pt idx="25">
                  <c:v>49.73</c:v>
                </c:pt>
                <c:pt idx="26">
                  <c:v>49.73</c:v>
                </c:pt>
                <c:pt idx="27">
                  <c:v>49.73</c:v>
                </c:pt>
                <c:pt idx="28">
                  <c:v>49.73</c:v>
                </c:pt>
                <c:pt idx="29">
                  <c:v>49.73</c:v>
                </c:pt>
                <c:pt idx="30">
                  <c:v>49.73</c:v>
                </c:pt>
                <c:pt idx="31">
                  <c:v>49.73</c:v>
                </c:pt>
                <c:pt idx="32">
                  <c:v>49.73</c:v>
                </c:pt>
                <c:pt idx="33">
                  <c:v>49.73</c:v>
                </c:pt>
                <c:pt idx="34">
                  <c:v>49.73</c:v>
                </c:pt>
                <c:pt idx="35">
                  <c:v>49.73</c:v>
                </c:pt>
                <c:pt idx="36">
                  <c:v>49.73</c:v>
                </c:pt>
                <c:pt idx="37">
                  <c:v>49.73</c:v>
                </c:pt>
                <c:pt idx="38">
                  <c:v>49.73</c:v>
                </c:pt>
                <c:pt idx="39">
                  <c:v>49.73</c:v>
                </c:pt>
                <c:pt idx="40">
                  <c:v>49.73</c:v>
                </c:pt>
                <c:pt idx="41">
                  <c:v>49.73</c:v>
                </c:pt>
                <c:pt idx="42">
                  <c:v>49.73</c:v>
                </c:pt>
                <c:pt idx="43">
                  <c:v>49.73</c:v>
                </c:pt>
                <c:pt idx="44">
                  <c:v>49.73</c:v>
                </c:pt>
                <c:pt idx="45">
                  <c:v>49.73</c:v>
                </c:pt>
                <c:pt idx="46">
                  <c:v>49.73</c:v>
                </c:pt>
                <c:pt idx="47">
                  <c:v>49.73</c:v>
                </c:pt>
                <c:pt idx="48">
                  <c:v>49.73</c:v>
                </c:pt>
                <c:pt idx="49">
                  <c:v>49.73</c:v>
                </c:pt>
                <c:pt idx="50">
                  <c:v>49.73</c:v>
                </c:pt>
                <c:pt idx="51">
                  <c:v>49.73</c:v>
                </c:pt>
                <c:pt idx="52">
                  <c:v>49.73</c:v>
                </c:pt>
                <c:pt idx="53">
                  <c:v>49.73</c:v>
                </c:pt>
                <c:pt idx="54">
                  <c:v>49.73</c:v>
                </c:pt>
                <c:pt idx="55">
                  <c:v>49.73</c:v>
                </c:pt>
                <c:pt idx="56">
                  <c:v>49.73</c:v>
                </c:pt>
                <c:pt idx="57">
                  <c:v>49.73</c:v>
                </c:pt>
              </c:numCache>
            </c:numRef>
          </c:val>
          <c:smooth val="0"/>
        </c:ser>
        <c:ser>
          <c:idx val="12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'Географ-11 диаграмма'!$B$4:$B$61</c:f>
              <c:strCache>
                <c:ptCount val="58"/>
                <c:pt idx="0">
                  <c:v>по городу Красноярску </c:v>
                </c:pt>
                <c:pt idx="1">
                  <c:v>ЖЕЛЕЗНОДОРОЖНЫЙ РАЙОН </c:v>
                </c:pt>
                <c:pt idx="2">
                  <c:v>МАОУ Гимназия № 8</c:v>
                </c:pt>
                <c:pt idx="3">
                  <c:v>МБОУ Лицей № 28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КИРОВСКИЙ РАЙОН</c:v>
                </c:pt>
                <c:pt idx="9">
                  <c:v>МАОУ Гимназия № 6</c:v>
                </c:pt>
                <c:pt idx="10">
                  <c:v>МАОУ СШ № 90</c:v>
                </c:pt>
                <c:pt idx="11">
                  <c:v>МАОУ Лицей № 6 "Перспектива"</c:v>
                </c:pt>
                <c:pt idx="12">
                  <c:v>МАОУ Гимназия № 4</c:v>
                </c:pt>
                <c:pt idx="13">
                  <c:v>ЛЕНИНСКИЙ РАЙОН</c:v>
                </c:pt>
                <c:pt idx="14">
                  <c:v>МАОУ Лицей № 3</c:v>
                </c:pt>
                <c:pt idx="15">
                  <c:v>МАОУ Гимназия № 7</c:v>
                </c:pt>
                <c:pt idx="16">
                  <c:v>МАОУ Гимназия № 11</c:v>
                </c:pt>
                <c:pt idx="17">
                  <c:v>МАОУ Лицей № 12</c:v>
                </c:pt>
                <c:pt idx="18">
                  <c:v>МБОУ СШ № 53</c:v>
                </c:pt>
                <c:pt idx="19">
                  <c:v>ОКТЯБРЬСКИЙ РАЙОН</c:v>
                </c:pt>
                <c:pt idx="20">
                  <c:v>МБОУ Гимназия № 3</c:v>
                </c:pt>
                <c:pt idx="21">
                  <c:v>МАОУ "КУГ № 1 - Универс"</c:v>
                </c:pt>
                <c:pt idx="22">
                  <c:v>МБОУ СШ № 84</c:v>
                </c:pt>
                <c:pt idx="23">
                  <c:v>МБОУ СШ № 72</c:v>
                </c:pt>
                <c:pt idx="24">
                  <c:v>МБОУ СШ № 36</c:v>
                </c:pt>
                <c:pt idx="25">
                  <c:v>МБОУ Лицей № 10</c:v>
                </c:pt>
                <c:pt idx="26">
                  <c:v>МАОУ Лицей № 1</c:v>
                </c:pt>
                <c:pt idx="27">
                  <c:v>МБОУ СШ № 3</c:v>
                </c:pt>
                <c:pt idx="28">
                  <c:v>СВЕРДЛОВСКИЙ РАЙОН</c:v>
                </c:pt>
                <c:pt idx="29">
                  <c:v>МБОУ СШ № 76</c:v>
                </c:pt>
                <c:pt idx="30">
                  <c:v>МБОУ СШ № 93</c:v>
                </c:pt>
                <c:pt idx="31">
                  <c:v>МАОУ СШ № 6</c:v>
                </c:pt>
                <c:pt idx="32">
                  <c:v>МБОУ СШ № 137</c:v>
                </c:pt>
                <c:pt idx="33">
                  <c:v>МБОУ СШ № 45</c:v>
                </c:pt>
                <c:pt idx="34">
                  <c:v>СОВЕТСКИЙ РАЙОН</c:v>
                </c:pt>
                <c:pt idx="35">
                  <c:v>МБОУ СШ № 66</c:v>
                </c:pt>
                <c:pt idx="36">
                  <c:v>МАОУ СШ № 1</c:v>
                </c:pt>
                <c:pt idx="37">
                  <c:v>МБОУ СШ № 56</c:v>
                </c:pt>
                <c:pt idx="38">
                  <c:v>МАОУ СШ № 144</c:v>
                </c:pt>
                <c:pt idx="39">
                  <c:v>МАОУ СШ № 150</c:v>
                </c:pt>
                <c:pt idx="40">
                  <c:v>МБОУ СШ № 98</c:v>
                </c:pt>
                <c:pt idx="41">
                  <c:v>МАОУ СШ № 149</c:v>
                </c:pt>
                <c:pt idx="42">
                  <c:v>МБОУ СШ № 156</c:v>
                </c:pt>
                <c:pt idx="43">
                  <c:v>МАОУ СШ № 143</c:v>
                </c:pt>
                <c:pt idx="44">
                  <c:v>МАОУ СШ № 151</c:v>
                </c:pt>
                <c:pt idx="45">
                  <c:v>МАОУ СШ № 24</c:v>
                </c:pt>
                <c:pt idx="46">
                  <c:v>МАОУ СШ № 145</c:v>
                </c:pt>
                <c:pt idx="47">
                  <c:v>МАОУ СШ № 7</c:v>
                </c:pt>
                <c:pt idx="48">
                  <c:v>МАОУ СШ № 108</c:v>
                </c:pt>
                <c:pt idx="49">
                  <c:v>МБОУ СШ № 147</c:v>
                </c:pt>
                <c:pt idx="50">
                  <c:v>МАОУ СШ № 121</c:v>
                </c:pt>
                <c:pt idx="51">
                  <c:v>ЦЕНТРАЛЬНЫЙ РАЙОН</c:v>
                </c:pt>
                <c:pt idx="52">
                  <c:v>МБОУ СШ № 51</c:v>
                </c:pt>
                <c:pt idx="53">
                  <c:v>МБОУ СШ № 10</c:v>
                </c:pt>
                <c:pt idx="54">
                  <c:v>МБОУ Гимназия  № 16</c:v>
                </c:pt>
                <c:pt idx="55">
                  <c:v>МАОУ СШ "Комплекс Покровский"</c:v>
                </c:pt>
                <c:pt idx="56">
                  <c:v>МБОУ СШ № 27</c:v>
                </c:pt>
                <c:pt idx="57">
                  <c:v>МБОУ СШ № 155</c:v>
                </c:pt>
              </c:strCache>
            </c:strRef>
          </c:cat>
          <c:val>
            <c:numRef>
              <c:f>'Географ-11 диаграмма'!$D$4:$D$61</c:f>
              <c:numCache>
                <c:formatCode>0,00</c:formatCode>
                <c:ptCount val="58"/>
                <c:pt idx="0">
                  <c:v>51.551333333333332</c:v>
                </c:pt>
                <c:pt idx="1">
                  <c:v>63.033333333333331</c:v>
                </c:pt>
                <c:pt idx="2">
                  <c:v>81.5</c:v>
                </c:pt>
                <c:pt idx="3">
                  <c:v>80</c:v>
                </c:pt>
                <c:pt idx="4">
                  <c:v>62</c:v>
                </c:pt>
                <c:pt idx="5">
                  <c:v>61.7</c:v>
                </c:pt>
                <c:pt idx="6">
                  <c:v>59</c:v>
                </c:pt>
                <c:pt idx="7">
                  <c:v>34</c:v>
                </c:pt>
                <c:pt idx="8">
                  <c:v>50.55</c:v>
                </c:pt>
                <c:pt idx="9">
                  <c:v>65</c:v>
                </c:pt>
                <c:pt idx="10">
                  <c:v>55.5</c:v>
                </c:pt>
                <c:pt idx="11">
                  <c:v>45</c:v>
                </c:pt>
                <c:pt idx="12">
                  <c:v>36.700000000000003</c:v>
                </c:pt>
                <c:pt idx="13">
                  <c:v>58.1</c:v>
                </c:pt>
                <c:pt idx="14">
                  <c:v>72</c:v>
                </c:pt>
                <c:pt idx="15">
                  <c:v>64</c:v>
                </c:pt>
                <c:pt idx="16">
                  <c:v>55.5</c:v>
                </c:pt>
                <c:pt idx="17">
                  <c:v>50</c:v>
                </c:pt>
                <c:pt idx="18">
                  <c:v>49</c:v>
                </c:pt>
                <c:pt idx="19">
                  <c:v>57.050000000000004</c:v>
                </c:pt>
                <c:pt idx="20">
                  <c:v>66</c:v>
                </c:pt>
                <c:pt idx="21">
                  <c:v>62</c:v>
                </c:pt>
                <c:pt idx="22">
                  <c:v>60.6</c:v>
                </c:pt>
                <c:pt idx="23">
                  <c:v>58</c:v>
                </c:pt>
                <c:pt idx="24">
                  <c:v>56</c:v>
                </c:pt>
                <c:pt idx="25">
                  <c:v>54</c:v>
                </c:pt>
                <c:pt idx="26">
                  <c:v>52.8</c:v>
                </c:pt>
                <c:pt idx="27">
                  <c:v>47</c:v>
                </c:pt>
                <c:pt idx="28">
                  <c:v>47</c:v>
                </c:pt>
                <c:pt idx="29">
                  <c:v>56</c:v>
                </c:pt>
                <c:pt idx="30">
                  <c:v>53</c:v>
                </c:pt>
                <c:pt idx="31">
                  <c:v>46</c:v>
                </c:pt>
                <c:pt idx="32">
                  <c:v>46</c:v>
                </c:pt>
                <c:pt idx="33">
                  <c:v>34</c:v>
                </c:pt>
                <c:pt idx="34">
                  <c:v>47.693749999999994</c:v>
                </c:pt>
                <c:pt idx="35">
                  <c:v>80</c:v>
                </c:pt>
                <c:pt idx="36">
                  <c:v>70</c:v>
                </c:pt>
                <c:pt idx="37">
                  <c:v>56.5</c:v>
                </c:pt>
                <c:pt idx="38">
                  <c:v>50</c:v>
                </c:pt>
                <c:pt idx="39">
                  <c:v>50</c:v>
                </c:pt>
                <c:pt idx="40">
                  <c:v>49</c:v>
                </c:pt>
                <c:pt idx="41">
                  <c:v>49</c:v>
                </c:pt>
                <c:pt idx="42">
                  <c:v>47.3</c:v>
                </c:pt>
                <c:pt idx="43">
                  <c:v>47</c:v>
                </c:pt>
                <c:pt idx="44">
                  <c:v>47</c:v>
                </c:pt>
                <c:pt idx="45">
                  <c:v>43</c:v>
                </c:pt>
                <c:pt idx="46">
                  <c:v>43</c:v>
                </c:pt>
                <c:pt idx="47">
                  <c:v>42.3</c:v>
                </c:pt>
                <c:pt idx="48">
                  <c:v>40</c:v>
                </c:pt>
                <c:pt idx="49">
                  <c:v>37</c:v>
                </c:pt>
                <c:pt idx="50">
                  <c:v>12</c:v>
                </c:pt>
                <c:pt idx="51">
                  <c:v>42.027777777777779</c:v>
                </c:pt>
                <c:pt idx="52">
                  <c:v>58</c:v>
                </c:pt>
                <c:pt idx="53">
                  <c:v>52</c:v>
                </c:pt>
                <c:pt idx="54">
                  <c:v>46</c:v>
                </c:pt>
                <c:pt idx="55">
                  <c:v>36.166666666666664</c:v>
                </c:pt>
                <c:pt idx="56">
                  <c:v>32</c:v>
                </c:pt>
                <c:pt idx="57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47488"/>
        <c:axId val="163836288"/>
      </c:lineChart>
      <c:catAx>
        <c:axId val="14764748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836288"/>
        <c:crosses val="autoZero"/>
        <c:auto val="1"/>
        <c:lblAlgn val="ctr"/>
        <c:lblOffset val="100"/>
        <c:noMultiLvlLbl val="0"/>
      </c:catAx>
      <c:valAx>
        <c:axId val="163836288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748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6272556162811839"/>
          <c:y val="1.9972345123225106E-2"/>
          <c:w val="0.69988289560005101"/>
          <c:h val="4.2111050373158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129645</xdr:colOff>
      <xdr:row>0</xdr:row>
      <xdr:rowOff>46302</xdr:rowOff>
    </xdr:from>
    <xdr:to>
      <xdr:col>17</xdr:col>
      <xdr:colOff>511969</xdr:colOff>
      <xdr:row>0</xdr:row>
      <xdr:rowOff>5143500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459051</xdr:colOff>
      <xdr:row>0</xdr:row>
      <xdr:rowOff>444500</xdr:rowOff>
    </xdr:from>
    <xdr:to>
      <xdr:col>15</xdr:col>
      <xdr:colOff>464344</xdr:colOff>
      <xdr:row>0</xdr:row>
      <xdr:rowOff>3393281</xdr:rowOff>
    </xdr:to>
    <xdr:cxnSp macro="">
      <xdr:nvCxnSpPr>
        <xdr:cNvPr id="3" name="Прямая соединительная линия 2"/>
        <xdr:cNvCxnSpPr/>
      </xdr:nvCxnSpPr>
      <xdr:spPr>
        <a:xfrm>
          <a:off x="10496020" y="444500"/>
          <a:ext cx="5293" cy="29487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0.1782</cdr:x>
      <cdr:y>0.07663</cdr:y>
    </cdr:from>
    <cdr:to>
      <cdr:x>0.17844</cdr:x>
      <cdr:y>0.65682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073084" y="390606"/>
          <a:ext cx="2792" cy="29573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0.26275</cdr:x>
      <cdr:y>0.07722</cdr:y>
    </cdr:from>
    <cdr:to>
      <cdr:x>0.26293</cdr:x>
      <cdr:y>0.6605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 flipH="1">
          <a:off x="3056804" y="393606"/>
          <a:ext cx="2094" cy="29730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0.36154</cdr:x>
      <cdr:y>0.07992</cdr:y>
    </cdr:from>
    <cdr:to>
      <cdr:x>0.36155</cdr:x>
      <cdr:y>0.65632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8083021" y="405487"/>
          <a:ext cx="323" cy="29242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0.5092</cdr:x>
      <cdr:y>0.07466</cdr:y>
    </cdr:from>
    <cdr:to>
      <cdr:x>0.51033</cdr:x>
      <cdr:y>0.65241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5923858" y="380535"/>
          <a:ext cx="13146" cy="29449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0.60955</cdr:x>
      <cdr:y>0.08047</cdr:y>
    </cdr:from>
    <cdr:to>
      <cdr:x>0.61077</cdr:x>
      <cdr:y>0.66542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7091282" y="410158"/>
          <a:ext cx="14309" cy="29816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0.06198</cdr:x>
      <cdr:y>0.07848</cdr:y>
    </cdr:from>
    <cdr:to>
      <cdr:x>0.06412</cdr:x>
      <cdr:y>0.65658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721049" y="400008"/>
          <a:ext cx="24897" cy="294669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88639</xdr:colOff>
      <xdr:row>0</xdr:row>
      <xdr:rowOff>54240</xdr:rowOff>
    </xdr:from>
    <xdr:to>
      <xdr:col>18</xdr:col>
      <xdr:colOff>119063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29104</xdr:colOff>
      <xdr:row>0</xdr:row>
      <xdr:rowOff>457730</xdr:rowOff>
    </xdr:from>
    <xdr:to>
      <xdr:col>16</xdr:col>
      <xdr:colOff>59531</xdr:colOff>
      <xdr:row>0</xdr:row>
      <xdr:rowOff>3357563</xdr:rowOff>
    </xdr:to>
    <xdr:cxnSp macro="">
      <xdr:nvCxnSpPr>
        <xdr:cNvPr id="3" name="Прямая соединительная линия 2"/>
        <xdr:cNvCxnSpPr/>
      </xdr:nvCxnSpPr>
      <xdr:spPr>
        <a:xfrm>
          <a:off x="10589948" y="457730"/>
          <a:ext cx="30427" cy="28998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0.17858</cdr:x>
      <cdr:y>0.08914</cdr:y>
    </cdr:from>
    <cdr:to>
      <cdr:x>0.17907</cdr:x>
      <cdr:y>0.65213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2108206" y="451536"/>
          <a:ext cx="5811" cy="28517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0.25839</cdr:x>
      <cdr:y>0.08602</cdr:y>
    </cdr:from>
    <cdr:to>
      <cdr:x>0.26177</cdr:x>
      <cdr:y>0.65448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3050470" y="435732"/>
          <a:ext cx="39860" cy="28794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0.36163</cdr:x>
      <cdr:y>0.08155</cdr:y>
    </cdr:from>
    <cdr:to>
      <cdr:x>0.36262</cdr:x>
      <cdr:y>0.65448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4269297" y="413087"/>
          <a:ext cx="11658" cy="29021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0.51087</cdr:x>
      <cdr:y>0.07954</cdr:y>
    </cdr:from>
    <cdr:to>
      <cdr:x>0.51098</cdr:x>
      <cdr:y>0.65213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6031174" y="402906"/>
          <a:ext cx="1353" cy="29004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0.61149</cdr:x>
      <cdr:y>0.08769</cdr:y>
    </cdr:from>
    <cdr:to>
      <cdr:x>0.61374</cdr:x>
      <cdr:y>0.65683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7219116" y="444194"/>
          <a:ext cx="26495" cy="288294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0.06353</cdr:x>
      <cdr:y>0.08235</cdr:y>
    </cdr:from>
    <cdr:to>
      <cdr:x>0.06419</cdr:x>
      <cdr:y>0.67504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749998" y="417132"/>
          <a:ext cx="7792" cy="30022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" zoomScale="80" zoomScaleNormal="80" workbookViewId="0">
      <selection activeCell="B2" sqref="B2:B3"/>
    </sheetView>
  </sheetViews>
  <sheetFormatPr defaultRowHeight="15" x14ac:dyDescent="0.25"/>
  <cols>
    <col min="1" max="1" width="6.42578125" style="147" customWidth="1"/>
    <col min="2" max="2" width="34.28515625" style="147" customWidth="1"/>
    <col min="3" max="6" width="7.7109375" style="198" customWidth="1"/>
    <col min="7" max="7" width="8.7109375" style="147" customWidth="1"/>
    <col min="8" max="8" width="6.5703125" style="147" customWidth="1"/>
    <col min="9" max="16384" width="9.140625" style="147"/>
  </cols>
  <sheetData>
    <row r="1" spans="1:10" ht="409.5" customHeight="1" thickBot="1" x14ac:dyDescent="0.3"/>
    <row r="2" spans="1:10" ht="16.5" customHeight="1" x14ac:dyDescent="0.25">
      <c r="A2" s="513" t="s">
        <v>16</v>
      </c>
      <c r="B2" s="515" t="s">
        <v>35</v>
      </c>
      <c r="C2" s="517">
        <v>2022</v>
      </c>
      <c r="D2" s="518"/>
      <c r="E2" s="518"/>
      <c r="F2" s="519"/>
      <c r="G2" s="511" t="s">
        <v>38</v>
      </c>
    </row>
    <row r="3" spans="1:10" ht="45" customHeight="1" thickBot="1" x14ac:dyDescent="0.3">
      <c r="A3" s="514"/>
      <c r="B3" s="516"/>
      <c r="C3" s="137" t="s">
        <v>50</v>
      </c>
      <c r="D3" s="349" t="s">
        <v>51</v>
      </c>
      <c r="E3" s="350" t="s">
        <v>52</v>
      </c>
      <c r="F3" s="60" t="s">
        <v>37</v>
      </c>
      <c r="G3" s="512"/>
    </row>
    <row r="4" spans="1:10" ht="15" customHeight="1" thickBot="1" x14ac:dyDescent="0.3">
      <c r="A4" s="148"/>
      <c r="B4" s="134" t="s">
        <v>73</v>
      </c>
      <c r="C4" s="145">
        <f>C5+C12+C17+C23+C32+C38+C55</f>
        <v>109</v>
      </c>
      <c r="D4" s="142">
        <f>AVERAGE(D6:D11,D13:D16,D18:D22,D24:D31,D33:D37,D39:D54,D56:D61)</f>
        <v>51.551333333333332</v>
      </c>
      <c r="E4" s="351">
        <v>49.73</v>
      </c>
      <c r="F4" s="135"/>
      <c r="G4" s="136"/>
      <c r="I4" s="150"/>
      <c r="J4" s="40" t="s">
        <v>46</v>
      </c>
    </row>
    <row r="5" spans="1:10" ht="15" customHeight="1" thickBot="1" x14ac:dyDescent="0.3">
      <c r="A5" s="73"/>
      <c r="B5" s="132" t="s">
        <v>58</v>
      </c>
      <c r="C5" s="146">
        <f>SUM(C6:C11)</f>
        <v>10</v>
      </c>
      <c r="D5" s="143">
        <f>AVERAGE(D6:D11)</f>
        <v>63.033333333333331</v>
      </c>
      <c r="E5" s="352">
        <v>49.73</v>
      </c>
      <c r="F5" s="144"/>
      <c r="G5" s="133"/>
      <c r="I5" s="149"/>
      <c r="J5" s="40" t="s">
        <v>47</v>
      </c>
    </row>
    <row r="6" spans="1:10" ht="15" customHeight="1" x14ac:dyDescent="0.25">
      <c r="A6" s="186">
        <v>1</v>
      </c>
      <c r="B6" s="46" t="s">
        <v>84</v>
      </c>
      <c r="C6" s="163">
        <v>2</v>
      </c>
      <c r="D6" s="291">
        <v>81.5</v>
      </c>
      <c r="E6" s="291">
        <v>49.73</v>
      </c>
      <c r="F6" s="558">
        <v>1</v>
      </c>
      <c r="G6" s="263">
        <f>F6</f>
        <v>1</v>
      </c>
      <c r="I6" s="130"/>
      <c r="J6" s="40" t="s">
        <v>48</v>
      </c>
    </row>
    <row r="7" spans="1:10" ht="15" customHeight="1" x14ac:dyDescent="0.25">
      <c r="A7" s="166">
        <v>2</v>
      </c>
      <c r="B7" s="205" t="s">
        <v>20</v>
      </c>
      <c r="C7" s="303">
        <v>1</v>
      </c>
      <c r="D7" s="317">
        <v>34</v>
      </c>
      <c r="E7" s="317">
        <v>49.73</v>
      </c>
      <c r="F7" s="558">
        <v>46</v>
      </c>
      <c r="G7" s="123">
        <f t="shared" ref="G7:G37" si="0">F7</f>
        <v>46</v>
      </c>
      <c r="H7" s="62"/>
      <c r="I7" s="41"/>
      <c r="J7" s="40" t="s">
        <v>49</v>
      </c>
    </row>
    <row r="8" spans="1:10" ht="15" customHeight="1" x14ac:dyDescent="0.25">
      <c r="A8" s="63">
        <v>3</v>
      </c>
      <c r="B8" s="14" t="s">
        <v>19</v>
      </c>
      <c r="C8" s="262">
        <v>1</v>
      </c>
      <c r="D8" s="295">
        <v>80</v>
      </c>
      <c r="E8" s="295">
        <v>49.73</v>
      </c>
      <c r="F8" s="558">
        <v>2</v>
      </c>
      <c r="G8" s="66">
        <f t="shared" si="0"/>
        <v>2</v>
      </c>
      <c r="H8" s="62"/>
    </row>
    <row r="9" spans="1:10" ht="15" customHeight="1" x14ac:dyDescent="0.25">
      <c r="A9" s="63">
        <v>4</v>
      </c>
      <c r="B9" s="114" t="s">
        <v>85</v>
      </c>
      <c r="C9" s="164">
        <v>1</v>
      </c>
      <c r="D9" s="293">
        <v>62</v>
      </c>
      <c r="E9" s="293">
        <v>49.73</v>
      </c>
      <c r="F9" s="558">
        <v>9</v>
      </c>
      <c r="G9" s="66">
        <f t="shared" si="0"/>
        <v>9</v>
      </c>
      <c r="H9" s="62"/>
    </row>
    <row r="10" spans="1:10" ht="15" customHeight="1" x14ac:dyDescent="0.25">
      <c r="A10" s="63">
        <v>5</v>
      </c>
      <c r="B10" s="113" t="s">
        <v>21</v>
      </c>
      <c r="C10" s="165">
        <v>2</v>
      </c>
      <c r="D10" s="310">
        <v>61.7</v>
      </c>
      <c r="E10" s="310">
        <v>49.73</v>
      </c>
      <c r="F10" s="558">
        <v>11</v>
      </c>
      <c r="G10" s="66">
        <f t="shared" si="0"/>
        <v>11</v>
      </c>
      <c r="H10" s="62"/>
    </row>
    <row r="11" spans="1:10" ht="15" customHeight="1" thickBot="1" x14ac:dyDescent="0.3">
      <c r="A11" s="63">
        <v>6</v>
      </c>
      <c r="B11" s="559" t="s">
        <v>60</v>
      </c>
      <c r="C11" s="163">
        <v>3</v>
      </c>
      <c r="D11" s="291">
        <v>59</v>
      </c>
      <c r="E11" s="291">
        <v>49.73</v>
      </c>
      <c r="F11" s="558">
        <v>13</v>
      </c>
      <c r="G11" s="66">
        <f t="shared" si="0"/>
        <v>13</v>
      </c>
      <c r="H11" s="62"/>
    </row>
    <row r="12" spans="1:10" ht="15" customHeight="1" thickBot="1" x14ac:dyDescent="0.3">
      <c r="A12" s="167"/>
      <c r="B12" s="187" t="s">
        <v>59</v>
      </c>
      <c r="C12" s="193">
        <f>SUM(C13:C16)</f>
        <v>9</v>
      </c>
      <c r="D12" s="188">
        <f>AVERAGE(D13:D16)</f>
        <v>50.55</v>
      </c>
      <c r="E12" s="375">
        <v>49.73</v>
      </c>
      <c r="F12" s="194"/>
      <c r="G12" s="185"/>
      <c r="H12" s="62"/>
    </row>
    <row r="13" spans="1:10" ht="15" customHeight="1" x14ac:dyDescent="0.25">
      <c r="A13" s="63">
        <v>1</v>
      </c>
      <c r="B13" s="42" t="s">
        <v>13</v>
      </c>
      <c r="C13" s="315">
        <v>3</v>
      </c>
      <c r="D13" s="310">
        <v>36.700000000000003</v>
      </c>
      <c r="E13" s="360">
        <v>49.73</v>
      </c>
      <c r="F13" s="115">
        <v>44</v>
      </c>
      <c r="G13" s="66">
        <f t="shared" si="0"/>
        <v>44</v>
      </c>
      <c r="H13" s="62"/>
    </row>
    <row r="14" spans="1:10" ht="15" customHeight="1" x14ac:dyDescent="0.25">
      <c r="A14" s="63">
        <v>2</v>
      </c>
      <c r="B14" s="42" t="s">
        <v>12</v>
      </c>
      <c r="C14" s="315">
        <v>1</v>
      </c>
      <c r="D14" s="310">
        <v>65</v>
      </c>
      <c r="E14" s="360">
        <v>49.73</v>
      </c>
      <c r="F14" s="115">
        <v>7</v>
      </c>
      <c r="G14" s="66">
        <f t="shared" si="0"/>
        <v>7</v>
      </c>
      <c r="H14" s="62"/>
    </row>
    <row r="15" spans="1:10" ht="15" customHeight="1" x14ac:dyDescent="0.25">
      <c r="A15" s="63">
        <v>3</v>
      </c>
      <c r="B15" s="42" t="s">
        <v>87</v>
      </c>
      <c r="C15" s="315">
        <v>3</v>
      </c>
      <c r="D15" s="310">
        <v>45</v>
      </c>
      <c r="E15" s="360">
        <v>49.73</v>
      </c>
      <c r="F15" s="115">
        <v>38</v>
      </c>
      <c r="G15" s="123">
        <f t="shared" si="0"/>
        <v>38</v>
      </c>
      <c r="H15" s="62"/>
    </row>
    <row r="16" spans="1:10" ht="15" customHeight="1" thickBot="1" x14ac:dyDescent="0.3">
      <c r="A16" s="63">
        <v>4</v>
      </c>
      <c r="B16" s="45" t="s">
        <v>88</v>
      </c>
      <c r="C16" s="292">
        <v>2</v>
      </c>
      <c r="D16" s="293">
        <v>55.5</v>
      </c>
      <c r="E16" s="359">
        <v>49.73</v>
      </c>
      <c r="F16" s="119">
        <v>19</v>
      </c>
      <c r="G16" s="66">
        <f t="shared" si="0"/>
        <v>19</v>
      </c>
      <c r="H16" s="62"/>
    </row>
    <row r="17" spans="1:8" ht="15" customHeight="1" thickBot="1" x14ac:dyDescent="0.3">
      <c r="A17" s="167"/>
      <c r="B17" s="189" t="s">
        <v>62</v>
      </c>
      <c r="C17" s="190">
        <f>SUM(C18:C22)</f>
        <v>9</v>
      </c>
      <c r="D17" s="191">
        <f>AVERAGE(D18:D22)</f>
        <v>58.1</v>
      </c>
      <c r="E17" s="376">
        <v>49.73</v>
      </c>
      <c r="F17" s="192"/>
      <c r="G17" s="172"/>
      <c r="H17" s="62"/>
    </row>
    <row r="18" spans="1:8" ht="15" customHeight="1" x14ac:dyDescent="0.25">
      <c r="A18" s="37">
        <v>1</v>
      </c>
      <c r="B18" s="91" t="s">
        <v>99</v>
      </c>
      <c r="C18" s="309">
        <v>1</v>
      </c>
      <c r="D18" s="311">
        <v>64</v>
      </c>
      <c r="E18" s="355">
        <v>49.73</v>
      </c>
      <c r="F18" s="121">
        <v>8</v>
      </c>
      <c r="G18" s="123">
        <f t="shared" si="0"/>
        <v>8</v>
      </c>
      <c r="H18" s="62"/>
    </row>
    <row r="19" spans="1:8" ht="15" customHeight="1" x14ac:dyDescent="0.25">
      <c r="A19" s="33">
        <v>2</v>
      </c>
      <c r="B19" s="44" t="s">
        <v>72</v>
      </c>
      <c r="C19" s="290">
        <v>2</v>
      </c>
      <c r="D19" s="291">
        <v>55.5</v>
      </c>
      <c r="E19" s="356">
        <v>49.73</v>
      </c>
      <c r="F19" s="117">
        <v>20</v>
      </c>
      <c r="G19" s="66">
        <f t="shared" si="0"/>
        <v>20</v>
      </c>
      <c r="H19" s="62"/>
    </row>
    <row r="20" spans="1:8" ht="15" customHeight="1" x14ac:dyDescent="0.25">
      <c r="A20" s="33">
        <v>3</v>
      </c>
      <c r="B20" s="94" t="s">
        <v>89</v>
      </c>
      <c r="C20" s="316">
        <v>1</v>
      </c>
      <c r="D20" s="298">
        <v>72</v>
      </c>
      <c r="E20" s="362">
        <v>49.73</v>
      </c>
      <c r="F20" s="118">
        <v>4</v>
      </c>
      <c r="G20" s="66">
        <f t="shared" si="0"/>
        <v>4</v>
      </c>
      <c r="H20" s="62"/>
    </row>
    <row r="21" spans="1:8" ht="15" customHeight="1" x14ac:dyDescent="0.25">
      <c r="A21" s="33">
        <v>4</v>
      </c>
      <c r="B21" s="44" t="s">
        <v>18</v>
      </c>
      <c r="C21" s="290">
        <v>3</v>
      </c>
      <c r="D21" s="291">
        <v>50</v>
      </c>
      <c r="E21" s="356">
        <v>49.73</v>
      </c>
      <c r="F21" s="117">
        <v>25</v>
      </c>
      <c r="G21" s="66">
        <f t="shared" si="0"/>
        <v>25</v>
      </c>
      <c r="H21" s="62"/>
    </row>
    <row r="22" spans="1:8" ht="15" customHeight="1" thickBot="1" x14ac:dyDescent="0.3">
      <c r="A22" s="33">
        <v>5</v>
      </c>
      <c r="B22" s="44" t="s">
        <v>10</v>
      </c>
      <c r="C22" s="290">
        <v>2</v>
      </c>
      <c r="D22" s="291">
        <v>49</v>
      </c>
      <c r="E22" s="356">
        <v>49.73</v>
      </c>
      <c r="F22" s="117">
        <v>28</v>
      </c>
      <c r="G22" s="66">
        <f t="shared" si="0"/>
        <v>28</v>
      </c>
      <c r="H22" s="62"/>
    </row>
    <row r="23" spans="1:8" ht="15" customHeight="1" thickBot="1" x14ac:dyDescent="0.3">
      <c r="A23" s="174"/>
      <c r="B23" s="187" t="s">
        <v>63</v>
      </c>
      <c r="C23" s="193">
        <f>SUM(C24:C31)</f>
        <v>15</v>
      </c>
      <c r="D23" s="188">
        <f>AVERAGE(D24:D31)</f>
        <v>57.050000000000004</v>
      </c>
      <c r="E23" s="375">
        <v>49.73</v>
      </c>
      <c r="F23" s="194"/>
      <c r="G23" s="178"/>
      <c r="H23" s="62"/>
    </row>
    <row r="24" spans="1:8" ht="15" customHeight="1" x14ac:dyDescent="0.25">
      <c r="A24" s="9">
        <v>1</v>
      </c>
      <c r="B24" s="128" t="s">
        <v>22</v>
      </c>
      <c r="C24" s="294">
        <v>1</v>
      </c>
      <c r="D24" s="295">
        <v>62</v>
      </c>
      <c r="E24" s="354">
        <v>49.73</v>
      </c>
      <c r="F24" s="247">
        <v>10</v>
      </c>
      <c r="G24" s="123">
        <f t="shared" si="0"/>
        <v>10</v>
      </c>
      <c r="H24" s="62"/>
    </row>
    <row r="25" spans="1:8" ht="15" customHeight="1" x14ac:dyDescent="0.25">
      <c r="A25" s="9">
        <v>2</v>
      </c>
      <c r="B25" s="158" t="s">
        <v>67</v>
      </c>
      <c r="C25" s="320">
        <v>1</v>
      </c>
      <c r="D25" s="323">
        <v>66</v>
      </c>
      <c r="E25" s="365">
        <v>49.73</v>
      </c>
      <c r="F25" s="248">
        <v>6</v>
      </c>
      <c r="G25" s="66">
        <f t="shared" si="0"/>
        <v>6</v>
      </c>
      <c r="H25" s="62"/>
    </row>
    <row r="26" spans="1:8" ht="15" customHeight="1" x14ac:dyDescent="0.25">
      <c r="A26" s="9">
        <v>3</v>
      </c>
      <c r="B26" s="44" t="s">
        <v>31</v>
      </c>
      <c r="C26" s="290">
        <v>4</v>
      </c>
      <c r="D26" s="291">
        <v>52.8</v>
      </c>
      <c r="E26" s="356">
        <v>49.73</v>
      </c>
      <c r="F26" s="117">
        <v>23</v>
      </c>
      <c r="G26" s="66">
        <f t="shared" si="0"/>
        <v>23</v>
      </c>
      <c r="H26" s="62"/>
    </row>
    <row r="27" spans="1:8" ht="15" customHeight="1" x14ac:dyDescent="0.25">
      <c r="A27" s="9">
        <v>4</v>
      </c>
      <c r="B27" s="44" t="s">
        <v>8</v>
      </c>
      <c r="C27" s="290">
        <v>1</v>
      </c>
      <c r="D27" s="291">
        <v>54</v>
      </c>
      <c r="E27" s="356">
        <v>49.73</v>
      </c>
      <c r="F27" s="117">
        <v>21</v>
      </c>
      <c r="G27" s="66">
        <f t="shared" si="0"/>
        <v>21</v>
      </c>
      <c r="H27" s="62"/>
    </row>
    <row r="28" spans="1:8" ht="15" customHeight="1" x14ac:dyDescent="0.25">
      <c r="A28" s="9">
        <v>5</v>
      </c>
      <c r="B28" s="94" t="s">
        <v>53</v>
      </c>
      <c r="C28" s="316">
        <v>2</v>
      </c>
      <c r="D28" s="298">
        <v>47</v>
      </c>
      <c r="E28" s="362">
        <v>49.73</v>
      </c>
      <c r="F28" s="118">
        <v>32</v>
      </c>
      <c r="G28" s="66">
        <f t="shared" si="0"/>
        <v>32</v>
      </c>
      <c r="H28" s="62"/>
    </row>
    <row r="29" spans="1:8" ht="15" customHeight="1" x14ac:dyDescent="0.25">
      <c r="A29" s="155">
        <v>6</v>
      </c>
      <c r="B29" s="128" t="s">
        <v>100</v>
      </c>
      <c r="C29" s="294">
        <v>1</v>
      </c>
      <c r="D29" s="295">
        <v>56</v>
      </c>
      <c r="E29" s="354">
        <v>49.73</v>
      </c>
      <c r="F29" s="247">
        <v>17</v>
      </c>
      <c r="G29" s="124">
        <f t="shared" si="0"/>
        <v>17</v>
      </c>
      <c r="H29" s="62"/>
    </row>
    <row r="30" spans="1:8" ht="15" customHeight="1" x14ac:dyDescent="0.25">
      <c r="A30" s="9">
        <v>7</v>
      </c>
      <c r="B30" s="94" t="s">
        <v>68</v>
      </c>
      <c r="C30" s="316">
        <v>2</v>
      </c>
      <c r="D30" s="298">
        <v>58</v>
      </c>
      <c r="E30" s="362">
        <v>49.73</v>
      </c>
      <c r="F30" s="118">
        <v>14</v>
      </c>
      <c r="G30" s="66">
        <f t="shared" si="0"/>
        <v>14</v>
      </c>
      <c r="H30" s="62"/>
    </row>
    <row r="31" spans="1:8" ht="15" customHeight="1" thickBot="1" x14ac:dyDescent="0.3">
      <c r="A31" s="9">
        <v>8</v>
      </c>
      <c r="B31" s="153" t="s">
        <v>7</v>
      </c>
      <c r="C31" s="319">
        <v>3</v>
      </c>
      <c r="D31" s="322">
        <v>60.6</v>
      </c>
      <c r="E31" s="364">
        <v>49.73</v>
      </c>
      <c r="F31" s="288">
        <v>12</v>
      </c>
      <c r="G31" s="66">
        <f t="shared" si="0"/>
        <v>12</v>
      </c>
      <c r="H31" s="62"/>
    </row>
    <row r="32" spans="1:8" ht="15" customHeight="1" thickBot="1" x14ac:dyDescent="0.3">
      <c r="A32" s="179"/>
      <c r="B32" s="175" t="s">
        <v>64</v>
      </c>
      <c r="C32" s="176">
        <f>SUM(C33:C37)</f>
        <v>8</v>
      </c>
      <c r="D32" s="168">
        <f>AVERAGE(D33:D37)</f>
        <v>47</v>
      </c>
      <c r="E32" s="357">
        <v>49.73</v>
      </c>
      <c r="F32" s="177"/>
      <c r="G32" s="178"/>
      <c r="H32" s="62"/>
    </row>
    <row r="33" spans="1:8" ht="15" customHeight="1" x14ac:dyDescent="0.25">
      <c r="A33" s="9">
        <v>1</v>
      </c>
      <c r="B33" s="44" t="s">
        <v>83</v>
      </c>
      <c r="C33" s="290">
        <v>1</v>
      </c>
      <c r="D33" s="291">
        <v>46</v>
      </c>
      <c r="E33" s="356">
        <v>49.73</v>
      </c>
      <c r="F33" s="117">
        <v>35</v>
      </c>
      <c r="G33" s="123">
        <f t="shared" si="0"/>
        <v>35</v>
      </c>
      <c r="H33" s="62"/>
    </row>
    <row r="34" spans="1:8" ht="15" customHeight="1" x14ac:dyDescent="0.25">
      <c r="A34" s="9">
        <v>2</v>
      </c>
      <c r="B34" s="44" t="s">
        <v>24</v>
      </c>
      <c r="C34" s="290">
        <v>2</v>
      </c>
      <c r="D34" s="291">
        <v>34</v>
      </c>
      <c r="E34" s="356">
        <v>49.73</v>
      </c>
      <c r="F34" s="117">
        <v>47</v>
      </c>
      <c r="G34" s="66">
        <f t="shared" si="0"/>
        <v>47</v>
      </c>
      <c r="H34" s="62"/>
    </row>
    <row r="35" spans="1:8" ht="15" customHeight="1" x14ac:dyDescent="0.25">
      <c r="A35" s="9">
        <v>3</v>
      </c>
      <c r="B35" s="94" t="s">
        <v>32</v>
      </c>
      <c r="C35" s="316">
        <v>1</v>
      </c>
      <c r="D35" s="298">
        <v>56</v>
      </c>
      <c r="E35" s="362">
        <v>49.73</v>
      </c>
      <c r="F35" s="118">
        <v>18</v>
      </c>
      <c r="G35" s="66">
        <f t="shared" si="0"/>
        <v>18</v>
      </c>
      <c r="H35" s="62"/>
    </row>
    <row r="36" spans="1:8" ht="15" customHeight="1" x14ac:dyDescent="0.25">
      <c r="A36" s="9">
        <v>4</v>
      </c>
      <c r="B36" s="44" t="s">
        <v>23</v>
      </c>
      <c r="C36" s="290">
        <v>2</v>
      </c>
      <c r="D36" s="291">
        <v>53</v>
      </c>
      <c r="E36" s="356">
        <v>49.73</v>
      </c>
      <c r="F36" s="117">
        <v>22</v>
      </c>
      <c r="G36" s="66">
        <f t="shared" si="0"/>
        <v>22</v>
      </c>
      <c r="H36" s="62"/>
    </row>
    <row r="37" spans="1:8" ht="15" customHeight="1" thickBot="1" x14ac:dyDescent="0.3">
      <c r="A37" s="9">
        <v>5</v>
      </c>
      <c r="B37" s="44" t="s">
        <v>54</v>
      </c>
      <c r="C37" s="290">
        <v>2</v>
      </c>
      <c r="D37" s="291">
        <v>46</v>
      </c>
      <c r="E37" s="356">
        <v>49.73</v>
      </c>
      <c r="F37" s="117">
        <v>36</v>
      </c>
      <c r="G37" s="66">
        <f t="shared" si="0"/>
        <v>36</v>
      </c>
      <c r="H37" s="62"/>
    </row>
    <row r="38" spans="1:8" ht="15" customHeight="1" thickBot="1" x14ac:dyDescent="0.3">
      <c r="A38" s="179"/>
      <c r="B38" s="187" t="s">
        <v>65</v>
      </c>
      <c r="C38" s="193">
        <f>SUM(C39:C54)</f>
        <v>43</v>
      </c>
      <c r="D38" s="188">
        <f>AVERAGE(D39:D54)</f>
        <v>47.693749999999994</v>
      </c>
      <c r="E38" s="375">
        <v>49.73</v>
      </c>
      <c r="F38" s="194"/>
      <c r="G38" s="178"/>
      <c r="H38" s="62"/>
    </row>
    <row r="39" spans="1:8" ht="15" customHeight="1" x14ac:dyDescent="0.25">
      <c r="A39" s="37">
        <v>1</v>
      </c>
      <c r="B39" s="152" t="s">
        <v>90</v>
      </c>
      <c r="C39" s="327">
        <v>2</v>
      </c>
      <c r="D39" s="299">
        <v>70</v>
      </c>
      <c r="E39" s="367">
        <v>49.73</v>
      </c>
      <c r="F39" s="285">
        <v>5</v>
      </c>
      <c r="G39" s="65">
        <f t="shared" ref="G39:G61" si="1">F39</f>
        <v>5</v>
      </c>
      <c r="H39" s="62"/>
    </row>
    <row r="40" spans="1:8" ht="15" customHeight="1" x14ac:dyDescent="0.25">
      <c r="A40" s="33">
        <v>2</v>
      </c>
      <c r="B40" s="47" t="s">
        <v>91</v>
      </c>
      <c r="C40" s="330">
        <v>3</v>
      </c>
      <c r="D40" s="324">
        <v>42.3</v>
      </c>
      <c r="E40" s="371">
        <v>49.73</v>
      </c>
      <c r="F40" s="122">
        <v>41</v>
      </c>
      <c r="G40" s="66">
        <f t="shared" si="1"/>
        <v>41</v>
      </c>
      <c r="H40" s="62"/>
    </row>
    <row r="41" spans="1:8" ht="15" customHeight="1" x14ac:dyDescent="0.25">
      <c r="A41" s="33">
        <v>3</v>
      </c>
      <c r="B41" s="43" t="s">
        <v>92</v>
      </c>
      <c r="C41" s="328">
        <v>2</v>
      </c>
      <c r="D41" s="297">
        <v>43</v>
      </c>
      <c r="E41" s="368">
        <v>49.73</v>
      </c>
      <c r="F41" s="116">
        <v>39</v>
      </c>
      <c r="G41" s="66">
        <f t="shared" si="1"/>
        <v>39</v>
      </c>
      <c r="H41" s="62"/>
    </row>
    <row r="42" spans="1:8" ht="15" customHeight="1" x14ac:dyDescent="0.25">
      <c r="A42" s="33">
        <v>4</v>
      </c>
      <c r="B42" s="43" t="s">
        <v>4</v>
      </c>
      <c r="C42" s="328">
        <v>4</v>
      </c>
      <c r="D42" s="297">
        <v>56.5</v>
      </c>
      <c r="E42" s="368">
        <v>49.73</v>
      </c>
      <c r="F42" s="116">
        <v>16</v>
      </c>
      <c r="G42" s="66">
        <f t="shared" si="1"/>
        <v>16</v>
      </c>
      <c r="H42" s="62"/>
    </row>
    <row r="43" spans="1:8" ht="15" customHeight="1" x14ac:dyDescent="0.25">
      <c r="A43" s="33">
        <v>5</v>
      </c>
      <c r="B43" s="44" t="s">
        <v>93</v>
      </c>
      <c r="C43" s="290">
        <v>1</v>
      </c>
      <c r="D43" s="291">
        <v>80</v>
      </c>
      <c r="E43" s="356">
        <v>49.73</v>
      </c>
      <c r="F43" s="117">
        <v>3</v>
      </c>
      <c r="G43" s="66">
        <f t="shared" si="1"/>
        <v>3</v>
      </c>
      <c r="H43" s="62"/>
    </row>
    <row r="44" spans="1:8" ht="15" customHeight="1" x14ac:dyDescent="0.25">
      <c r="A44" s="33">
        <v>6</v>
      </c>
      <c r="B44" s="43" t="s">
        <v>55</v>
      </c>
      <c r="C44" s="328">
        <v>1</v>
      </c>
      <c r="D44" s="297">
        <v>49</v>
      </c>
      <c r="E44" s="368">
        <v>49.73</v>
      </c>
      <c r="F44" s="116">
        <v>29</v>
      </c>
      <c r="G44" s="66">
        <f t="shared" si="1"/>
        <v>29</v>
      </c>
      <c r="H44" s="62"/>
    </row>
    <row r="45" spans="1:8" ht="15" customHeight="1" x14ac:dyDescent="0.25">
      <c r="A45" s="33">
        <v>7</v>
      </c>
      <c r="B45" s="43" t="s">
        <v>97</v>
      </c>
      <c r="C45" s="328">
        <v>1</v>
      </c>
      <c r="D45" s="297">
        <v>40</v>
      </c>
      <c r="E45" s="368">
        <v>49.73</v>
      </c>
      <c r="F45" s="116">
        <v>42</v>
      </c>
      <c r="G45" s="66">
        <f t="shared" si="1"/>
        <v>42</v>
      </c>
      <c r="H45" s="62"/>
    </row>
    <row r="46" spans="1:8" ht="15" customHeight="1" x14ac:dyDescent="0.25">
      <c r="A46" s="33">
        <v>8</v>
      </c>
      <c r="B46" s="43" t="s">
        <v>94</v>
      </c>
      <c r="C46" s="328">
        <v>1</v>
      </c>
      <c r="D46" s="297">
        <v>12</v>
      </c>
      <c r="E46" s="368">
        <v>49.73</v>
      </c>
      <c r="F46" s="116">
        <v>50</v>
      </c>
      <c r="G46" s="66">
        <f t="shared" si="1"/>
        <v>50</v>
      </c>
      <c r="H46" s="62"/>
    </row>
    <row r="47" spans="1:8" ht="15" customHeight="1" x14ac:dyDescent="0.25">
      <c r="A47" s="33">
        <v>9</v>
      </c>
      <c r="B47" s="43" t="s">
        <v>79</v>
      </c>
      <c r="C47" s="328">
        <v>2</v>
      </c>
      <c r="D47" s="297">
        <v>47</v>
      </c>
      <c r="E47" s="368">
        <v>49.73</v>
      </c>
      <c r="F47" s="116">
        <v>33</v>
      </c>
      <c r="G47" s="66">
        <f t="shared" si="1"/>
        <v>33</v>
      </c>
      <c r="H47" s="62"/>
    </row>
    <row r="48" spans="1:8" ht="15" customHeight="1" x14ac:dyDescent="0.25">
      <c r="A48" s="33">
        <v>10</v>
      </c>
      <c r="B48" s="43" t="s">
        <v>95</v>
      </c>
      <c r="C48" s="328">
        <v>1</v>
      </c>
      <c r="D48" s="297">
        <v>50</v>
      </c>
      <c r="E48" s="368">
        <v>49.73</v>
      </c>
      <c r="F48" s="116">
        <v>26</v>
      </c>
      <c r="G48" s="66">
        <f t="shared" si="1"/>
        <v>26</v>
      </c>
      <c r="H48" s="62"/>
    </row>
    <row r="49" spans="1:8" ht="15" customHeight="1" x14ac:dyDescent="0.25">
      <c r="A49" s="33">
        <v>11</v>
      </c>
      <c r="B49" s="43" t="s">
        <v>78</v>
      </c>
      <c r="C49" s="328">
        <v>3</v>
      </c>
      <c r="D49" s="297">
        <v>43</v>
      </c>
      <c r="E49" s="368">
        <v>49.73</v>
      </c>
      <c r="F49" s="116">
        <v>40</v>
      </c>
      <c r="G49" s="66">
        <f t="shared" si="1"/>
        <v>40</v>
      </c>
      <c r="H49" s="62"/>
    </row>
    <row r="50" spans="1:8" ht="15" customHeight="1" x14ac:dyDescent="0.25">
      <c r="A50" s="33">
        <v>12</v>
      </c>
      <c r="B50" s="129" t="s">
        <v>2</v>
      </c>
      <c r="C50" s="329">
        <v>3</v>
      </c>
      <c r="D50" s="332">
        <v>37</v>
      </c>
      <c r="E50" s="369">
        <v>49.73</v>
      </c>
      <c r="F50" s="249">
        <v>43</v>
      </c>
      <c r="G50" s="66">
        <f t="shared" si="1"/>
        <v>43</v>
      </c>
      <c r="H50" s="62"/>
    </row>
    <row r="51" spans="1:8" ht="15" customHeight="1" x14ac:dyDescent="0.25">
      <c r="A51" s="33">
        <v>13</v>
      </c>
      <c r="B51" s="129" t="s">
        <v>77</v>
      </c>
      <c r="C51" s="329">
        <v>4</v>
      </c>
      <c r="D51" s="332">
        <v>49</v>
      </c>
      <c r="E51" s="369">
        <v>49.73</v>
      </c>
      <c r="F51" s="249">
        <v>30</v>
      </c>
      <c r="G51" s="124">
        <f t="shared" si="1"/>
        <v>30</v>
      </c>
      <c r="H51" s="62"/>
    </row>
    <row r="52" spans="1:8" ht="15" customHeight="1" x14ac:dyDescent="0.25">
      <c r="A52" s="33">
        <v>14</v>
      </c>
      <c r="B52" s="43" t="s">
        <v>76</v>
      </c>
      <c r="C52" s="328">
        <v>4</v>
      </c>
      <c r="D52" s="297">
        <v>50</v>
      </c>
      <c r="E52" s="368">
        <v>49.73</v>
      </c>
      <c r="F52" s="116">
        <v>27</v>
      </c>
      <c r="G52" s="66">
        <f t="shared" si="1"/>
        <v>27</v>
      </c>
      <c r="H52" s="62"/>
    </row>
    <row r="53" spans="1:8" ht="15" customHeight="1" x14ac:dyDescent="0.25">
      <c r="A53" s="33">
        <v>15</v>
      </c>
      <c r="B53" s="43" t="s">
        <v>3</v>
      </c>
      <c r="C53" s="328">
        <v>4</v>
      </c>
      <c r="D53" s="297">
        <v>47</v>
      </c>
      <c r="E53" s="368">
        <v>49.73</v>
      </c>
      <c r="F53" s="116">
        <v>34</v>
      </c>
      <c r="G53" s="66">
        <f t="shared" si="1"/>
        <v>34</v>
      </c>
      <c r="H53" s="62"/>
    </row>
    <row r="54" spans="1:8" ht="15" customHeight="1" thickBot="1" x14ac:dyDescent="0.3">
      <c r="A54" s="33">
        <v>16</v>
      </c>
      <c r="B54" s="43" t="s">
        <v>96</v>
      </c>
      <c r="C54" s="328">
        <v>7</v>
      </c>
      <c r="D54" s="297">
        <v>47.3</v>
      </c>
      <c r="E54" s="368">
        <v>49.73</v>
      </c>
      <c r="F54" s="116">
        <v>31</v>
      </c>
      <c r="G54" s="66">
        <f t="shared" si="1"/>
        <v>31</v>
      </c>
      <c r="H54" s="62"/>
    </row>
    <row r="55" spans="1:8" ht="15" customHeight="1" thickBot="1" x14ac:dyDescent="0.3">
      <c r="A55" s="174"/>
      <c r="B55" s="261" t="s">
        <v>66</v>
      </c>
      <c r="C55" s="195">
        <f>SUM(C56:C61)</f>
        <v>15</v>
      </c>
      <c r="D55" s="196">
        <f>AVERAGE(D56:D61)</f>
        <v>42.027777777777779</v>
      </c>
      <c r="E55" s="377">
        <v>49.73</v>
      </c>
      <c r="F55" s="197"/>
      <c r="G55" s="178"/>
      <c r="H55" s="62"/>
    </row>
    <row r="56" spans="1:8" ht="15" customHeight="1" x14ac:dyDescent="0.25">
      <c r="A56" s="35">
        <v>1</v>
      </c>
      <c r="B56" s="59" t="s">
        <v>30</v>
      </c>
      <c r="C56" s="569">
        <v>2</v>
      </c>
      <c r="D56" s="445">
        <v>46</v>
      </c>
      <c r="E56" s="570">
        <v>49.73</v>
      </c>
      <c r="F56" s="120">
        <v>37</v>
      </c>
      <c r="G56" s="65">
        <f t="shared" si="1"/>
        <v>37</v>
      </c>
      <c r="H56" s="62"/>
    </row>
    <row r="57" spans="1:8" ht="15" customHeight="1" x14ac:dyDescent="0.25">
      <c r="A57" s="33">
        <v>2</v>
      </c>
      <c r="B57" s="264" t="s">
        <v>98</v>
      </c>
      <c r="C57" s="333">
        <v>1</v>
      </c>
      <c r="D57" s="338">
        <v>52</v>
      </c>
      <c r="E57" s="373">
        <v>49.73</v>
      </c>
      <c r="F57" s="334">
        <v>24</v>
      </c>
      <c r="G57" s="66">
        <f t="shared" si="1"/>
        <v>24</v>
      </c>
      <c r="H57" s="62"/>
    </row>
    <row r="58" spans="1:8" ht="15" customHeight="1" x14ac:dyDescent="0.25">
      <c r="A58" s="33">
        <v>3</v>
      </c>
      <c r="B58" s="91" t="s">
        <v>25</v>
      </c>
      <c r="C58" s="309">
        <v>2</v>
      </c>
      <c r="D58" s="311">
        <v>32</v>
      </c>
      <c r="E58" s="355">
        <v>49.73</v>
      </c>
      <c r="F58" s="121">
        <v>48</v>
      </c>
      <c r="G58" s="66">
        <f t="shared" si="1"/>
        <v>48</v>
      </c>
      <c r="H58" s="62"/>
    </row>
    <row r="59" spans="1:8" ht="15" customHeight="1" x14ac:dyDescent="0.25">
      <c r="A59" s="33">
        <v>4</v>
      </c>
      <c r="B59" s="94" t="s">
        <v>17</v>
      </c>
      <c r="C59" s="316">
        <v>2</v>
      </c>
      <c r="D59" s="298">
        <v>58</v>
      </c>
      <c r="E59" s="362">
        <v>49.73</v>
      </c>
      <c r="F59" s="118">
        <v>15</v>
      </c>
      <c r="G59" s="66">
        <f t="shared" si="1"/>
        <v>15</v>
      </c>
      <c r="H59" s="62"/>
    </row>
    <row r="60" spans="1:8" ht="15" customHeight="1" x14ac:dyDescent="0.25">
      <c r="A60" s="33">
        <v>5</v>
      </c>
      <c r="B60" s="44" t="s">
        <v>82</v>
      </c>
      <c r="C60" s="290">
        <v>6</v>
      </c>
      <c r="D60" s="291">
        <v>36.166666666666664</v>
      </c>
      <c r="E60" s="356">
        <v>49.73</v>
      </c>
      <c r="F60" s="117">
        <v>45</v>
      </c>
      <c r="G60" s="66">
        <f t="shared" si="1"/>
        <v>45</v>
      </c>
      <c r="H60" s="62"/>
    </row>
    <row r="61" spans="1:8" s="198" customFormat="1" ht="15" customHeight="1" thickBot="1" x14ac:dyDescent="0.3">
      <c r="A61" s="36">
        <v>6</v>
      </c>
      <c r="B61" s="571" t="s">
        <v>86</v>
      </c>
      <c r="C61" s="337">
        <v>2</v>
      </c>
      <c r="D61" s="572">
        <v>28</v>
      </c>
      <c r="E61" s="573">
        <v>49.73</v>
      </c>
      <c r="F61" s="286">
        <v>49</v>
      </c>
      <c r="G61" s="68">
        <f t="shared" si="1"/>
        <v>49</v>
      </c>
      <c r="H61" s="62"/>
    </row>
    <row r="62" spans="1:8" ht="15" customHeight="1" x14ac:dyDescent="0.25">
      <c r="A62" s="140" t="s">
        <v>74</v>
      </c>
      <c r="B62" s="64"/>
      <c r="C62" s="64"/>
      <c r="D62" s="180">
        <f>$D$4</f>
        <v>51.551333333333332</v>
      </c>
      <c r="E62" s="180"/>
      <c r="F62" s="64"/>
      <c r="G62" s="32"/>
    </row>
    <row r="63" spans="1:8" x14ac:dyDescent="0.25">
      <c r="A63" s="141" t="s">
        <v>75</v>
      </c>
      <c r="D63" s="138">
        <v>49.73</v>
      </c>
    </row>
  </sheetData>
  <mergeCells count="4">
    <mergeCell ref="G2:G3"/>
    <mergeCell ref="A2:A3"/>
    <mergeCell ref="B2:B3"/>
    <mergeCell ref="C2:F2"/>
  </mergeCells>
  <conditionalFormatting sqref="D4:D5 D12:D63">
    <cfRule type="cellIs" dxfId="10" priority="2000" operator="equal">
      <formula>$D$62</formula>
    </cfRule>
    <cfRule type="containsBlanks" dxfId="9" priority="2001">
      <formula>LEN(TRIM(D4))=0</formula>
    </cfRule>
    <cfRule type="cellIs" dxfId="8" priority="2002" operator="lessThan">
      <formula>50</formula>
    </cfRule>
    <cfRule type="cellIs" dxfId="7" priority="2003" operator="between">
      <formula>$D$62</formula>
      <formula>50</formula>
    </cfRule>
    <cfRule type="cellIs" dxfId="6" priority="2004" operator="between">
      <formula>75</formula>
      <formula>$D$62</formula>
    </cfRule>
    <cfRule type="cellIs" dxfId="5" priority="2005" operator="greaterThanOrEqual">
      <formula>75</formula>
    </cfRule>
  </conditionalFormatting>
  <conditionalFormatting sqref="D6:D11">
    <cfRule type="cellIs" dxfId="0" priority="1" operator="equal">
      <formula>$D$62</formula>
    </cfRule>
    <cfRule type="cellIs" dxfId="4" priority="2" operator="lessThan">
      <formula>50</formula>
    </cfRule>
    <cfRule type="cellIs" dxfId="1" priority="3" operator="between">
      <formula>$D$62</formula>
      <formula>50</formula>
    </cfRule>
    <cfRule type="cellIs" dxfId="2" priority="4" operator="between">
      <formula>74.99</formula>
      <formula>$D$62</formula>
    </cfRule>
    <cfRule type="cellIs" dxfId="3" priority="5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="80" zoomScaleNormal="80" workbookViewId="0">
      <selection activeCell="M53" sqref="M53"/>
    </sheetView>
  </sheetViews>
  <sheetFormatPr defaultRowHeight="15" x14ac:dyDescent="0.25"/>
  <cols>
    <col min="1" max="1" width="5.85546875" customWidth="1"/>
    <col min="2" max="2" width="33.5703125" customWidth="1"/>
    <col min="3" max="6" width="7.7109375" style="198" customWidth="1"/>
    <col min="7" max="7" width="8.7109375" customWidth="1"/>
    <col min="8" max="8" width="6.5703125" customWidth="1"/>
  </cols>
  <sheetData>
    <row r="1" spans="1:10" ht="409.5" customHeight="1" thickBot="1" x14ac:dyDescent="0.3"/>
    <row r="2" spans="1:10" ht="15" customHeight="1" x14ac:dyDescent="0.25">
      <c r="A2" s="513" t="s">
        <v>16</v>
      </c>
      <c r="B2" s="556" t="s">
        <v>35</v>
      </c>
      <c r="C2" s="517">
        <v>2022</v>
      </c>
      <c r="D2" s="518"/>
      <c r="E2" s="518"/>
      <c r="F2" s="519"/>
      <c r="G2" s="554" t="s">
        <v>38</v>
      </c>
    </row>
    <row r="3" spans="1:10" ht="45" customHeight="1" thickBot="1" x14ac:dyDescent="0.3">
      <c r="A3" s="514"/>
      <c r="B3" s="557"/>
      <c r="C3" s="137" t="s">
        <v>50</v>
      </c>
      <c r="D3" s="349" t="s">
        <v>51</v>
      </c>
      <c r="E3" s="350" t="s">
        <v>52</v>
      </c>
      <c r="F3" s="60" t="s">
        <v>37</v>
      </c>
      <c r="G3" s="555"/>
    </row>
    <row r="4" spans="1:10" s="81" customFormat="1" ht="15" customHeight="1" thickBot="1" x14ac:dyDescent="0.3">
      <c r="A4" s="148"/>
      <c r="B4" s="134" t="s">
        <v>73</v>
      </c>
      <c r="C4" s="145">
        <f>C5+C12+C17+C23+C32+C38+C55</f>
        <v>109</v>
      </c>
      <c r="D4" s="142">
        <f>AVERAGE(D6:D11,D13:D16,D18:D22,D24:D31,D33:D37,D39:D54,D56:D61)</f>
        <v>51.551333333333332</v>
      </c>
      <c r="E4" s="351">
        <v>49.73</v>
      </c>
      <c r="F4" s="135"/>
      <c r="G4" s="136"/>
      <c r="I4" s="150"/>
      <c r="J4" s="40" t="s">
        <v>46</v>
      </c>
    </row>
    <row r="5" spans="1:10" s="81" customFormat="1" ht="15" customHeight="1" thickBot="1" x14ac:dyDescent="0.3">
      <c r="A5" s="73"/>
      <c r="B5" s="132" t="s">
        <v>58</v>
      </c>
      <c r="C5" s="146">
        <f>SUM(C6:C11)</f>
        <v>10</v>
      </c>
      <c r="D5" s="143">
        <f>AVERAGE(D6:D11)</f>
        <v>63.033333333333331</v>
      </c>
      <c r="E5" s="352">
        <v>49.73</v>
      </c>
      <c r="F5" s="144"/>
      <c r="G5" s="133"/>
      <c r="I5" s="149"/>
      <c r="J5" s="40" t="s">
        <v>47</v>
      </c>
    </row>
    <row r="6" spans="1:10" ht="15" customHeight="1" x14ac:dyDescent="0.25">
      <c r="A6" s="61">
        <v>1</v>
      </c>
      <c r="B6" s="254" t="s">
        <v>84</v>
      </c>
      <c r="C6" s="260">
        <v>2</v>
      </c>
      <c r="D6" s="253">
        <v>81.5</v>
      </c>
      <c r="E6" s="353">
        <v>49.73</v>
      </c>
      <c r="F6" s="306">
        <v>1</v>
      </c>
      <c r="G6" s="307">
        <f>F6</f>
        <v>1</v>
      </c>
      <c r="H6" s="62"/>
      <c r="I6" s="130"/>
      <c r="J6" s="40" t="s">
        <v>48</v>
      </c>
    </row>
    <row r="7" spans="1:10" ht="15" customHeight="1" x14ac:dyDescent="0.25">
      <c r="A7" s="63">
        <v>2</v>
      </c>
      <c r="B7" s="128" t="s">
        <v>19</v>
      </c>
      <c r="C7" s="294">
        <v>1</v>
      </c>
      <c r="D7" s="295">
        <v>80</v>
      </c>
      <c r="E7" s="354">
        <v>49.73</v>
      </c>
      <c r="F7" s="247">
        <v>2</v>
      </c>
      <c r="G7" s="308">
        <f t="shared" ref="G7:G37" si="0">F7</f>
        <v>2</v>
      </c>
      <c r="H7" s="62"/>
      <c r="I7" s="41"/>
      <c r="J7" s="40" t="s">
        <v>49</v>
      </c>
    </row>
    <row r="8" spans="1:10" ht="15" customHeight="1" x14ac:dyDescent="0.25">
      <c r="A8" s="63">
        <v>3</v>
      </c>
      <c r="B8" s="93" t="s">
        <v>85</v>
      </c>
      <c r="C8" s="309">
        <v>1</v>
      </c>
      <c r="D8" s="311">
        <v>62</v>
      </c>
      <c r="E8" s="355">
        <v>49.73</v>
      </c>
      <c r="F8" s="121">
        <v>9</v>
      </c>
      <c r="G8" s="308">
        <f t="shared" si="0"/>
        <v>9</v>
      </c>
      <c r="H8" s="62"/>
    </row>
    <row r="9" spans="1:10" ht="15" customHeight="1" x14ac:dyDescent="0.25">
      <c r="A9" s="63">
        <v>4</v>
      </c>
      <c r="B9" s="44" t="s">
        <v>21</v>
      </c>
      <c r="C9" s="290">
        <v>2</v>
      </c>
      <c r="D9" s="291">
        <v>61.7</v>
      </c>
      <c r="E9" s="356">
        <v>49.73</v>
      </c>
      <c r="F9" s="117">
        <v>11</v>
      </c>
      <c r="G9" s="308">
        <f t="shared" si="0"/>
        <v>11</v>
      </c>
      <c r="H9" s="62"/>
    </row>
    <row r="10" spans="1:10" ht="15" customHeight="1" x14ac:dyDescent="0.25">
      <c r="A10" s="63">
        <v>5</v>
      </c>
      <c r="B10" s="44" t="s">
        <v>60</v>
      </c>
      <c r="C10" s="290">
        <v>3</v>
      </c>
      <c r="D10" s="291">
        <v>59</v>
      </c>
      <c r="E10" s="356">
        <v>49.73</v>
      </c>
      <c r="F10" s="117">
        <v>13</v>
      </c>
      <c r="G10" s="67">
        <f t="shared" si="0"/>
        <v>13</v>
      </c>
      <c r="H10" s="62"/>
    </row>
    <row r="11" spans="1:10" ht="15" customHeight="1" thickBot="1" x14ac:dyDescent="0.3">
      <c r="A11" s="63">
        <v>6</v>
      </c>
      <c r="B11" s="44" t="s">
        <v>20</v>
      </c>
      <c r="C11" s="290">
        <v>1</v>
      </c>
      <c r="D11" s="291">
        <v>34</v>
      </c>
      <c r="E11" s="356">
        <v>49.73</v>
      </c>
      <c r="F11" s="117">
        <v>46</v>
      </c>
      <c r="G11" s="308">
        <f t="shared" si="0"/>
        <v>46</v>
      </c>
      <c r="H11" s="62"/>
    </row>
    <row r="12" spans="1:10" s="81" customFormat="1" ht="15" customHeight="1" thickBot="1" x14ac:dyDescent="0.3">
      <c r="A12" s="167"/>
      <c r="B12" s="175" t="s">
        <v>59</v>
      </c>
      <c r="C12" s="176">
        <f>SUM(C13:C16)</f>
        <v>9</v>
      </c>
      <c r="D12" s="168">
        <f>AVERAGE(D13:D16)</f>
        <v>50.55</v>
      </c>
      <c r="E12" s="357">
        <v>49.73</v>
      </c>
      <c r="F12" s="177"/>
      <c r="G12" s="185"/>
      <c r="H12" s="62"/>
    </row>
    <row r="13" spans="1:10" ht="15" customHeight="1" x14ac:dyDescent="0.25">
      <c r="A13" s="166">
        <v>1</v>
      </c>
      <c r="B13" s="255" t="s">
        <v>12</v>
      </c>
      <c r="C13" s="312">
        <v>1</v>
      </c>
      <c r="D13" s="317">
        <v>65</v>
      </c>
      <c r="E13" s="358">
        <v>49.73</v>
      </c>
      <c r="F13" s="313">
        <v>7</v>
      </c>
      <c r="G13" s="314">
        <f t="shared" si="0"/>
        <v>7</v>
      </c>
      <c r="H13" s="62"/>
    </row>
    <row r="14" spans="1:10" ht="15" customHeight="1" x14ac:dyDescent="0.25">
      <c r="A14" s="63">
        <v>2</v>
      </c>
      <c r="B14" s="45" t="s">
        <v>88</v>
      </c>
      <c r="C14" s="292">
        <v>2</v>
      </c>
      <c r="D14" s="293">
        <v>55.5</v>
      </c>
      <c r="E14" s="359">
        <v>49.73</v>
      </c>
      <c r="F14" s="119">
        <v>19</v>
      </c>
      <c r="G14" s="308">
        <f t="shared" si="0"/>
        <v>19</v>
      </c>
      <c r="H14" s="62"/>
    </row>
    <row r="15" spans="1:10" ht="15" customHeight="1" x14ac:dyDescent="0.25">
      <c r="A15" s="63">
        <v>3</v>
      </c>
      <c r="B15" s="45" t="s">
        <v>87</v>
      </c>
      <c r="C15" s="292">
        <v>3</v>
      </c>
      <c r="D15" s="293">
        <v>45</v>
      </c>
      <c r="E15" s="359">
        <v>49.73</v>
      </c>
      <c r="F15" s="119">
        <v>38</v>
      </c>
      <c r="G15" s="308">
        <f t="shared" si="0"/>
        <v>38</v>
      </c>
      <c r="H15" s="62"/>
    </row>
    <row r="16" spans="1:10" ht="15" customHeight="1" thickBot="1" x14ac:dyDescent="0.3">
      <c r="A16" s="63">
        <v>4</v>
      </c>
      <c r="B16" s="45" t="s">
        <v>13</v>
      </c>
      <c r="C16" s="292">
        <v>3</v>
      </c>
      <c r="D16" s="293">
        <v>36.700000000000003</v>
      </c>
      <c r="E16" s="359">
        <v>49.73</v>
      </c>
      <c r="F16" s="119">
        <v>44</v>
      </c>
      <c r="G16" s="308">
        <f t="shared" si="0"/>
        <v>44</v>
      </c>
      <c r="H16" s="62"/>
    </row>
    <row r="17" spans="1:8" s="81" customFormat="1" ht="15" customHeight="1" thickBot="1" x14ac:dyDescent="0.3">
      <c r="A17" s="167"/>
      <c r="B17" s="169" t="s">
        <v>62</v>
      </c>
      <c r="C17" s="170">
        <f>SUM(C18:C22)</f>
        <v>9</v>
      </c>
      <c r="D17" s="173">
        <f>AVERAGE(D18:D22)</f>
        <v>58.1</v>
      </c>
      <c r="E17" s="361">
        <v>49.73</v>
      </c>
      <c r="F17" s="171"/>
      <c r="G17" s="172"/>
      <c r="H17" s="62"/>
    </row>
    <row r="18" spans="1:8" ht="15" customHeight="1" x14ac:dyDescent="0.25">
      <c r="A18" s="37">
        <v>1</v>
      </c>
      <c r="B18" s="91" t="s">
        <v>89</v>
      </c>
      <c r="C18" s="309">
        <v>1</v>
      </c>
      <c r="D18" s="311">
        <v>72</v>
      </c>
      <c r="E18" s="355">
        <v>49.73</v>
      </c>
      <c r="F18" s="121">
        <v>4</v>
      </c>
      <c r="G18" s="123">
        <f t="shared" si="0"/>
        <v>4</v>
      </c>
      <c r="H18" s="62"/>
    </row>
    <row r="19" spans="1:8" ht="15" customHeight="1" x14ac:dyDescent="0.25">
      <c r="A19" s="33">
        <v>2</v>
      </c>
      <c r="B19" s="44" t="s">
        <v>99</v>
      </c>
      <c r="C19" s="290">
        <v>1</v>
      </c>
      <c r="D19" s="291">
        <v>64</v>
      </c>
      <c r="E19" s="356">
        <v>49.73</v>
      </c>
      <c r="F19" s="117">
        <v>8</v>
      </c>
      <c r="G19" s="66">
        <f t="shared" si="0"/>
        <v>8</v>
      </c>
      <c r="H19" s="62"/>
    </row>
    <row r="20" spans="1:8" ht="15" customHeight="1" x14ac:dyDescent="0.25">
      <c r="A20" s="33">
        <v>3</v>
      </c>
      <c r="B20" s="44" t="s">
        <v>72</v>
      </c>
      <c r="C20" s="290">
        <v>2</v>
      </c>
      <c r="D20" s="291">
        <v>55.5</v>
      </c>
      <c r="E20" s="356">
        <v>49.73</v>
      </c>
      <c r="F20" s="117">
        <v>20</v>
      </c>
      <c r="G20" s="66">
        <f t="shared" si="0"/>
        <v>20</v>
      </c>
      <c r="H20" s="62"/>
    </row>
    <row r="21" spans="1:8" ht="15" customHeight="1" x14ac:dyDescent="0.25">
      <c r="A21" s="33">
        <v>4</v>
      </c>
      <c r="B21" s="44" t="s">
        <v>18</v>
      </c>
      <c r="C21" s="290">
        <v>3</v>
      </c>
      <c r="D21" s="291">
        <v>50</v>
      </c>
      <c r="E21" s="356">
        <v>49.73</v>
      </c>
      <c r="F21" s="117">
        <v>25</v>
      </c>
      <c r="G21" s="66">
        <f t="shared" si="0"/>
        <v>25</v>
      </c>
      <c r="H21" s="62"/>
    </row>
    <row r="22" spans="1:8" ht="15" customHeight="1" thickBot="1" x14ac:dyDescent="0.3">
      <c r="A22" s="33">
        <v>5</v>
      </c>
      <c r="B22" s="44" t="s">
        <v>10</v>
      </c>
      <c r="C22" s="290">
        <v>2</v>
      </c>
      <c r="D22" s="291">
        <v>49</v>
      </c>
      <c r="E22" s="356">
        <v>49.73</v>
      </c>
      <c r="F22" s="117">
        <v>28</v>
      </c>
      <c r="G22" s="66">
        <f t="shared" si="0"/>
        <v>28</v>
      </c>
      <c r="H22" s="62"/>
    </row>
    <row r="23" spans="1:8" s="81" customFormat="1" ht="15" customHeight="1" thickBot="1" x14ac:dyDescent="0.3">
      <c r="A23" s="174"/>
      <c r="B23" s="175" t="s">
        <v>63</v>
      </c>
      <c r="C23" s="176">
        <f>SUM(C24:C31)</f>
        <v>15</v>
      </c>
      <c r="D23" s="168">
        <f>AVERAGE(D24:D31)</f>
        <v>57.050000000000004</v>
      </c>
      <c r="E23" s="357">
        <v>49.73</v>
      </c>
      <c r="F23" s="177"/>
      <c r="G23" s="178"/>
      <c r="H23" s="62"/>
    </row>
    <row r="24" spans="1:8" ht="15" customHeight="1" x14ac:dyDescent="0.25">
      <c r="A24" s="9">
        <v>1</v>
      </c>
      <c r="B24" s="92" t="s">
        <v>67</v>
      </c>
      <c r="C24" s="318">
        <v>1</v>
      </c>
      <c r="D24" s="321">
        <v>66</v>
      </c>
      <c r="E24" s="363">
        <v>49.73</v>
      </c>
      <c r="F24" s="251">
        <v>6</v>
      </c>
      <c r="G24" s="123">
        <f t="shared" si="0"/>
        <v>6</v>
      </c>
      <c r="H24" s="62"/>
    </row>
    <row r="25" spans="1:8" ht="15" customHeight="1" x14ac:dyDescent="0.25">
      <c r="A25" s="9">
        <v>2</v>
      </c>
      <c r="B25" s="128" t="s">
        <v>22</v>
      </c>
      <c r="C25" s="294">
        <v>1</v>
      </c>
      <c r="D25" s="295">
        <v>62</v>
      </c>
      <c r="E25" s="354">
        <v>49.73</v>
      </c>
      <c r="F25" s="247">
        <v>10</v>
      </c>
      <c r="G25" s="66">
        <f t="shared" si="0"/>
        <v>10</v>
      </c>
      <c r="H25" s="62"/>
    </row>
    <row r="26" spans="1:8" ht="15" customHeight="1" x14ac:dyDescent="0.25">
      <c r="A26" s="9">
        <v>3</v>
      </c>
      <c r="B26" s="94" t="s">
        <v>7</v>
      </c>
      <c r="C26" s="316">
        <v>3</v>
      </c>
      <c r="D26" s="298">
        <v>60.6</v>
      </c>
      <c r="E26" s="362">
        <v>49.73</v>
      </c>
      <c r="F26" s="118">
        <v>12</v>
      </c>
      <c r="G26" s="66">
        <f t="shared" si="0"/>
        <v>12</v>
      </c>
      <c r="H26" s="62"/>
    </row>
    <row r="27" spans="1:8" ht="15" customHeight="1" x14ac:dyDescent="0.25">
      <c r="A27" s="9">
        <v>4</v>
      </c>
      <c r="B27" s="153" t="s">
        <v>68</v>
      </c>
      <c r="C27" s="319">
        <v>2</v>
      </c>
      <c r="D27" s="322">
        <v>58</v>
      </c>
      <c r="E27" s="364">
        <v>49.73</v>
      </c>
      <c r="F27" s="288">
        <v>14</v>
      </c>
      <c r="G27" s="66">
        <f t="shared" si="0"/>
        <v>14</v>
      </c>
      <c r="H27" s="62"/>
    </row>
    <row r="28" spans="1:8" ht="15" customHeight="1" x14ac:dyDescent="0.25">
      <c r="A28" s="9">
        <v>5</v>
      </c>
      <c r="B28" s="128" t="s">
        <v>100</v>
      </c>
      <c r="C28" s="294">
        <v>1</v>
      </c>
      <c r="D28" s="295">
        <v>56</v>
      </c>
      <c r="E28" s="354">
        <v>49.73</v>
      </c>
      <c r="F28" s="247">
        <v>17</v>
      </c>
      <c r="G28" s="66">
        <f t="shared" si="0"/>
        <v>17</v>
      </c>
      <c r="H28" s="62"/>
    </row>
    <row r="29" spans="1:8" ht="15" customHeight="1" x14ac:dyDescent="0.25">
      <c r="A29" s="9">
        <v>6</v>
      </c>
      <c r="B29" s="44" t="s">
        <v>8</v>
      </c>
      <c r="C29" s="290">
        <v>1</v>
      </c>
      <c r="D29" s="291">
        <v>54</v>
      </c>
      <c r="E29" s="356">
        <v>49.73</v>
      </c>
      <c r="F29" s="117">
        <v>21</v>
      </c>
      <c r="G29" s="66">
        <f t="shared" si="0"/>
        <v>21</v>
      </c>
      <c r="H29" s="62"/>
    </row>
    <row r="30" spans="1:8" ht="15" customHeight="1" x14ac:dyDescent="0.25">
      <c r="A30" s="9">
        <v>7</v>
      </c>
      <c r="B30" s="158" t="s">
        <v>31</v>
      </c>
      <c r="C30" s="320">
        <v>4</v>
      </c>
      <c r="D30" s="323">
        <v>52.8</v>
      </c>
      <c r="E30" s="365">
        <v>49.73</v>
      </c>
      <c r="F30" s="248">
        <v>23</v>
      </c>
      <c r="G30" s="66">
        <f t="shared" si="0"/>
        <v>23</v>
      </c>
      <c r="H30" s="62"/>
    </row>
    <row r="31" spans="1:8" ht="15" customHeight="1" thickBot="1" x14ac:dyDescent="0.3">
      <c r="A31" s="9">
        <v>8</v>
      </c>
      <c r="B31" s="44" t="s">
        <v>53</v>
      </c>
      <c r="C31" s="290">
        <v>2</v>
      </c>
      <c r="D31" s="291">
        <v>47</v>
      </c>
      <c r="E31" s="356">
        <v>49.73</v>
      </c>
      <c r="F31" s="117">
        <v>32</v>
      </c>
      <c r="G31" s="66">
        <f t="shared" si="0"/>
        <v>32</v>
      </c>
      <c r="H31" s="62"/>
    </row>
    <row r="32" spans="1:8" s="81" customFormat="1" ht="15" customHeight="1" thickBot="1" x14ac:dyDescent="0.3">
      <c r="A32" s="179"/>
      <c r="B32" s="175" t="s">
        <v>64</v>
      </c>
      <c r="C32" s="176">
        <f>SUM(C33:C37)</f>
        <v>8</v>
      </c>
      <c r="D32" s="168">
        <f>AVERAGE(D33:D37)</f>
        <v>47</v>
      </c>
      <c r="E32" s="357">
        <v>49.73</v>
      </c>
      <c r="F32" s="177"/>
      <c r="G32" s="178"/>
      <c r="H32" s="62"/>
    </row>
    <row r="33" spans="1:8" ht="15" customHeight="1" x14ac:dyDescent="0.25">
      <c r="A33" s="9">
        <v>1</v>
      </c>
      <c r="B33" s="44" t="s">
        <v>32</v>
      </c>
      <c r="C33" s="290">
        <v>1</v>
      </c>
      <c r="D33" s="291">
        <v>56</v>
      </c>
      <c r="E33" s="356">
        <v>49.73</v>
      </c>
      <c r="F33" s="117">
        <v>18</v>
      </c>
      <c r="G33" s="123">
        <f t="shared" si="0"/>
        <v>18</v>
      </c>
      <c r="H33" s="62"/>
    </row>
    <row r="34" spans="1:8" ht="15" customHeight="1" x14ac:dyDescent="0.25">
      <c r="A34" s="9">
        <v>2</v>
      </c>
      <c r="B34" s="94" t="s">
        <v>23</v>
      </c>
      <c r="C34" s="316">
        <v>2</v>
      </c>
      <c r="D34" s="298">
        <v>53</v>
      </c>
      <c r="E34" s="362">
        <v>49.73</v>
      </c>
      <c r="F34" s="118">
        <v>22</v>
      </c>
      <c r="G34" s="66">
        <f t="shared" si="0"/>
        <v>22</v>
      </c>
      <c r="H34" s="62"/>
    </row>
    <row r="35" spans="1:8" ht="15" customHeight="1" x14ac:dyDescent="0.25">
      <c r="A35" s="9">
        <v>3</v>
      </c>
      <c r="B35" s="44" t="s">
        <v>83</v>
      </c>
      <c r="C35" s="290">
        <v>1</v>
      </c>
      <c r="D35" s="291">
        <v>46</v>
      </c>
      <c r="E35" s="356">
        <v>49.73</v>
      </c>
      <c r="F35" s="117">
        <v>35</v>
      </c>
      <c r="G35" s="66">
        <f t="shared" si="0"/>
        <v>35</v>
      </c>
      <c r="H35" s="62"/>
    </row>
    <row r="36" spans="1:8" ht="15" customHeight="1" x14ac:dyDescent="0.25">
      <c r="A36" s="9">
        <v>4</v>
      </c>
      <c r="B36" s="94" t="s">
        <v>54</v>
      </c>
      <c r="C36" s="316">
        <v>2</v>
      </c>
      <c r="D36" s="298">
        <v>46</v>
      </c>
      <c r="E36" s="362">
        <v>49.73</v>
      </c>
      <c r="F36" s="118">
        <v>36</v>
      </c>
      <c r="G36" s="66">
        <f t="shared" si="0"/>
        <v>36</v>
      </c>
      <c r="H36" s="62"/>
    </row>
    <row r="37" spans="1:8" ht="15" customHeight="1" thickBot="1" x14ac:dyDescent="0.3">
      <c r="A37" s="9">
        <v>5</v>
      </c>
      <c r="B37" s="44" t="s">
        <v>24</v>
      </c>
      <c r="C37" s="290">
        <v>2</v>
      </c>
      <c r="D37" s="291">
        <v>34</v>
      </c>
      <c r="E37" s="356">
        <v>49.73</v>
      </c>
      <c r="F37" s="117">
        <v>47</v>
      </c>
      <c r="G37" s="66">
        <f t="shared" si="0"/>
        <v>47</v>
      </c>
      <c r="H37" s="62"/>
    </row>
    <row r="38" spans="1:8" s="81" customFormat="1" ht="15" customHeight="1" thickBot="1" x14ac:dyDescent="0.3">
      <c r="A38" s="179"/>
      <c r="B38" s="175" t="s">
        <v>65</v>
      </c>
      <c r="C38" s="176">
        <f>SUM(C39:C54)</f>
        <v>43</v>
      </c>
      <c r="D38" s="168">
        <f>AVERAGE(D39:D54)</f>
        <v>47.693749999999994</v>
      </c>
      <c r="E38" s="357">
        <v>49.73</v>
      </c>
      <c r="F38" s="177"/>
      <c r="G38" s="178"/>
      <c r="H38" s="62"/>
    </row>
    <row r="39" spans="1:8" ht="15" customHeight="1" x14ac:dyDescent="0.25">
      <c r="A39" s="37">
        <v>1</v>
      </c>
      <c r="B39" s="256" t="s">
        <v>93</v>
      </c>
      <c r="C39" s="325">
        <v>1</v>
      </c>
      <c r="D39" s="331">
        <v>80</v>
      </c>
      <c r="E39" s="366">
        <v>49.73</v>
      </c>
      <c r="F39" s="326">
        <v>3</v>
      </c>
      <c r="G39" s="123">
        <f t="shared" ref="G39:G61" si="1">F39</f>
        <v>3</v>
      </c>
      <c r="H39" s="62"/>
    </row>
    <row r="40" spans="1:8" ht="15" customHeight="1" x14ac:dyDescent="0.25">
      <c r="A40" s="33">
        <v>2</v>
      </c>
      <c r="B40" s="94" t="s">
        <v>90</v>
      </c>
      <c r="C40" s="316">
        <v>2</v>
      </c>
      <c r="D40" s="298">
        <v>70</v>
      </c>
      <c r="E40" s="362">
        <v>49.73</v>
      </c>
      <c r="F40" s="118">
        <v>5</v>
      </c>
      <c r="G40" s="66">
        <f t="shared" si="1"/>
        <v>5</v>
      </c>
      <c r="H40" s="62"/>
    </row>
    <row r="41" spans="1:8" ht="15" customHeight="1" x14ac:dyDescent="0.25">
      <c r="A41" s="33">
        <v>3</v>
      </c>
      <c r="B41" s="44" t="s">
        <v>4</v>
      </c>
      <c r="C41" s="290">
        <v>4</v>
      </c>
      <c r="D41" s="291">
        <v>56.5</v>
      </c>
      <c r="E41" s="356">
        <v>49.73</v>
      </c>
      <c r="F41" s="117">
        <v>16</v>
      </c>
      <c r="G41" s="66">
        <f t="shared" si="1"/>
        <v>16</v>
      </c>
      <c r="H41" s="62"/>
    </row>
    <row r="42" spans="1:8" ht="15" customHeight="1" x14ac:dyDescent="0.25">
      <c r="A42" s="33">
        <v>4</v>
      </c>
      <c r="B42" s="152" t="s">
        <v>95</v>
      </c>
      <c r="C42" s="327">
        <v>1</v>
      </c>
      <c r="D42" s="299">
        <v>50</v>
      </c>
      <c r="E42" s="367">
        <v>49.73</v>
      </c>
      <c r="F42" s="285">
        <v>26</v>
      </c>
      <c r="G42" s="66">
        <f t="shared" si="1"/>
        <v>26</v>
      </c>
      <c r="H42" s="62"/>
    </row>
    <row r="43" spans="1:8" ht="15" customHeight="1" x14ac:dyDescent="0.25">
      <c r="A43" s="33">
        <v>5</v>
      </c>
      <c r="B43" s="43" t="s">
        <v>76</v>
      </c>
      <c r="C43" s="328">
        <v>4</v>
      </c>
      <c r="D43" s="297">
        <v>50</v>
      </c>
      <c r="E43" s="368">
        <v>49.73</v>
      </c>
      <c r="F43" s="116">
        <v>27</v>
      </c>
      <c r="G43" s="66">
        <f t="shared" si="1"/>
        <v>27</v>
      </c>
      <c r="H43" s="62"/>
    </row>
    <row r="44" spans="1:8" ht="15" customHeight="1" x14ac:dyDescent="0.25">
      <c r="A44" s="33">
        <v>6</v>
      </c>
      <c r="B44" s="129" t="s">
        <v>55</v>
      </c>
      <c r="C44" s="329">
        <v>1</v>
      </c>
      <c r="D44" s="332">
        <v>49</v>
      </c>
      <c r="E44" s="369">
        <v>49.73</v>
      </c>
      <c r="F44" s="249">
        <v>29</v>
      </c>
      <c r="G44" s="66">
        <f t="shared" si="1"/>
        <v>29</v>
      </c>
      <c r="H44" s="62"/>
    </row>
    <row r="45" spans="1:8" ht="15" customHeight="1" x14ac:dyDescent="0.25">
      <c r="A45" s="33">
        <v>7</v>
      </c>
      <c r="B45" s="43" t="s">
        <v>77</v>
      </c>
      <c r="C45" s="328">
        <v>4</v>
      </c>
      <c r="D45" s="297">
        <v>49</v>
      </c>
      <c r="E45" s="368">
        <v>49.73</v>
      </c>
      <c r="F45" s="116">
        <v>30</v>
      </c>
      <c r="G45" s="66">
        <f t="shared" si="1"/>
        <v>30</v>
      </c>
      <c r="H45" s="62"/>
    </row>
    <row r="46" spans="1:8" ht="15" customHeight="1" x14ac:dyDescent="0.25">
      <c r="A46" s="33">
        <v>8</v>
      </c>
      <c r="B46" s="43" t="s">
        <v>96</v>
      </c>
      <c r="C46" s="328">
        <v>7</v>
      </c>
      <c r="D46" s="297">
        <v>47.3</v>
      </c>
      <c r="E46" s="368">
        <v>49.73</v>
      </c>
      <c r="F46" s="116">
        <v>31</v>
      </c>
      <c r="G46" s="66">
        <f t="shared" si="1"/>
        <v>31</v>
      </c>
      <c r="H46" s="62"/>
    </row>
    <row r="47" spans="1:8" ht="15" customHeight="1" x14ac:dyDescent="0.25">
      <c r="A47" s="33">
        <v>9</v>
      </c>
      <c r="B47" s="256" t="s">
        <v>79</v>
      </c>
      <c r="C47" s="325">
        <v>2</v>
      </c>
      <c r="D47" s="331">
        <v>47</v>
      </c>
      <c r="E47" s="366">
        <v>49.73</v>
      </c>
      <c r="F47" s="326">
        <v>33</v>
      </c>
      <c r="G47" s="66">
        <f t="shared" si="1"/>
        <v>33</v>
      </c>
      <c r="H47" s="62"/>
    </row>
    <row r="48" spans="1:8" ht="15" customHeight="1" x14ac:dyDescent="0.25">
      <c r="A48" s="33">
        <v>10</v>
      </c>
      <c r="B48" s="43" t="s">
        <v>3</v>
      </c>
      <c r="C48" s="328">
        <v>4</v>
      </c>
      <c r="D48" s="297">
        <v>47</v>
      </c>
      <c r="E48" s="368">
        <v>49.73</v>
      </c>
      <c r="F48" s="116">
        <v>34</v>
      </c>
      <c r="G48" s="66">
        <f t="shared" si="1"/>
        <v>34</v>
      </c>
      <c r="H48" s="62"/>
    </row>
    <row r="49" spans="1:8" ht="15" customHeight="1" x14ac:dyDescent="0.25">
      <c r="A49" s="33">
        <v>11</v>
      </c>
      <c r="B49" s="156" t="s">
        <v>92</v>
      </c>
      <c r="C49" s="300">
        <v>2</v>
      </c>
      <c r="D49" s="296">
        <v>43</v>
      </c>
      <c r="E49" s="370">
        <v>49.73</v>
      </c>
      <c r="F49" s="246">
        <v>39</v>
      </c>
      <c r="G49" s="66">
        <f t="shared" si="1"/>
        <v>39</v>
      </c>
      <c r="H49" s="62"/>
    </row>
    <row r="50" spans="1:8" ht="15" customHeight="1" x14ac:dyDescent="0.25">
      <c r="A50" s="33">
        <v>12</v>
      </c>
      <c r="B50" s="43" t="s">
        <v>78</v>
      </c>
      <c r="C50" s="328">
        <v>3</v>
      </c>
      <c r="D50" s="297">
        <v>43</v>
      </c>
      <c r="E50" s="368">
        <v>49.73</v>
      </c>
      <c r="F50" s="116">
        <v>40</v>
      </c>
      <c r="G50" s="66">
        <f t="shared" si="1"/>
        <v>40</v>
      </c>
      <c r="H50" s="62"/>
    </row>
    <row r="51" spans="1:8" ht="15" customHeight="1" x14ac:dyDescent="0.25">
      <c r="A51" s="33">
        <v>13</v>
      </c>
      <c r="B51" s="43" t="s">
        <v>91</v>
      </c>
      <c r="C51" s="328">
        <v>3</v>
      </c>
      <c r="D51" s="297">
        <v>42.3</v>
      </c>
      <c r="E51" s="368">
        <v>49.73</v>
      </c>
      <c r="F51" s="116">
        <v>41</v>
      </c>
      <c r="G51" s="66">
        <f t="shared" si="1"/>
        <v>41</v>
      </c>
      <c r="H51" s="62"/>
    </row>
    <row r="52" spans="1:8" ht="15" customHeight="1" x14ac:dyDescent="0.25">
      <c r="A52" s="33">
        <v>14</v>
      </c>
      <c r="B52" s="156" t="s">
        <v>97</v>
      </c>
      <c r="C52" s="300">
        <v>1</v>
      </c>
      <c r="D52" s="296">
        <v>40</v>
      </c>
      <c r="E52" s="370">
        <v>49.73</v>
      </c>
      <c r="F52" s="246">
        <v>42</v>
      </c>
      <c r="G52" s="66">
        <f t="shared" si="1"/>
        <v>42</v>
      </c>
      <c r="H52" s="62"/>
    </row>
    <row r="53" spans="1:8" ht="15" customHeight="1" x14ac:dyDescent="0.25">
      <c r="A53" s="33">
        <v>15</v>
      </c>
      <c r="B53" s="156" t="s">
        <v>2</v>
      </c>
      <c r="C53" s="300">
        <v>3</v>
      </c>
      <c r="D53" s="296">
        <v>37</v>
      </c>
      <c r="E53" s="370">
        <v>49.73</v>
      </c>
      <c r="F53" s="246">
        <v>43</v>
      </c>
      <c r="G53" s="66">
        <f t="shared" si="1"/>
        <v>43</v>
      </c>
      <c r="H53" s="62"/>
    </row>
    <row r="54" spans="1:8" ht="15" customHeight="1" thickBot="1" x14ac:dyDescent="0.3">
      <c r="A54" s="33">
        <v>16</v>
      </c>
      <c r="B54" s="156" t="s">
        <v>94</v>
      </c>
      <c r="C54" s="300">
        <v>1</v>
      </c>
      <c r="D54" s="296">
        <v>12</v>
      </c>
      <c r="E54" s="370">
        <v>49.73</v>
      </c>
      <c r="F54" s="246">
        <v>50</v>
      </c>
      <c r="G54" s="66">
        <f t="shared" si="1"/>
        <v>50</v>
      </c>
      <c r="H54" s="62"/>
    </row>
    <row r="55" spans="1:8" s="81" customFormat="1" ht="15" customHeight="1" thickBot="1" x14ac:dyDescent="0.3">
      <c r="A55" s="174"/>
      <c r="B55" s="181" t="s">
        <v>66</v>
      </c>
      <c r="C55" s="182">
        <f>SUM(C56:C61)</f>
        <v>15</v>
      </c>
      <c r="D55" s="183">
        <f>AVERAGE(D56:D61)</f>
        <v>42.027777777777779</v>
      </c>
      <c r="E55" s="372">
        <v>49.73</v>
      </c>
      <c r="F55" s="184"/>
      <c r="G55" s="178">
        <f t="shared" si="1"/>
        <v>0</v>
      </c>
      <c r="H55" s="62"/>
    </row>
    <row r="56" spans="1:8" ht="15" customHeight="1" x14ac:dyDescent="0.25">
      <c r="A56" s="35">
        <v>1</v>
      </c>
      <c r="B56" s="560" t="s">
        <v>17</v>
      </c>
      <c r="C56" s="561">
        <v>2</v>
      </c>
      <c r="D56" s="562">
        <v>58</v>
      </c>
      <c r="E56" s="563">
        <v>49.73</v>
      </c>
      <c r="F56" s="564">
        <v>15</v>
      </c>
      <c r="G56" s="65">
        <f t="shared" si="1"/>
        <v>15</v>
      </c>
      <c r="H56" s="62"/>
    </row>
    <row r="57" spans="1:8" ht="15" customHeight="1" x14ac:dyDescent="0.25">
      <c r="A57" s="33">
        <v>2</v>
      </c>
      <c r="B57" s="265" t="s">
        <v>98</v>
      </c>
      <c r="C57" s="335">
        <v>1</v>
      </c>
      <c r="D57" s="339">
        <v>52</v>
      </c>
      <c r="E57" s="374">
        <v>49.73</v>
      </c>
      <c r="F57" s="336">
        <v>24</v>
      </c>
      <c r="G57" s="66">
        <f t="shared" si="1"/>
        <v>24</v>
      </c>
      <c r="H57" s="62"/>
    </row>
    <row r="58" spans="1:8" ht="15" customHeight="1" x14ac:dyDescent="0.25">
      <c r="A58" s="33">
        <v>3</v>
      </c>
      <c r="B58" s="91" t="s">
        <v>30</v>
      </c>
      <c r="C58" s="309">
        <v>2</v>
      </c>
      <c r="D58" s="311">
        <v>46</v>
      </c>
      <c r="E58" s="355">
        <v>49.73</v>
      </c>
      <c r="F58" s="121">
        <v>37</v>
      </c>
      <c r="G58" s="66">
        <f t="shared" si="1"/>
        <v>37</v>
      </c>
      <c r="H58" s="62"/>
    </row>
    <row r="59" spans="1:8" s="139" customFormat="1" ht="15" customHeight="1" x14ac:dyDescent="0.25">
      <c r="A59" s="33">
        <v>4</v>
      </c>
      <c r="B59" s="44" t="s">
        <v>82</v>
      </c>
      <c r="C59" s="290">
        <v>6</v>
      </c>
      <c r="D59" s="291">
        <v>36.166666666666664</v>
      </c>
      <c r="E59" s="356">
        <v>49.73</v>
      </c>
      <c r="F59" s="117">
        <v>45</v>
      </c>
      <c r="G59" s="66">
        <f t="shared" si="1"/>
        <v>45</v>
      </c>
      <c r="H59" s="62"/>
    </row>
    <row r="60" spans="1:8" ht="15" customHeight="1" x14ac:dyDescent="0.25">
      <c r="A60" s="33">
        <v>5</v>
      </c>
      <c r="B60" s="44" t="s">
        <v>25</v>
      </c>
      <c r="C60" s="290">
        <v>2</v>
      </c>
      <c r="D60" s="291">
        <v>32</v>
      </c>
      <c r="E60" s="356">
        <v>49.73</v>
      </c>
      <c r="F60" s="117">
        <v>48</v>
      </c>
      <c r="G60" s="66">
        <f t="shared" si="1"/>
        <v>48</v>
      </c>
      <c r="H60" s="62"/>
    </row>
    <row r="61" spans="1:8" s="198" customFormat="1" ht="15" customHeight="1" thickBot="1" x14ac:dyDescent="0.3">
      <c r="A61" s="36">
        <v>6</v>
      </c>
      <c r="B61" s="154" t="s">
        <v>86</v>
      </c>
      <c r="C61" s="565">
        <v>2</v>
      </c>
      <c r="D61" s="566">
        <v>28</v>
      </c>
      <c r="E61" s="567">
        <v>49.73</v>
      </c>
      <c r="F61" s="568">
        <v>49</v>
      </c>
      <c r="G61" s="68">
        <f t="shared" si="1"/>
        <v>49</v>
      </c>
      <c r="H61" s="62"/>
    </row>
    <row r="62" spans="1:8" ht="15" customHeight="1" x14ac:dyDescent="0.25">
      <c r="A62" s="140" t="s">
        <v>74</v>
      </c>
      <c r="B62" s="64"/>
      <c r="C62" s="64"/>
      <c r="D62" s="180">
        <f>$D$4</f>
        <v>51.551333333333332</v>
      </c>
      <c r="E62" s="180"/>
      <c r="F62" s="64"/>
      <c r="G62" s="32"/>
    </row>
    <row r="63" spans="1:8" x14ac:dyDescent="0.25">
      <c r="A63" s="141" t="s">
        <v>75</v>
      </c>
      <c r="D63" s="138">
        <v>49.73</v>
      </c>
    </row>
  </sheetData>
  <mergeCells count="4">
    <mergeCell ref="G2:G3"/>
    <mergeCell ref="A2:A3"/>
    <mergeCell ref="B2:B3"/>
    <mergeCell ref="C2:F2"/>
  </mergeCells>
  <conditionalFormatting sqref="D4:D63">
    <cfRule type="cellIs" dxfId="36" priority="1989" operator="equal">
      <formula>$D$62</formula>
    </cfRule>
    <cfRule type="containsBlanks" dxfId="35" priority="1990">
      <formula>LEN(TRIM(D4))=0</formula>
    </cfRule>
    <cfRule type="cellIs" dxfId="34" priority="1991" operator="lessThan">
      <formula>50</formula>
    </cfRule>
    <cfRule type="cellIs" dxfId="33" priority="1992" operator="between">
      <formula>$D$62</formula>
      <formula>50</formula>
    </cfRule>
    <cfRule type="cellIs" dxfId="32" priority="1993" operator="between">
      <formula>74.99</formula>
      <formula>$D$62</formula>
    </cfRule>
    <cfRule type="cellIs" dxfId="31" priority="1994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42578125" bestFit="1" customWidth="1"/>
    <col min="2" max="2" width="18.7109375" style="198" customWidth="1"/>
    <col min="3" max="3" width="31.7109375" style="198" customWidth="1"/>
    <col min="4" max="5" width="7.7109375" style="198" customWidth="1"/>
  </cols>
  <sheetData>
    <row r="1" spans="1:12" x14ac:dyDescent="0.25">
      <c r="A1" s="32"/>
      <c r="B1" s="32"/>
      <c r="C1" s="32"/>
      <c r="D1" s="32"/>
      <c r="E1" s="32"/>
      <c r="G1" s="150"/>
      <c r="H1" s="40" t="s">
        <v>46</v>
      </c>
    </row>
    <row r="2" spans="1:12" ht="15.75" x14ac:dyDescent="0.25">
      <c r="A2" s="32"/>
      <c r="B2" s="32"/>
      <c r="C2" s="348" t="s">
        <v>36</v>
      </c>
      <c r="D2" s="32"/>
      <c r="E2" s="32"/>
      <c r="F2" s="12"/>
      <c r="G2" s="149"/>
      <c r="H2" s="40" t="s">
        <v>47</v>
      </c>
      <c r="I2" s="12"/>
      <c r="J2" s="12"/>
      <c r="K2" s="12"/>
      <c r="L2" s="12"/>
    </row>
    <row r="3" spans="1:12" ht="15.75" thickBot="1" x14ac:dyDescent="0.3">
      <c r="A3" s="32"/>
      <c r="B3" s="32"/>
      <c r="C3" s="32"/>
      <c r="D3" s="32"/>
      <c r="E3" s="32"/>
      <c r="G3" s="130"/>
      <c r="H3" s="40" t="s">
        <v>48</v>
      </c>
    </row>
    <row r="4" spans="1:12" ht="16.5" customHeight="1" thickBot="1" x14ac:dyDescent="0.3">
      <c r="A4" s="520" t="s">
        <v>16</v>
      </c>
      <c r="B4" s="524">
        <v>2022</v>
      </c>
      <c r="C4" s="522"/>
      <c r="D4" s="522"/>
      <c r="E4" s="523"/>
      <c r="G4" s="41"/>
      <c r="H4" s="40" t="s">
        <v>49</v>
      </c>
    </row>
    <row r="5" spans="1:12" ht="45.75" thickBot="1" x14ac:dyDescent="0.3">
      <c r="A5" s="521"/>
      <c r="B5" s="151" t="s">
        <v>15</v>
      </c>
      <c r="C5" s="266" t="s">
        <v>42</v>
      </c>
      <c r="D5" s="234" t="s">
        <v>43</v>
      </c>
      <c r="E5" s="39" t="s">
        <v>44</v>
      </c>
    </row>
    <row r="6" spans="1:12" x14ac:dyDescent="0.25">
      <c r="A6" s="229">
        <v>1</v>
      </c>
      <c r="B6" s="161" t="s">
        <v>14</v>
      </c>
      <c r="C6" s="342" t="s">
        <v>84</v>
      </c>
      <c r="D6" s="398">
        <v>49.73</v>
      </c>
      <c r="E6" s="277">
        <v>81.5</v>
      </c>
    </row>
    <row r="7" spans="1:12" x14ac:dyDescent="0.25">
      <c r="A7" s="159">
        <v>2</v>
      </c>
      <c r="B7" s="24" t="s">
        <v>14</v>
      </c>
      <c r="C7" s="343" t="s">
        <v>19</v>
      </c>
      <c r="D7" s="399">
        <v>49.73</v>
      </c>
      <c r="E7" s="278">
        <v>80</v>
      </c>
    </row>
    <row r="8" spans="1:12" x14ac:dyDescent="0.25">
      <c r="A8" s="159">
        <v>3</v>
      </c>
      <c r="B8" s="24" t="s">
        <v>1</v>
      </c>
      <c r="C8" s="343" t="s">
        <v>93</v>
      </c>
      <c r="D8" s="399">
        <v>49.73</v>
      </c>
      <c r="E8" s="278">
        <v>80</v>
      </c>
    </row>
    <row r="9" spans="1:12" x14ac:dyDescent="0.25">
      <c r="A9" s="159">
        <v>4</v>
      </c>
      <c r="B9" s="24" t="s">
        <v>9</v>
      </c>
      <c r="C9" s="343" t="s">
        <v>89</v>
      </c>
      <c r="D9" s="399">
        <v>49.73</v>
      </c>
      <c r="E9" s="278">
        <v>72</v>
      </c>
    </row>
    <row r="10" spans="1:12" x14ac:dyDescent="0.25">
      <c r="A10" s="159">
        <v>5</v>
      </c>
      <c r="B10" s="24" t="s">
        <v>1</v>
      </c>
      <c r="C10" s="343" t="s">
        <v>90</v>
      </c>
      <c r="D10" s="399">
        <v>49.73</v>
      </c>
      <c r="E10" s="278">
        <v>70</v>
      </c>
    </row>
    <row r="11" spans="1:12" x14ac:dyDescent="0.25">
      <c r="A11" s="159">
        <v>6</v>
      </c>
      <c r="B11" s="24" t="s">
        <v>6</v>
      </c>
      <c r="C11" s="343" t="s">
        <v>67</v>
      </c>
      <c r="D11" s="399">
        <v>49.73</v>
      </c>
      <c r="E11" s="278">
        <v>66</v>
      </c>
    </row>
    <row r="12" spans="1:12" x14ac:dyDescent="0.25">
      <c r="A12" s="159">
        <v>7</v>
      </c>
      <c r="B12" s="24" t="s">
        <v>11</v>
      </c>
      <c r="C12" s="343" t="s">
        <v>12</v>
      </c>
      <c r="D12" s="399">
        <v>49.73</v>
      </c>
      <c r="E12" s="278">
        <v>65</v>
      </c>
    </row>
    <row r="13" spans="1:12" x14ac:dyDescent="0.25">
      <c r="A13" s="159">
        <v>8</v>
      </c>
      <c r="B13" s="24" t="s">
        <v>9</v>
      </c>
      <c r="C13" s="343" t="s">
        <v>99</v>
      </c>
      <c r="D13" s="399">
        <v>49.73</v>
      </c>
      <c r="E13" s="278">
        <v>64</v>
      </c>
    </row>
    <row r="14" spans="1:12" x14ac:dyDescent="0.25">
      <c r="A14" s="159">
        <v>9</v>
      </c>
      <c r="B14" s="24" t="s">
        <v>14</v>
      </c>
      <c r="C14" s="343" t="s">
        <v>85</v>
      </c>
      <c r="D14" s="399">
        <v>49.73</v>
      </c>
      <c r="E14" s="278">
        <v>62</v>
      </c>
    </row>
    <row r="15" spans="1:12" ht="15.75" thickBot="1" x14ac:dyDescent="0.3">
      <c r="A15" s="160">
        <v>10</v>
      </c>
      <c r="B15" s="232" t="s">
        <v>6</v>
      </c>
      <c r="C15" s="344" t="s">
        <v>22</v>
      </c>
      <c r="D15" s="400">
        <v>49.73</v>
      </c>
      <c r="E15" s="279">
        <v>62</v>
      </c>
    </row>
    <row r="16" spans="1:12" x14ac:dyDescent="0.25">
      <c r="A16" s="230">
        <v>11</v>
      </c>
      <c r="B16" s="38" t="s">
        <v>14</v>
      </c>
      <c r="C16" s="345" t="s">
        <v>21</v>
      </c>
      <c r="D16" s="401">
        <v>49.73</v>
      </c>
      <c r="E16" s="280">
        <v>61.7</v>
      </c>
    </row>
    <row r="17" spans="1:5" x14ac:dyDescent="0.25">
      <c r="A17" s="159">
        <v>12</v>
      </c>
      <c r="B17" s="24" t="s">
        <v>6</v>
      </c>
      <c r="C17" s="343" t="s">
        <v>7</v>
      </c>
      <c r="D17" s="399">
        <v>49.73</v>
      </c>
      <c r="E17" s="278">
        <v>60.6</v>
      </c>
    </row>
    <row r="18" spans="1:5" x14ac:dyDescent="0.25">
      <c r="A18" s="159">
        <v>13</v>
      </c>
      <c r="B18" s="24" t="s">
        <v>14</v>
      </c>
      <c r="C18" s="343" t="s">
        <v>60</v>
      </c>
      <c r="D18" s="399">
        <v>49.73</v>
      </c>
      <c r="E18" s="278">
        <v>59</v>
      </c>
    </row>
    <row r="19" spans="1:5" x14ac:dyDescent="0.25">
      <c r="A19" s="159">
        <v>14</v>
      </c>
      <c r="B19" s="24" t="s">
        <v>6</v>
      </c>
      <c r="C19" s="343" t="s">
        <v>68</v>
      </c>
      <c r="D19" s="399">
        <v>49.73</v>
      </c>
      <c r="E19" s="278">
        <v>58</v>
      </c>
    </row>
    <row r="20" spans="1:5" x14ac:dyDescent="0.25">
      <c r="A20" s="159">
        <v>15</v>
      </c>
      <c r="B20" s="24" t="s">
        <v>0</v>
      </c>
      <c r="C20" s="343" t="s">
        <v>17</v>
      </c>
      <c r="D20" s="399">
        <v>49.73</v>
      </c>
      <c r="E20" s="278">
        <v>58</v>
      </c>
    </row>
    <row r="21" spans="1:5" x14ac:dyDescent="0.25">
      <c r="A21" s="159">
        <v>16</v>
      </c>
      <c r="B21" s="24" t="s">
        <v>1</v>
      </c>
      <c r="C21" s="343" t="s">
        <v>4</v>
      </c>
      <c r="D21" s="399">
        <v>49.73</v>
      </c>
      <c r="E21" s="278">
        <v>56.5</v>
      </c>
    </row>
    <row r="22" spans="1:5" x14ac:dyDescent="0.25">
      <c r="A22" s="159">
        <v>17</v>
      </c>
      <c r="B22" s="24" t="s">
        <v>6</v>
      </c>
      <c r="C22" s="343" t="s">
        <v>100</v>
      </c>
      <c r="D22" s="399">
        <v>49.73</v>
      </c>
      <c r="E22" s="278">
        <v>56</v>
      </c>
    </row>
    <row r="23" spans="1:5" x14ac:dyDescent="0.25">
      <c r="A23" s="159">
        <v>18</v>
      </c>
      <c r="B23" s="24" t="s">
        <v>5</v>
      </c>
      <c r="C23" s="343" t="s">
        <v>32</v>
      </c>
      <c r="D23" s="399">
        <v>49.73</v>
      </c>
      <c r="E23" s="278">
        <v>56</v>
      </c>
    </row>
    <row r="24" spans="1:5" x14ac:dyDescent="0.25">
      <c r="A24" s="159">
        <v>19</v>
      </c>
      <c r="B24" s="24" t="s">
        <v>11</v>
      </c>
      <c r="C24" s="343" t="s">
        <v>88</v>
      </c>
      <c r="D24" s="399">
        <v>49.73</v>
      </c>
      <c r="E24" s="278">
        <v>55.5</v>
      </c>
    </row>
    <row r="25" spans="1:5" ht="15.75" thickBot="1" x14ac:dyDescent="0.3">
      <c r="A25" s="231">
        <v>20</v>
      </c>
      <c r="B25" s="233" t="s">
        <v>9</v>
      </c>
      <c r="C25" s="346" t="s">
        <v>72</v>
      </c>
      <c r="D25" s="402">
        <v>49.73</v>
      </c>
      <c r="E25" s="281">
        <v>55.5</v>
      </c>
    </row>
    <row r="26" spans="1:5" x14ac:dyDescent="0.25">
      <c r="A26" s="229">
        <v>21</v>
      </c>
      <c r="B26" s="161" t="s">
        <v>6</v>
      </c>
      <c r="C26" s="342" t="s">
        <v>8</v>
      </c>
      <c r="D26" s="398">
        <v>49.73</v>
      </c>
      <c r="E26" s="277">
        <v>54</v>
      </c>
    </row>
    <row r="27" spans="1:5" x14ac:dyDescent="0.25">
      <c r="A27" s="159">
        <v>22</v>
      </c>
      <c r="B27" s="24" t="s">
        <v>5</v>
      </c>
      <c r="C27" s="343" t="s">
        <v>23</v>
      </c>
      <c r="D27" s="399">
        <v>49.73</v>
      </c>
      <c r="E27" s="278">
        <v>53</v>
      </c>
    </row>
    <row r="28" spans="1:5" x14ac:dyDescent="0.25">
      <c r="A28" s="159">
        <v>23</v>
      </c>
      <c r="B28" s="24" t="s">
        <v>6</v>
      </c>
      <c r="C28" s="343" t="s">
        <v>31</v>
      </c>
      <c r="D28" s="399">
        <v>49.73</v>
      </c>
      <c r="E28" s="278">
        <v>52.8</v>
      </c>
    </row>
    <row r="29" spans="1:5" x14ac:dyDescent="0.25">
      <c r="A29" s="159">
        <v>24</v>
      </c>
      <c r="B29" s="24" t="s">
        <v>0</v>
      </c>
      <c r="C29" s="343" t="s">
        <v>98</v>
      </c>
      <c r="D29" s="399">
        <v>49.73</v>
      </c>
      <c r="E29" s="278">
        <v>52</v>
      </c>
    </row>
    <row r="30" spans="1:5" x14ac:dyDescent="0.25">
      <c r="A30" s="159">
        <v>25</v>
      </c>
      <c r="B30" s="24" t="s">
        <v>9</v>
      </c>
      <c r="C30" s="343" t="s">
        <v>18</v>
      </c>
      <c r="D30" s="399">
        <v>49.73</v>
      </c>
      <c r="E30" s="278">
        <v>50</v>
      </c>
    </row>
    <row r="31" spans="1:5" x14ac:dyDescent="0.25">
      <c r="A31" s="159">
        <v>26</v>
      </c>
      <c r="B31" s="24" t="s">
        <v>1</v>
      </c>
      <c r="C31" s="343" t="s">
        <v>95</v>
      </c>
      <c r="D31" s="399">
        <v>49.73</v>
      </c>
      <c r="E31" s="278">
        <v>50</v>
      </c>
    </row>
    <row r="32" spans="1:5" x14ac:dyDescent="0.25">
      <c r="A32" s="159">
        <v>27</v>
      </c>
      <c r="B32" s="24" t="s">
        <v>1</v>
      </c>
      <c r="C32" s="343" t="s">
        <v>76</v>
      </c>
      <c r="D32" s="399">
        <v>49.73</v>
      </c>
      <c r="E32" s="278">
        <v>50</v>
      </c>
    </row>
    <row r="33" spans="1:5" x14ac:dyDescent="0.25">
      <c r="A33" s="159">
        <v>28</v>
      </c>
      <c r="B33" s="24" t="s">
        <v>9</v>
      </c>
      <c r="C33" s="343" t="s">
        <v>10</v>
      </c>
      <c r="D33" s="399">
        <v>49.73</v>
      </c>
      <c r="E33" s="278">
        <v>49</v>
      </c>
    </row>
    <row r="34" spans="1:5" x14ac:dyDescent="0.25">
      <c r="A34" s="159">
        <v>29</v>
      </c>
      <c r="B34" s="24" t="s">
        <v>1</v>
      </c>
      <c r="C34" s="343" t="s">
        <v>55</v>
      </c>
      <c r="D34" s="399">
        <v>49.73</v>
      </c>
      <c r="E34" s="278">
        <v>49</v>
      </c>
    </row>
    <row r="35" spans="1:5" ht="15.75" thickBot="1" x14ac:dyDescent="0.3">
      <c r="A35" s="160">
        <v>30</v>
      </c>
      <c r="B35" s="232" t="s">
        <v>1</v>
      </c>
      <c r="C35" s="344" t="s">
        <v>77</v>
      </c>
      <c r="D35" s="400">
        <v>49.73</v>
      </c>
      <c r="E35" s="279">
        <v>49</v>
      </c>
    </row>
    <row r="36" spans="1:5" x14ac:dyDescent="0.25">
      <c r="A36" s="229">
        <v>31</v>
      </c>
      <c r="B36" s="161" t="s">
        <v>1</v>
      </c>
      <c r="C36" s="342" t="s">
        <v>96</v>
      </c>
      <c r="D36" s="398">
        <v>49.73</v>
      </c>
      <c r="E36" s="277">
        <v>47.3</v>
      </c>
    </row>
    <row r="37" spans="1:5" x14ac:dyDescent="0.25">
      <c r="A37" s="159">
        <v>32</v>
      </c>
      <c r="B37" s="24" t="s">
        <v>6</v>
      </c>
      <c r="C37" s="343" t="s">
        <v>53</v>
      </c>
      <c r="D37" s="399">
        <v>49.73</v>
      </c>
      <c r="E37" s="278">
        <v>47</v>
      </c>
    </row>
    <row r="38" spans="1:5" x14ac:dyDescent="0.25">
      <c r="A38" s="159">
        <v>33</v>
      </c>
      <c r="B38" s="24" t="s">
        <v>1</v>
      </c>
      <c r="C38" s="343" t="s">
        <v>79</v>
      </c>
      <c r="D38" s="399">
        <v>49.73</v>
      </c>
      <c r="E38" s="278">
        <v>47</v>
      </c>
    </row>
    <row r="39" spans="1:5" x14ac:dyDescent="0.25">
      <c r="A39" s="159">
        <v>34</v>
      </c>
      <c r="B39" s="24" t="s">
        <v>1</v>
      </c>
      <c r="C39" s="343" t="s">
        <v>3</v>
      </c>
      <c r="D39" s="399">
        <v>49.73</v>
      </c>
      <c r="E39" s="278">
        <v>47</v>
      </c>
    </row>
    <row r="40" spans="1:5" x14ac:dyDescent="0.25">
      <c r="A40" s="159">
        <v>35</v>
      </c>
      <c r="B40" s="24" t="s">
        <v>5</v>
      </c>
      <c r="C40" s="343" t="s">
        <v>83</v>
      </c>
      <c r="D40" s="399">
        <v>49.73</v>
      </c>
      <c r="E40" s="278">
        <v>46</v>
      </c>
    </row>
    <row r="41" spans="1:5" x14ac:dyDescent="0.25">
      <c r="A41" s="159">
        <v>36</v>
      </c>
      <c r="B41" s="24" t="s">
        <v>5</v>
      </c>
      <c r="C41" s="343" t="s">
        <v>54</v>
      </c>
      <c r="D41" s="399">
        <v>49.73</v>
      </c>
      <c r="E41" s="278">
        <v>46</v>
      </c>
    </row>
    <row r="42" spans="1:5" x14ac:dyDescent="0.25">
      <c r="A42" s="159">
        <v>37</v>
      </c>
      <c r="B42" s="24" t="s">
        <v>0</v>
      </c>
      <c r="C42" s="343" t="s">
        <v>30</v>
      </c>
      <c r="D42" s="399">
        <v>49.73</v>
      </c>
      <c r="E42" s="278">
        <v>46</v>
      </c>
    </row>
    <row r="43" spans="1:5" x14ac:dyDescent="0.25">
      <c r="A43" s="159">
        <v>38</v>
      </c>
      <c r="B43" s="24" t="s">
        <v>11</v>
      </c>
      <c r="C43" s="343" t="s">
        <v>87</v>
      </c>
      <c r="D43" s="399">
        <v>49.73</v>
      </c>
      <c r="E43" s="278">
        <v>45</v>
      </c>
    </row>
    <row r="44" spans="1:5" x14ac:dyDescent="0.25">
      <c r="A44" s="159">
        <v>39</v>
      </c>
      <c r="B44" s="24" t="s">
        <v>1</v>
      </c>
      <c r="C44" s="343" t="s">
        <v>92</v>
      </c>
      <c r="D44" s="399">
        <v>49.73</v>
      </c>
      <c r="E44" s="278">
        <v>43</v>
      </c>
    </row>
    <row r="45" spans="1:5" ht="15.75" thickBot="1" x14ac:dyDescent="0.3">
      <c r="A45" s="160">
        <v>40</v>
      </c>
      <c r="B45" s="232" t="s">
        <v>1</v>
      </c>
      <c r="C45" s="344" t="s">
        <v>78</v>
      </c>
      <c r="D45" s="400">
        <v>49.73</v>
      </c>
      <c r="E45" s="279">
        <v>43</v>
      </c>
    </row>
    <row r="46" spans="1:5" x14ac:dyDescent="0.25">
      <c r="A46" s="229">
        <v>41</v>
      </c>
      <c r="B46" s="161" t="s">
        <v>1</v>
      </c>
      <c r="C46" s="342" t="s">
        <v>91</v>
      </c>
      <c r="D46" s="398">
        <v>49.73</v>
      </c>
      <c r="E46" s="277">
        <v>42.3</v>
      </c>
    </row>
    <row r="47" spans="1:5" x14ac:dyDescent="0.25">
      <c r="A47" s="159">
        <v>42</v>
      </c>
      <c r="B47" s="24" t="s">
        <v>1</v>
      </c>
      <c r="C47" s="343" t="s">
        <v>97</v>
      </c>
      <c r="D47" s="399">
        <v>49.73</v>
      </c>
      <c r="E47" s="278">
        <v>40</v>
      </c>
    </row>
    <row r="48" spans="1:5" x14ac:dyDescent="0.25">
      <c r="A48" s="159">
        <v>43</v>
      </c>
      <c r="B48" s="24" t="s">
        <v>1</v>
      </c>
      <c r="C48" s="343" t="s">
        <v>2</v>
      </c>
      <c r="D48" s="399">
        <v>49.73</v>
      </c>
      <c r="E48" s="278">
        <v>37</v>
      </c>
    </row>
    <row r="49" spans="1:5" x14ac:dyDescent="0.25">
      <c r="A49" s="159">
        <v>44</v>
      </c>
      <c r="B49" s="24" t="s">
        <v>11</v>
      </c>
      <c r="C49" s="343" t="s">
        <v>13</v>
      </c>
      <c r="D49" s="399">
        <v>49.73</v>
      </c>
      <c r="E49" s="278">
        <v>36.700000000000003</v>
      </c>
    </row>
    <row r="50" spans="1:5" x14ac:dyDescent="0.25">
      <c r="A50" s="159">
        <v>45</v>
      </c>
      <c r="B50" s="24" t="s">
        <v>0</v>
      </c>
      <c r="C50" s="343" t="s">
        <v>82</v>
      </c>
      <c r="D50" s="399">
        <v>49.73</v>
      </c>
      <c r="E50" s="278">
        <v>36.166666666666664</v>
      </c>
    </row>
    <row r="51" spans="1:5" x14ac:dyDescent="0.25">
      <c r="A51" s="159">
        <v>46</v>
      </c>
      <c r="B51" s="24" t="s">
        <v>14</v>
      </c>
      <c r="C51" s="343" t="s">
        <v>20</v>
      </c>
      <c r="D51" s="399">
        <v>49.73</v>
      </c>
      <c r="E51" s="278">
        <v>34</v>
      </c>
    </row>
    <row r="52" spans="1:5" x14ac:dyDescent="0.25">
      <c r="A52" s="159">
        <v>47</v>
      </c>
      <c r="B52" s="24" t="s">
        <v>5</v>
      </c>
      <c r="C52" s="343" t="s">
        <v>24</v>
      </c>
      <c r="D52" s="399">
        <v>49.73</v>
      </c>
      <c r="E52" s="278">
        <v>34</v>
      </c>
    </row>
    <row r="53" spans="1:5" x14ac:dyDescent="0.25">
      <c r="A53" s="159">
        <v>48</v>
      </c>
      <c r="B53" s="24" t="s">
        <v>0</v>
      </c>
      <c r="C53" s="343" t="s">
        <v>25</v>
      </c>
      <c r="D53" s="399">
        <v>49.73</v>
      </c>
      <c r="E53" s="278">
        <v>32</v>
      </c>
    </row>
    <row r="54" spans="1:5" x14ac:dyDescent="0.25">
      <c r="A54" s="159">
        <v>49</v>
      </c>
      <c r="B54" s="24" t="s">
        <v>0</v>
      </c>
      <c r="C54" s="343" t="s">
        <v>86</v>
      </c>
      <c r="D54" s="399">
        <v>49.73</v>
      </c>
      <c r="E54" s="278">
        <v>28</v>
      </c>
    </row>
    <row r="55" spans="1:5" ht="15.75" thickBot="1" x14ac:dyDescent="0.3">
      <c r="A55" s="160">
        <v>50</v>
      </c>
      <c r="B55" s="232" t="s">
        <v>1</v>
      </c>
      <c r="C55" s="344" t="s">
        <v>94</v>
      </c>
      <c r="D55" s="400">
        <v>49.73</v>
      </c>
      <c r="E55" s="279">
        <v>12</v>
      </c>
    </row>
    <row r="56" spans="1:5" x14ac:dyDescent="0.25">
      <c r="A56" s="25"/>
      <c r="B56" s="25"/>
      <c r="C56" s="347" t="s">
        <v>45</v>
      </c>
      <c r="D56" s="25"/>
      <c r="E56" s="2">
        <f>AVERAGE(E6:E55)</f>
        <v>51.551333333333332</v>
      </c>
    </row>
    <row r="57" spans="1:5" x14ac:dyDescent="0.25">
      <c r="A57" s="25"/>
      <c r="B57" s="25"/>
      <c r="C57" s="25"/>
      <c r="D57" s="25"/>
      <c r="E57" s="25"/>
    </row>
    <row r="58" spans="1:5" x14ac:dyDescent="0.25">
      <c r="A58" s="32"/>
      <c r="B58" s="32"/>
      <c r="C58" s="32"/>
      <c r="D58" s="32"/>
      <c r="E58" s="32"/>
    </row>
  </sheetData>
  <sortState ref="B60:C110">
    <sortCondition ref="B115"/>
  </sortState>
  <mergeCells count="2">
    <mergeCell ref="A4:A5"/>
    <mergeCell ref="B4:E4"/>
  </mergeCells>
  <conditionalFormatting sqref="E6:E55">
    <cfRule type="cellIs" dxfId="30" priority="1866" operator="lessThan">
      <formula>50</formula>
    </cfRule>
    <cfRule type="cellIs" dxfId="29" priority="1867" operator="between">
      <formula>$E$56</formula>
      <formula>50</formula>
    </cfRule>
    <cfRule type="cellIs" dxfId="28" priority="1868" operator="between">
      <formula>74.99</formula>
      <formula>$E$56</formula>
    </cfRule>
    <cfRule type="cellIs" dxfId="27" priority="1869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zoomScale="90" zoomScaleNormal="90" workbookViewId="0">
      <pane xSplit="6" ySplit="5" topLeftCell="G6" activePane="bottomRight" state="frozen"/>
      <selection pane="topRight" activeCell="G1" sqref="G1"/>
      <selection pane="bottomLeft" activeCell="A7" sqref="A7"/>
      <selection pane="bottomRight" activeCell="C4" sqref="C4:C5"/>
    </sheetView>
  </sheetViews>
  <sheetFormatPr defaultRowHeight="15" x14ac:dyDescent="0.25"/>
  <cols>
    <col min="1" max="1" width="4.85546875" customWidth="1"/>
    <col min="2" max="2" width="19.28515625" bestFit="1" customWidth="1"/>
    <col min="3" max="3" width="31.7109375" customWidth="1"/>
    <col min="4" max="7" width="7.7109375" style="198" customWidth="1"/>
    <col min="8" max="8" width="8.7109375" customWidth="1"/>
    <col min="9" max="9" width="6.7109375" customWidth="1"/>
  </cols>
  <sheetData>
    <row r="1" spans="1:11" x14ac:dyDescent="0.25">
      <c r="J1" s="150"/>
      <c r="K1" s="40" t="s">
        <v>46</v>
      </c>
    </row>
    <row r="2" spans="1:11" ht="15.75" x14ac:dyDescent="0.25">
      <c r="B2" s="525" t="s">
        <v>36</v>
      </c>
      <c r="C2" s="525"/>
      <c r="D2" s="304"/>
      <c r="E2" s="304"/>
      <c r="F2" s="304"/>
      <c r="G2" s="69"/>
      <c r="J2" s="149"/>
      <c r="K2" s="40" t="s">
        <v>47</v>
      </c>
    </row>
    <row r="3" spans="1:11" ht="15.75" thickBot="1" x14ac:dyDescent="0.3">
      <c r="J3" s="130"/>
      <c r="K3" s="40" t="s">
        <v>48</v>
      </c>
    </row>
    <row r="4" spans="1:11" ht="15.75" customHeight="1" thickBot="1" x14ac:dyDescent="0.3">
      <c r="A4" s="526" t="s">
        <v>16</v>
      </c>
      <c r="B4" s="533" t="s">
        <v>15</v>
      </c>
      <c r="C4" s="531" t="s">
        <v>35</v>
      </c>
      <c r="D4" s="528">
        <v>2022</v>
      </c>
      <c r="E4" s="529"/>
      <c r="F4" s="530"/>
      <c r="G4" s="547" t="s">
        <v>37</v>
      </c>
      <c r="H4" s="545" t="s">
        <v>38</v>
      </c>
      <c r="I4" s="26"/>
      <c r="J4" s="41"/>
      <c r="K4" s="40" t="s">
        <v>49</v>
      </c>
    </row>
    <row r="5" spans="1:11" ht="35.25" customHeight="1" thickBot="1" x14ac:dyDescent="0.3">
      <c r="A5" s="527"/>
      <c r="B5" s="534"/>
      <c r="C5" s="532"/>
      <c r="D5" s="244" t="s">
        <v>39</v>
      </c>
      <c r="E5" s="305" t="s">
        <v>40</v>
      </c>
      <c r="F5" s="245" t="s">
        <v>41</v>
      </c>
      <c r="G5" s="481">
        <v>2022</v>
      </c>
      <c r="H5" s="546"/>
      <c r="I5" s="26"/>
    </row>
    <row r="6" spans="1:11" ht="15" customHeight="1" x14ac:dyDescent="0.25">
      <c r="A6" s="35">
        <v>1</v>
      </c>
      <c r="B6" s="53" t="s">
        <v>14</v>
      </c>
      <c r="C6" s="243" t="s">
        <v>84</v>
      </c>
      <c r="D6" s="434">
        <v>2</v>
      </c>
      <c r="E6" s="445">
        <v>81.5</v>
      </c>
      <c r="F6" s="414">
        <v>49.73</v>
      </c>
      <c r="G6" s="548">
        <v>1</v>
      </c>
      <c r="H6" s="65">
        <f>SUM(G6:G6)</f>
        <v>1</v>
      </c>
      <c r="I6" s="26"/>
    </row>
    <row r="7" spans="1:11" ht="15" customHeight="1" x14ac:dyDescent="0.25">
      <c r="A7" s="33">
        <v>2</v>
      </c>
      <c r="B7" s="98" t="s">
        <v>14</v>
      </c>
      <c r="C7" s="238" t="s">
        <v>19</v>
      </c>
      <c r="D7" s="426">
        <v>1</v>
      </c>
      <c r="E7" s="295">
        <v>80</v>
      </c>
      <c r="F7" s="406">
        <v>49.73</v>
      </c>
      <c r="G7" s="549">
        <v>2</v>
      </c>
      <c r="H7" s="66">
        <f>SUM(G7:G7)</f>
        <v>2</v>
      </c>
      <c r="I7" s="26"/>
    </row>
    <row r="8" spans="1:11" s="81" customFormat="1" ht="15" customHeight="1" x14ac:dyDescent="0.25">
      <c r="A8" s="33">
        <v>3</v>
      </c>
      <c r="B8" s="49" t="s">
        <v>1</v>
      </c>
      <c r="C8" s="238" t="s">
        <v>93</v>
      </c>
      <c r="D8" s="426">
        <v>1</v>
      </c>
      <c r="E8" s="295">
        <v>80</v>
      </c>
      <c r="F8" s="406">
        <v>49.73</v>
      </c>
      <c r="G8" s="549">
        <v>3</v>
      </c>
      <c r="H8" s="66">
        <f>SUM(G8:G8)</f>
        <v>3</v>
      </c>
      <c r="I8" s="26"/>
    </row>
    <row r="9" spans="1:11" ht="15" customHeight="1" x14ac:dyDescent="0.25">
      <c r="A9" s="33">
        <v>4</v>
      </c>
      <c r="B9" s="50" t="s">
        <v>9</v>
      </c>
      <c r="C9" s="239" t="s">
        <v>89</v>
      </c>
      <c r="D9" s="453">
        <v>1</v>
      </c>
      <c r="E9" s="340">
        <v>72</v>
      </c>
      <c r="F9" s="454">
        <v>49.73</v>
      </c>
      <c r="G9" s="549">
        <v>4</v>
      </c>
      <c r="H9" s="66">
        <f>SUM(G9:G9)</f>
        <v>4</v>
      </c>
      <c r="I9" s="27"/>
    </row>
    <row r="10" spans="1:11" ht="15" customHeight="1" x14ac:dyDescent="0.25">
      <c r="A10" s="33">
        <v>5</v>
      </c>
      <c r="B10" s="50" t="s">
        <v>1</v>
      </c>
      <c r="C10" s="250" t="s">
        <v>90</v>
      </c>
      <c r="D10" s="429">
        <v>2</v>
      </c>
      <c r="E10" s="321">
        <v>70</v>
      </c>
      <c r="F10" s="409">
        <v>49.73</v>
      </c>
      <c r="G10" s="549">
        <v>5</v>
      </c>
      <c r="H10" s="66">
        <f>SUM(G10:G10)</f>
        <v>5</v>
      </c>
      <c r="I10" s="27"/>
    </row>
    <row r="11" spans="1:11" ht="15" customHeight="1" x14ac:dyDescent="0.25">
      <c r="A11" s="33">
        <v>6</v>
      </c>
      <c r="B11" s="49" t="s">
        <v>6</v>
      </c>
      <c r="C11" s="444" t="s">
        <v>67</v>
      </c>
      <c r="D11" s="432">
        <v>1</v>
      </c>
      <c r="E11" s="311">
        <v>66</v>
      </c>
      <c r="F11" s="412">
        <v>49.73</v>
      </c>
      <c r="G11" s="549">
        <v>6</v>
      </c>
      <c r="H11" s="252">
        <f>SUM(G11:G11)</f>
        <v>6</v>
      </c>
      <c r="I11" s="27"/>
    </row>
    <row r="12" spans="1:11" s="81" customFormat="1" ht="15" customHeight="1" x14ac:dyDescent="0.25">
      <c r="A12" s="33">
        <v>7</v>
      </c>
      <c r="B12" s="50" t="s">
        <v>11</v>
      </c>
      <c r="C12" s="236" t="s">
        <v>12</v>
      </c>
      <c r="D12" s="427">
        <v>1</v>
      </c>
      <c r="E12" s="296">
        <v>65</v>
      </c>
      <c r="F12" s="407">
        <v>49.73</v>
      </c>
      <c r="G12" s="549">
        <v>7</v>
      </c>
      <c r="H12" s="66">
        <f>SUM(G12:G12)</f>
        <v>7</v>
      </c>
      <c r="I12" s="27"/>
    </row>
    <row r="13" spans="1:11" s="81" customFormat="1" ht="15" customHeight="1" x14ac:dyDescent="0.25">
      <c r="A13" s="33">
        <v>8</v>
      </c>
      <c r="B13" s="55" t="s">
        <v>9</v>
      </c>
      <c r="C13" s="237" t="s">
        <v>99</v>
      </c>
      <c r="D13" s="425">
        <v>1</v>
      </c>
      <c r="E13" s="291">
        <v>64</v>
      </c>
      <c r="F13" s="405">
        <v>49.73</v>
      </c>
      <c r="G13" s="549">
        <v>8</v>
      </c>
      <c r="H13" s="67">
        <f>SUM(G13:G13)</f>
        <v>8</v>
      </c>
      <c r="I13" s="27"/>
    </row>
    <row r="14" spans="1:11" s="81" customFormat="1" ht="15" customHeight="1" x14ac:dyDescent="0.25">
      <c r="A14" s="33">
        <v>9</v>
      </c>
      <c r="B14" s="49" t="s">
        <v>14</v>
      </c>
      <c r="C14" s="240" t="s">
        <v>85</v>
      </c>
      <c r="D14" s="430">
        <v>1</v>
      </c>
      <c r="E14" s="293">
        <v>62</v>
      </c>
      <c r="F14" s="410">
        <v>49.73</v>
      </c>
      <c r="G14" s="549">
        <v>9</v>
      </c>
      <c r="H14" s="66">
        <f>SUM(G14:G14)</f>
        <v>9</v>
      </c>
      <c r="I14" s="27"/>
    </row>
    <row r="15" spans="1:11" ht="15" customHeight="1" thickBot="1" x14ac:dyDescent="0.3">
      <c r="A15" s="36">
        <v>10</v>
      </c>
      <c r="B15" s="58" t="s">
        <v>6</v>
      </c>
      <c r="C15" s="283" t="s">
        <v>22</v>
      </c>
      <c r="D15" s="443">
        <v>1</v>
      </c>
      <c r="E15" s="451">
        <v>62</v>
      </c>
      <c r="F15" s="424">
        <v>49.73</v>
      </c>
      <c r="G15" s="550">
        <v>10</v>
      </c>
      <c r="H15" s="68">
        <f>SUM(G15:G15)</f>
        <v>10</v>
      </c>
      <c r="I15" s="27"/>
    </row>
    <row r="16" spans="1:11" ht="15" customHeight="1" x14ac:dyDescent="0.25">
      <c r="A16" s="35">
        <v>11</v>
      </c>
      <c r="B16" s="53" t="s">
        <v>14</v>
      </c>
      <c r="C16" s="235" t="s">
        <v>21</v>
      </c>
      <c r="D16" s="442">
        <v>2</v>
      </c>
      <c r="E16" s="448">
        <v>61.7</v>
      </c>
      <c r="F16" s="423">
        <v>49.73</v>
      </c>
      <c r="G16" s="551">
        <v>11</v>
      </c>
      <c r="H16" s="446">
        <f>SUM(G16:G16)</f>
        <v>11</v>
      </c>
      <c r="I16" s="27"/>
    </row>
    <row r="17" spans="1:9" ht="15" customHeight="1" x14ac:dyDescent="0.25">
      <c r="A17" s="33">
        <v>12</v>
      </c>
      <c r="B17" s="50" t="s">
        <v>6</v>
      </c>
      <c r="C17" s="447" t="s">
        <v>7</v>
      </c>
      <c r="D17" s="425">
        <v>3</v>
      </c>
      <c r="E17" s="291">
        <v>60.6</v>
      </c>
      <c r="F17" s="405">
        <v>49.73</v>
      </c>
      <c r="G17" s="549">
        <v>12</v>
      </c>
      <c r="H17" s="124">
        <f>SUM(G17:G17)</f>
        <v>12</v>
      </c>
      <c r="I17" s="27"/>
    </row>
    <row r="18" spans="1:9" s="81" customFormat="1" ht="15" customHeight="1" x14ac:dyDescent="0.25">
      <c r="A18" s="33">
        <v>13</v>
      </c>
      <c r="B18" s="49" t="s">
        <v>14</v>
      </c>
      <c r="C18" s="447" t="s">
        <v>60</v>
      </c>
      <c r="D18" s="425">
        <v>3</v>
      </c>
      <c r="E18" s="291">
        <v>59</v>
      </c>
      <c r="F18" s="405">
        <v>49.73</v>
      </c>
      <c r="G18" s="549">
        <v>13</v>
      </c>
      <c r="H18" s="252">
        <f>SUM(G18:G18)</f>
        <v>13</v>
      </c>
      <c r="I18" s="27"/>
    </row>
    <row r="19" spans="1:9" ht="15" customHeight="1" x14ac:dyDescent="0.25">
      <c r="A19" s="33">
        <v>14</v>
      </c>
      <c r="B19" s="50" t="s">
        <v>6</v>
      </c>
      <c r="C19" s="237" t="s">
        <v>68</v>
      </c>
      <c r="D19" s="425">
        <v>2</v>
      </c>
      <c r="E19" s="291">
        <v>58</v>
      </c>
      <c r="F19" s="405">
        <v>49.73</v>
      </c>
      <c r="G19" s="549">
        <v>14</v>
      </c>
      <c r="H19" s="66">
        <f>SUM(G19:G19)</f>
        <v>14</v>
      </c>
      <c r="I19" s="27"/>
    </row>
    <row r="20" spans="1:9" s="81" customFormat="1" ht="15" customHeight="1" x14ac:dyDescent="0.25">
      <c r="A20" s="33">
        <v>15</v>
      </c>
      <c r="B20" s="98" t="s">
        <v>0</v>
      </c>
      <c r="C20" s="238" t="s">
        <v>17</v>
      </c>
      <c r="D20" s="426">
        <v>2</v>
      </c>
      <c r="E20" s="295">
        <v>58</v>
      </c>
      <c r="F20" s="406">
        <v>49.73</v>
      </c>
      <c r="G20" s="549">
        <v>15</v>
      </c>
      <c r="H20" s="66">
        <f>SUM(G20:G20)</f>
        <v>15</v>
      </c>
      <c r="I20" s="27"/>
    </row>
    <row r="21" spans="1:9" s="139" customFormat="1" ht="15" customHeight="1" x14ac:dyDescent="0.25">
      <c r="A21" s="33">
        <v>16</v>
      </c>
      <c r="B21" s="50" t="s">
        <v>1</v>
      </c>
      <c r="C21" s="456" t="s">
        <v>4</v>
      </c>
      <c r="D21" s="431">
        <v>4</v>
      </c>
      <c r="E21" s="297">
        <v>56.5</v>
      </c>
      <c r="F21" s="411">
        <v>49.73</v>
      </c>
      <c r="G21" s="549">
        <v>16</v>
      </c>
      <c r="H21" s="66">
        <f>SUM(G21:G21)</f>
        <v>16</v>
      </c>
      <c r="I21" s="27"/>
    </row>
    <row r="22" spans="1:9" ht="15" customHeight="1" x14ac:dyDescent="0.25">
      <c r="A22" s="33">
        <v>17</v>
      </c>
      <c r="B22" s="50" t="s">
        <v>6</v>
      </c>
      <c r="C22" s="237" t="s">
        <v>100</v>
      </c>
      <c r="D22" s="425">
        <v>1</v>
      </c>
      <c r="E22" s="291">
        <v>56</v>
      </c>
      <c r="F22" s="405">
        <v>49.73</v>
      </c>
      <c r="G22" s="549">
        <v>17</v>
      </c>
      <c r="H22" s="66">
        <f>SUM(G22:G22)</f>
        <v>17</v>
      </c>
      <c r="I22" s="27"/>
    </row>
    <row r="23" spans="1:9" s="81" customFormat="1" ht="15" customHeight="1" x14ac:dyDescent="0.25">
      <c r="A23" s="33">
        <v>18</v>
      </c>
      <c r="B23" s="49" t="s">
        <v>5</v>
      </c>
      <c r="C23" s="237" t="s">
        <v>32</v>
      </c>
      <c r="D23" s="425">
        <v>1</v>
      </c>
      <c r="E23" s="291">
        <v>56</v>
      </c>
      <c r="F23" s="405">
        <v>49.73</v>
      </c>
      <c r="G23" s="549">
        <v>18</v>
      </c>
      <c r="H23" s="66">
        <f>SUM(G23:G23)</f>
        <v>18</v>
      </c>
      <c r="I23" s="27"/>
    </row>
    <row r="24" spans="1:9" s="81" customFormat="1" ht="15" customHeight="1" x14ac:dyDescent="0.25">
      <c r="A24" s="33">
        <v>19</v>
      </c>
      <c r="B24" s="49" t="s">
        <v>11</v>
      </c>
      <c r="C24" s="237" t="s">
        <v>88</v>
      </c>
      <c r="D24" s="425">
        <v>2</v>
      </c>
      <c r="E24" s="291">
        <v>55.5</v>
      </c>
      <c r="F24" s="405">
        <v>49.73</v>
      </c>
      <c r="G24" s="549">
        <v>19</v>
      </c>
      <c r="H24" s="66">
        <f>SUM(G24:G24)</f>
        <v>19</v>
      </c>
      <c r="I24" s="27"/>
    </row>
    <row r="25" spans="1:9" ht="15" customHeight="1" thickBot="1" x14ac:dyDescent="0.3">
      <c r="A25" s="36">
        <v>20</v>
      </c>
      <c r="B25" s="57" t="s">
        <v>9</v>
      </c>
      <c r="C25" s="470" t="s">
        <v>72</v>
      </c>
      <c r="D25" s="466">
        <v>2</v>
      </c>
      <c r="E25" s="467">
        <v>55.5</v>
      </c>
      <c r="F25" s="468">
        <v>49.73</v>
      </c>
      <c r="G25" s="552">
        <v>20</v>
      </c>
      <c r="H25" s="124">
        <f>SUM(G25:G25)</f>
        <v>20</v>
      </c>
      <c r="I25" s="27"/>
    </row>
    <row r="26" spans="1:9" ht="15" customHeight="1" x14ac:dyDescent="0.25">
      <c r="A26" s="35">
        <v>21</v>
      </c>
      <c r="B26" s="103" t="s">
        <v>6</v>
      </c>
      <c r="C26" s="452" t="s">
        <v>8</v>
      </c>
      <c r="D26" s="462">
        <v>1</v>
      </c>
      <c r="E26" s="301">
        <v>54</v>
      </c>
      <c r="F26" s="464">
        <v>49.73</v>
      </c>
      <c r="G26" s="548">
        <v>21</v>
      </c>
      <c r="H26" s="65">
        <f>SUM(G26:G26)</f>
        <v>21</v>
      </c>
      <c r="I26" s="27"/>
    </row>
    <row r="27" spans="1:9" ht="15" customHeight="1" x14ac:dyDescent="0.25">
      <c r="A27" s="33">
        <v>22</v>
      </c>
      <c r="B27" s="98" t="s">
        <v>5</v>
      </c>
      <c r="C27" s="289" t="s">
        <v>23</v>
      </c>
      <c r="D27" s="437">
        <v>2</v>
      </c>
      <c r="E27" s="449">
        <v>53</v>
      </c>
      <c r="F27" s="418">
        <v>49.73</v>
      </c>
      <c r="G27" s="549">
        <v>22</v>
      </c>
      <c r="H27" s="66">
        <f>SUM(G27:G27)</f>
        <v>22</v>
      </c>
      <c r="I27" s="27"/>
    </row>
    <row r="28" spans="1:9" s="139" customFormat="1" ht="15" customHeight="1" x14ac:dyDescent="0.25">
      <c r="A28" s="33">
        <v>23</v>
      </c>
      <c r="B28" s="50" t="s">
        <v>6</v>
      </c>
      <c r="C28" s="240" t="s">
        <v>31</v>
      </c>
      <c r="D28" s="430">
        <v>4</v>
      </c>
      <c r="E28" s="293">
        <v>52.8</v>
      </c>
      <c r="F28" s="410">
        <v>49.73</v>
      </c>
      <c r="G28" s="549">
        <v>23</v>
      </c>
      <c r="H28" s="66">
        <f>SUM(G28:G28)</f>
        <v>23</v>
      </c>
      <c r="I28" s="27"/>
    </row>
    <row r="29" spans="1:9" s="81" customFormat="1" ht="15" customHeight="1" x14ac:dyDescent="0.25">
      <c r="A29" s="33">
        <v>24</v>
      </c>
      <c r="B29" s="50" t="s">
        <v>0</v>
      </c>
      <c r="C29" s="456" t="s">
        <v>98</v>
      </c>
      <c r="D29" s="403">
        <v>1</v>
      </c>
      <c r="E29" s="459">
        <v>52</v>
      </c>
      <c r="F29" s="415">
        <v>49.73</v>
      </c>
      <c r="G29" s="549">
        <v>24</v>
      </c>
      <c r="H29" s="66">
        <f>SUM(G29:G29)</f>
        <v>24</v>
      </c>
      <c r="I29" s="27"/>
    </row>
    <row r="30" spans="1:9" ht="15" customHeight="1" x14ac:dyDescent="0.25">
      <c r="A30" s="33">
        <v>25</v>
      </c>
      <c r="B30" s="46" t="s">
        <v>9</v>
      </c>
      <c r="C30" s="242" t="s">
        <v>18</v>
      </c>
      <c r="D30" s="432">
        <v>3</v>
      </c>
      <c r="E30" s="311">
        <v>50</v>
      </c>
      <c r="F30" s="412">
        <v>49.73</v>
      </c>
      <c r="G30" s="549">
        <v>25</v>
      </c>
      <c r="H30" s="66">
        <f>SUM(G30:G30)</f>
        <v>25</v>
      </c>
      <c r="I30" s="27"/>
    </row>
    <row r="31" spans="1:9" s="81" customFormat="1" ht="15" customHeight="1" x14ac:dyDescent="0.25">
      <c r="A31" s="33">
        <v>26</v>
      </c>
      <c r="B31" s="50" t="s">
        <v>1</v>
      </c>
      <c r="C31" s="237" t="s">
        <v>95</v>
      </c>
      <c r="D31" s="425">
        <v>1</v>
      </c>
      <c r="E31" s="291">
        <v>50</v>
      </c>
      <c r="F31" s="405">
        <v>49.73</v>
      </c>
      <c r="G31" s="549">
        <v>26</v>
      </c>
      <c r="H31" s="66">
        <f>SUM(G31:G31)</f>
        <v>26</v>
      </c>
      <c r="I31" s="27"/>
    </row>
    <row r="32" spans="1:9" ht="15" customHeight="1" x14ac:dyDescent="0.25">
      <c r="A32" s="33">
        <v>27</v>
      </c>
      <c r="B32" s="49" t="s">
        <v>1</v>
      </c>
      <c r="C32" s="237" t="s">
        <v>76</v>
      </c>
      <c r="D32" s="425">
        <v>4</v>
      </c>
      <c r="E32" s="291">
        <v>50</v>
      </c>
      <c r="F32" s="405">
        <v>49.73</v>
      </c>
      <c r="G32" s="549">
        <v>27</v>
      </c>
      <c r="H32" s="66">
        <f>SUM(G32:G32)</f>
        <v>27</v>
      </c>
      <c r="I32" s="27"/>
    </row>
    <row r="33" spans="1:9" s="81" customFormat="1" ht="15" customHeight="1" x14ac:dyDescent="0.25">
      <c r="A33" s="33">
        <v>28</v>
      </c>
      <c r="B33" s="98" t="s">
        <v>9</v>
      </c>
      <c r="C33" s="287" t="s">
        <v>10</v>
      </c>
      <c r="D33" s="433">
        <v>2</v>
      </c>
      <c r="E33" s="322">
        <v>49</v>
      </c>
      <c r="F33" s="413">
        <v>49.73</v>
      </c>
      <c r="G33" s="549">
        <v>28</v>
      </c>
      <c r="H33" s="66">
        <f>SUM(G33:G33)</f>
        <v>28</v>
      </c>
      <c r="I33" s="27"/>
    </row>
    <row r="34" spans="1:9" s="139" customFormat="1" ht="15" customHeight="1" x14ac:dyDescent="0.25">
      <c r="A34" s="33">
        <v>29</v>
      </c>
      <c r="B34" s="49" t="s">
        <v>1</v>
      </c>
      <c r="C34" s="444" t="s">
        <v>55</v>
      </c>
      <c r="D34" s="432">
        <v>1</v>
      </c>
      <c r="E34" s="311">
        <v>49</v>
      </c>
      <c r="F34" s="412">
        <v>49.73</v>
      </c>
      <c r="G34" s="549">
        <v>29</v>
      </c>
      <c r="H34" s="66">
        <f>SUM(G34:G34)</f>
        <v>29</v>
      </c>
      <c r="I34" s="27"/>
    </row>
    <row r="35" spans="1:9" s="81" customFormat="1" ht="15" customHeight="1" thickBot="1" x14ac:dyDescent="0.3">
      <c r="A35" s="36">
        <v>30</v>
      </c>
      <c r="B35" s="58" t="s">
        <v>1</v>
      </c>
      <c r="C35" s="457" t="s">
        <v>77</v>
      </c>
      <c r="D35" s="458">
        <v>4</v>
      </c>
      <c r="E35" s="460">
        <v>49</v>
      </c>
      <c r="F35" s="461">
        <v>49.73</v>
      </c>
      <c r="G35" s="550">
        <v>30</v>
      </c>
      <c r="H35" s="68">
        <f>SUM(G35:G35)</f>
        <v>30</v>
      </c>
      <c r="I35" s="27"/>
    </row>
    <row r="36" spans="1:9" ht="15" customHeight="1" x14ac:dyDescent="0.25">
      <c r="A36" s="35">
        <v>31</v>
      </c>
      <c r="B36" s="54" t="s">
        <v>1</v>
      </c>
      <c r="C36" s="282" t="s">
        <v>96</v>
      </c>
      <c r="D36" s="440">
        <v>7</v>
      </c>
      <c r="E36" s="450">
        <v>47.3</v>
      </c>
      <c r="F36" s="421">
        <v>49.73</v>
      </c>
      <c r="G36" s="551">
        <v>31</v>
      </c>
      <c r="H36" s="123">
        <f>SUM(G36:G36)</f>
        <v>31</v>
      </c>
      <c r="I36" s="27"/>
    </row>
    <row r="37" spans="1:9" ht="15" customHeight="1" x14ac:dyDescent="0.25">
      <c r="A37" s="33">
        <v>32</v>
      </c>
      <c r="B37" s="50" t="s">
        <v>6</v>
      </c>
      <c r="C37" s="241" t="s">
        <v>53</v>
      </c>
      <c r="D37" s="431">
        <v>2</v>
      </c>
      <c r="E37" s="297">
        <v>47</v>
      </c>
      <c r="F37" s="411">
        <v>49.73</v>
      </c>
      <c r="G37" s="549">
        <v>32</v>
      </c>
      <c r="H37" s="66">
        <f>SUM(G37:G37)</f>
        <v>32</v>
      </c>
      <c r="I37" s="27"/>
    </row>
    <row r="38" spans="1:9" s="139" customFormat="1" ht="15" customHeight="1" x14ac:dyDescent="0.25">
      <c r="A38" s="33">
        <v>33</v>
      </c>
      <c r="B38" s="50" t="s">
        <v>1</v>
      </c>
      <c r="C38" s="237" t="s">
        <v>79</v>
      </c>
      <c r="D38" s="441">
        <v>2</v>
      </c>
      <c r="E38" s="302">
        <v>47</v>
      </c>
      <c r="F38" s="422">
        <v>49.73</v>
      </c>
      <c r="G38" s="549">
        <v>33</v>
      </c>
      <c r="H38" s="66">
        <f>SUM(G38:G38)</f>
        <v>33</v>
      </c>
      <c r="I38" s="27"/>
    </row>
    <row r="39" spans="1:9" s="81" customFormat="1" ht="15" customHeight="1" x14ac:dyDescent="0.25">
      <c r="A39" s="33">
        <v>34</v>
      </c>
      <c r="B39" s="98" t="s">
        <v>1</v>
      </c>
      <c r="C39" s="239" t="s">
        <v>3</v>
      </c>
      <c r="D39" s="428">
        <v>4</v>
      </c>
      <c r="E39" s="298">
        <v>47</v>
      </c>
      <c r="F39" s="408">
        <v>49.73</v>
      </c>
      <c r="G39" s="549">
        <v>34</v>
      </c>
      <c r="H39" s="66">
        <f>SUM(G39:G39)</f>
        <v>34</v>
      </c>
      <c r="I39" s="27"/>
    </row>
    <row r="40" spans="1:9" s="139" customFormat="1" ht="15" customHeight="1" x14ac:dyDescent="0.25">
      <c r="A40" s="33">
        <v>35</v>
      </c>
      <c r="B40" s="50" t="s">
        <v>5</v>
      </c>
      <c r="C40" s="447" t="s">
        <v>83</v>
      </c>
      <c r="D40" s="428">
        <v>1</v>
      </c>
      <c r="E40" s="298">
        <v>46</v>
      </c>
      <c r="F40" s="408">
        <v>49.73</v>
      </c>
      <c r="G40" s="549">
        <v>35</v>
      </c>
      <c r="H40" s="66">
        <f>SUM(G40:G40)</f>
        <v>35</v>
      </c>
      <c r="I40" s="27"/>
    </row>
    <row r="41" spans="1:9" s="81" customFormat="1" ht="15" customHeight="1" x14ac:dyDescent="0.25">
      <c r="A41" s="33">
        <v>36</v>
      </c>
      <c r="B41" s="50" t="s">
        <v>5</v>
      </c>
      <c r="C41" s="241" t="s">
        <v>54</v>
      </c>
      <c r="D41" s="431">
        <v>2</v>
      </c>
      <c r="E41" s="297">
        <v>46</v>
      </c>
      <c r="F41" s="411">
        <v>49.73</v>
      </c>
      <c r="G41" s="549">
        <v>36</v>
      </c>
      <c r="H41" s="66">
        <f>SUM(G41:G41)</f>
        <v>36</v>
      </c>
      <c r="I41" s="27"/>
    </row>
    <row r="42" spans="1:9" ht="15" customHeight="1" x14ac:dyDescent="0.25">
      <c r="A42" s="33">
        <v>37</v>
      </c>
      <c r="B42" s="55" t="s">
        <v>0</v>
      </c>
      <c r="C42" s="237" t="s">
        <v>30</v>
      </c>
      <c r="D42" s="425">
        <v>2</v>
      </c>
      <c r="E42" s="291">
        <v>46</v>
      </c>
      <c r="F42" s="405">
        <v>49.73</v>
      </c>
      <c r="G42" s="549">
        <v>37</v>
      </c>
      <c r="H42" s="67">
        <f>SUM(G42:G42)</f>
        <v>37</v>
      </c>
      <c r="I42" s="27"/>
    </row>
    <row r="43" spans="1:9" ht="15" customHeight="1" x14ac:dyDescent="0.25">
      <c r="A43" s="33">
        <v>38</v>
      </c>
      <c r="B43" s="49" t="s">
        <v>11</v>
      </c>
      <c r="C43" s="237" t="s">
        <v>87</v>
      </c>
      <c r="D43" s="425">
        <v>3</v>
      </c>
      <c r="E43" s="291">
        <v>45</v>
      </c>
      <c r="F43" s="405">
        <v>49.73</v>
      </c>
      <c r="G43" s="549">
        <v>38</v>
      </c>
      <c r="H43" s="66">
        <f>SUM(G43:G43)</f>
        <v>38</v>
      </c>
      <c r="I43" s="27"/>
    </row>
    <row r="44" spans="1:9" ht="15" customHeight="1" x14ac:dyDescent="0.25">
      <c r="A44" s="34">
        <v>39</v>
      </c>
      <c r="B44" s="51" t="s">
        <v>1</v>
      </c>
      <c r="C44" s="284" t="s">
        <v>92</v>
      </c>
      <c r="D44" s="436">
        <v>2</v>
      </c>
      <c r="E44" s="463">
        <v>43</v>
      </c>
      <c r="F44" s="417">
        <v>49.73</v>
      </c>
      <c r="G44" s="552">
        <v>39</v>
      </c>
      <c r="H44" s="124">
        <f>SUM(G44:G44)</f>
        <v>39</v>
      </c>
      <c r="I44" s="27"/>
    </row>
    <row r="45" spans="1:9" s="139" customFormat="1" ht="15" customHeight="1" thickBot="1" x14ac:dyDescent="0.3">
      <c r="A45" s="36">
        <v>40</v>
      </c>
      <c r="B45" s="57" t="s">
        <v>1</v>
      </c>
      <c r="C45" s="465" t="s">
        <v>78</v>
      </c>
      <c r="D45" s="466">
        <v>3</v>
      </c>
      <c r="E45" s="467">
        <v>43</v>
      </c>
      <c r="F45" s="468">
        <v>49.73</v>
      </c>
      <c r="G45" s="550">
        <v>40</v>
      </c>
      <c r="H45" s="68">
        <f>SUM(G45:G45)</f>
        <v>40</v>
      </c>
      <c r="I45" s="27"/>
    </row>
    <row r="46" spans="1:9" ht="15" customHeight="1" x14ac:dyDescent="0.25">
      <c r="A46" s="35">
        <v>41</v>
      </c>
      <c r="B46" s="259" t="s">
        <v>1</v>
      </c>
      <c r="C46" s="472" t="s">
        <v>91</v>
      </c>
      <c r="D46" s="475">
        <v>3</v>
      </c>
      <c r="E46" s="477">
        <v>42.3</v>
      </c>
      <c r="F46" s="480">
        <v>49.73</v>
      </c>
      <c r="G46" s="553">
        <v>41</v>
      </c>
      <c r="H46" s="131">
        <f>SUM(G46:G46)</f>
        <v>41</v>
      </c>
      <c r="I46" s="27"/>
    </row>
    <row r="47" spans="1:9" ht="15" customHeight="1" x14ac:dyDescent="0.25">
      <c r="A47" s="162">
        <v>42</v>
      </c>
      <c r="B47" s="98" t="s">
        <v>1</v>
      </c>
      <c r="C47" s="455" t="s">
        <v>97</v>
      </c>
      <c r="D47" s="439">
        <v>1</v>
      </c>
      <c r="E47" s="299">
        <v>40</v>
      </c>
      <c r="F47" s="420">
        <v>49.73</v>
      </c>
      <c r="G47" s="549">
        <v>42</v>
      </c>
      <c r="H47" s="66">
        <f>SUM(G47:G47)</f>
        <v>42</v>
      </c>
      <c r="I47" s="27"/>
    </row>
    <row r="48" spans="1:9" ht="15" customHeight="1" x14ac:dyDescent="0.25">
      <c r="A48" s="33">
        <v>43</v>
      </c>
      <c r="B48" s="50" t="s">
        <v>1</v>
      </c>
      <c r="C48" s="456" t="s">
        <v>2</v>
      </c>
      <c r="D48" s="431">
        <v>3</v>
      </c>
      <c r="E48" s="297">
        <v>37</v>
      </c>
      <c r="F48" s="411">
        <v>49.73</v>
      </c>
      <c r="G48" s="549">
        <v>43</v>
      </c>
      <c r="H48" s="66">
        <f>SUM(G48:G48)</f>
        <v>43</v>
      </c>
      <c r="I48" s="27"/>
    </row>
    <row r="49" spans="1:9" ht="15" customHeight="1" x14ac:dyDescent="0.25">
      <c r="A49" s="33">
        <v>44</v>
      </c>
      <c r="B49" s="50" t="s">
        <v>11</v>
      </c>
      <c r="C49" s="236" t="s">
        <v>13</v>
      </c>
      <c r="D49" s="427">
        <v>3</v>
      </c>
      <c r="E49" s="296">
        <v>36.700000000000003</v>
      </c>
      <c r="F49" s="407">
        <v>49.73</v>
      </c>
      <c r="G49" s="549">
        <v>44</v>
      </c>
      <c r="H49" s="66">
        <f>SUM(G49:G49)</f>
        <v>44</v>
      </c>
      <c r="I49" s="27"/>
    </row>
    <row r="50" spans="1:9" s="139" customFormat="1" ht="15" customHeight="1" x14ac:dyDescent="0.25">
      <c r="A50" s="33">
        <v>45</v>
      </c>
      <c r="B50" s="50" t="s">
        <v>0</v>
      </c>
      <c r="C50" s="456" t="s">
        <v>82</v>
      </c>
      <c r="D50" s="438">
        <v>6</v>
      </c>
      <c r="E50" s="331">
        <v>36.166666666666664</v>
      </c>
      <c r="F50" s="419">
        <v>49.73</v>
      </c>
      <c r="G50" s="549">
        <v>45</v>
      </c>
      <c r="H50" s="66">
        <f>SUM(G50:G50)</f>
        <v>45</v>
      </c>
      <c r="I50" s="27"/>
    </row>
    <row r="51" spans="1:9" s="81" customFormat="1" ht="15" customHeight="1" x14ac:dyDescent="0.25">
      <c r="A51" s="33">
        <v>46</v>
      </c>
      <c r="B51" s="50" t="s">
        <v>14</v>
      </c>
      <c r="C51" s="258" t="s">
        <v>20</v>
      </c>
      <c r="D51" s="474">
        <v>1</v>
      </c>
      <c r="E51" s="476">
        <v>34</v>
      </c>
      <c r="F51" s="479">
        <v>49.73</v>
      </c>
      <c r="G51" s="549">
        <v>46</v>
      </c>
      <c r="H51" s="66">
        <f>SUM(G51:G51)</f>
        <v>46</v>
      </c>
      <c r="I51" s="27"/>
    </row>
    <row r="52" spans="1:9" ht="15" customHeight="1" x14ac:dyDescent="0.25">
      <c r="A52" s="33">
        <v>47</v>
      </c>
      <c r="B52" s="50" t="s">
        <v>5</v>
      </c>
      <c r="C52" s="456" t="s">
        <v>24</v>
      </c>
      <c r="D52" s="438">
        <v>2</v>
      </c>
      <c r="E52" s="331">
        <v>34</v>
      </c>
      <c r="F52" s="419">
        <v>49.73</v>
      </c>
      <c r="G52" s="549">
        <v>47</v>
      </c>
      <c r="H52" s="66">
        <f>SUM(G52:G52)</f>
        <v>47</v>
      </c>
      <c r="I52" s="27"/>
    </row>
    <row r="53" spans="1:9" ht="15" customHeight="1" x14ac:dyDescent="0.25">
      <c r="A53" s="33">
        <v>48</v>
      </c>
      <c r="B53" s="50" t="s">
        <v>0</v>
      </c>
      <c r="C53" s="456" t="s">
        <v>25</v>
      </c>
      <c r="D53" s="431">
        <v>2</v>
      </c>
      <c r="E53" s="297">
        <v>32</v>
      </c>
      <c r="F53" s="411">
        <v>49.73</v>
      </c>
      <c r="G53" s="549">
        <v>48</v>
      </c>
      <c r="H53" s="66">
        <f>SUM(G53:G53)</f>
        <v>48</v>
      </c>
      <c r="I53" s="27"/>
    </row>
    <row r="54" spans="1:9" s="81" customFormat="1" ht="15" customHeight="1" x14ac:dyDescent="0.25">
      <c r="A54" s="33">
        <v>49</v>
      </c>
      <c r="B54" s="46" t="s">
        <v>0</v>
      </c>
      <c r="C54" s="257" t="s">
        <v>86</v>
      </c>
      <c r="D54" s="435">
        <v>2</v>
      </c>
      <c r="E54" s="253">
        <v>28</v>
      </c>
      <c r="F54" s="416">
        <v>49.73</v>
      </c>
      <c r="G54" s="549">
        <v>49</v>
      </c>
      <c r="H54" s="66">
        <f>SUM(G54:G54)</f>
        <v>49</v>
      </c>
      <c r="I54" s="27"/>
    </row>
    <row r="55" spans="1:9" s="139" customFormat="1" ht="15" customHeight="1" thickBot="1" x14ac:dyDescent="0.3">
      <c r="A55" s="36">
        <v>50</v>
      </c>
      <c r="B55" s="469" t="s">
        <v>1</v>
      </c>
      <c r="C55" s="471" t="s">
        <v>94</v>
      </c>
      <c r="D55" s="473">
        <v>1</v>
      </c>
      <c r="E55" s="341">
        <v>12</v>
      </c>
      <c r="F55" s="478">
        <v>49.73</v>
      </c>
      <c r="G55" s="550">
        <v>50</v>
      </c>
      <c r="H55" s="68">
        <f>SUM(G55:G55)</f>
        <v>50</v>
      </c>
      <c r="I55" s="27"/>
    </row>
    <row r="56" spans="1:9" ht="15" customHeight="1" x14ac:dyDescent="0.25">
      <c r="A56" s="28"/>
      <c r="B56" s="28"/>
      <c r="C56" s="3" t="s">
        <v>26</v>
      </c>
      <c r="D56" s="3"/>
      <c r="E56" s="126">
        <f>AVERAGE(E6:E55)</f>
        <v>51.551333333333332</v>
      </c>
      <c r="F56" s="3"/>
      <c r="G56" s="29"/>
      <c r="H56" s="27"/>
      <c r="I56" s="27"/>
    </row>
    <row r="57" spans="1:9" ht="15" customHeight="1" x14ac:dyDescent="0.25">
      <c r="A57" s="28"/>
      <c r="B57" s="28"/>
      <c r="C57" s="4" t="s">
        <v>27</v>
      </c>
      <c r="D57" s="4"/>
      <c r="E57" s="404">
        <v>49.73</v>
      </c>
      <c r="F57" s="4"/>
      <c r="G57" s="29"/>
      <c r="H57" s="27"/>
      <c r="I57" s="27"/>
    </row>
    <row r="58" spans="1:9" ht="15" customHeight="1" x14ac:dyDescent="0.25">
      <c r="A58" s="28"/>
      <c r="B58" s="28"/>
      <c r="C58" s="30"/>
      <c r="D58" s="30"/>
      <c r="E58" s="30"/>
      <c r="F58" s="30"/>
      <c r="G58" s="29"/>
      <c r="H58" s="27"/>
      <c r="I58" s="27"/>
    </row>
    <row r="59" spans="1:9" x14ac:dyDescent="0.25">
      <c r="A59" s="28"/>
    </row>
    <row r="60" spans="1:9" x14ac:dyDescent="0.25">
      <c r="A60" s="28"/>
    </row>
    <row r="61" spans="1:9" x14ac:dyDescent="0.25">
      <c r="A61" s="28"/>
    </row>
    <row r="62" spans="1:9" x14ac:dyDescent="0.25">
      <c r="A62" s="28"/>
    </row>
    <row r="63" spans="1:9" x14ac:dyDescent="0.25">
      <c r="A63" s="28"/>
    </row>
    <row r="64" spans="1:9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x14ac:dyDescent="0.25">
      <c r="A69" s="28"/>
    </row>
    <row r="70" spans="1:1" x14ac:dyDescent="0.25">
      <c r="A70" s="28"/>
    </row>
    <row r="71" spans="1:1" x14ac:dyDescent="0.25">
      <c r="A71" s="28"/>
    </row>
    <row r="72" spans="1:1" x14ac:dyDescent="0.25">
      <c r="A72" s="28"/>
    </row>
    <row r="73" spans="1:1" x14ac:dyDescent="0.25">
      <c r="A73" s="28"/>
    </row>
    <row r="74" spans="1:1" x14ac:dyDescent="0.25">
      <c r="A74" s="28"/>
    </row>
    <row r="75" spans="1:1" x14ac:dyDescent="0.25">
      <c r="A75" s="28"/>
    </row>
    <row r="76" spans="1:1" x14ac:dyDescent="0.25">
      <c r="A76" s="28"/>
    </row>
    <row r="77" spans="1:1" x14ac:dyDescent="0.25">
      <c r="A77" s="1"/>
    </row>
  </sheetData>
  <sortState ref="B7:AF84">
    <sortCondition ref="H7"/>
  </sortState>
  <mergeCells count="6">
    <mergeCell ref="B2:C2"/>
    <mergeCell ref="A4:A5"/>
    <mergeCell ref="H4:H5"/>
    <mergeCell ref="C4:C5"/>
    <mergeCell ref="B4:B5"/>
    <mergeCell ref="D4:F4"/>
  </mergeCells>
  <conditionalFormatting sqref="E6:E57">
    <cfRule type="cellIs" dxfId="26" priority="1860" operator="equal">
      <formula>$E$56</formula>
    </cfRule>
    <cfRule type="cellIs" dxfId="25" priority="1862" operator="lessThan">
      <formula>50</formula>
    </cfRule>
    <cfRule type="cellIs" dxfId="24" priority="1863" operator="between">
      <formula>$E$56</formula>
      <formula>50</formula>
    </cfRule>
    <cfRule type="cellIs" dxfId="23" priority="1864" operator="between">
      <formula>74.99</formula>
      <formula>$E$56</formula>
    </cfRule>
    <cfRule type="cellIs" dxfId="22" priority="186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="90" zoomScaleNormal="90" workbookViewId="0">
      <selection activeCell="C5" sqref="C5"/>
    </sheetView>
  </sheetViews>
  <sheetFormatPr defaultRowHeight="15" x14ac:dyDescent="0.25"/>
  <cols>
    <col min="1" max="1" width="5.7109375" style="81" customWidth="1"/>
    <col min="2" max="2" width="18.7109375" style="81" customWidth="1"/>
    <col min="3" max="3" width="32.140625" style="81" customWidth="1"/>
    <col min="4" max="5" width="9.7109375" style="81" customWidth="1"/>
    <col min="6" max="6" width="0" style="81" hidden="1" customWidth="1"/>
    <col min="7" max="7" width="6.7109375" style="81" customWidth="1"/>
    <col min="8" max="16384" width="9.140625" style="81"/>
  </cols>
  <sheetData>
    <row r="1" spans="1:9" x14ac:dyDescent="0.25">
      <c r="H1" s="150"/>
      <c r="I1" s="40" t="s">
        <v>46</v>
      </c>
    </row>
    <row r="2" spans="1:9" ht="15.75" x14ac:dyDescent="0.25">
      <c r="B2" s="525" t="s">
        <v>36</v>
      </c>
      <c r="C2" s="525"/>
      <c r="D2" s="80"/>
      <c r="E2" s="71">
        <v>2022</v>
      </c>
      <c r="H2" s="149"/>
      <c r="I2" s="40" t="s">
        <v>47</v>
      </c>
    </row>
    <row r="3" spans="1:9" x14ac:dyDescent="0.25">
      <c r="H3" s="130"/>
      <c r="I3" s="40" t="s">
        <v>48</v>
      </c>
    </row>
    <row r="4" spans="1:9" ht="15.75" thickBot="1" x14ac:dyDescent="0.3">
      <c r="H4" s="41"/>
      <c r="I4" s="40" t="s">
        <v>49</v>
      </c>
    </row>
    <row r="5" spans="1:9" ht="30" customHeight="1" thickBot="1" x14ac:dyDescent="0.3">
      <c r="A5" s="70" t="s">
        <v>16</v>
      </c>
      <c r="B5" s="72" t="s">
        <v>15</v>
      </c>
      <c r="C5" s="72" t="s">
        <v>35</v>
      </c>
      <c r="D5" s="72" t="s">
        <v>28</v>
      </c>
      <c r="E5" s="110" t="s">
        <v>69</v>
      </c>
    </row>
    <row r="6" spans="1:9" ht="15" customHeight="1" thickBot="1" x14ac:dyDescent="0.3">
      <c r="A6" s="73"/>
      <c r="B6" s="31"/>
      <c r="C6" s="74" t="s">
        <v>57</v>
      </c>
      <c r="D6" s="74">
        <f>SUM(D7:D56)</f>
        <v>109</v>
      </c>
      <c r="E6" s="106">
        <f>AVERAGE(E7:E56)</f>
        <v>51.551333333333332</v>
      </c>
    </row>
    <row r="7" spans="1:9" ht="15" customHeight="1" x14ac:dyDescent="0.25">
      <c r="A7" s="52">
        <v>1</v>
      </c>
      <c r="B7" s="53" t="s">
        <v>14</v>
      </c>
      <c r="C7" s="498" t="s">
        <v>84</v>
      </c>
      <c r="D7" s="16">
        <v>2</v>
      </c>
      <c r="E7" s="17">
        <v>81.5</v>
      </c>
      <c r="F7" s="81">
        <f>E7*D7</f>
        <v>163</v>
      </c>
    </row>
    <row r="8" spans="1:9" ht="15" customHeight="1" x14ac:dyDescent="0.25">
      <c r="A8" s="48">
        <v>2</v>
      </c>
      <c r="B8" s="221" t="s">
        <v>14</v>
      </c>
      <c r="C8" s="226" t="s">
        <v>19</v>
      </c>
      <c r="D8" s="104">
        <v>1</v>
      </c>
      <c r="E8" s="108">
        <v>80</v>
      </c>
      <c r="F8" s="81">
        <f>E8*D8</f>
        <v>80</v>
      </c>
    </row>
    <row r="9" spans="1:9" ht="15" customHeight="1" x14ac:dyDescent="0.25">
      <c r="A9" s="48">
        <v>3</v>
      </c>
      <c r="B9" s="222" t="s">
        <v>1</v>
      </c>
      <c r="C9" s="397" t="s">
        <v>93</v>
      </c>
      <c r="D9" s="22">
        <v>1</v>
      </c>
      <c r="E9" s="23">
        <v>80</v>
      </c>
    </row>
    <row r="10" spans="1:9" ht="15" customHeight="1" x14ac:dyDescent="0.25">
      <c r="A10" s="48">
        <v>4</v>
      </c>
      <c r="B10" s="98" t="s">
        <v>9</v>
      </c>
      <c r="C10" s="206" t="s">
        <v>89</v>
      </c>
      <c r="D10" s="217">
        <v>1</v>
      </c>
      <c r="E10" s="218">
        <v>72</v>
      </c>
      <c r="F10" s="81">
        <f>E10*D10</f>
        <v>72</v>
      </c>
    </row>
    <row r="11" spans="1:9" ht="15" customHeight="1" x14ac:dyDescent="0.25">
      <c r="A11" s="48">
        <v>5</v>
      </c>
      <c r="B11" s="50" t="s">
        <v>1</v>
      </c>
      <c r="C11" s="509" t="s">
        <v>90</v>
      </c>
      <c r="D11" s="19">
        <v>2</v>
      </c>
      <c r="E11" s="20">
        <v>70</v>
      </c>
    </row>
    <row r="12" spans="1:9" ht="15" customHeight="1" x14ac:dyDescent="0.25">
      <c r="A12" s="48">
        <v>6</v>
      </c>
      <c r="B12" s="222" t="s">
        <v>6</v>
      </c>
      <c r="C12" s="507" t="s">
        <v>67</v>
      </c>
      <c r="D12" s="227">
        <v>1</v>
      </c>
      <c r="E12" s="503">
        <v>66</v>
      </c>
    </row>
    <row r="13" spans="1:9" ht="15" customHeight="1" x14ac:dyDescent="0.25">
      <c r="A13" s="48">
        <v>7</v>
      </c>
      <c r="B13" s="50" t="s">
        <v>11</v>
      </c>
      <c r="C13" s="205" t="s">
        <v>12</v>
      </c>
      <c r="D13" s="13">
        <v>1</v>
      </c>
      <c r="E13" s="18">
        <v>65</v>
      </c>
    </row>
    <row r="14" spans="1:9" ht="15" customHeight="1" x14ac:dyDescent="0.25">
      <c r="A14" s="48">
        <v>8</v>
      </c>
      <c r="B14" s="488" t="s">
        <v>9</v>
      </c>
      <c r="C14" s="15" t="s">
        <v>99</v>
      </c>
      <c r="D14" s="13">
        <v>1</v>
      </c>
      <c r="E14" s="18">
        <v>64</v>
      </c>
    </row>
    <row r="15" spans="1:9" ht="15" customHeight="1" x14ac:dyDescent="0.25">
      <c r="A15" s="48">
        <v>9</v>
      </c>
      <c r="B15" s="49" t="s">
        <v>14</v>
      </c>
      <c r="C15" s="212" t="s">
        <v>85</v>
      </c>
      <c r="D15" s="13">
        <v>1</v>
      </c>
      <c r="E15" s="18">
        <v>62</v>
      </c>
      <c r="F15" s="81">
        <f>E15*D15</f>
        <v>62</v>
      </c>
    </row>
    <row r="16" spans="1:9" ht="15" customHeight="1" thickBot="1" x14ac:dyDescent="0.3">
      <c r="A16" s="56">
        <v>10</v>
      </c>
      <c r="B16" s="99" t="s">
        <v>6</v>
      </c>
      <c r="C16" s="99" t="s">
        <v>22</v>
      </c>
      <c r="D16" s="100">
        <v>1</v>
      </c>
      <c r="E16" s="101">
        <v>62</v>
      </c>
      <c r="F16" s="81">
        <f>E16*D16</f>
        <v>62</v>
      </c>
    </row>
    <row r="17" spans="1:6" ht="15" customHeight="1" x14ac:dyDescent="0.25">
      <c r="A17" s="52">
        <v>11</v>
      </c>
      <c r="B17" s="504" t="s">
        <v>14</v>
      </c>
      <c r="C17" s="510" t="s">
        <v>21</v>
      </c>
      <c r="D17" s="224">
        <v>2</v>
      </c>
      <c r="E17" s="225">
        <v>61.7</v>
      </c>
      <c r="F17" s="81">
        <f>E17*D17</f>
        <v>123.4</v>
      </c>
    </row>
    <row r="18" spans="1:6" ht="15" customHeight="1" x14ac:dyDescent="0.25">
      <c r="A18" s="48">
        <v>12</v>
      </c>
      <c r="B18" s="50" t="s">
        <v>6</v>
      </c>
      <c r="C18" s="14" t="s">
        <v>7</v>
      </c>
      <c r="D18" s="13">
        <v>3</v>
      </c>
      <c r="E18" s="18">
        <v>60.6</v>
      </c>
      <c r="F18" s="81">
        <f>E18*D18</f>
        <v>181.8</v>
      </c>
    </row>
    <row r="19" spans="1:6" ht="15" customHeight="1" x14ac:dyDescent="0.25">
      <c r="A19" s="48">
        <v>13</v>
      </c>
      <c r="B19" s="222" t="s">
        <v>14</v>
      </c>
      <c r="C19" s="506" t="s">
        <v>60</v>
      </c>
      <c r="D19" s="501">
        <v>3</v>
      </c>
      <c r="E19" s="502">
        <v>59</v>
      </c>
      <c r="F19" s="81">
        <f>E19*D19</f>
        <v>177</v>
      </c>
    </row>
    <row r="20" spans="1:6" ht="15" customHeight="1" x14ac:dyDescent="0.25">
      <c r="A20" s="48">
        <v>14</v>
      </c>
      <c r="B20" s="50" t="s">
        <v>6</v>
      </c>
      <c r="C20" s="98" t="s">
        <v>68</v>
      </c>
      <c r="D20" s="13">
        <v>2</v>
      </c>
      <c r="E20" s="18">
        <v>58</v>
      </c>
    </row>
    <row r="21" spans="1:6" ht="15" customHeight="1" x14ac:dyDescent="0.25">
      <c r="A21" s="48">
        <v>15</v>
      </c>
      <c r="B21" s="49" t="s">
        <v>0</v>
      </c>
      <c r="C21" s="505" t="s">
        <v>17</v>
      </c>
      <c r="D21" s="19">
        <v>2</v>
      </c>
      <c r="E21" s="18">
        <v>58</v>
      </c>
      <c r="F21" s="81" t="e">
        <f>#REF!*#REF!</f>
        <v>#REF!</v>
      </c>
    </row>
    <row r="22" spans="1:6" ht="15" customHeight="1" x14ac:dyDescent="0.25">
      <c r="A22" s="48">
        <v>16</v>
      </c>
      <c r="B22" s="50" t="s">
        <v>1</v>
      </c>
      <c r="C22" s="220" t="s">
        <v>4</v>
      </c>
      <c r="D22" s="13">
        <v>4</v>
      </c>
      <c r="E22" s="18">
        <v>56.5</v>
      </c>
    </row>
    <row r="23" spans="1:6" ht="15" customHeight="1" x14ac:dyDescent="0.25">
      <c r="A23" s="48">
        <v>17</v>
      </c>
      <c r="B23" s="50" t="s">
        <v>6</v>
      </c>
      <c r="C23" s="102" t="s">
        <v>100</v>
      </c>
      <c r="D23" s="13">
        <v>1</v>
      </c>
      <c r="E23" s="228">
        <v>56</v>
      </c>
      <c r="F23" s="81">
        <f>E24*D24</f>
        <v>56</v>
      </c>
    </row>
    <row r="24" spans="1:6" ht="15" customHeight="1" x14ac:dyDescent="0.25">
      <c r="A24" s="48">
        <v>18</v>
      </c>
      <c r="B24" s="50" t="s">
        <v>5</v>
      </c>
      <c r="C24" s="220" t="s">
        <v>32</v>
      </c>
      <c r="D24" s="13">
        <v>1</v>
      </c>
      <c r="E24" s="18">
        <v>56</v>
      </c>
      <c r="F24" s="81">
        <f>E21*D21</f>
        <v>116</v>
      </c>
    </row>
    <row r="25" spans="1:6" ht="15" customHeight="1" x14ac:dyDescent="0.25">
      <c r="A25" s="48">
        <v>19</v>
      </c>
      <c r="B25" s="221" t="s">
        <v>11</v>
      </c>
      <c r="C25" s="206" t="s">
        <v>88</v>
      </c>
      <c r="D25" s="217">
        <v>2</v>
      </c>
      <c r="E25" s="218">
        <v>55.5</v>
      </c>
      <c r="F25" s="81">
        <f>E25*D25</f>
        <v>111</v>
      </c>
    </row>
    <row r="26" spans="1:6" ht="15" customHeight="1" thickBot="1" x14ac:dyDescent="0.3">
      <c r="A26" s="56">
        <v>20</v>
      </c>
      <c r="B26" s="99" t="s">
        <v>9</v>
      </c>
      <c r="C26" s="508" t="s">
        <v>72</v>
      </c>
      <c r="D26" s="100">
        <v>2</v>
      </c>
      <c r="E26" s="101">
        <v>55.5</v>
      </c>
      <c r="F26" s="81">
        <f>E26*D26</f>
        <v>111</v>
      </c>
    </row>
    <row r="27" spans="1:6" ht="15" customHeight="1" x14ac:dyDescent="0.25">
      <c r="A27" s="52">
        <v>21</v>
      </c>
      <c r="B27" s="54" t="s">
        <v>6</v>
      </c>
      <c r="C27" s="500" t="s">
        <v>8</v>
      </c>
      <c r="D27" s="224">
        <v>1</v>
      </c>
      <c r="E27" s="225">
        <v>54</v>
      </c>
      <c r="F27" s="81">
        <f>E27*D27</f>
        <v>54</v>
      </c>
    </row>
    <row r="28" spans="1:6" ht="15" customHeight="1" x14ac:dyDescent="0.25">
      <c r="A28" s="48">
        <v>22</v>
      </c>
      <c r="B28" s="98" t="s">
        <v>5</v>
      </c>
      <c r="C28" s="102" t="s">
        <v>23</v>
      </c>
      <c r="D28" s="13">
        <v>2</v>
      </c>
      <c r="E28" s="18">
        <v>53</v>
      </c>
      <c r="F28" s="81">
        <f>E28*D28</f>
        <v>106</v>
      </c>
    </row>
    <row r="29" spans="1:6" ht="15" customHeight="1" x14ac:dyDescent="0.25">
      <c r="A29" s="48">
        <v>23</v>
      </c>
      <c r="B29" s="98" t="s">
        <v>6</v>
      </c>
      <c r="C29" s="95" t="s">
        <v>31</v>
      </c>
      <c r="D29" s="19">
        <v>4</v>
      </c>
      <c r="E29" s="20">
        <v>52.8</v>
      </c>
    </row>
    <row r="30" spans="1:6" ht="15" customHeight="1" x14ac:dyDescent="0.25">
      <c r="A30" s="48">
        <v>24</v>
      </c>
      <c r="B30" s="50" t="s">
        <v>0</v>
      </c>
      <c r="C30" s="220" t="s">
        <v>98</v>
      </c>
      <c r="D30" s="13">
        <v>1</v>
      </c>
      <c r="E30" s="18">
        <v>52</v>
      </c>
      <c r="F30" s="81">
        <f>E30*D30</f>
        <v>52</v>
      </c>
    </row>
    <row r="31" spans="1:6" ht="15" customHeight="1" x14ac:dyDescent="0.25">
      <c r="A31" s="48">
        <v>25</v>
      </c>
      <c r="B31" s="222" t="s">
        <v>9</v>
      </c>
      <c r="C31" s="206" t="s">
        <v>18</v>
      </c>
      <c r="D31" s="217">
        <v>3</v>
      </c>
      <c r="E31" s="218">
        <v>50</v>
      </c>
      <c r="F31" s="81">
        <f>E31*D31</f>
        <v>150</v>
      </c>
    </row>
    <row r="32" spans="1:6" ht="15" customHeight="1" x14ac:dyDescent="0.25">
      <c r="A32" s="48">
        <v>26</v>
      </c>
      <c r="B32" s="50" t="s">
        <v>1</v>
      </c>
      <c r="C32" s="220" t="s">
        <v>95</v>
      </c>
      <c r="D32" s="13">
        <v>1</v>
      </c>
      <c r="E32" s="18">
        <v>50</v>
      </c>
      <c r="F32" s="81">
        <f>E32*D32</f>
        <v>50</v>
      </c>
    </row>
    <row r="33" spans="1:6" ht="15" customHeight="1" x14ac:dyDescent="0.25">
      <c r="A33" s="48">
        <v>27</v>
      </c>
      <c r="B33" s="50" t="s">
        <v>1</v>
      </c>
      <c r="C33" s="102" t="s">
        <v>76</v>
      </c>
      <c r="D33" s="13">
        <v>4</v>
      </c>
      <c r="E33" s="18">
        <v>50</v>
      </c>
      <c r="F33" s="81">
        <f>E33*D33</f>
        <v>200</v>
      </c>
    </row>
    <row r="34" spans="1:6" ht="15" customHeight="1" x14ac:dyDescent="0.25">
      <c r="A34" s="48">
        <v>28</v>
      </c>
      <c r="B34" s="384" t="s">
        <v>9</v>
      </c>
      <c r="C34" s="96" t="s">
        <v>10</v>
      </c>
      <c r="D34" s="97">
        <v>2</v>
      </c>
      <c r="E34" s="109">
        <v>49</v>
      </c>
      <c r="F34" s="81" t="e">
        <f>#REF!*#REF!</f>
        <v>#REF!</v>
      </c>
    </row>
    <row r="35" spans="1:6" ht="15" customHeight="1" x14ac:dyDescent="0.25">
      <c r="A35" s="48">
        <v>29</v>
      </c>
      <c r="B35" s="50" t="s">
        <v>1</v>
      </c>
      <c r="C35" s="220" t="s">
        <v>55</v>
      </c>
      <c r="D35" s="13">
        <v>1</v>
      </c>
      <c r="E35" s="18">
        <v>49</v>
      </c>
    </row>
    <row r="36" spans="1:6" ht="15" customHeight="1" thickBot="1" x14ac:dyDescent="0.3">
      <c r="A36" s="56">
        <v>30</v>
      </c>
      <c r="B36" s="58" t="s">
        <v>1</v>
      </c>
      <c r="C36" s="276" t="s">
        <v>77</v>
      </c>
      <c r="D36" s="100">
        <v>4</v>
      </c>
      <c r="E36" s="101">
        <v>49</v>
      </c>
      <c r="F36" s="81">
        <f>E36*D36</f>
        <v>196</v>
      </c>
    </row>
    <row r="37" spans="1:6" ht="15" customHeight="1" x14ac:dyDescent="0.25">
      <c r="A37" s="52">
        <v>31</v>
      </c>
      <c r="B37" s="54" t="s">
        <v>1</v>
      </c>
      <c r="C37" s="201" t="s">
        <v>96</v>
      </c>
      <c r="D37" s="16">
        <v>7</v>
      </c>
      <c r="E37" s="17">
        <v>47.3</v>
      </c>
      <c r="F37" s="81">
        <f>E37*D37</f>
        <v>331.09999999999997</v>
      </c>
    </row>
    <row r="38" spans="1:6" ht="15" customHeight="1" x14ac:dyDescent="0.25">
      <c r="A38" s="48">
        <v>32</v>
      </c>
      <c r="B38" s="222" t="s">
        <v>6</v>
      </c>
      <c r="C38" s="105" t="s">
        <v>53</v>
      </c>
      <c r="D38" s="13">
        <v>2</v>
      </c>
      <c r="E38" s="18">
        <v>47</v>
      </c>
      <c r="F38" s="81">
        <f>E38*D38</f>
        <v>94</v>
      </c>
    </row>
    <row r="39" spans="1:6" ht="15" customHeight="1" x14ac:dyDescent="0.25">
      <c r="A39" s="48">
        <v>33</v>
      </c>
      <c r="B39" s="50" t="s">
        <v>1</v>
      </c>
      <c r="C39" s="220" t="s">
        <v>79</v>
      </c>
      <c r="D39" s="13">
        <v>2</v>
      </c>
      <c r="E39" s="18">
        <v>47</v>
      </c>
      <c r="F39" s="81">
        <f>E39*D39</f>
        <v>94</v>
      </c>
    </row>
    <row r="40" spans="1:6" ht="15" customHeight="1" x14ac:dyDescent="0.25">
      <c r="A40" s="396">
        <v>34</v>
      </c>
      <c r="B40" s="51" t="s">
        <v>1</v>
      </c>
      <c r="C40" s="397" t="s">
        <v>3</v>
      </c>
      <c r="D40" s="22">
        <v>4</v>
      </c>
      <c r="E40" s="23">
        <v>47</v>
      </c>
      <c r="F40" s="81">
        <f>E40*D40</f>
        <v>188</v>
      </c>
    </row>
    <row r="41" spans="1:6" s="198" customFormat="1" ht="15" customHeight="1" x14ac:dyDescent="0.25">
      <c r="A41" s="125">
        <v>35</v>
      </c>
      <c r="B41" s="50" t="s">
        <v>5</v>
      </c>
      <c r="C41" s="102" t="s">
        <v>83</v>
      </c>
      <c r="D41" s="13">
        <v>1</v>
      </c>
      <c r="E41" s="18">
        <v>46</v>
      </c>
    </row>
    <row r="42" spans="1:6" s="198" customFormat="1" ht="15" customHeight="1" x14ac:dyDescent="0.25">
      <c r="A42" s="125">
        <v>36</v>
      </c>
      <c r="B42" s="50" t="s">
        <v>5</v>
      </c>
      <c r="C42" s="157" t="s">
        <v>54</v>
      </c>
      <c r="D42" s="13">
        <v>2</v>
      </c>
      <c r="E42" s="18">
        <v>46</v>
      </c>
    </row>
    <row r="43" spans="1:6" s="198" customFormat="1" ht="15" customHeight="1" x14ac:dyDescent="0.25">
      <c r="A43" s="125">
        <v>37</v>
      </c>
      <c r="B43" s="50" t="s">
        <v>0</v>
      </c>
      <c r="C43" s="220" t="s">
        <v>30</v>
      </c>
      <c r="D43" s="13">
        <v>2</v>
      </c>
      <c r="E43" s="18">
        <v>46</v>
      </c>
    </row>
    <row r="44" spans="1:6" s="198" customFormat="1" ht="15" customHeight="1" x14ac:dyDescent="0.25">
      <c r="A44" s="125">
        <v>38</v>
      </c>
      <c r="B44" s="49" t="s">
        <v>11</v>
      </c>
      <c r="C44" s="15" t="s">
        <v>87</v>
      </c>
      <c r="D44" s="13">
        <v>3</v>
      </c>
      <c r="E44" s="18">
        <v>45</v>
      </c>
    </row>
    <row r="45" spans="1:6" s="198" customFormat="1" ht="15" customHeight="1" x14ac:dyDescent="0.25">
      <c r="A45" s="125">
        <v>39</v>
      </c>
      <c r="B45" s="50" t="s">
        <v>1</v>
      </c>
      <c r="C45" s="220" t="s">
        <v>92</v>
      </c>
      <c r="D45" s="13">
        <v>2</v>
      </c>
      <c r="E45" s="18">
        <v>43</v>
      </c>
    </row>
    <row r="46" spans="1:6" s="198" customFormat="1" ht="15" customHeight="1" thickBot="1" x14ac:dyDescent="0.3">
      <c r="A46" s="127">
        <v>40</v>
      </c>
      <c r="B46" s="58" t="s">
        <v>1</v>
      </c>
      <c r="C46" s="276" t="s">
        <v>78</v>
      </c>
      <c r="D46" s="100">
        <v>3</v>
      </c>
      <c r="E46" s="101">
        <v>43</v>
      </c>
    </row>
    <row r="47" spans="1:6" s="198" customFormat="1" ht="15" customHeight="1" x14ac:dyDescent="0.25">
      <c r="A47" s="52">
        <v>41</v>
      </c>
      <c r="B47" s="54" t="s">
        <v>1</v>
      </c>
      <c r="C47" s="201" t="s">
        <v>91</v>
      </c>
      <c r="D47" s="16">
        <v>3</v>
      </c>
      <c r="E47" s="17">
        <v>42.3</v>
      </c>
    </row>
    <row r="48" spans="1:6" s="198" customFormat="1" ht="15" customHeight="1" x14ac:dyDescent="0.25">
      <c r="A48" s="125">
        <v>42</v>
      </c>
      <c r="B48" s="50" t="s">
        <v>1</v>
      </c>
      <c r="C48" s="220" t="s">
        <v>97</v>
      </c>
      <c r="D48" s="13">
        <v>1</v>
      </c>
      <c r="E48" s="18">
        <v>40</v>
      </c>
    </row>
    <row r="49" spans="1:5" s="198" customFormat="1" ht="15" customHeight="1" x14ac:dyDescent="0.25">
      <c r="A49" s="125">
        <v>43</v>
      </c>
      <c r="B49" s="50" t="s">
        <v>1</v>
      </c>
      <c r="C49" s="220" t="s">
        <v>2</v>
      </c>
      <c r="D49" s="13">
        <v>3</v>
      </c>
      <c r="E49" s="18">
        <v>37</v>
      </c>
    </row>
    <row r="50" spans="1:5" s="198" customFormat="1" ht="15" customHeight="1" x14ac:dyDescent="0.25">
      <c r="A50" s="125">
        <v>44</v>
      </c>
      <c r="B50" s="50" t="s">
        <v>11</v>
      </c>
      <c r="C50" s="206" t="s">
        <v>13</v>
      </c>
      <c r="D50" s="13">
        <v>3</v>
      </c>
      <c r="E50" s="18">
        <v>36.700000000000003</v>
      </c>
    </row>
    <row r="51" spans="1:5" s="198" customFormat="1" ht="15" customHeight="1" x14ac:dyDescent="0.25">
      <c r="A51" s="125">
        <v>45</v>
      </c>
      <c r="B51" s="50" t="s">
        <v>0</v>
      </c>
      <c r="C51" s="220" t="s">
        <v>82</v>
      </c>
      <c r="D51" s="13">
        <v>6</v>
      </c>
      <c r="E51" s="18">
        <v>36.166666666666664</v>
      </c>
    </row>
    <row r="52" spans="1:5" s="198" customFormat="1" ht="15" customHeight="1" x14ac:dyDescent="0.25">
      <c r="A52" s="125">
        <v>46</v>
      </c>
      <c r="B52" s="49" t="s">
        <v>14</v>
      </c>
      <c r="C52" s="499" t="s">
        <v>20</v>
      </c>
      <c r="D52" s="13">
        <v>1</v>
      </c>
      <c r="E52" s="18">
        <v>34</v>
      </c>
    </row>
    <row r="53" spans="1:5" s="198" customFormat="1" ht="15" customHeight="1" x14ac:dyDescent="0.25">
      <c r="A53" s="125">
        <v>47</v>
      </c>
      <c r="B53" s="50" t="s">
        <v>5</v>
      </c>
      <c r="C53" s="220" t="s">
        <v>24</v>
      </c>
      <c r="D53" s="13">
        <v>2</v>
      </c>
      <c r="E53" s="18">
        <v>34</v>
      </c>
    </row>
    <row r="54" spans="1:5" s="198" customFormat="1" ht="15" customHeight="1" x14ac:dyDescent="0.25">
      <c r="A54" s="125">
        <v>48</v>
      </c>
      <c r="B54" s="50" t="s">
        <v>0</v>
      </c>
      <c r="C54" s="220" t="s">
        <v>25</v>
      </c>
      <c r="D54" s="13">
        <v>2</v>
      </c>
      <c r="E54" s="18">
        <v>32</v>
      </c>
    </row>
    <row r="55" spans="1:5" s="198" customFormat="1" ht="15" customHeight="1" x14ac:dyDescent="0.25">
      <c r="A55" s="125">
        <v>49</v>
      </c>
      <c r="B55" s="50" t="s">
        <v>0</v>
      </c>
      <c r="C55" s="220" t="s">
        <v>86</v>
      </c>
      <c r="D55" s="13">
        <v>2</v>
      </c>
      <c r="E55" s="18">
        <v>28</v>
      </c>
    </row>
    <row r="56" spans="1:5" s="198" customFormat="1" ht="15" customHeight="1" thickBot="1" x14ac:dyDescent="0.3">
      <c r="A56" s="127">
        <v>50</v>
      </c>
      <c r="B56" s="58" t="s">
        <v>1</v>
      </c>
      <c r="C56" s="99" t="s">
        <v>94</v>
      </c>
      <c r="D56" s="100">
        <v>1</v>
      </c>
      <c r="E56" s="101">
        <v>12</v>
      </c>
    </row>
    <row r="57" spans="1:5" ht="15" customHeight="1" x14ac:dyDescent="0.25">
      <c r="A57" s="107"/>
      <c r="B57" s="5"/>
      <c r="C57" s="5"/>
      <c r="D57" s="3" t="s">
        <v>26</v>
      </c>
      <c r="E57" s="111">
        <f>AVERAGE(E7:E56)</f>
        <v>51.551333333333332</v>
      </c>
    </row>
    <row r="58" spans="1:5" x14ac:dyDescent="0.25">
      <c r="A58" s="107"/>
      <c r="B58" s="5"/>
      <c r="C58" s="5"/>
      <c r="D58" s="4" t="s">
        <v>71</v>
      </c>
      <c r="E58" s="112">
        <v>49.73</v>
      </c>
    </row>
    <row r="59" spans="1:5" x14ac:dyDescent="0.25">
      <c r="A59" s="107"/>
      <c r="B59" s="5"/>
      <c r="C59" s="5"/>
      <c r="D59" s="5"/>
      <c r="E59" s="6"/>
    </row>
    <row r="60" spans="1:5" x14ac:dyDescent="0.25">
      <c r="A60" s="107"/>
    </row>
    <row r="61" spans="1:5" x14ac:dyDescent="0.25">
      <c r="A61" s="107"/>
    </row>
    <row r="62" spans="1:5" x14ac:dyDescent="0.25">
      <c r="A62" s="107"/>
    </row>
    <row r="63" spans="1:5" x14ac:dyDescent="0.25">
      <c r="A63" s="10"/>
    </row>
    <row r="64" spans="1:5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</sheetData>
  <mergeCells count="1">
    <mergeCell ref="B2:C2"/>
  </mergeCells>
  <conditionalFormatting sqref="E6:E58">
    <cfRule type="cellIs" dxfId="21" priority="1854" stopIfTrue="1" operator="equal">
      <formula>$E$57</formula>
    </cfRule>
    <cfRule type="cellIs" dxfId="20" priority="1855" stopIfTrue="1" operator="lessThan">
      <formula>50</formula>
    </cfRule>
    <cfRule type="cellIs" dxfId="19" priority="1856" stopIfTrue="1" operator="between">
      <formula>$E$57</formula>
      <formula>50</formula>
    </cfRule>
    <cfRule type="cellIs" dxfId="18" priority="1857" stopIfTrue="1" operator="between">
      <formula>74.99</formula>
      <formula>$E$57</formula>
    </cfRule>
    <cfRule type="cellIs" dxfId="17" priority="1858" stopIfTrue="1" operator="greaterThanOrEqual">
      <formula>75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59" stopIfTrue="1" operator="between" id="{9756648C-9D06-40A9-A650-E8494B864F22}">
            <xm:f>75</xm:f>
            <xm:f>'Рейтинг по сумме мест'!#REF!</xm:f>
            <x14:dxf>
              <fill>
                <patternFill>
                  <bgColor rgb="FFCCFF99"/>
                </patternFill>
              </fill>
            </x14:dxf>
          </x14:cfRule>
          <xm:sqref>K6:K98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10" customWidth="1"/>
    <col min="3" max="3" width="31.7109375" customWidth="1"/>
    <col min="5" max="9" width="7.7109375" customWidth="1"/>
    <col min="10" max="10" width="8.7109375" customWidth="1"/>
    <col min="11" max="11" width="0" hidden="1" customWidth="1"/>
    <col min="12" max="12" width="6.7109375" customWidth="1"/>
  </cols>
  <sheetData>
    <row r="1" spans="1:14" x14ac:dyDescent="0.25">
      <c r="M1" s="90"/>
      <c r="N1" s="40" t="s">
        <v>46</v>
      </c>
    </row>
    <row r="2" spans="1:14" ht="15.75" x14ac:dyDescent="0.25">
      <c r="C2" s="525" t="s">
        <v>36</v>
      </c>
      <c r="D2" s="525"/>
      <c r="E2" s="80"/>
      <c r="F2" s="80"/>
      <c r="G2" s="80"/>
      <c r="J2" s="12">
        <v>2022</v>
      </c>
      <c r="M2" s="149"/>
      <c r="N2" s="40" t="s">
        <v>47</v>
      </c>
    </row>
    <row r="3" spans="1:14" ht="15.75" thickBot="1" x14ac:dyDescent="0.3">
      <c r="M3" s="130"/>
      <c r="N3" s="40" t="s">
        <v>48</v>
      </c>
    </row>
    <row r="4" spans="1:14" ht="16.5" customHeight="1" x14ac:dyDescent="0.25">
      <c r="A4" s="513" t="s">
        <v>16</v>
      </c>
      <c r="B4" s="538" t="s">
        <v>34</v>
      </c>
      <c r="C4" s="538" t="s">
        <v>35</v>
      </c>
      <c r="D4" s="538" t="s">
        <v>28</v>
      </c>
      <c r="E4" s="542" t="s">
        <v>80</v>
      </c>
      <c r="F4" s="543"/>
      <c r="G4" s="543"/>
      <c r="H4" s="543"/>
      <c r="I4" s="544"/>
      <c r="J4" s="535" t="s">
        <v>61</v>
      </c>
      <c r="M4" s="41"/>
      <c r="N4" s="40" t="s">
        <v>49</v>
      </c>
    </row>
    <row r="5" spans="1:14" ht="28.5" customHeight="1" thickBot="1" x14ac:dyDescent="0.3">
      <c r="A5" s="514"/>
      <c r="B5" s="539"/>
      <c r="C5" s="539"/>
      <c r="D5" s="539"/>
      <c r="E5" s="200" t="s">
        <v>33</v>
      </c>
      <c r="F5" s="200" t="s">
        <v>56</v>
      </c>
      <c r="G5" s="200" t="s">
        <v>81</v>
      </c>
      <c r="H5" s="199" t="s">
        <v>29</v>
      </c>
      <c r="I5" s="199">
        <v>100</v>
      </c>
      <c r="J5" s="536"/>
    </row>
    <row r="6" spans="1:14" ht="15" customHeight="1" thickBot="1" x14ac:dyDescent="0.3">
      <c r="A6" s="73"/>
      <c r="B6" s="31"/>
      <c r="C6" s="74" t="s">
        <v>57</v>
      </c>
      <c r="D6" s="74">
        <f t="shared" ref="D6:I6" si="0">D7+D14+D19+D25+D34+D40+D57</f>
        <v>109</v>
      </c>
      <c r="E6" s="74">
        <f t="shared" si="0"/>
        <v>15</v>
      </c>
      <c r="F6" s="74">
        <f t="shared" si="0"/>
        <v>87</v>
      </c>
      <c r="G6" s="74">
        <f t="shared" si="0"/>
        <v>2</v>
      </c>
      <c r="H6" s="75">
        <f t="shared" si="0"/>
        <v>5</v>
      </c>
      <c r="I6" s="75">
        <f t="shared" si="0"/>
        <v>0</v>
      </c>
      <c r="J6" s="106">
        <v>49.73</v>
      </c>
    </row>
    <row r="7" spans="1:14" ht="15" customHeight="1" thickBot="1" x14ac:dyDescent="0.3">
      <c r="A7" s="73"/>
      <c r="B7" s="540" t="s">
        <v>58</v>
      </c>
      <c r="C7" s="541"/>
      <c r="D7" s="274">
        <f t="shared" ref="D7:I7" si="1">SUM(D8:D13)</f>
        <v>10</v>
      </c>
      <c r="E7" s="274">
        <f t="shared" si="1"/>
        <v>1</v>
      </c>
      <c r="F7" s="274">
        <f t="shared" si="1"/>
        <v>7</v>
      </c>
      <c r="G7" s="274">
        <f t="shared" si="1"/>
        <v>0</v>
      </c>
      <c r="H7" s="274">
        <f t="shared" si="1"/>
        <v>2</v>
      </c>
      <c r="I7" s="274">
        <f t="shared" si="1"/>
        <v>0</v>
      </c>
      <c r="J7" s="275">
        <f>AVERAGE(J8:J13)</f>
        <v>63.033333333333331</v>
      </c>
    </row>
    <row r="8" spans="1:14" ht="15" customHeight="1" x14ac:dyDescent="0.25">
      <c r="A8" s="8">
        <v>1</v>
      </c>
      <c r="B8" s="87">
        <v>10002</v>
      </c>
      <c r="C8" s="379" t="s">
        <v>84</v>
      </c>
      <c r="D8" s="19">
        <v>2</v>
      </c>
      <c r="E8" s="19"/>
      <c r="F8" s="19">
        <v>1</v>
      </c>
      <c r="G8" s="385"/>
      <c r="H8" s="385">
        <v>1</v>
      </c>
      <c r="I8" s="385"/>
      <c r="J8" s="20">
        <v>81.5</v>
      </c>
      <c r="K8">
        <f>J8*D8</f>
        <v>163</v>
      </c>
    </row>
    <row r="9" spans="1:14" s="198" customFormat="1" ht="15" customHeight="1" x14ac:dyDescent="0.25">
      <c r="A9" s="77">
        <v>2</v>
      </c>
      <c r="B9" s="378">
        <v>10090</v>
      </c>
      <c r="C9" s="380" t="s">
        <v>20</v>
      </c>
      <c r="D9" s="227">
        <v>1</v>
      </c>
      <c r="E9" s="383">
        <v>1</v>
      </c>
      <c r="F9" s="227"/>
      <c r="G9" s="227"/>
      <c r="H9" s="227"/>
      <c r="I9" s="227"/>
      <c r="J9" s="228">
        <v>34</v>
      </c>
    </row>
    <row r="10" spans="1:14" s="198" customFormat="1" ht="15" customHeight="1" x14ac:dyDescent="0.25">
      <c r="A10" s="11">
        <v>3</v>
      </c>
      <c r="B10" s="85">
        <v>10001</v>
      </c>
      <c r="C10" s="381" t="s">
        <v>19</v>
      </c>
      <c r="D10" s="13">
        <v>1</v>
      </c>
      <c r="E10" s="13"/>
      <c r="F10" s="384"/>
      <c r="G10" s="13"/>
      <c r="H10" s="13">
        <v>1</v>
      </c>
      <c r="I10" s="13"/>
      <c r="J10" s="18">
        <v>80</v>
      </c>
    </row>
    <row r="11" spans="1:14" s="198" customFormat="1" ht="15" customHeight="1" x14ac:dyDescent="0.25">
      <c r="A11" s="77">
        <v>4</v>
      </c>
      <c r="B11" s="378">
        <v>10120</v>
      </c>
      <c r="C11" s="380" t="s">
        <v>85</v>
      </c>
      <c r="D11" s="227">
        <v>1</v>
      </c>
      <c r="E11" s="227"/>
      <c r="F11" s="227">
        <v>1</v>
      </c>
      <c r="G11" s="227"/>
      <c r="H11" s="383"/>
      <c r="I11" s="227"/>
      <c r="J11" s="228">
        <v>62</v>
      </c>
    </row>
    <row r="12" spans="1:14" s="198" customFormat="1" ht="15" customHeight="1" x14ac:dyDescent="0.25">
      <c r="A12" s="21">
        <v>5</v>
      </c>
      <c r="B12" s="86">
        <v>10320</v>
      </c>
      <c r="C12" s="482" t="s">
        <v>21</v>
      </c>
      <c r="D12" s="22">
        <v>2</v>
      </c>
      <c r="E12" s="22"/>
      <c r="F12" s="22">
        <v>2</v>
      </c>
      <c r="G12" s="22"/>
      <c r="H12" s="22"/>
      <c r="I12" s="22"/>
      <c r="J12" s="23">
        <v>61.7</v>
      </c>
    </row>
    <row r="13" spans="1:14" ht="15" customHeight="1" thickBot="1" x14ac:dyDescent="0.3">
      <c r="A13" s="21">
        <v>6</v>
      </c>
      <c r="B13" s="86">
        <v>10860</v>
      </c>
      <c r="C13" s="382" t="s">
        <v>60</v>
      </c>
      <c r="D13" s="22">
        <v>3</v>
      </c>
      <c r="E13" s="22"/>
      <c r="F13" s="22">
        <v>3</v>
      </c>
      <c r="G13" s="22"/>
      <c r="H13" s="22"/>
      <c r="I13" s="22"/>
      <c r="J13" s="23">
        <v>59</v>
      </c>
    </row>
    <row r="14" spans="1:14" s="81" customFormat="1" ht="15" customHeight="1" thickBot="1" x14ac:dyDescent="0.3">
      <c r="A14" s="76"/>
      <c r="B14" s="89" t="s">
        <v>59</v>
      </c>
      <c r="C14" s="89"/>
      <c r="D14" s="78">
        <f t="shared" ref="D14:I14" si="2">SUM(D15:D18)</f>
        <v>9</v>
      </c>
      <c r="E14" s="78">
        <f t="shared" si="2"/>
        <v>2</v>
      </c>
      <c r="F14" s="78">
        <f t="shared" si="2"/>
        <v>7</v>
      </c>
      <c r="G14" s="78">
        <f t="shared" si="2"/>
        <v>0</v>
      </c>
      <c r="H14" s="78">
        <f t="shared" si="2"/>
        <v>0</v>
      </c>
      <c r="I14" s="78">
        <f t="shared" si="2"/>
        <v>0</v>
      </c>
      <c r="J14" s="79">
        <f>AVERAGE(J15:J18)</f>
        <v>50.55</v>
      </c>
    </row>
    <row r="15" spans="1:14" ht="15" customHeight="1" x14ac:dyDescent="0.25">
      <c r="A15" s="7">
        <v>1</v>
      </c>
      <c r="B15" s="207">
        <v>20040</v>
      </c>
      <c r="C15" s="208" t="s">
        <v>13</v>
      </c>
      <c r="D15" s="209">
        <v>3</v>
      </c>
      <c r="E15" s="209">
        <v>2</v>
      </c>
      <c r="F15" s="209">
        <v>1</v>
      </c>
      <c r="G15" s="209"/>
      <c r="H15" s="209"/>
      <c r="I15" s="209"/>
      <c r="J15" s="210">
        <v>36.700000000000003</v>
      </c>
    </row>
    <row r="16" spans="1:14" s="198" customFormat="1" ht="15" customHeight="1" x14ac:dyDescent="0.25">
      <c r="A16" s="8">
        <v>2</v>
      </c>
      <c r="B16" s="391">
        <v>20061</v>
      </c>
      <c r="C16" s="392" t="s">
        <v>12</v>
      </c>
      <c r="D16" s="393">
        <v>1</v>
      </c>
      <c r="E16" s="393"/>
      <c r="F16" s="393">
        <v>1</v>
      </c>
      <c r="G16" s="393"/>
      <c r="H16" s="393"/>
      <c r="I16" s="393"/>
      <c r="J16" s="394">
        <v>65</v>
      </c>
    </row>
    <row r="17" spans="1:11" s="198" customFormat="1" ht="15" customHeight="1" x14ac:dyDescent="0.25">
      <c r="A17" s="8">
        <v>3</v>
      </c>
      <c r="B17" s="391">
        <v>20060</v>
      </c>
      <c r="C17" s="392" t="s">
        <v>87</v>
      </c>
      <c r="D17" s="393">
        <v>3</v>
      </c>
      <c r="E17" s="393"/>
      <c r="F17" s="393">
        <v>3</v>
      </c>
      <c r="G17" s="393"/>
      <c r="H17" s="393"/>
      <c r="I17" s="393"/>
      <c r="J17" s="394">
        <v>45</v>
      </c>
    </row>
    <row r="18" spans="1:11" ht="15" customHeight="1" thickBot="1" x14ac:dyDescent="0.3">
      <c r="A18" s="11">
        <v>4</v>
      </c>
      <c r="B18" s="85">
        <v>20900</v>
      </c>
      <c r="C18" s="206" t="s">
        <v>88</v>
      </c>
      <c r="D18" s="13">
        <v>2</v>
      </c>
      <c r="E18" s="13"/>
      <c r="F18" s="13">
        <v>2</v>
      </c>
      <c r="G18" s="13"/>
      <c r="H18" s="13"/>
      <c r="I18" s="13"/>
      <c r="J18" s="18">
        <v>55.5</v>
      </c>
      <c r="K18">
        <f>J18*D18</f>
        <v>111</v>
      </c>
    </row>
    <row r="19" spans="1:11" ht="15" customHeight="1" thickBot="1" x14ac:dyDescent="0.3">
      <c r="A19" s="76"/>
      <c r="B19" s="78" t="s">
        <v>62</v>
      </c>
      <c r="C19" s="82"/>
      <c r="D19" s="78">
        <f t="shared" ref="D19:I19" si="3">SUM(D20:D24)</f>
        <v>9</v>
      </c>
      <c r="E19" s="78">
        <f t="shared" si="3"/>
        <v>0</v>
      </c>
      <c r="F19" s="78">
        <f t="shared" si="3"/>
        <v>8</v>
      </c>
      <c r="G19" s="78">
        <f t="shared" si="3"/>
        <v>1</v>
      </c>
      <c r="H19" s="78">
        <f t="shared" si="3"/>
        <v>0</v>
      </c>
      <c r="I19" s="78">
        <f t="shared" si="3"/>
        <v>0</v>
      </c>
      <c r="J19" s="79">
        <f>AVERAGE(J20:J24)</f>
        <v>58.1</v>
      </c>
    </row>
    <row r="20" spans="1:11" s="198" customFormat="1" ht="15" customHeight="1" x14ac:dyDescent="0.25">
      <c r="A20" s="11">
        <v>1</v>
      </c>
      <c r="B20" s="214">
        <v>30070</v>
      </c>
      <c r="C20" s="485" t="s">
        <v>99</v>
      </c>
      <c r="D20" s="217">
        <v>1</v>
      </c>
      <c r="E20" s="217"/>
      <c r="F20" s="217">
        <v>1</v>
      </c>
      <c r="G20" s="217"/>
      <c r="H20" s="217"/>
      <c r="I20" s="217"/>
      <c r="J20" s="218">
        <v>64</v>
      </c>
      <c r="K20" s="219"/>
    </row>
    <row r="21" spans="1:11" s="198" customFormat="1" ht="15" customHeight="1" x14ac:dyDescent="0.25">
      <c r="A21" s="77">
        <v>2</v>
      </c>
      <c r="B21" s="213">
        <v>30480</v>
      </c>
      <c r="C21" s="211" t="s">
        <v>72</v>
      </c>
      <c r="D21" s="215">
        <v>2</v>
      </c>
      <c r="E21" s="215"/>
      <c r="F21" s="215">
        <v>2</v>
      </c>
      <c r="G21" s="215"/>
      <c r="H21" s="215"/>
      <c r="I21" s="215"/>
      <c r="J21" s="216">
        <v>55.5</v>
      </c>
      <c r="K21" s="219"/>
    </row>
    <row r="22" spans="1:11" s="198" customFormat="1" ht="15" customHeight="1" x14ac:dyDescent="0.25">
      <c r="A22" s="11">
        <v>3</v>
      </c>
      <c r="B22" s="214">
        <v>30030</v>
      </c>
      <c r="C22" s="206" t="s">
        <v>89</v>
      </c>
      <c r="D22" s="217">
        <v>1</v>
      </c>
      <c r="E22" s="217"/>
      <c r="F22" s="217"/>
      <c r="G22" s="217">
        <v>1</v>
      </c>
      <c r="H22" s="217"/>
      <c r="I22" s="217"/>
      <c r="J22" s="218">
        <v>72</v>
      </c>
      <c r="K22" s="219"/>
    </row>
    <row r="23" spans="1:11" s="198" customFormat="1" ht="15" customHeight="1" x14ac:dyDescent="0.25">
      <c r="A23" s="77">
        <v>4</v>
      </c>
      <c r="B23" s="213">
        <v>31000</v>
      </c>
      <c r="C23" s="211" t="s">
        <v>18</v>
      </c>
      <c r="D23" s="215">
        <v>3</v>
      </c>
      <c r="E23" s="215"/>
      <c r="F23" s="215">
        <v>3</v>
      </c>
      <c r="G23" s="215"/>
      <c r="H23" s="215"/>
      <c r="I23" s="215"/>
      <c r="J23" s="216">
        <v>50</v>
      </c>
      <c r="K23" s="219"/>
    </row>
    <row r="24" spans="1:11" s="198" customFormat="1" ht="15" customHeight="1" thickBot="1" x14ac:dyDescent="0.3">
      <c r="A24" s="11">
        <v>5</v>
      </c>
      <c r="B24" s="214">
        <v>30530</v>
      </c>
      <c r="C24" s="485" t="s">
        <v>10</v>
      </c>
      <c r="D24" s="217">
        <v>2</v>
      </c>
      <c r="E24" s="217"/>
      <c r="F24" s="217">
        <v>2</v>
      </c>
      <c r="G24" s="217"/>
      <c r="H24" s="217"/>
      <c r="I24" s="217"/>
      <c r="J24" s="218">
        <v>49</v>
      </c>
      <c r="K24" s="219"/>
    </row>
    <row r="25" spans="1:11" ht="15" customHeight="1" thickBot="1" x14ac:dyDescent="0.3">
      <c r="A25" s="76"/>
      <c r="B25" s="78" t="s">
        <v>63</v>
      </c>
      <c r="C25" s="78"/>
      <c r="D25" s="78">
        <f>SUM(D26:D33)</f>
        <v>15</v>
      </c>
      <c r="E25" s="78">
        <f t="shared" ref="E25:I25" si="4">SUM(E26:E33)</f>
        <v>0</v>
      </c>
      <c r="F25" s="78">
        <f t="shared" si="4"/>
        <v>15</v>
      </c>
      <c r="G25" s="78">
        <f t="shared" si="4"/>
        <v>0</v>
      </c>
      <c r="H25" s="78">
        <f t="shared" si="4"/>
        <v>0</v>
      </c>
      <c r="I25" s="78">
        <f t="shared" si="4"/>
        <v>0</v>
      </c>
      <c r="J25" s="83">
        <f>AVERAGE(J26:J33)</f>
        <v>57.050000000000004</v>
      </c>
    </row>
    <row r="26" spans="1:11" s="198" customFormat="1" ht="15" customHeight="1" x14ac:dyDescent="0.25">
      <c r="A26" s="7">
        <v>1</v>
      </c>
      <c r="B26" s="268">
        <v>40010</v>
      </c>
      <c r="C26" s="267" t="s">
        <v>22</v>
      </c>
      <c r="D26" s="492">
        <v>1</v>
      </c>
      <c r="E26" s="492"/>
      <c r="F26" s="492">
        <v>1</v>
      </c>
      <c r="G26" s="492"/>
      <c r="H26" s="492"/>
      <c r="I26" s="492"/>
      <c r="J26" s="493">
        <v>62</v>
      </c>
    </row>
    <row r="27" spans="1:11" s="198" customFormat="1" ht="15" customHeight="1" x14ac:dyDescent="0.25">
      <c r="A27" s="8">
        <v>2</v>
      </c>
      <c r="B27" s="269">
        <v>40030</v>
      </c>
      <c r="C27" s="486" t="s">
        <v>67</v>
      </c>
      <c r="D27" s="494">
        <v>1</v>
      </c>
      <c r="E27" s="494"/>
      <c r="F27" s="494">
        <v>1</v>
      </c>
      <c r="G27" s="494"/>
      <c r="H27" s="494"/>
      <c r="I27" s="494"/>
      <c r="J27" s="495">
        <v>66</v>
      </c>
    </row>
    <row r="28" spans="1:11" s="81" customFormat="1" ht="15" customHeight="1" x14ac:dyDescent="0.25">
      <c r="A28" s="8">
        <v>3</v>
      </c>
      <c r="B28" s="85">
        <v>40011</v>
      </c>
      <c r="C28" s="14" t="s">
        <v>31</v>
      </c>
      <c r="D28" s="488">
        <v>4</v>
      </c>
      <c r="E28" s="488"/>
      <c r="F28" s="488">
        <v>4</v>
      </c>
      <c r="G28" s="488"/>
      <c r="H28" s="488"/>
      <c r="I28" s="488"/>
      <c r="J28" s="489">
        <v>52.8</v>
      </c>
    </row>
    <row r="29" spans="1:11" ht="15" customHeight="1" x14ac:dyDescent="0.25">
      <c r="A29" s="11">
        <v>4</v>
      </c>
      <c r="B29" s="88">
        <v>40100</v>
      </c>
      <c r="C29" s="96" t="s">
        <v>8</v>
      </c>
      <c r="D29" s="488">
        <v>1</v>
      </c>
      <c r="E29" s="488"/>
      <c r="F29" s="488">
        <v>1</v>
      </c>
      <c r="G29" s="488"/>
      <c r="H29" s="488"/>
      <c r="I29" s="488"/>
      <c r="J29" s="490">
        <v>54</v>
      </c>
      <c r="K29" t="e">
        <f>#REF!*#REF!</f>
        <v>#REF!</v>
      </c>
    </row>
    <row r="30" spans="1:11" s="198" customFormat="1" ht="15" customHeight="1" x14ac:dyDescent="0.25">
      <c r="A30" s="11">
        <v>5</v>
      </c>
      <c r="B30" s="88">
        <v>40031</v>
      </c>
      <c r="C30" s="487" t="s">
        <v>53</v>
      </c>
      <c r="D30" s="488">
        <v>2</v>
      </c>
      <c r="E30" s="488"/>
      <c r="F30" s="488">
        <v>2</v>
      </c>
      <c r="G30" s="488"/>
      <c r="H30" s="488"/>
      <c r="I30" s="488"/>
      <c r="J30" s="490">
        <v>47</v>
      </c>
    </row>
    <row r="31" spans="1:11" ht="15" customHeight="1" x14ac:dyDescent="0.25">
      <c r="A31" s="11">
        <v>6</v>
      </c>
      <c r="B31" s="88">
        <v>40360</v>
      </c>
      <c r="C31" s="487" t="s">
        <v>100</v>
      </c>
      <c r="D31" s="488">
        <v>1</v>
      </c>
      <c r="E31" s="488"/>
      <c r="F31" s="488">
        <v>1</v>
      </c>
      <c r="G31" s="488"/>
      <c r="H31" s="488"/>
      <c r="I31" s="488"/>
      <c r="J31" s="490">
        <v>56</v>
      </c>
      <c r="K31" t="e">
        <f>#REF!*#REF!</f>
        <v>#REF!</v>
      </c>
    </row>
    <row r="32" spans="1:11" s="198" customFormat="1" ht="15" customHeight="1" x14ac:dyDescent="0.25">
      <c r="A32" s="11">
        <v>7</v>
      </c>
      <c r="B32" s="88">
        <v>40720</v>
      </c>
      <c r="C32" s="395" t="s">
        <v>68</v>
      </c>
      <c r="D32" s="488">
        <v>2</v>
      </c>
      <c r="E32" s="488"/>
      <c r="F32" s="488">
        <v>2</v>
      </c>
      <c r="G32" s="488"/>
      <c r="H32" s="488"/>
      <c r="I32" s="488"/>
      <c r="J32" s="491">
        <v>58</v>
      </c>
    </row>
    <row r="33" spans="1:11" ht="15" customHeight="1" thickBot="1" x14ac:dyDescent="0.3">
      <c r="A33" s="11">
        <v>8</v>
      </c>
      <c r="B33" s="85">
        <v>40840</v>
      </c>
      <c r="C33" s="98" t="s">
        <v>7</v>
      </c>
      <c r="D33" s="488">
        <v>3</v>
      </c>
      <c r="E33" s="488"/>
      <c r="F33" s="488">
        <v>3</v>
      </c>
      <c r="G33" s="488"/>
      <c r="H33" s="488"/>
      <c r="I33" s="488"/>
      <c r="J33" s="489">
        <v>60.6</v>
      </c>
      <c r="K33">
        <f>J33*D33</f>
        <v>181.8</v>
      </c>
    </row>
    <row r="34" spans="1:11" ht="15" customHeight="1" thickBot="1" x14ac:dyDescent="0.3">
      <c r="A34" s="76"/>
      <c r="B34" s="78" t="s">
        <v>64</v>
      </c>
      <c r="C34" s="78"/>
      <c r="D34" s="78">
        <f t="shared" ref="D34:I34" si="5">SUM(D35:D39)</f>
        <v>8</v>
      </c>
      <c r="E34" s="78">
        <f t="shared" si="5"/>
        <v>2</v>
      </c>
      <c r="F34" s="78">
        <f t="shared" si="5"/>
        <v>6</v>
      </c>
      <c r="G34" s="78">
        <f t="shared" si="5"/>
        <v>0</v>
      </c>
      <c r="H34" s="78">
        <f t="shared" si="5"/>
        <v>0</v>
      </c>
      <c r="I34" s="78">
        <f t="shared" si="5"/>
        <v>0</v>
      </c>
      <c r="J34" s="79">
        <f>AVERAGE(J35:J39)</f>
        <v>47</v>
      </c>
    </row>
    <row r="35" spans="1:11" ht="15" customHeight="1" x14ac:dyDescent="0.25">
      <c r="A35" s="8">
        <v>1</v>
      </c>
      <c r="B35" s="87">
        <v>50060</v>
      </c>
      <c r="C35" s="486" t="s">
        <v>83</v>
      </c>
      <c r="D35" s="19">
        <v>1</v>
      </c>
      <c r="E35" s="19"/>
      <c r="F35" s="19">
        <v>1</v>
      </c>
      <c r="G35" s="19"/>
      <c r="H35" s="19"/>
      <c r="I35" s="19"/>
      <c r="J35" s="20">
        <v>46</v>
      </c>
      <c r="K35">
        <f>J35*D35</f>
        <v>46</v>
      </c>
    </row>
    <row r="36" spans="1:11" ht="15" customHeight="1" x14ac:dyDescent="0.25">
      <c r="A36" s="11">
        <v>2</v>
      </c>
      <c r="B36" s="85">
        <v>50450</v>
      </c>
      <c r="C36" s="381" t="s">
        <v>24</v>
      </c>
      <c r="D36" s="13">
        <v>2</v>
      </c>
      <c r="E36" s="13">
        <v>1</v>
      </c>
      <c r="F36" s="13">
        <v>1</v>
      </c>
      <c r="G36" s="13"/>
      <c r="H36" s="13"/>
      <c r="I36" s="13"/>
      <c r="J36" s="18">
        <v>34</v>
      </c>
      <c r="K36">
        <f>J36*D36</f>
        <v>68</v>
      </c>
    </row>
    <row r="37" spans="1:11" s="81" customFormat="1" ht="15" customHeight="1" x14ac:dyDescent="0.25">
      <c r="A37" s="21">
        <v>3</v>
      </c>
      <c r="B37" s="85">
        <v>50760</v>
      </c>
      <c r="C37" s="496" t="s">
        <v>32</v>
      </c>
      <c r="D37" s="13">
        <v>1</v>
      </c>
      <c r="E37" s="13"/>
      <c r="F37" s="13">
        <v>1</v>
      </c>
      <c r="G37" s="13"/>
      <c r="H37" s="13"/>
      <c r="I37" s="13"/>
      <c r="J37" s="18">
        <v>56</v>
      </c>
      <c r="K37" s="81">
        <f>J37*D37</f>
        <v>56</v>
      </c>
    </row>
    <row r="38" spans="1:11" s="198" customFormat="1" ht="15" customHeight="1" x14ac:dyDescent="0.25">
      <c r="A38" s="21">
        <v>4</v>
      </c>
      <c r="B38" s="86">
        <v>50930</v>
      </c>
      <c r="C38" s="482" t="s">
        <v>23</v>
      </c>
      <c r="D38" s="22">
        <v>2</v>
      </c>
      <c r="E38" s="22"/>
      <c r="F38" s="22">
        <v>2</v>
      </c>
      <c r="G38" s="22"/>
      <c r="H38" s="22"/>
      <c r="I38" s="22"/>
      <c r="J38" s="23">
        <v>53</v>
      </c>
    </row>
    <row r="39" spans="1:11" ht="15" customHeight="1" thickBot="1" x14ac:dyDescent="0.3">
      <c r="A39" s="21">
        <v>5</v>
      </c>
      <c r="B39" s="86">
        <v>51370</v>
      </c>
      <c r="C39" s="482" t="s">
        <v>54</v>
      </c>
      <c r="D39" s="22">
        <v>2</v>
      </c>
      <c r="E39" s="22">
        <v>1</v>
      </c>
      <c r="F39" s="22">
        <v>1</v>
      </c>
      <c r="G39" s="22"/>
      <c r="H39" s="22"/>
      <c r="I39" s="22"/>
      <c r="J39" s="23">
        <v>46</v>
      </c>
      <c r="K39">
        <f>J39*D39</f>
        <v>92</v>
      </c>
    </row>
    <row r="40" spans="1:11" ht="15" customHeight="1" thickBot="1" x14ac:dyDescent="0.3">
      <c r="A40" s="76"/>
      <c r="B40" s="78" t="s">
        <v>65</v>
      </c>
      <c r="C40" s="78"/>
      <c r="D40" s="78">
        <f t="shared" ref="D40:I40" si="6">SUM(D41:D56)</f>
        <v>43</v>
      </c>
      <c r="E40" s="78">
        <f t="shared" si="6"/>
        <v>5</v>
      </c>
      <c r="F40" s="78">
        <f t="shared" si="6"/>
        <v>35</v>
      </c>
      <c r="G40" s="78">
        <f t="shared" si="6"/>
        <v>0</v>
      </c>
      <c r="H40" s="78">
        <f t="shared" si="6"/>
        <v>3</v>
      </c>
      <c r="I40" s="78">
        <f t="shared" si="6"/>
        <v>0</v>
      </c>
      <c r="J40" s="79">
        <f>AVERAGE(J41:J56)</f>
        <v>47.693749999999994</v>
      </c>
    </row>
    <row r="41" spans="1:11" ht="15" customHeight="1" x14ac:dyDescent="0.25">
      <c r="A41" s="7">
        <v>1</v>
      </c>
      <c r="B41" s="85">
        <v>60010</v>
      </c>
      <c r="C41" s="102" t="s">
        <v>90</v>
      </c>
      <c r="D41" s="13">
        <v>2</v>
      </c>
      <c r="E41" s="13"/>
      <c r="F41" s="13">
        <v>1</v>
      </c>
      <c r="G41" s="13"/>
      <c r="H41" s="13">
        <v>1</v>
      </c>
      <c r="I41" s="13"/>
      <c r="J41" s="18">
        <v>70</v>
      </c>
      <c r="K41">
        <f t="shared" ref="K41:K46" si="7">J41*D41</f>
        <v>140</v>
      </c>
    </row>
    <row r="42" spans="1:11" ht="15" customHeight="1" x14ac:dyDescent="0.25">
      <c r="A42" s="11">
        <v>2</v>
      </c>
      <c r="B42" s="85">
        <v>60070</v>
      </c>
      <c r="C42" s="273" t="s">
        <v>91</v>
      </c>
      <c r="D42" s="13">
        <v>3</v>
      </c>
      <c r="E42" s="13">
        <v>1</v>
      </c>
      <c r="F42" s="13">
        <v>2</v>
      </c>
      <c r="G42" s="13"/>
      <c r="H42" s="13"/>
      <c r="I42" s="13"/>
      <c r="J42" s="18">
        <v>42.3</v>
      </c>
      <c r="K42">
        <f t="shared" si="7"/>
        <v>126.89999999999999</v>
      </c>
    </row>
    <row r="43" spans="1:11" s="81" customFormat="1" ht="15" customHeight="1" x14ac:dyDescent="0.25">
      <c r="A43" s="11">
        <v>3</v>
      </c>
      <c r="B43" s="85">
        <v>60240</v>
      </c>
      <c r="C43" s="220" t="s">
        <v>92</v>
      </c>
      <c r="D43" s="13">
        <v>2</v>
      </c>
      <c r="E43" s="13">
        <v>1</v>
      </c>
      <c r="F43" s="13">
        <v>1</v>
      </c>
      <c r="G43" s="13"/>
      <c r="H43" s="13"/>
      <c r="I43" s="13"/>
      <c r="J43" s="18">
        <v>43</v>
      </c>
      <c r="K43" s="81">
        <f t="shared" si="7"/>
        <v>86</v>
      </c>
    </row>
    <row r="44" spans="1:11" ht="15" customHeight="1" x14ac:dyDescent="0.25">
      <c r="A44" s="11">
        <v>4</v>
      </c>
      <c r="B44" s="85">
        <v>60560</v>
      </c>
      <c r="C44" s="102" t="s">
        <v>4</v>
      </c>
      <c r="D44" s="13">
        <v>4</v>
      </c>
      <c r="E44" s="13"/>
      <c r="F44" s="13">
        <v>4</v>
      </c>
      <c r="G44" s="13"/>
      <c r="H44" s="13"/>
      <c r="I44" s="13"/>
      <c r="J44" s="18">
        <v>56.5</v>
      </c>
      <c r="K44">
        <f t="shared" si="7"/>
        <v>226</v>
      </c>
    </row>
    <row r="45" spans="1:11" ht="15" customHeight="1" x14ac:dyDescent="0.25">
      <c r="A45" s="11">
        <v>5</v>
      </c>
      <c r="B45" s="85">
        <v>60660</v>
      </c>
      <c r="C45" s="102" t="s">
        <v>93</v>
      </c>
      <c r="D45" s="13">
        <v>1</v>
      </c>
      <c r="E45" s="13"/>
      <c r="F45" s="13"/>
      <c r="G45" s="13"/>
      <c r="H45" s="13">
        <v>1</v>
      </c>
      <c r="I45" s="13"/>
      <c r="J45" s="18">
        <v>80</v>
      </c>
      <c r="K45">
        <f t="shared" si="7"/>
        <v>80</v>
      </c>
    </row>
    <row r="46" spans="1:11" ht="15" customHeight="1" x14ac:dyDescent="0.25">
      <c r="A46" s="11">
        <v>6</v>
      </c>
      <c r="B46" s="85">
        <v>60980</v>
      </c>
      <c r="C46" s="497" t="s">
        <v>55</v>
      </c>
      <c r="D46" s="13">
        <v>1</v>
      </c>
      <c r="E46" s="13"/>
      <c r="F46" s="13">
        <v>1</v>
      </c>
      <c r="G46" s="13"/>
      <c r="H46" s="13"/>
      <c r="I46" s="13"/>
      <c r="J46" s="18">
        <v>49</v>
      </c>
      <c r="K46">
        <f t="shared" si="7"/>
        <v>49</v>
      </c>
    </row>
    <row r="47" spans="1:11" s="198" customFormat="1" ht="15" customHeight="1" x14ac:dyDescent="0.25">
      <c r="A47" s="11">
        <v>7</v>
      </c>
      <c r="B47" s="85">
        <v>61080</v>
      </c>
      <c r="C47" s="497" t="s">
        <v>97</v>
      </c>
      <c r="D47" s="13">
        <v>1</v>
      </c>
      <c r="E47" s="13"/>
      <c r="F47" s="13">
        <v>1</v>
      </c>
      <c r="G47" s="13"/>
      <c r="H47" s="13"/>
      <c r="I47" s="13"/>
      <c r="J47" s="18">
        <v>40</v>
      </c>
    </row>
    <row r="48" spans="1:11" s="198" customFormat="1" ht="15" customHeight="1" x14ac:dyDescent="0.25">
      <c r="A48" s="11">
        <v>8</v>
      </c>
      <c r="B48" s="85">
        <v>61210</v>
      </c>
      <c r="C48" s="220" t="s">
        <v>94</v>
      </c>
      <c r="D48" s="13">
        <v>1</v>
      </c>
      <c r="E48" s="13">
        <v>1</v>
      </c>
      <c r="F48" s="13"/>
      <c r="G48" s="13"/>
      <c r="H48" s="13"/>
      <c r="I48" s="13"/>
      <c r="J48" s="18">
        <v>12</v>
      </c>
    </row>
    <row r="49" spans="1:10" s="198" customFormat="1" ht="15" customHeight="1" x14ac:dyDescent="0.25">
      <c r="A49" s="11">
        <v>9</v>
      </c>
      <c r="B49" s="85">
        <v>61430</v>
      </c>
      <c r="C49" s="220" t="s">
        <v>79</v>
      </c>
      <c r="D49" s="13">
        <v>2</v>
      </c>
      <c r="E49" s="13"/>
      <c r="F49" s="13">
        <v>2</v>
      </c>
      <c r="G49" s="13"/>
      <c r="H49" s="13"/>
      <c r="I49" s="13"/>
      <c r="J49" s="18">
        <v>47</v>
      </c>
    </row>
    <row r="50" spans="1:10" s="198" customFormat="1" ht="15" customHeight="1" x14ac:dyDescent="0.25">
      <c r="A50" s="11">
        <v>10</v>
      </c>
      <c r="B50" s="85">
        <v>61440</v>
      </c>
      <c r="C50" s="220" t="s">
        <v>95</v>
      </c>
      <c r="D50" s="13">
        <v>1</v>
      </c>
      <c r="E50" s="13"/>
      <c r="F50" s="13">
        <v>1</v>
      </c>
      <c r="G50" s="13"/>
      <c r="H50" s="13"/>
      <c r="I50" s="13"/>
      <c r="J50" s="18">
        <v>50</v>
      </c>
    </row>
    <row r="51" spans="1:10" s="198" customFormat="1" ht="15" customHeight="1" x14ac:dyDescent="0.25">
      <c r="A51" s="11">
        <v>11</v>
      </c>
      <c r="B51" s="85">
        <v>61450</v>
      </c>
      <c r="C51" s="220" t="s">
        <v>78</v>
      </c>
      <c r="D51" s="13">
        <v>3</v>
      </c>
      <c r="E51" s="13"/>
      <c r="F51" s="13">
        <v>3</v>
      </c>
      <c r="G51" s="13"/>
      <c r="H51" s="13"/>
      <c r="I51" s="13"/>
      <c r="J51" s="18">
        <v>43</v>
      </c>
    </row>
    <row r="52" spans="1:10" s="198" customFormat="1" ht="15" customHeight="1" x14ac:dyDescent="0.25">
      <c r="A52" s="11">
        <v>12</v>
      </c>
      <c r="B52" s="85">
        <v>61470</v>
      </c>
      <c r="C52" s="220" t="s">
        <v>2</v>
      </c>
      <c r="D52" s="13">
        <v>3</v>
      </c>
      <c r="E52" s="13">
        <v>1</v>
      </c>
      <c r="F52" s="13">
        <v>2</v>
      </c>
      <c r="G52" s="13"/>
      <c r="H52" s="13"/>
      <c r="I52" s="13"/>
      <c r="J52" s="18">
        <v>37</v>
      </c>
    </row>
    <row r="53" spans="1:10" s="198" customFormat="1" ht="15" customHeight="1" x14ac:dyDescent="0.25">
      <c r="A53" s="11">
        <v>13</v>
      </c>
      <c r="B53" s="85">
        <v>61490</v>
      </c>
      <c r="C53" s="497" t="s">
        <v>77</v>
      </c>
      <c r="D53" s="13">
        <v>4</v>
      </c>
      <c r="E53" s="13"/>
      <c r="F53" s="13">
        <v>4</v>
      </c>
      <c r="G53" s="13"/>
      <c r="H53" s="13"/>
      <c r="I53" s="13"/>
      <c r="J53" s="18">
        <v>49</v>
      </c>
    </row>
    <row r="54" spans="1:10" s="198" customFormat="1" ht="15" customHeight="1" x14ac:dyDescent="0.25">
      <c r="A54" s="11">
        <v>14</v>
      </c>
      <c r="B54" s="85">
        <v>61500</v>
      </c>
      <c r="C54" s="220" t="s">
        <v>76</v>
      </c>
      <c r="D54" s="13">
        <v>4</v>
      </c>
      <c r="E54" s="13"/>
      <c r="F54" s="13">
        <v>4</v>
      </c>
      <c r="G54" s="13"/>
      <c r="H54" s="13"/>
      <c r="I54" s="13"/>
      <c r="J54" s="18">
        <v>50</v>
      </c>
    </row>
    <row r="55" spans="1:10" s="198" customFormat="1" ht="15" customHeight="1" x14ac:dyDescent="0.25">
      <c r="A55" s="11">
        <v>15</v>
      </c>
      <c r="B55" s="85">
        <v>61510</v>
      </c>
      <c r="C55" s="220" t="s">
        <v>3</v>
      </c>
      <c r="D55" s="13">
        <v>4</v>
      </c>
      <c r="E55" s="13"/>
      <c r="F55" s="13">
        <v>4</v>
      </c>
      <c r="G55" s="13"/>
      <c r="H55" s="13"/>
      <c r="I55" s="13"/>
      <c r="J55" s="18">
        <v>47</v>
      </c>
    </row>
    <row r="56" spans="1:10" s="198" customFormat="1" ht="15" customHeight="1" thickBot="1" x14ac:dyDescent="0.3">
      <c r="A56" s="11">
        <v>16</v>
      </c>
      <c r="B56" s="85">
        <v>61560</v>
      </c>
      <c r="C56" s="220" t="s">
        <v>96</v>
      </c>
      <c r="D56" s="13">
        <v>7</v>
      </c>
      <c r="E56" s="13">
        <v>1</v>
      </c>
      <c r="F56" s="13">
        <v>5</v>
      </c>
      <c r="G56" s="13"/>
      <c r="H56" s="13">
        <v>1</v>
      </c>
      <c r="I56" s="13"/>
      <c r="J56" s="18">
        <v>47.3</v>
      </c>
    </row>
    <row r="57" spans="1:10" ht="15" customHeight="1" thickBot="1" x14ac:dyDescent="0.3">
      <c r="A57" s="76"/>
      <c r="B57" s="78" t="s">
        <v>66</v>
      </c>
      <c r="C57" s="84"/>
      <c r="D57" s="78">
        <f t="shared" ref="D57:I57" si="8">SUM(D58:D63)</f>
        <v>15</v>
      </c>
      <c r="E57" s="78">
        <f t="shared" si="8"/>
        <v>5</v>
      </c>
      <c r="F57" s="78">
        <f t="shared" si="8"/>
        <v>9</v>
      </c>
      <c r="G57" s="78">
        <f t="shared" si="8"/>
        <v>1</v>
      </c>
      <c r="H57" s="78">
        <f t="shared" si="8"/>
        <v>0</v>
      </c>
      <c r="I57" s="78">
        <f t="shared" si="8"/>
        <v>0</v>
      </c>
      <c r="J57" s="79">
        <f>AVERAGE(J58:J63)</f>
        <v>42.027777777777779</v>
      </c>
    </row>
    <row r="58" spans="1:10" s="198" customFormat="1" ht="15" customHeight="1" x14ac:dyDescent="0.25">
      <c r="A58" s="7">
        <v>1</v>
      </c>
      <c r="B58" s="202">
        <v>70110</v>
      </c>
      <c r="C58" s="388" t="s">
        <v>30</v>
      </c>
      <c r="D58" s="203">
        <v>2</v>
      </c>
      <c r="E58" s="203"/>
      <c r="F58" s="203">
        <v>2</v>
      </c>
      <c r="G58" s="203"/>
      <c r="H58" s="203"/>
      <c r="I58" s="203"/>
      <c r="J58" s="204">
        <v>46</v>
      </c>
    </row>
    <row r="59" spans="1:10" s="198" customFormat="1" ht="15" customHeight="1" x14ac:dyDescent="0.25">
      <c r="A59" s="8">
        <v>2</v>
      </c>
      <c r="B59" s="386">
        <v>70100</v>
      </c>
      <c r="C59" s="484" t="s">
        <v>98</v>
      </c>
      <c r="D59" s="387">
        <v>1</v>
      </c>
      <c r="E59" s="387"/>
      <c r="F59" s="387">
        <v>1</v>
      </c>
      <c r="G59" s="387"/>
      <c r="H59" s="387"/>
      <c r="I59" s="387"/>
      <c r="J59" s="223">
        <v>52</v>
      </c>
    </row>
    <row r="60" spans="1:10" s="198" customFormat="1" ht="15" customHeight="1" x14ac:dyDescent="0.25">
      <c r="A60" s="8">
        <v>3</v>
      </c>
      <c r="B60" s="386">
        <v>70270</v>
      </c>
      <c r="C60" s="389" t="s">
        <v>25</v>
      </c>
      <c r="D60" s="387">
        <v>2</v>
      </c>
      <c r="E60" s="387">
        <v>1</v>
      </c>
      <c r="F60" s="387">
        <v>1</v>
      </c>
      <c r="G60" s="387"/>
      <c r="H60" s="387"/>
      <c r="I60" s="387"/>
      <c r="J60" s="223">
        <v>32</v>
      </c>
    </row>
    <row r="61" spans="1:10" s="198" customFormat="1" ht="15" customHeight="1" x14ac:dyDescent="0.25">
      <c r="A61" s="11">
        <v>4</v>
      </c>
      <c r="B61" s="214">
        <v>70510</v>
      </c>
      <c r="C61" s="483" t="s">
        <v>17</v>
      </c>
      <c r="D61" s="217">
        <v>2</v>
      </c>
      <c r="E61" s="217"/>
      <c r="F61" s="217">
        <v>1</v>
      </c>
      <c r="G61" s="217">
        <v>1</v>
      </c>
      <c r="H61" s="217"/>
      <c r="I61" s="217"/>
      <c r="J61" s="218">
        <v>58</v>
      </c>
    </row>
    <row r="62" spans="1:10" s="198" customFormat="1" ht="15" customHeight="1" x14ac:dyDescent="0.25">
      <c r="A62" s="11">
        <v>5</v>
      </c>
      <c r="B62" s="214">
        <v>10880</v>
      </c>
      <c r="C62" s="483" t="s">
        <v>82</v>
      </c>
      <c r="D62" s="217">
        <v>6</v>
      </c>
      <c r="E62" s="217">
        <v>3</v>
      </c>
      <c r="F62" s="217">
        <v>3</v>
      </c>
      <c r="G62" s="217"/>
      <c r="H62" s="217"/>
      <c r="I62" s="217"/>
      <c r="J62" s="218">
        <v>36.166666666666664</v>
      </c>
    </row>
    <row r="63" spans="1:10" s="198" customFormat="1" ht="15" customHeight="1" thickBot="1" x14ac:dyDescent="0.3">
      <c r="A63" s="271">
        <v>6</v>
      </c>
      <c r="B63" s="272">
        <v>10890</v>
      </c>
      <c r="C63" s="390" t="s">
        <v>86</v>
      </c>
      <c r="D63" s="100">
        <v>2</v>
      </c>
      <c r="E63" s="100">
        <v>1</v>
      </c>
      <c r="F63" s="100">
        <v>1</v>
      </c>
      <c r="G63" s="100"/>
      <c r="H63" s="100"/>
      <c r="I63" s="100"/>
      <c r="J63" s="101">
        <v>28</v>
      </c>
    </row>
    <row r="64" spans="1:10" x14ac:dyDescent="0.25">
      <c r="A64" s="10"/>
      <c r="B64" s="5"/>
      <c r="C64" s="5"/>
      <c r="D64" s="537" t="s">
        <v>70</v>
      </c>
      <c r="E64" s="537"/>
      <c r="F64" s="537"/>
      <c r="G64" s="537"/>
      <c r="H64" s="537"/>
      <c r="I64" s="537"/>
      <c r="J64" s="270">
        <f>AVERAGE(J8:J13,J15:J18,J20:J24,J26:J33,J35:J39,J41:J56,J58:J63)</f>
        <v>51.551333333333332</v>
      </c>
    </row>
    <row r="65" spans="1:13" x14ac:dyDescent="0.25">
      <c r="A65" s="10"/>
      <c r="B65" s="5"/>
      <c r="C65" s="5"/>
      <c r="D65" s="5"/>
      <c r="E65" s="5"/>
      <c r="F65" s="5"/>
      <c r="G65" s="5"/>
      <c r="H65" s="5"/>
      <c r="I65" s="5"/>
      <c r="J65" s="6"/>
    </row>
    <row r="66" spans="1:13" x14ac:dyDescent="0.25">
      <c r="A66" s="10"/>
      <c r="B66" s="5"/>
      <c r="C66" s="5"/>
      <c r="D66" s="5"/>
      <c r="E66" s="5"/>
      <c r="F66" s="5"/>
      <c r="G66" s="5"/>
      <c r="H66" s="5"/>
      <c r="I66" s="5"/>
      <c r="J66" s="6"/>
    </row>
    <row r="67" spans="1:13" x14ac:dyDescent="0.25">
      <c r="A67" s="10"/>
      <c r="M67" s="1"/>
    </row>
    <row r="68" spans="1:13" x14ac:dyDescent="0.25">
      <c r="A68" s="10"/>
    </row>
    <row r="69" spans="1:13" x14ac:dyDescent="0.25">
      <c r="A69" s="10"/>
    </row>
    <row r="70" spans="1:13" x14ac:dyDescent="0.25">
      <c r="A70" s="10"/>
    </row>
    <row r="71" spans="1:13" x14ac:dyDescent="0.25">
      <c r="A71" s="10"/>
    </row>
    <row r="72" spans="1:13" x14ac:dyDescent="0.25">
      <c r="A72" s="10"/>
    </row>
    <row r="73" spans="1:13" x14ac:dyDescent="0.25">
      <c r="A73" s="10"/>
    </row>
    <row r="74" spans="1:13" x14ac:dyDescent="0.25">
      <c r="A74" s="10"/>
    </row>
    <row r="75" spans="1:13" x14ac:dyDescent="0.25">
      <c r="A75" s="10"/>
    </row>
    <row r="76" spans="1:13" x14ac:dyDescent="0.25">
      <c r="A76" s="10"/>
    </row>
    <row r="77" spans="1:13" x14ac:dyDescent="0.25">
      <c r="A77" s="10"/>
    </row>
    <row r="78" spans="1:13" x14ac:dyDescent="0.25">
      <c r="A78" s="10"/>
    </row>
    <row r="79" spans="1:13" x14ac:dyDescent="0.25">
      <c r="A79" s="10"/>
    </row>
    <row r="80" spans="1:13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</sheetData>
  <mergeCells count="9">
    <mergeCell ref="J4:J5"/>
    <mergeCell ref="A4:A5"/>
    <mergeCell ref="C2:D2"/>
    <mergeCell ref="D64:I64"/>
    <mergeCell ref="B4:B5"/>
    <mergeCell ref="C4:C5"/>
    <mergeCell ref="D4:D5"/>
    <mergeCell ref="B7:C7"/>
    <mergeCell ref="E4:I4"/>
  </mergeCells>
  <conditionalFormatting sqref="J6:J64">
    <cfRule type="cellIs" dxfId="15" priority="1835" stopIfTrue="1" operator="equal">
      <formula>$J$64</formula>
    </cfRule>
    <cfRule type="cellIs" dxfId="14" priority="1836" stopIfTrue="1" operator="lessThan">
      <formula>50</formula>
    </cfRule>
    <cfRule type="cellIs" dxfId="13" priority="1837" stopIfTrue="1" operator="between">
      <formula>$J$64</formula>
      <formula>50</formula>
    </cfRule>
    <cfRule type="cellIs" dxfId="12" priority="1838" stopIfTrue="1" operator="between">
      <formula>74.99</formula>
      <formula>$J$64</formula>
    </cfRule>
    <cfRule type="cellIs" dxfId="11" priority="1839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Географ-11 диаграмма по районам</vt:lpstr>
      <vt:lpstr>Географ-11 диаграмма</vt:lpstr>
      <vt:lpstr>Рейтинги 2022</vt:lpstr>
      <vt:lpstr>Рейтинг по сумме мест</vt:lpstr>
      <vt:lpstr>География-11 2022 Итоги</vt:lpstr>
      <vt:lpstr>География-11 2022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2022-10-10T08:54:58Z</dcterms:modified>
</cp:coreProperties>
</file>