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-30" windowWidth="20160" windowHeight="7935" tabRatio="551"/>
  </bookViews>
  <sheets>
    <sheet name="Химия-9 диаграмма по районам" sheetId="22" r:id="rId1"/>
    <sheet name="Химия-9 диаграмма" sheetId="18" r:id="rId2"/>
    <sheet name="Рейтинги 2020 - 2015" sheetId="17" r:id="rId3"/>
    <sheet name="Рейтинг по сумме мест" sheetId="21" r:id="rId4"/>
    <sheet name="Химия-9 2020 Итоги" sheetId="20" r:id="rId5"/>
    <sheet name="Химия-9 2020 расклад" sheetId="16" r:id="rId6"/>
  </sheets>
  <definedNames>
    <definedName name="_xlnm._FilterDatabase" localSheetId="0" hidden="1">'Химия-9 диаграмма по районам'!#REF!</definedName>
  </definedNames>
  <calcPr calcId="145621" calcOnSave="0"/>
</workbook>
</file>

<file path=xl/calcChain.xml><?xml version="1.0" encoding="utf-8"?>
<calcChain xmlns="http://schemas.openxmlformats.org/spreadsheetml/2006/main">
  <c r="D50" i="22" l="1"/>
  <c r="C50" i="22"/>
  <c r="H50" i="22"/>
  <c r="D70" i="22"/>
  <c r="C70" i="22"/>
  <c r="D87" i="22"/>
  <c r="C87" i="22"/>
  <c r="D119" i="22"/>
  <c r="C119" i="22"/>
  <c r="D30" i="22"/>
  <c r="C30" i="22"/>
  <c r="H30" i="22"/>
  <c r="G30" i="22"/>
  <c r="D15" i="22"/>
  <c r="C15" i="22"/>
  <c r="D6" i="22"/>
  <c r="C6" i="22"/>
  <c r="D4" i="22"/>
  <c r="D131" i="22" s="1"/>
  <c r="C4" i="22"/>
  <c r="AA5" i="18"/>
  <c r="D30" i="18"/>
  <c r="C30" i="18"/>
  <c r="D50" i="18"/>
  <c r="C50" i="18"/>
  <c r="D70" i="18"/>
  <c r="C70" i="18"/>
  <c r="D87" i="18"/>
  <c r="C87" i="18"/>
  <c r="D131" i="18"/>
  <c r="D119" i="18"/>
  <c r="C119" i="18"/>
  <c r="D15" i="18"/>
  <c r="C15" i="18"/>
  <c r="H15" i="18"/>
  <c r="D6" i="18"/>
  <c r="C6" i="18"/>
  <c r="D4" i="18"/>
  <c r="E125" i="21"/>
  <c r="AB122" i="21"/>
  <c r="AB124" i="21"/>
  <c r="AB121" i="21"/>
  <c r="D125" i="17"/>
  <c r="H6" i="16"/>
  <c r="G6" i="16"/>
  <c r="F6" i="16"/>
  <c r="E6" i="16"/>
  <c r="I6" i="16"/>
  <c r="I50" i="16"/>
  <c r="I51" i="16"/>
  <c r="I52" i="16"/>
  <c r="I41" i="16"/>
  <c r="I42" i="16"/>
  <c r="I43" i="16"/>
  <c r="I44" i="16"/>
  <c r="I45" i="16"/>
  <c r="I46" i="16"/>
  <c r="I24" i="16"/>
  <c r="I25" i="16"/>
  <c r="I26" i="16"/>
  <c r="I19" i="16"/>
  <c r="I20" i="16"/>
  <c r="I21" i="16"/>
  <c r="I22" i="16"/>
  <c r="I14" i="16"/>
  <c r="I15" i="16"/>
  <c r="I16" i="16"/>
  <c r="I17" i="16"/>
  <c r="H7" i="16"/>
  <c r="G7" i="16"/>
  <c r="F7" i="16"/>
  <c r="E7" i="16"/>
  <c r="H13" i="16"/>
  <c r="G13" i="16"/>
  <c r="F13" i="16"/>
  <c r="E13" i="16"/>
  <c r="H18" i="16"/>
  <c r="G18" i="16"/>
  <c r="F18" i="16"/>
  <c r="E18" i="16"/>
  <c r="H23" i="16"/>
  <c r="G23" i="16"/>
  <c r="F23" i="16"/>
  <c r="E23" i="16"/>
  <c r="H28" i="16"/>
  <c r="G28" i="16"/>
  <c r="F28" i="16"/>
  <c r="E28" i="16"/>
  <c r="H33" i="16"/>
  <c r="G33" i="16"/>
  <c r="F33" i="16"/>
  <c r="E33" i="16"/>
  <c r="H48" i="16"/>
  <c r="G48" i="16"/>
  <c r="F48" i="16"/>
  <c r="E48" i="16"/>
  <c r="I49" i="16"/>
  <c r="I47" i="16"/>
  <c r="I40" i="16"/>
  <c r="I39" i="16"/>
  <c r="I38" i="16"/>
  <c r="I37" i="16"/>
  <c r="I36" i="16"/>
  <c r="I35" i="16"/>
  <c r="I34" i="16"/>
  <c r="I32" i="16"/>
  <c r="I31" i="16"/>
  <c r="I30" i="16"/>
  <c r="I29" i="16"/>
  <c r="I27" i="16"/>
  <c r="I12" i="16"/>
  <c r="I11" i="16"/>
  <c r="I10" i="16"/>
  <c r="I9" i="16"/>
  <c r="I8" i="16"/>
  <c r="C4" i="18" l="1"/>
  <c r="I53" i="16"/>
  <c r="AB123" i="21"/>
  <c r="AB120" i="21"/>
  <c r="AB118" i="21"/>
  <c r="AB119" i="21"/>
  <c r="AB117" i="21"/>
  <c r="AB116" i="21"/>
  <c r="AB115" i="21"/>
  <c r="AB114" i="21"/>
  <c r="AB113" i="21"/>
  <c r="AB112" i="21"/>
  <c r="AB111" i="21"/>
  <c r="AB110" i="21"/>
  <c r="AB109" i="21"/>
  <c r="AB108" i="21"/>
  <c r="AB100" i="21"/>
  <c r="AB107" i="21"/>
  <c r="AB106" i="21"/>
  <c r="AB105" i="21"/>
  <c r="AB104" i="21"/>
  <c r="AB103" i="21"/>
  <c r="AB102" i="21"/>
  <c r="AB101" i="21"/>
  <c r="AB99" i="21"/>
  <c r="AB97" i="21"/>
  <c r="AB98" i="21"/>
  <c r="AB93" i="21"/>
  <c r="AB96" i="21"/>
  <c r="AB95" i="21"/>
  <c r="AB94" i="21"/>
  <c r="AB88" i="21"/>
  <c r="AB91" i="21"/>
  <c r="AB84" i="21"/>
  <c r="AB92" i="21"/>
  <c r="AB79" i="21"/>
  <c r="AB90" i="21"/>
  <c r="AB89" i="21"/>
  <c r="AB80" i="21"/>
  <c r="AB83" i="21"/>
  <c r="AB86" i="21"/>
  <c r="AB87" i="21"/>
  <c r="AB85" i="21"/>
  <c r="AB82" i="21"/>
  <c r="AB81" i="21"/>
  <c r="AB66" i="21"/>
  <c r="AB67" i="21"/>
  <c r="AB78" i="21"/>
  <c r="AB77" i="21"/>
  <c r="AB76" i="21"/>
  <c r="AB74" i="21"/>
  <c r="AB75" i="21"/>
  <c r="AB73" i="21"/>
  <c r="AB72" i="21"/>
  <c r="AB71" i="21"/>
  <c r="AB59" i="21"/>
  <c r="AB70" i="21"/>
  <c r="AB69" i="21"/>
  <c r="AB68" i="21"/>
  <c r="AB64" i="21"/>
  <c r="AB65" i="21"/>
  <c r="AB63" i="21"/>
  <c r="AB53" i="21"/>
  <c r="AB62" i="21"/>
  <c r="AB61" i="21"/>
  <c r="AB60" i="21"/>
  <c r="AB51" i="21"/>
  <c r="AB58" i="21"/>
  <c r="AB57" i="21"/>
  <c r="AB56" i="21"/>
  <c r="AB54" i="21"/>
  <c r="AB55" i="21"/>
  <c r="AB48" i="21"/>
  <c r="AB49" i="21"/>
  <c r="AB41" i="21"/>
  <c r="AB42" i="21"/>
  <c r="AB52" i="21"/>
  <c r="AB43" i="21"/>
  <c r="AB50" i="21"/>
  <c r="AB38" i="21"/>
  <c r="AB47" i="21"/>
  <c r="AB46" i="21"/>
  <c r="AB45" i="21"/>
  <c r="AB44" i="21"/>
  <c r="AB40" i="21"/>
  <c r="AB39" i="21"/>
  <c r="AB32" i="21"/>
  <c r="AB33" i="21"/>
  <c r="AB37" i="21"/>
  <c r="AB36" i="21"/>
  <c r="AB35" i="21"/>
  <c r="AB34" i="21"/>
  <c r="AB28" i="21"/>
  <c r="AB29" i="21"/>
  <c r="AB31" i="21"/>
  <c r="AB30" i="21"/>
  <c r="AB26" i="21"/>
  <c r="AB27" i="21"/>
  <c r="AB25" i="21"/>
  <c r="AB24" i="21"/>
  <c r="AB23" i="21"/>
  <c r="AB20" i="21"/>
  <c r="AB14" i="21"/>
  <c r="AB22" i="21"/>
  <c r="AB21" i="21"/>
  <c r="AB18" i="21"/>
  <c r="AB19" i="21"/>
  <c r="AB15" i="21"/>
  <c r="AB13" i="21"/>
  <c r="AB16" i="21"/>
  <c r="AB17" i="21"/>
  <c r="AB11" i="21"/>
  <c r="AB12" i="21"/>
  <c r="AB7" i="21"/>
  <c r="AB10" i="21"/>
  <c r="AB9" i="21"/>
  <c r="AB8" i="21"/>
  <c r="AB6" i="21"/>
  <c r="AA117" i="18"/>
  <c r="AA129" i="18"/>
  <c r="AA130" i="18"/>
  <c r="AA128" i="18"/>
  <c r="AA127" i="18"/>
  <c r="AA126" i="18"/>
  <c r="AA125" i="18"/>
  <c r="AA124" i="18"/>
  <c r="AA123" i="18"/>
  <c r="AA122" i="18"/>
  <c r="AA121" i="18"/>
  <c r="AA120" i="18"/>
  <c r="AA118" i="18"/>
  <c r="AA116" i="18"/>
  <c r="AA115" i="18"/>
  <c r="AA114" i="18"/>
  <c r="AA113" i="18"/>
  <c r="AA112" i="18"/>
  <c r="AA111" i="18"/>
  <c r="AA110" i="18"/>
  <c r="AA109" i="18"/>
  <c r="AA108" i="18"/>
  <c r="AA107" i="18"/>
  <c r="AA106" i="18"/>
  <c r="AA105" i="18"/>
  <c r="AA104" i="18"/>
  <c r="AA103" i="18"/>
  <c r="AA102" i="18"/>
  <c r="AA101" i="18"/>
  <c r="AA100" i="18"/>
  <c r="AA99" i="18"/>
  <c r="AA98" i="18"/>
  <c r="AA97" i="18"/>
  <c r="AA96" i="18"/>
  <c r="AA95" i="18"/>
  <c r="AA94" i="18"/>
  <c r="AA93" i="18"/>
  <c r="AA92" i="18"/>
  <c r="AA91" i="18"/>
  <c r="AA90" i="18"/>
  <c r="AA89" i="18"/>
  <c r="AA88" i="18"/>
  <c r="AA86" i="18"/>
  <c r="AA85" i="18"/>
  <c r="AA84" i="18"/>
  <c r="AA83" i="18"/>
  <c r="AA82" i="18"/>
  <c r="AA81" i="18"/>
  <c r="AA80" i="18"/>
  <c r="AA79" i="18"/>
  <c r="AA78" i="18"/>
  <c r="AA77" i="18"/>
  <c r="AA76" i="18"/>
  <c r="AA75" i="18"/>
  <c r="AA74" i="18"/>
  <c r="AA73" i="18"/>
  <c r="AA72" i="18"/>
  <c r="AA71" i="18"/>
  <c r="AA69" i="18"/>
  <c r="AA68" i="18"/>
  <c r="AA67" i="18"/>
  <c r="AA66" i="18"/>
  <c r="AA65" i="18"/>
  <c r="AA64" i="18"/>
  <c r="AA63" i="18"/>
  <c r="AA62" i="18"/>
  <c r="AA61" i="18"/>
  <c r="AA60" i="18"/>
  <c r="AA59" i="18"/>
  <c r="AA58" i="18"/>
  <c r="AA57" i="18"/>
  <c r="AA56" i="18"/>
  <c r="AA55" i="18"/>
  <c r="AA54" i="18"/>
  <c r="AA53" i="18"/>
  <c r="AA52" i="18"/>
  <c r="AA51" i="18"/>
  <c r="AA49" i="18"/>
  <c r="AA48" i="18"/>
  <c r="AA47" i="18"/>
  <c r="AA46" i="18"/>
  <c r="AA45" i="18"/>
  <c r="AA44" i="18"/>
  <c r="AA43" i="18"/>
  <c r="AA42" i="18"/>
  <c r="AA41" i="18"/>
  <c r="AA40" i="18"/>
  <c r="AA39" i="18"/>
  <c r="AA38" i="18"/>
  <c r="AA37" i="18"/>
  <c r="AA36" i="18"/>
  <c r="AA35" i="18"/>
  <c r="AA34" i="18"/>
  <c r="AA33" i="18"/>
  <c r="AA32" i="18"/>
  <c r="AA31" i="18"/>
  <c r="AA29" i="18"/>
  <c r="AA28" i="18"/>
  <c r="AA27" i="18"/>
  <c r="AA26" i="18"/>
  <c r="AA25" i="18"/>
  <c r="AA24" i="18"/>
  <c r="AA23" i="18"/>
  <c r="AA22" i="18"/>
  <c r="AA21" i="18"/>
  <c r="AA20" i="18"/>
  <c r="AA19" i="18"/>
  <c r="AA18" i="18"/>
  <c r="AA17" i="18"/>
  <c r="AA16" i="18"/>
  <c r="AA14" i="18"/>
  <c r="AA13" i="18"/>
  <c r="AA12" i="18"/>
  <c r="AA11" i="18"/>
  <c r="AA10" i="18"/>
  <c r="AA9" i="18"/>
  <c r="AA8" i="18"/>
  <c r="AA7" i="18"/>
  <c r="AA129" i="22"/>
  <c r="AA117" i="22"/>
  <c r="AA130" i="22"/>
  <c r="AA128" i="22"/>
  <c r="AA127" i="22"/>
  <c r="AA126" i="22"/>
  <c r="AA125" i="22"/>
  <c r="AA124" i="22"/>
  <c r="AA123" i="22"/>
  <c r="AA122" i="22"/>
  <c r="AA121" i="22"/>
  <c r="AA120" i="22"/>
  <c r="AA118" i="22"/>
  <c r="AA116" i="22"/>
  <c r="AA115" i="22"/>
  <c r="AA114" i="22"/>
  <c r="AA113" i="22"/>
  <c r="AA112" i="22"/>
  <c r="AA111" i="22"/>
  <c r="AA110" i="22"/>
  <c r="AA109" i="22"/>
  <c r="AA108" i="22"/>
  <c r="AA107" i="22"/>
  <c r="AA106" i="22"/>
  <c r="AA105" i="22"/>
  <c r="AA104" i="22"/>
  <c r="AA103" i="22"/>
  <c r="AA102" i="22"/>
  <c r="AA101" i="22"/>
  <c r="AA100" i="22"/>
  <c r="AA99" i="22"/>
  <c r="AA98" i="22"/>
  <c r="AA97" i="22"/>
  <c r="AA96" i="22"/>
  <c r="AA95" i="22"/>
  <c r="AA94" i="22"/>
  <c r="AA93" i="22"/>
  <c r="AA92" i="22"/>
  <c r="AA91" i="22"/>
  <c r="AA90" i="22"/>
  <c r="AA89" i="22"/>
  <c r="AA88" i="22"/>
  <c r="AA86" i="22"/>
  <c r="AA85" i="22"/>
  <c r="AA84" i="22"/>
  <c r="AA83" i="22"/>
  <c r="AA82" i="22"/>
  <c r="AA81" i="22"/>
  <c r="AA80" i="22"/>
  <c r="AA79" i="22"/>
  <c r="AA78" i="22"/>
  <c r="AA77" i="22"/>
  <c r="AA76" i="22"/>
  <c r="AA75" i="22"/>
  <c r="AA74" i="22"/>
  <c r="AA73" i="22"/>
  <c r="AA72" i="22"/>
  <c r="AA71" i="22"/>
  <c r="AA69" i="22"/>
  <c r="AA68" i="22"/>
  <c r="AA67" i="22"/>
  <c r="AA66" i="22"/>
  <c r="AA65" i="22"/>
  <c r="AA64" i="22"/>
  <c r="AA63" i="22"/>
  <c r="AA62" i="22"/>
  <c r="AA61" i="22"/>
  <c r="AA60" i="22"/>
  <c r="AA59" i="22"/>
  <c r="AA58" i="22"/>
  <c r="AA57" i="22"/>
  <c r="AA56" i="22"/>
  <c r="AA55" i="22"/>
  <c r="AA54" i="22"/>
  <c r="AA53" i="22"/>
  <c r="AA52" i="22"/>
  <c r="AA51" i="22"/>
  <c r="AA49" i="22"/>
  <c r="AA48" i="22"/>
  <c r="AA47" i="22"/>
  <c r="AA46" i="22"/>
  <c r="AA45" i="22"/>
  <c r="AA44" i="22"/>
  <c r="AA43" i="22"/>
  <c r="AA42" i="22"/>
  <c r="AA41" i="22"/>
  <c r="AA40" i="22"/>
  <c r="AA39" i="22"/>
  <c r="AA38" i="22"/>
  <c r="AA37" i="22"/>
  <c r="AA36" i="22"/>
  <c r="AA35" i="22"/>
  <c r="AA34" i="22"/>
  <c r="AA33" i="22"/>
  <c r="AA32" i="22"/>
  <c r="AA31" i="22"/>
  <c r="AA29" i="22"/>
  <c r="AA28" i="22"/>
  <c r="AA27" i="22"/>
  <c r="AA26" i="22"/>
  <c r="AA25" i="22"/>
  <c r="AA24" i="22"/>
  <c r="AA23" i="22"/>
  <c r="AA22" i="22"/>
  <c r="AA21" i="22"/>
  <c r="AA20" i="22"/>
  <c r="AA19" i="22"/>
  <c r="AA18" i="22"/>
  <c r="AA17" i="22"/>
  <c r="AA16" i="22"/>
  <c r="AA14" i="22"/>
  <c r="AA13" i="22"/>
  <c r="AA12" i="22"/>
  <c r="AA11" i="22"/>
  <c r="AA10" i="22"/>
  <c r="AA9" i="22"/>
  <c r="AA8" i="22"/>
  <c r="AA7" i="22"/>
  <c r="AA5" i="22"/>
  <c r="I4" i="22" l="1"/>
  <c r="Q4" i="22"/>
  <c r="X4" i="22"/>
  <c r="T4" i="22"/>
  <c r="P4" i="22"/>
  <c r="L4" i="22"/>
  <c r="H4" i="22"/>
  <c r="H131" i="22" s="1"/>
  <c r="X15" i="22"/>
  <c r="W15" i="22"/>
  <c r="T15" i="22"/>
  <c r="S15" i="22"/>
  <c r="P15" i="22"/>
  <c r="O15" i="22"/>
  <c r="L15" i="22"/>
  <c r="K15" i="22"/>
  <c r="H15" i="22"/>
  <c r="G15" i="22"/>
  <c r="H119" i="22"/>
  <c r="G119" i="22"/>
  <c r="H87" i="22"/>
  <c r="G87" i="22"/>
  <c r="G4" i="22" s="1"/>
  <c r="H70" i="22"/>
  <c r="G70" i="22"/>
  <c r="G50" i="22"/>
  <c r="H6" i="22"/>
  <c r="G6" i="22"/>
  <c r="H131" i="18"/>
  <c r="H119" i="18"/>
  <c r="G119" i="18"/>
  <c r="H87" i="18"/>
  <c r="G87" i="18"/>
  <c r="H70" i="18"/>
  <c r="G70" i="18"/>
  <c r="H50" i="18"/>
  <c r="G50" i="18"/>
  <c r="H30" i="18"/>
  <c r="G30" i="18"/>
  <c r="G4" i="18" s="1"/>
  <c r="G15" i="18"/>
  <c r="H6" i="18"/>
  <c r="G6" i="18"/>
  <c r="H4" i="18"/>
  <c r="H125" i="21"/>
  <c r="K125" i="21"/>
  <c r="N125" i="21"/>
  <c r="Q125" i="21"/>
  <c r="T125" i="21"/>
  <c r="H125" i="17"/>
  <c r="E46" i="20" l="1"/>
  <c r="E6" i="20"/>
  <c r="Y4" i="22" l="1"/>
  <c r="Y6" i="22"/>
  <c r="Y15" i="22"/>
  <c r="Y30" i="22"/>
  <c r="Y50" i="22"/>
  <c r="Y70" i="22"/>
  <c r="Y87" i="22"/>
  <c r="Y119" i="22"/>
  <c r="U4" i="22"/>
  <c r="U6" i="22"/>
  <c r="U15" i="22"/>
  <c r="U30" i="22"/>
  <c r="U50" i="22"/>
  <c r="U70" i="22"/>
  <c r="U87" i="22"/>
  <c r="U119" i="22"/>
  <c r="Q6" i="22"/>
  <c r="Q15" i="22"/>
  <c r="Q30" i="22"/>
  <c r="Q50" i="22"/>
  <c r="Q70" i="22"/>
  <c r="Q87" i="22"/>
  <c r="Q119" i="22"/>
  <c r="M4" i="22"/>
  <c r="M6" i="22"/>
  <c r="M15" i="22"/>
  <c r="M30" i="22"/>
  <c r="M50" i="22"/>
  <c r="M70" i="22"/>
  <c r="M87" i="22"/>
  <c r="M119" i="22"/>
  <c r="X131" i="22"/>
  <c r="T131" i="22"/>
  <c r="P131" i="22"/>
  <c r="L131" i="22"/>
  <c r="X119" i="22"/>
  <c r="W119" i="22"/>
  <c r="T119" i="22"/>
  <c r="S119" i="22"/>
  <c r="P119" i="22"/>
  <c r="O119" i="22"/>
  <c r="L119" i="22"/>
  <c r="K119" i="22"/>
  <c r="X87" i="22"/>
  <c r="W87" i="22"/>
  <c r="T87" i="22"/>
  <c r="S87" i="22"/>
  <c r="P87" i="22"/>
  <c r="O87" i="22"/>
  <c r="L87" i="22"/>
  <c r="K87" i="22"/>
  <c r="X70" i="22"/>
  <c r="W70" i="22"/>
  <c r="T70" i="22"/>
  <c r="S70" i="22"/>
  <c r="P70" i="22"/>
  <c r="O70" i="22"/>
  <c r="L70" i="22"/>
  <c r="K70" i="22"/>
  <c r="X50" i="22"/>
  <c r="W50" i="22"/>
  <c r="T50" i="22"/>
  <c r="S50" i="22"/>
  <c r="P50" i="22"/>
  <c r="O50" i="22"/>
  <c r="L50" i="22"/>
  <c r="K50" i="22"/>
  <c r="X30" i="22"/>
  <c r="W30" i="22"/>
  <c r="T30" i="22"/>
  <c r="S30" i="22"/>
  <c r="P30" i="22"/>
  <c r="O30" i="22"/>
  <c r="L30" i="22"/>
  <c r="K30" i="22"/>
  <c r="X6" i="22"/>
  <c r="W6" i="22"/>
  <c r="T6" i="22"/>
  <c r="S6" i="22"/>
  <c r="P6" i="22"/>
  <c r="O6" i="22"/>
  <c r="L6" i="22"/>
  <c r="K6" i="22"/>
  <c r="W4" i="22"/>
  <c r="S4" i="22"/>
  <c r="O4" i="22"/>
  <c r="K4" i="22"/>
  <c r="X6" i="18"/>
  <c r="W6" i="18"/>
  <c r="T6" i="18"/>
  <c r="S6" i="18"/>
  <c r="P6" i="18"/>
  <c r="O6" i="18"/>
  <c r="L6" i="18"/>
  <c r="K6" i="18"/>
  <c r="X131" i="18" l="1"/>
  <c r="T131" i="18"/>
  <c r="P131" i="18"/>
  <c r="L131" i="18"/>
  <c r="X4" i="18" l="1"/>
  <c r="T4" i="18"/>
  <c r="P4" i="18"/>
  <c r="X119" i="18"/>
  <c r="W119" i="18"/>
  <c r="T119" i="18"/>
  <c r="S119" i="18"/>
  <c r="P119" i="18"/>
  <c r="O119" i="18"/>
  <c r="L119" i="18"/>
  <c r="K119" i="18"/>
  <c r="X87" i="18"/>
  <c r="W87" i="18"/>
  <c r="T87" i="18"/>
  <c r="S87" i="18"/>
  <c r="P87" i="18"/>
  <c r="O87" i="18"/>
  <c r="L87" i="18"/>
  <c r="K87" i="18"/>
  <c r="X70" i="18"/>
  <c r="W70" i="18"/>
  <c r="T70" i="18"/>
  <c r="S70" i="18"/>
  <c r="P70" i="18"/>
  <c r="O70" i="18"/>
  <c r="L70" i="18"/>
  <c r="K70" i="18"/>
  <c r="X50" i="18"/>
  <c r="W50" i="18"/>
  <c r="T50" i="18"/>
  <c r="S50" i="18"/>
  <c r="P50" i="18"/>
  <c r="O50" i="18"/>
  <c r="K50" i="18"/>
  <c r="L50" i="18"/>
  <c r="L4" i="18"/>
  <c r="P30" i="18"/>
  <c r="O30" i="18"/>
  <c r="O4" i="18" s="1"/>
  <c r="X30" i="18"/>
  <c r="W30" i="18"/>
  <c r="W4" i="18" s="1"/>
  <c r="T30" i="18"/>
  <c r="S30" i="18"/>
  <c r="S4" i="18" s="1"/>
  <c r="L30" i="18"/>
  <c r="K30" i="18"/>
  <c r="X15" i="18"/>
  <c r="W15" i="18"/>
  <c r="T15" i="18"/>
  <c r="S15" i="18"/>
  <c r="P15" i="18"/>
  <c r="O15" i="18"/>
  <c r="L15" i="18"/>
  <c r="K15" i="18"/>
  <c r="K4" i="18" l="1"/>
  <c r="L125" i="17"/>
  <c r="D6" i="20"/>
  <c r="I33" i="16"/>
  <c r="D33" i="16"/>
  <c r="I28" i="16"/>
  <c r="D28" i="16"/>
  <c r="I23" i="16"/>
  <c r="D23" i="16"/>
  <c r="I18" i="16"/>
  <c r="D18" i="16"/>
  <c r="I13" i="16"/>
  <c r="D13" i="16"/>
  <c r="I48" i="16"/>
  <c r="D48" i="16"/>
  <c r="D7" i="16"/>
  <c r="D6" i="16" l="1"/>
  <c r="X125" i="17"/>
  <c r="T125" i="17"/>
  <c r="P125" i="17"/>
  <c r="I7" i="16" l="1"/>
</calcChain>
</file>

<file path=xl/sharedStrings.xml><?xml version="1.0" encoding="utf-8"?>
<sst xmlns="http://schemas.openxmlformats.org/spreadsheetml/2006/main" count="2003" uniqueCount="166">
  <si>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</si>
  <si>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</si>
  <si>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</si>
  <si>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</si>
  <si>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</si>
  <si>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</si>
  <si>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</si>
  <si>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</si>
  <si>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</si>
  <si>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</si>
  <si>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</si>
  <si>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</si>
  <si>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</si>
  <si>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</si>
  <si>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</si>
  <si>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</si>
  <si>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</si>
  <si>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</si>
  <si>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</si>
  <si>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</si>
  <si>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</si>
  <si>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</si>
  <si>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</si>
  <si>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</si>
  <si>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</si>
  <si>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</si>
  <si>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</si>
  <si>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</si>
  <si>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</si>
  <si>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</si>
  <si>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23</t>
  </si>
  <si>
    <t>МБОУ СШ № 137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</si>
  <si>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</si>
  <si>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</si>
  <si>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</si>
  <si>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</si>
  <si>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</si>
  <si>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</si>
  <si>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</si>
  <si>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</si>
  <si>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</si>
  <si>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</si>
  <si>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</si>
  <si>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</si>
  <si>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</si>
  <si>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</si>
  <si>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</si>
  <si>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50</t>
  </si>
  <si>
    <t>МБОУ СШ № 16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</si>
  <si>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</si>
  <si>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</si>
  <si>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</si>
  <si>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</si>
  <si>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</si>
  <si>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</si>
  <si>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</si>
  <si>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</si>
  <si>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</si>
  <si>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</si>
  <si>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</si>
  <si>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</si>
  <si>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</si>
  <si>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</si>
  <si>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</si>
  <si>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</si>
  <si>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</si>
  <si>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</si>
  <si>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</si>
  <si>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</si>
  <si>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</si>
  <si>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</si>
  <si>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</si>
  <si>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</si>
  <si>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</si>
  <si>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</si>
  <si>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</si>
  <si>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МАОУ СШ № 153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</si>
  <si>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</si>
  <si>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</si>
  <si>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</si>
  <si>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</si>
  <si>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</si>
  <si>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</si>
  <si>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</si>
  <si>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</si>
  <si>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</si>
  <si>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</si>
  <si>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</si>
  <si>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</si>
  <si>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</si>
  <si>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</si>
  <si>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</si>
  <si>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</si>
  <si>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</si>
  <si>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</si>
  <si>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</si>
  <si>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</si>
  <si>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</si>
  <si>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</si>
  <si>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</si>
  <si>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</si>
  <si>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</si>
  <si>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</si>
  <si>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</si>
  <si>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</si>
  <si>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МБОУ Гимназия  № 16</t>
  </si>
  <si>
    <t>МБОУ СШ № 8 "Созидание"</t>
  </si>
  <si>
    <t>МАОУ Лицей № 1</t>
  </si>
  <si>
    <t>МБОУ СШ № 76</t>
  </si>
  <si>
    <t>МБОУ СШ № 78</t>
  </si>
  <si>
    <t>Наименование ОУ (кратко)</t>
  </si>
  <si>
    <t>МАОУ Лицей № 9 "Лидер"</t>
  </si>
  <si>
    <t>МБОУ СШ № 25</t>
  </si>
  <si>
    <t>Среднее значение по городу принято:</t>
  </si>
  <si>
    <t>Чел.</t>
  </si>
  <si>
    <t>Код ОУ по КИАСУО</t>
  </si>
  <si>
    <t>отметки по 5 -балльной шкале</t>
  </si>
  <si>
    <t>места</t>
  </si>
  <si>
    <t>Сумма мест</t>
  </si>
  <si>
    <t>чел.</t>
  </si>
  <si>
    <t>ср. балл ОУ</t>
  </si>
  <si>
    <t>ср. балл по городу</t>
  </si>
  <si>
    <t>ХИМИЯ, 9 кл.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</si>
  <si>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</si>
  <si>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</si>
  <si>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</si>
  <si>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</si>
  <si>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Расчётное среднее значение:</t>
  </si>
  <si>
    <t>Среднее значение по городу принято</t>
  </si>
  <si>
    <t>Наименование ОУ (кратно)</t>
  </si>
  <si>
    <t>ср.балл ОУ</t>
  </si>
  <si>
    <t>ср.балл по городу</t>
  </si>
  <si>
    <t>место</t>
  </si>
  <si>
    <t>МБОУ СШ № 31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</si>
  <si>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</si>
  <si>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</si>
  <si>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</si>
  <si>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</si>
  <si>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</si>
  <si>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</si>
  <si>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</si>
  <si>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ЦЕНТРАЛЬНЫЙ РАЙОН</t>
  </si>
  <si>
    <t>МБОУ СШ № 86</t>
  </si>
  <si>
    <t xml:space="preserve">МБОУ СШ № 10 </t>
  </si>
  <si>
    <t xml:space="preserve">МБОУ СШ № 14 </t>
  </si>
  <si>
    <t>МБОУ Гимназия № 12 "М и Т"</t>
  </si>
  <si>
    <t xml:space="preserve">МАОУ Гимназия № 11 </t>
  </si>
  <si>
    <t>МБОУ Школа-интернат № 1</t>
  </si>
  <si>
    <t>МБОУ СШ № 72</t>
  </si>
  <si>
    <t>МАОУ Гимназия № 3</t>
  </si>
  <si>
    <t>СОВЕТСКИЙ РАЙОН</t>
  </si>
  <si>
    <t>МАОУ СШ № 143</t>
  </si>
  <si>
    <t>МАОУ СШ № 145</t>
  </si>
  <si>
    <t>МАОУ СШ № 149</t>
  </si>
  <si>
    <t>МАОУ СШ № 150</t>
  </si>
  <si>
    <t>МАОУ СШ № 152</t>
  </si>
  <si>
    <t>МАОУ Гимназия № 11</t>
  </si>
  <si>
    <t xml:space="preserve">МБОУ Школа-интернат № 1 </t>
  </si>
  <si>
    <t xml:space="preserve">МБОУ СШ № 86 </t>
  </si>
  <si>
    <t>Расчётное среднее значение среднего балла по ОУ</t>
  </si>
  <si>
    <t>Среднее значение среднего балла принято ГУО</t>
  </si>
  <si>
    <t>МАОУ СШ № 154</t>
  </si>
  <si>
    <t>МАОУ СШ "Комплекс Покровский"</t>
  </si>
  <si>
    <t>МАОУ СШ № 155</t>
  </si>
  <si>
    <t>МАОУ СШ № 157</t>
  </si>
  <si>
    <t>МБОУ Гимназия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</si>
</sst>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rgb="FFFFFF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41">
    <xf numFmtId="0" fontId="0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21" fillId="0" borderId="0"/>
    <xf numFmtId="164" fontId="21" fillId="0" borderId="0" applyBorder="0" applyProtection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44" fontId="19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1" fillId="0" borderId="0"/>
    <xf numFmtId="0" fontId="19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</cellStyleXfs>
  <cellXfs count="1027">
    <xf numFmtId="0" fontId="0" fillId="0" borderId="0" xfId="0"/>
    <xf numFmtId="2" fontId="17" fillId="0" borderId="0" xfId="0" applyNumberFormat="1" applyFont="1"/>
    <xf numFmtId="0" fontId="14" fillId="0" borderId="0" xfId="4"/>
    <xf numFmtId="0" fontId="20" fillId="0" borderId="0" xfId="4" applyFont="1" applyAlignment="1">
      <alignment horizontal="left" vertical="top"/>
    </xf>
    <xf numFmtId="0" fontId="10" fillId="0" borderId="0" xfId="13" applyBorder="1"/>
    <xf numFmtId="0" fontId="20" fillId="0" borderId="0" xfId="13" applyFont="1" applyAlignment="1">
      <alignment wrapText="1"/>
    </xf>
    <xf numFmtId="0" fontId="20" fillId="0" borderId="0" xfId="13" applyFont="1"/>
    <xf numFmtId="0" fontId="10" fillId="0" borderId="0" xfId="13"/>
    <xf numFmtId="0" fontId="10" fillId="0" borderId="0" xfId="13" applyAlignment="1">
      <alignment horizontal="center" vertical="center"/>
    </xf>
    <xf numFmtId="2" fontId="20" fillId="0" borderId="0" xfId="13" applyNumberFormat="1" applyFont="1"/>
    <xf numFmtId="0" fontId="9" fillId="0" borderId="0" xfId="7" applyFont="1"/>
    <xf numFmtId="0" fontId="9" fillId="0" borderId="0" xfId="13" applyFont="1" applyBorder="1"/>
    <xf numFmtId="0" fontId="9" fillId="0" borderId="0" xfId="13" applyFont="1" applyBorder="1" applyAlignment="1">
      <alignment horizontal="center" vertical="center"/>
    </xf>
    <xf numFmtId="0" fontId="9" fillId="0" borderId="0" xfId="13" applyFont="1" applyBorder="1" applyAlignment="1"/>
    <xf numFmtId="0" fontId="15" fillId="0" borderId="0" xfId="13" applyFont="1" applyBorder="1"/>
    <xf numFmtId="0" fontId="9" fillId="0" borderId="4" xfId="0" applyFont="1" applyFill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0" fontId="9" fillId="0" borderId="4" xfId="4" applyFont="1" applyFill="1" applyBorder="1" applyAlignment="1" applyProtection="1">
      <alignment horizontal="left" vertical="top" wrapText="1"/>
      <protection locked="0"/>
    </xf>
    <xf numFmtId="0" fontId="9" fillId="0" borderId="0" xfId="13" applyFont="1"/>
    <xf numFmtId="0" fontId="9" fillId="0" borderId="0" xfId="13" applyFont="1" applyAlignment="1">
      <alignment horizontal="center" vertical="center"/>
    </xf>
    <xf numFmtId="2" fontId="9" fillId="0" borderId="4" xfId="13" applyNumberFormat="1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9" xfId="0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7" fillId="0" borderId="42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4" xfId="0" applyFont="1" applyBorder="1" applyAlignment="1">
      <alignment horizontal="right"/>
    </xf>
    <xf numFmtId="2" fontId="27" fillId="4" borderId="21" xfId="0" applyNumberFormat="1" applyFont="1" applyFill="1" applyBorder="1" applyAlignment="1">
      <alignment horizontal="center"/>
    </xf>
    <xf numFmtId="2" fontId="27" fillId="4" borderId="41" xfId="0" applyNumberFormat="1" applyFont="1" applyFill="1" applyBorder="1" applyAlignment="1">
      <alignment horizontal="center"/>
    </xf>
    <xf numFmtId="2" fontId="27" fillId="4" borderId="4" xfId="0" applyNumberFormat="1" applyFont="1" applyFill="1" applyBorder="1" applyAlignment="1">
      <alignment horizontal="center"/>
    </xf>
    <xf numFmtId="2" fontId="27" fillId="4" borderId="17" xfId="0" applyNumberFormat="1" applyFont="1" applyFill="1" applyBorder="1" applyAlignment="1">
      <alignment horizontal="center"/>
    </xf>
    <xf numFmtId="2" fontId="27" fillId="4" borderId="6" xfId="0" applyNumberFormat="1" applyFont="1" applyFill="1" applyBorder="1" applyAlignment="1">
      <alignment horizontal="center"/>
    </xf>
    <xf numFmtId="0" fontId="9" fillId="0" borderId="0" xfId="4" applyFont="1"/>
    <xf numFmtId="2" fontId="9" fillId="0" borderId="30" xfId="4" applyNumberFormat="1" applyFont="1" applyBorder="1" applyAlignment="1">
      <alignment horizontal="center"/>
    </xf>
    <xf numFmtId="0" fontId="9" fillId="0" borderId="5" xfId="4" applyNumberFormat="1" applyFont="1" applyBorder="1" applyAlignment="1">
      <alignment horizontal="center"/>
    </xf>
    <xf numFmtId="2" fontId="27" fillId="4" borderId="15" xfId="0" applyNumberFormat="1" applyFont="1" applyFill="1" applyBorder="1" applyAlignment="1">
      <alignment horizontal="center"/>
    </xf>
    <xf numFmtId="0" fontId="9" fillId="0" borderId="3" xfId="4" applyNumberFormat="1" applyFont="1" applyBorder="1" applyAlignment="1">
      <alignment horizontal="center"/>
    </xf>
    <xf numFmtId="2" fontId="27" fillId="5" borderId="4" xfId="13" applyNumberFormat="1" applyFont="1" applyFill="1" applyBorder="1" applyAlignment="1">
      <alignment horizontal="center"/>
    </xf>
    <xf numFmtId="2" fontId="27" fillId="5" borderId="39" xfId="13" applyNumberFormat="1" applyFont="1" applyFill="1" applyBorder="1" applyAlignment="1">
      <alignment horizontal="center"/>
    </xf>
    <xf numFmtId="2" fontId="27" fillId="0" borderId="4" xfId="13" applyNumberFormat="1" applyFont="1" applyBorder="1" applyAlignment="1">
      <alignment horizontal="center"/>
    </xf>
    <xf numFmtId="2" fontId="27" fillId="5" borderId="7" xfId="13" applyNumberFormat="1" applyFont="1" applyFill="1" applyBorder="1" applyAlignment="1">
      <alignment horizontal="center"/>
    </xf>
    <xf numFmtId="2" fontId="27" fillId="5" borderId="2" xfId="13" applyNumberFormat="1" applyFont="1" applyFill="1" applyBorder="1" applyAlignment="1">
      <alignment horizontal="center"/>
    </xf>
    <xf numFmtId="0" fontId="9" fillId="0" borderId="1" xfId="4" applyNumberFormat="1" applyFont="1" applyBorder="1" applyAlignment="1">
      <alignment horizontal="center"/>
    </xf>
    <xf numFmtId="0" fontId="29" fillId="0" borderId="19" xfId="0" applyFont="1" applyBorder="1" applyAlignment="1">
      <alignment horizontal="center" vertical="center"/>
    </xf>
    <xf numFmtId="2" fontId="27" fillId="4" borderId="7" xfId="0" applyNumberFormat="1" applyFont="1" applyFill="1" applyBorder="1" applyAlignment="1">
      <alignment horizontal="center"/>
    </xf>
    <xf numFmtId="0" fontId="29" fillId="0" borderId="19" xfId="0" applyFont="1" applyBorder="1" applyAlignment="1">
      <alignment horizontal="center" vertical="center" wrapText="1"/>
    </xf>
    <xf numFmtId="0" fontId="15" fillId="0" borderId="0" xfId="13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30" fillId="0" borderId="0" xfId="0" applyFont="1"/>
    <xf numFmtId="0" fontId="30" fillId="8" borderId="0" xfId="0" applyFont="1" applyFill="1"/>
    <xf numFmtId="2" fontId="27" fillId="7" borderId="21" xfId="0" applyNumberFormat="1" applyFont="1" applyFill="1" applyBorder="1" applyAlignment="1">
      <alignment horizontal="center"/>
    </xf>
    <xf numFmtId="0" fontId="27" fillId="0" borderId="21" xfId="0" applyFont="1" applyBorder="1" applyAlignment="1">
      <alignment horizontal="right"/>
    </xf>
    <xf numFmtId="0" fontId="23" fillId="0" borderId="0" xfId="7" applyFont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top"/>
    </xf>
    <xf numFmtId="2" fontId="9" fillId="0" borderId="3" xfId="4" applyNumberFormat="1" applyFont="1" applyBorder="1" applyAlignment="1">
      <alignment horizontal="center"/>
    </xf>
    <xf numFmtId="2" fontId="9" fillId="0" borderId="1" xfId="4" applyNumberFormat="1" applyFont="1" applyBorder="1" applyAlignment="1">
      <alignment horizontal="center"/>
    </xf>
    <xf numFmtId="0" fontId="9" fillId="0" borderId="26" xfId="4" applyNumberFormat="1" applyFont="1" applyBorder="1" applyAlignment="1">
      <alignment horizontal="center"/>
    </xf>
    <xf numFmtId="0" fontId="27" fillId="0" borderId="26" xfId="0" applyFont="1" applyBorder="1" applyAlignment="1">
      <alignment horizontal="right"/>
    </xf>
    <xf numFmtId="0" fontId="27" fillId="0" borderId="3" xfId="0" applyFont="1" applyBorder="1" applyAlignment="1">
      <alignment horizontal="right"/>
    </xf>
    <xf numFmtId="2" fontId="9" fillId="0" borderId="46" xfId="4" applyNumberFormat="1" applyFont="1" applyBorder="1" applyAlignment="1">
      <alignment horizontal="center"/>
    </xf>
    <xf numFmtId="2" fontId="27" fillId="4" borderId="39" xfId="0" applyNumberFormat="1" applyFont="1" applyFill="1" applyBorder="1" applyAlignment="1">
      <alignment horizontal="center"/>
    </xf>
    <xf numFmtId="0" fontId="9" fillId="0" borderId="46" xfId="4" applyNumberFormat="1" applyFont="1" applyBorder="1" applyAlignment="1">
      <alignment horizontal="center"/>
    </xf>
    <xf numFmtId="2" fontId="27" fillId="4" borderId="22" xfId="0" applyNumberFormat="1" applyFont="1" applyFill="1" applyBorder="1" applyAlignment="1">
      <alignment horizontal="center"/>
    </xf>
    <xf numFmtId="2" fontId="9" fillId="0" borderId="5" xfId="4" applyNumberFormat="1" applyFont="1" applyBorder="1" applyAlignment="1">
      <alignment horizontal="center"/>
    </xf>
    <xf numFmtId="0" fontId="27" fillId="0" borderId="22" xfId="0" applyFont="1" applyBorder="1" applyAlignment="1">
      <alignment horizontal="right"/>
    </xf>
    <xf numFmtId="0" fontId="27" fillId="0" borderId="5" xfId="0" applyFont="1" applyBorder="1" applyAlignment="1">
      <alignment horizontal="right"/>
    </xf>
    <xf numFmtId="2" fontId="9" fillId="0" borderId="26" xfId="4" applyNumberFormat="1" applyFont="1" applyBorder="1" applyAlignment="1">
      <alignment horizontal="center"/>
    </xf>
    <xf numFmtId="0" fontId="27" fillId="0" borderId="31" xfId="0" applyFont="1" applyBorder="1" applyAlignment="1">
      <alignment horizontal="right"/>
    </xf>
    <xf numFmtId="0" fontId="27" fillId="0" borderId="1" xfId="0" applyFont="1" applyBorder="1" applyAlignment="1">
      <alignment horizontal="right"/>
    </xf>
    <xf numFmtId="2" fontId="27" fillId="5" borderId="6" xfId="13" applyNumberFormat="1" applyFont="1" applyFill="1" applyBorder="1" applyAlignment="1">
      <alignment horizontal="center"/>
    </xf>
    <xf numFmtId="2" fontId="27" fillId="5" borderId="24" xfId="13" applyNumberFormat="1" applyFont="1" applyFill="1" applyBorder="1" applyAlignment="1">
      <alignment horizontal="center"/>
    </xf>
    <xf numFmtId="0" fontId="29" fillId="0" borderId="38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8" xfId="0" applyBorder="1"/>
    <xf numFmtId="0" fontId="27" fillId="0" borderId="6" xfId="0" applyFont="1" applyBorder="1" applyAlignment="1">
      <alignment horizontal="right"/>
    </xf>
    <xf numFmtId="2" fontId="0" fillId="0" borderId="0" xfId="0" applyNumberFormat="1"/>
    <xf numFmtId="0" fontId="0" fillId="0" borderId="9" xfId="0" applyBorder="1"/>
    <xf numFmtId="2" fontId="27" fillId="4" borderId="2" xfId="0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right"/>
    </xf>
    <xf numFmtId="0" fontId="0" fillId="0" borderId="13" xfId="0" applyBorder="1"/>
    <xf numFmtId="0" fontId="0" fillId="0" borderId="11" xfId="0" applyBorder="1"/>
    <xf numFmtId="0" fontId="17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9" fillId="0" borderId="0" xfId="13" applyFont="1" applyBorder="1" applyAlignment="1"/>
    <xf numFmtId="0" fontId="15" fillId="0" borderId="0" xfId="13" applyFont="1" applyBorder="1" applyAlignment="1"/>
    <xf numFmtId="0" fontId="30" fillId="9" borderId="0" xfId="0" applyFont="1" applyFill="1"/>
    <xf numFmtId="0" fontId="30" fillId="10" borderId="0" xfId="0" applyFont="1" applyFill="1"/>
    <xf numFmtId="0" fontId="30" fillId="11" borderId="0" xfId="0" applyFont="1" applyFill="1"/>
    <xf numFmtId="2" fontId="17" fillId="2" borderId="7" xfId="7" applyNumberFormat="1" applyFont="1" applyFill="1" applyBorder="1" applyAlignment="1">
      <alignment horizontal="right" vertical="center"/>
    </xf>
    <xf numFmtId="0" fontId="29" fillId="0" borderId="54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/>
    </xf>
    <xf numFmtId="0" fontId="29" fillId="0" borderId="23" xfId="0" applyFont="1" applyBorder="1" applyAlignment="1">
      <alignment horizontal="left" vertical="center"/>
    </xf>
    <xf numFmtId="0" fontId="29" fillId="0" borderId="54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/>
    </xf>
    <xf numFmtId="0" fontId="15" fillId="0" borderId="54" xfId="13" applyFont="1" applyBorder="1" applyAlignment="1">
      <alignment horizontal="left" vertical="center"/>
    </xf>
    <xf numFmtId="0" fontId="15" fillId="0" borderId="54" xfId="13" applyFont="1" applyFill="1" applyBorder="1" applyAlignment="1" applyProtection="1">
      <alignment horizontal="left" vertical="center"/>
      <protection locked="0"/>
    </xf>
    <xf numFmtId="0" fontId="15" fillId="0" borderId="54" xfId="0" applyFont="1" applyFill="1" applyBorder="1" applyAlignment="1">
      <alignment horizontal="left" vertical="center" wrapText="1"/>
    </xf>
    <xf numFmtId="0" fontId="15" fillId="2" borderId="54" xfId="13" applyFont="1" applyFill="1" applyBorder="1" applyAlignment="1">
      <alignment horizontal="left" vertical="center" wrapText="1"/>
    </xf>
    <xf numFmtId="2" fontId="15" fillId="2" borderId="55" xfId="13" applyNumberFormat="1" applyFont="1" applyFill="1" applyBorder="1" applyAlignment="1">
      <alignment horizontal="left" vertical="center"/>
    </xf>
    <xf numFmtId="0" fontId="7" fillId="0" borderId="39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13" applyFont="1" applyFill="1" applyBorder="1" applyAlignment="1" applyProtection="1">
      <alignment horizontal="center" vertical="center"/>
      <protection locked="0"/>
    </xf>
    <xf numFmtId="0" fontId="7" fillId="0" borderId="4" xfId="7" applyFont="1" applyFill="1" applyBorder="1" applyAlignment="1" applyProtection="1">
      <alignment horizontal="left"/>
      <protection locked="0"/>
    </xf>
    <xf numFmtId="0" fontId="7" fillId="0" borderId="4" xfId="4" applyFont="1" applyFill="1" applyBorder="1" applyAlignment="1" applyProtection="1">
      <alignment horizontal="left" vertical="top" wrapText="1"/>
      <protection locked="0"/>
    </xf>
    <xf numFmtId="0" fontId="7" fillId="0" borderId="6" xfId="13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wrapText="1"/>
    </xf>
    <xf numFmtId="0" fontId="7" fillId="2" borderId="6" xfId="13" applyFont="1" applyFill="1" applyBorder="1" applyAlignment="1">
      <alignment horizontal="right" wrapText="1"/>
    </xf>
    <xf numFmtId="2" fontId="7" fillId="2" borderId="5" xfId="13" applyNumberFormat="1" applyFont="1" applyFill="1" applyBorder="1" applyAlignment="1">
      <alignment horizontal="right"/>
    </xf>
    <xf numFmtId="0" fontId="7" fillId="0" borderId="4" xfId="7" applyFont="1" applyFill="1" applyBorder="1"/>
    <xf numFmtId="0" fontId="7" fillId="0" borderId="4" xfId="0" applyFont="1" applyBorder="1" applyAlignment="1">
      <alignment horizontal="left" wrapText="1"/>
    </xf>
    <xf numFmtId="0" fontId="7" fillId="2" borderId="4" xfId="13" applyFont="1" applyFill="1" applyBorder="1" applyAlignment="1">
      <alignment horizontal="right" wrapText="1"/>
    </xf>
    <xf numFmtId="2" fontId="7" fillId="2" borderId="3" xfId="13" applyNumberFormat="1" applyFont="1" applyFill="1" applyBorder="1" applyAlignment="1">
      <alignment horizontal="right"/>
    </xf>
    <xf numFmtId="0" fontId="7" fillId="0" borderId="39" xfId="13" applyFont="1" applyFill="1" applyBorder="1" applyAlignment="1" applyProtection="1">
      <alignment horizontal="center" vertical="center"/>
      <protection locked="0"/>
    </xf>
    <xf numFmtId="0" fontId="7" fillId="0" borderId="7" xfId="13" applyFont="1" applyFill="1" applyBorder="1" applyAlignment="1" applyProtection="1">
      <alignment horizontal="center" vertical="center"/>
      <protection locked="0"/>
    </xf>
    <xf numFmtId="0" fontId="7" fillId="0" borderId="7" xfId="7" applyFont="1" applyFill="1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left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wrapText="1"/>
    </xf>
    <xf numFmtId="0" fontId="7" fillId="0" borderId="6" xfId="7" applyFont="1" applyFill="1" applyBorder="1" applyAlignment="1" applyProtection="1">
      <alignment horizontal="left"/>
      <protection locked="0"/>
    </xf>
    <xf numFmtId="0" fontId="7" fillId="0" borderId="2" xfId="13" applyFont="1" applyFill="1" applyBorder="1" applyAlignment="1" applyProtection="1">
      <alignment horizontal="center" vertical="center"/>
      <protection locked="0"/>
    </xf>
    <xf numFmtId="0" fontId="7" fillId="0" borderId="2" xfId="7" applyFont="1" applyFill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left" wrapText="1"/>
    </xf>
    <xf numFmtId="0" fontId="7" fillId="0" borderId="4" xfId="1" applyFont="1" applyBorder="1" applyAlignment="1">
      <alignment horizontal="left" vertical="center" wrapText="1"/>
    </xf>
    <xf numFmtId="0" fontId="7" fillId="0" borderId="6" xfId="4" applyFont="1" applyFill="1" applyBorder="1" applyAlignment="1" applyProtection="1">
      <alignment horizontal="left" vertical="top" wrapText="1"/>
      <protection locked="0"/>
    </xf>
    <xf numFmtId="0" fontId="7" fillId="0" borderId="2" xfId="4" applyFont="1" applyFill="1" applyBorder="1" applyAlignment="1" applyProtection="1">
      <alignment horizontal="left" vertical="top" wrapText="1"/>
      <protection locked="0"/>
    </xf>
    <xf numFmtId="0" fontId="7" fillId="2" borderId="2" xfId="13" applyFont="1" applyFill="1" applyBorder="1" applyAlignment="1">
      <alignment horizontal="right" wrapText="1"/>
    </xf>
    <xf numFmtId="2" fontId="7" fillId="2" borderId="1" xfId="13" applyNumberFormat="1" applyFont="1" applyFill="1" applyBorder="1" applyAlignment="1">
      <alignment horizontal="right"/>
    </xf>
    <xf numFmtId="0" fontId="7" fillId="2" borderId="7" xfId="13" applyFont="1" applyFill="1" applyBorder="1" applyAlignment="1">
      <alignment horizontal="right" wrapText="1"/>
    </xf>
    <xf numFmtId="2" fontId="7" fillId="2" borderId="26" xfId="13" applyNumberFormat="1" applyFont="1" applyFill="1" applyBorder="1" applyAlignment="1">
      <alignment horizontal="right"/>
    </xf>
    <xf numFmtId="2" fontId="7" fillId="2" borderId="46" xfId="13" applyNumberFormat="1" applyFont="1" applyFill="1" applyBorder="1" applyAlignment="1">
      <alignment horizontal="right"/>
    </xf>
    <xf numFmtId="2" fontId="29" fillId="0" borderId="55" xfId="0" applyNumberFormat="1" applyFont="1" applyBorder="1" applyAlignment="1">
      <alignment horizontal="left" vertical="center" wrapText="1"/>
    </xf>
    <xf numFmtId="2" fontId="15" fillId="0" borderId="55" xfId="13" applyNumberFormat="1" applyFont="1" applyBorder="1" applyAlignment="1">
      <alignment horizontal="left" vertical="center"/>
    </xf>
    <xf numFmtId="2" fontId="25" fillId="2" borderId="3" xfId="13" applyNumberFormat="1" applyFont="1" applyFill="1" applyBorder="1" applyAlignment="1">
      <alignment horizontal="right"/>
    </xf>
    <xf numFmtId="2" fontId="25" fillId="2" borderId="26" xfId="13" applyNumberFormat="1" applyFont="1" applyFill="1" applyBorder="1" applyAlignment="1">
      <alignment horizontal="right"/>
    </xf>
    <xf numFmtId="0" fontId="15" fillId="0" borderId="54" xfId="0" applyFont="1" applyBorder="1" applyAlignment="1">
      <alignment horizontal="left" vertical="center" wrapText="1"/>
    </xf>
    <xf numFmtId="2" fontId="33" fillId="2" borderId="55" xfId="13" applyNumberFormat="1" applyFont="1" applyFill="1" applyBorder="1" applyAlignment="1">
      <alignment horizontal="left" vertical="center"/>
    </xf>
    <xf numFmtId="0" fontId="10" fillId="0" borderId="15" xfId="13" applyBorder="1"/>
    <xf numFmtId="2" fontId="7" fillId="2" borderId="35" xfId="13" applyNumberFormat="1" applyFont="1" applyFill="1" applyBorder="1" applyAlignment="1">
      <alignment horizontal="right"/>
    </xf>
    <xf numFmtId="0" fontId="7" fillId="0" borderId="7" xfId="4" applyFont="1" applyFill="1" applyBorder="1" applyAlignment="1" applyProtection="1">
      <alignment horizontal="left" vertical="top" wrapText="1"/>
      <protection locked="0"/>
    </xf>
    <xf numFmtId="0" fontId="15" fillId="0" borderId="54" xfId="4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right" vertical="top"/>
    </xf>
    <xf numFmtId="0" fontId="7" fillId="0" borderId="7" xfId="0" applyFont="1" applyFill="1" applyBorder="1" applyAlignment="1">
      <alignment horizontal="left" wrapText="1"/>
    </xf>
    <xf numFmtId="2" fontId="32" fillId="0" borderId="55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right"/>
    </xf>
    <xf numFmtId="0" fontId="27" fillId="0" borderId="40" xfId="0" applyFont="1" applyBorder="1" applyAlignment="1">
      <alignment horizontal="right"/>
    </xf>
    <xf numFmtId="0" fontId="2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wrapText="1"/>
    </xf>
    <xf numFmtId="0" fontId="27" fillId="0" borderId="18" xfId="0" applyFont="1" applyBorder="1" applyAlignment="1">
      <alignment horizontal="right"/>
    </xf>
    <xf numFmtId="0" fontId="27" fillId="0" borderId="51" xfId="0" applyFont="1" applyBorder="1" applyAlignment="1">
      <alignment horizontal="right"/>
    </xf>
    <xf numFmtId="0" fontId="27" fillId="0" borderId="56" xfId="0" applyFont="1" applyBorder="1" applyAlignment="1">
      <alignment horizontal="right"/>
    </xf>
    <xf numFmtId="0" fontId="27" fillId="0" borderId="57" xfId="0" applyFont="1" applyBorder="1" applyAlignment="1">
      <alignment horizontal="right"/>
    </xf>
    <xf numFmtId="0" fontId="27" fillId="0" borderId="52" xfId="0" applyFont="1" applyBorder="1" applyAlignment="1">
      <alignment horizontal="right"/>
    </xf>
    <xf numFmtId="0" fontId="9" fillId="0" borderId="7" xfId="0" applyFont="1" applyFill="1" applyBorder="1" applyAlignment="1">
      <alignment horizontal="left" wrapText="1"/>
    </xf>
    <xf numFmtId="0" fontId="31" fillId="0" borderId="0" xfId="4" applyFont="1" applyBorder="1" applyAlignment="1">
      <alignment horizontal="left" vertical="top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/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31" fillId="0" borderId="0" xfId="4" applyFont="1"/>
    <xf numFmtId="2" fontId="7" fillId="2" borderId="6" xfId="13" applyNumberFormat="1" applyFont="1" applyFill="1" applyBorder="1" applyAlignment="1">
      <alignment horizontal="center"/>
    </xf>
    <xf numFmtId="2" fontId="25" fillId="2" borderId="4" xfId="13" applyNumberFormat="1" applyFont="1" applyFill="1" applyBorder="1" applyAlignment="1">
      <alignment horizontal="center"/>
    </xf>
    <xf numFmtId="2" fontId="7" fillId="2" borderId="4" xfId="13" applyNumberFormat="1" applyFont="1" applyFill="1" applyBorder="1" applyAlignment="1">
      <alignment horizontal="center"/>
    </xf>
    <xf numFmtId="2" fontId="7" fillId="2" borderId="14" xfId="13" applyNumberFormat="1" applyFont="1" applyFill="1" applyBorder="1" applyAlignment="1">
      <alignment horizontal="center"/>
    </xf>
    <xf numFmtId="2" fontId="25" fillId="6" borderId="4" xfId="1" applyNumberFormat="1" applyFont="1" applyFill="1" applyBorder="1" applyAlignment="1">
      <alignment horizontal="center"/>
    </xf>
    <xf numFmtId="2" fontId="7" fillId="2" borderId="2" xfId="13" applyNumberFormat="1" applyFont="1" applyFill="1" applyBorder="1" applyAlignment="1">
      <alignment horizontal="center"/>
    </xf>
    <xf numFmtId="2" fontId="7" fillId="2" borderId="7" xfId="13" applyNumberFormat="1" applyFont="1" applyFill="1" applyBorder="1" applyAlignment="1">
      <alignment horizontal="center"/>
    </xf>
    <xf numFmtId="2" fontId="25" fillId="2" borderId="7" xfId="13" applyNumberFormat="1" applyFont="1" applyFill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2" fontId="25" fillId="2" borderId="2" xfId="13" applyNumberFormat="1" applyFont="1" applyFill="1" applyBorder="1" applyAlignment="1">
      <alignment horizontal="center"/>
    </xf>
    <xf numFmtId="2" fontId="7" fillId="2" borderId="6" xfId="13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 wrapText="1"/>
    </xf>
    <xf numFmtId="0" fontId="27" fillId="0" borderId="4" xfId="0" applyFont="1" applyBorder="1" applyAlignment="1"/>
    <xf numFmtId="0" fontId="6" fillId="0" borderId="4" xfId="4" applyFont="1" applyFill="1" applyBorder="1" applyAlignment="1" applyProtection="1">
      <alignment horizontal="left" vertical="top" wrapText="1"/>
      <protection locked="0"/>
    </xf>
    <xf numFmtId="0" fontId="27" fillId="0" borderId="7" xfId="0" applyFont="1" applyBorder="1" applyAlignment="1">
      <alignment horizontal="right"/>
    </xf>
    <xf numFmtId="2" fontId="7" fillId="2" borderId="7" xfId="13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wrapText="1"/>
    </xf>
    <xf numFmtId="0" fontId="7" fillId="0" borderId="21" xfId="4" applyFont="1" applyFill="1" applyBorder="1" applyAlignment="1" applyProtection="1">
      <alignment horizontal="left" vertical="top" wrapText="1"/>
      <protection locked="0"/>
    </xf>
    <xf numFmtId="0" fontId="6" fillId="0" borderId="9" xfId="7" applyFont="1" applyFill="1" applyBorder="1" applyAlignment="1" applyProtection="1">
      <alignment horizontal="left"/>
      <protection locked="0"/>
    </xf>
    <xf numFmtId="0" fontId="7" fillId="0" borderId="22" xfId="0" applyFont="1" applyBorder="1" applyAlignment="1">
      <alignment horizontal="left" wrapText="1"/>
    </xf>
    <xf numFmtId="2" fontId="27" fillId="4" borderId="14" xfId="0" applyNumberFormat="1" applyFont="1" applyFill="1" applyBorder="1" applyAlignment="1">
      <alignment horizontal="center"/>
    </xf>
    <xf numFmtId="0" fontId="27" fillId="0" borderId="65" xfId="0" applyFont="1" applyBorder="1" applyAlignment="1">
      <alignment horizontal="left" wrapText="1"/>
    </xf>
    <xf numFmtId="0" fontId="27" fillId="5" borderId="5" xfId="4" applyFont="1" applyFill="1" applyBorder="1" applyAlignment="1">
      <alignment horizontal="center"/>
    </xf>
    <xf numFmtId="0" fontId="27" fillId="5" borderId="3" xfId="4" applyFont="1" applyFill="1" applyBorder="1" applyAlignment="1">
      <alignment horizontal="center"/>
    </xf>
    <xf numFmtId="0" fontId="27" fillId="5" borderId="46" xfId="4" applyFont="1" applyFill="1" applyBorder="1" applyAlignment="1">
      <alignment horizontal="center"/>
    </xf>
    <xf numFmtId="0" fontId="27" fillId="5" borderId="1" xfId="4" applyFont="1" applyFill="1" applyBorder="1" applyAlignment="1">
      <alignment horizontal="center"/>
    </xf>
    <xf numFmtId="0" fontId="27" fillId="5" borderId="26" xfId="4" applyFont="1" applyFill="1" applyBorder="1" applyAlignment="1">
      <alignment horizontal="center"/>
    </xf>
    <xf numFmtId="0" fontId="6" fillId="0" borderId="0" xfId="18" applyFont="1"/>
    <xf numFmtId="0" fontId="6" fillId="0" borderId="0" xfId="18"/>
    <xf numFmtId="0" fontId="20" fillId="0" borderId="0" xfId="18" applyFont="1" applyAlignment="1">
      <alignment horizontal="left" vertical="top"/>
    </xf>
    <xf numFmtId="0" fontId="6" fillId="0" borderId="22" xfId="0" applyFont="1" applyBorder="1" applyAlignment="1">
      <alignment horizontal="left" wrapText="1"/>
    </xf>
    <xf numFmtId="0" fontId="27" fillId="5" borderId="8" xfId="18" applyFont="1" applyFill="1" applyBorder="1" applyAlignment="1">
      <alignment horizontal="center"/>
    </xf>
    <xf numFmtId="2" fontId="6" fillId="0" borderId="30" xfId="18" applyNumberFormat="1" applyFont="1" applyBorder="1" applyAlignment="1">
      <alignment horizontal="center"/>
    </xf>
    <xf numFmtId="0" fontId="6" fillId="0" borderId="4" xfId="20" applyFont="1" applyFill="1" applyBorder="1"/>
    <xf numFmtId="0" fontId="6" fillId="0" borderId="67" xfId="0" applyFont="1" applyBorder="1" applyAlignment="1">
      <alignment horizontal="left" wrapText="1"/>
    </xf>
    <xf numFmtId="0" fontId="27" fillId="5" borderId="9" xfId="18" applyFont="1" applyFill="1" applyBorder="1" applyAlignment="1">
      <alignment horizontal="center"/>
    </xf>
    <xf numFmtId="2" fontId="6" fillId="0" borderId="3" xfId="18" applyNumberFormat="1" applyFont="1" applyBorder="1" applyAlignment="1">
      <alignment horizontal="center"/>
    </xf>
    <xf numFmtId="0" fontId="6" fillId="0" borderId="9" xfId="19" applyFont="1" applyBorder="1" applyAlignment="1">
      <alignment horizontal="center"/>
    </xf>
    <xf numFmtId="0" fontId="6" fillId="0" borderId="67" xfId="0" applyFont="1" applyFill="1" applyBorder="1" applyAlignment="1">
      <alignment horizontal="left" wrapText="1"/>
    </xf>
    <xf numFmtId="0" fontId="6" fillId="0" borderId="9" xfId="19" applyFont="1" applyFill="1" applyBorder="1" applyAlignment="1">
      <alignment horizontal="center"/>
    </xf>
    <xf numFmtId="0" fontId="6" fillId="0" borderId="68" xfId="20" applyFont="1" applyFill="1" applyBorder="1" applyAlignment="1" applyProtection="1">
      <alignment horizontal="left"/>
      <protection locked="0"/>
    </xf>
    <xf numFmtId="0" fontId="6" fillId="0" borderId="6" xfId="20" applyFont="1" applyFill="1" applyBorder="1" applyAlignment="1" applyProtection="1">
      <alignment horizontal="left"/>
      <protection locked="0"/>
    </xf>
    <xf numFmtId="2" fontId="6" fillId="0" borderId="5" xfId="18" applyNumberFormat="1" applyFont="1" applyBorder="1" applyAlignment="1">
      <alignment horizontal="center"/>
    </xf>
    <xf numFmtId="0" fontId="6" fillId="0" borderId="4" xfId="20" applyFont="1" applyFill="1" applyBorder="1" applyAlignment="1" applyProtection="1">
      <alignment horizontal="left"/>
      <protection locked="0"/>
    </xf>
    <xf numFmtId="0" fontId="6" fillId="5" borderId="9" xfId="18" applyFont="1" applyFill="1" applyBorder="1" applyAlignment="1">
      <alignment horizontal="center"/>
    </xf>
    <xf numFmtId="0" fontId="6" fillId="0" borderId="2" xfId="20" applyFont="1" applyFill="1" applyBorder="1" applyAlignment="1" applyProtection="1">
      <alignment horizontal="left"/>
      <protection locked="0"/>
    </xf>
    <xf numFmtId="0" fontId="6" fillId="0" borderId="31" xfId="0" applyFont="1" applyFill="1" applyBorder="1" applyAlignment="1">
      <alignment horizontal="left" wrapText="1"/>
    </xf>
    <xf numFmtId="2" fontId="6" fillId="0" borderId="1" xfId="18" applyNumberFormat="1" applyFont="1" applyBorder="1" applyAlignment="1">
      <alignment horizontal="center"/>
    </xf>
    <xf numFmtId="0" fontId="6" fillId="0" borderId="7" xfId="2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>
      <alignment horizontal="left" wrapText="1"/>
    </xf>
    <xf numFmtId="2" fontId="6" fillId="0" borderId="26" xfId="18" applyNumberFormat="1" applyFont="1" applyBorder="1" applyAlignment="1">
      <alignment horizontal="center"/>
    </xf>
    <xf numFmtId="0" fontId="6" fillId="0" borderId="67" xfId="0" applyFont="1" applyBorder="1" applyAlignment="1">
      <alignment horizontal="left" vertical="center" wrapText="1"/>
    </xf>
    <xf numFmtId="2" fontId="27" fillId="5" borderId="15" xfId="19" applyNumberFormat="1" applyFont="1" applyFill="1" applyBorder="1" applyAlignment="1">
      <alignment horizontal="center"/>
    </xf>
    <xf numFmtId="2" fontId="27" fillId="5" borderId="4" xfId="19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left" wrapText="1"/>
    </xf>
    <xf numFmtId="0" fontId="27" fillId="5" borderId="10" xfId="18" applyFont="1" applyFill="1" applyBorder="1" applyAlignment="1">
      <alignment horizontal="center"/>
    </xf>
    <xf numFmtId="2" fontId="27" fillId="5" borderId="2" xfId="19" applyNumberFormat="1" applyFont="1" applyFill="1" applyBorder="1" applyAlignment="1">
      <alignment horizontal="center"/>
    </xf>
    <xf numFmtId="0" fontId="6" fillId="0" borderId="10" xfId="19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27" fillId="5" borderId="11" xfId="18" applyFont="1" applyFill="1" applyBorder="1" applyAlignment="1">
      <alignment horizontal="center"/>
    </xf>
    <xf numFmtId="2" fontId="27" fillId="5" borderId="7" xfId="19" applyNumberFormat="1" applyFont="1" applyFill="1" applyBorder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4" xfId="1" applyFont="1" applyFill="1" applyBorder="1" applyAlignment="1" applyProtection="1">
      <alignment horizontal="left"/>
      <protection locked="0"/>
    </xf>
    <xf numFmtId="2" fontId="27" fillId="5" borderId="6" xfId="19" applyNumberFormat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67" xfId="1" applyFont="1" applyBorder="1" applyAlignment="1">
      <alignment horizontal="left" vertical="center" wrapText="1"/>
    </xf>
    <xf numFmtId="0" fontId="27" fillId="0" borderId="9" xfId="18" applyFont="1" applyBorder="1" applyAlignment="1">
      <alignment horizontal="center"/>
    </xf>
    <xf numFmtId="0" fontId="6" fillId="0" borderId="31" xfId="0" applyFont="1" applyBorder="1" applyAlignment="1">
      <alignment horizontal="left" vertical="center" wrapText="1"/>
    </xf>
    <xf numFmtId="0" fontId="6" fillId="0" borderId="21" xfId="18" applyFont="1" applyFill="1" applyBorder="1" applyAlignment="1" applyProtection="1">
      <alignment horizontal="left" vertical="top" wrapText="1"/>
      <protection locked="0"/>
    </xf>
    <xf numFmtId="0" fontId="6" fillId="0" borderId="67" xfId="18" applyFont="1" applyFill="1" applyBorder="1" applyAlignment="1" applyProtection="1">
      <alignment horizontal="left" vertical="top" wrapText="1"/>
      <protection locked="0"/>
    </xf>
    <xf numFmtId="0" fontId="6" fillId="0" borderId="22" xfId="18" applyFont="1" applyFill="1" applyBorder="1" applyAlignment="1" applyProtection="1">
      <alignment horizontal="left" vertical="top" wrapText="1"/>
      <protection locked="0"/>
    </xf>
    <xf numFmtId="2" fontId="27" fillId="0" borderId="4" xfId="19" applyNumberFormat="1" applyFont="1" applyBorder="1" applyAlignment="1">
      <alignment horizontal="center"/>
    </xf>
    <xf numFmtId="0" fontId="6" fillId="0" borderId="31" xfId="18" applyFont="1" applyFill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>
      <alignment horizontal="left" vertical="center" wrapText="1"/>
    </xf>
    <xf numFmtId="0" fontId="18" fillId="0" borderId="0" xfId="18" applyFont="1" applyBorder="1" applyAlignment="1">
      <alignment horizontal="left" vertical="center"/>
    </xf>
    <xf numFmtId="0" fontId="22" fillId="0" borderId="0" xfId="18" applyNumberFormat="1" applyFont="1" applyBorder="1" applyAlignment="1">
      <alignment horizontal="center" vertical="center"/>
    </xf>
    <xf numFmtId="0" fontId="18" fillId="0" borderId="0" xfId="18" applyFont="1" applyAlignment="1">
      <alignment horizontal="left" vertical="center"/>
    </xf>
    <xf numFmtId="0" fontId="15" fillId="0" borderId="0" xfId="18" applyFont="1" applyAlignment="1">
      <alignment horizontal="center" vertical="center"/>
    </xf>
    <xf numFmtId="0" fontId="15" fillId="0" borderId="0" xfId="18" applyFont="1" applyAlignment="1">
      <alignment horizontal="center" vertical="top"/>
    </xf>
    <xf numFmtId="0" fontId="6" fillId="0" borderId="22" xfId="0" applyFont="1" applyFill="1" applyBorder="1" applyAlignment="1">
      <alignment horizontal="left" wrapText="1"/>
    </xf>
    <xf numFmtId="2" fontId="27" fillId="5" borderId="16" xfId="19" applyNumberFormat="1" applyFont="1" applyFill="1" applyBorder="1" applyAlignment="1">
      <alignment horizontal="center"/>
    </xf>
    <xf numFmtId="2" fontId="27" fillId="5" borderId="43" xfId="19" applyNumberFormat="1" applyFont="1" applyFill="1" applyBorder="1" applyAlignment="1">
      <alignment horizontal="center"/>
    </xf>
    <xf numFmtId="0" fontId="6" fillId="0" borderId="2" xfId="20" applyFont="1" applyFill="1" applyBorder="1"/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wrapText="1"/>
    </xf>
    <xf numFmtId="0" fontId="6" fillId="0" borderId="4" xfId="1" applyFont="1" applyBorder="1" applyAlignment="1">
      <alignment horizontal="left" vertical="center" wrapText="1"/>
    </xf>
    <xf numFmtId="0" fontId="6" fillId="0" borderId="4" xfId="18" applyFont="1" applyFill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>
      <alignment horizontal="left" vertical="center" wrapText="1"/>
    </xf>
    <xf numFmtId="0" fontId="20" fillId="0" borderId="0" xfId="18" applyFont="1" applyAlignment="1">
      <alignment horizontal="center" vertical="top"/>
    </xf>
    <xf numFmtId="0" fontId="6" fillId="0" borderId="7" xfId="20" applyFont="1" applyFill="1" applyBorder="1"/>
    <xf numFmtId="0" fontId="6" fillId="3" borderId="21" xfId="1" applyFont="1" applyFill="1" applyBorder="1" applyAlignment="1">
      <alignment horizontal="left" wrapText="1"/>
    </xf>
    <xf numFmtId="0" fontId="28" fillId="0" borderId="0" xfId="19" applyFont="1" applyBorder="1" applyAlignment="1"/>
    <xf numFmtId="0" fontId="6" fillId="0" borderId="7" xfId="19" applyFont="1" applyFill="1" applyBorder="1"/>
    <xf numFmtId="0" fontId="17" fillId="0" borderId="0" xfId="20" applyFont="1" applyBorder="1" applyAlignment="1">
      <alignment horizontal="right" vertical="top"/>
    </xf>
    <xf numFmtId="0" fontId="6" fillId="0" borderId="0" xfId="18" applyFont="1" applyBorder="1" applyAlignment="1">
      <alignment horizontal="left" vertical="top"/>
    </xf>
    <xf numFmtId="2" fontId="35" fillId="0" borderId="0" xfId="18" applyNumberFormat="1" applyFont="1" applyBorder="1" applyAlignment="1">
      <alignment horizontal="center" vertical="center"/>
    </xf>
    <xf numFmtId="0" fontId="6" fillId="0" borderId="0" xfId="18" applyFont="1" applyAlignment="1">
      <alignment horizontal="left" vertical="center"/>
    </xf>
    <xf numFmtId="0" fontId="6" fillId="0" borderId="2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2" xfId="18" applyFont="1" applyFill="1" applyBorder="1" applyAlignment="1" applyProtection="1">
      <alignment horizontal="left" vertical="top" wrapText="1"/>
      <protection locked="0"/>
    </xf>
    <xf numFmtId="0" fontId="6" fillId="0" borderId="7" xfId="18" applyFont="1" applyFill="1" applyBorder="1" applyAlignment="1" applyProtection="1">
      <alignment horizontal="left" vertical="top" wrapText="1"/>
      <protection locked="0"/>
    </xf>
    <xf numFmtId="0" fontId="6" fillId="0" borderId="6" xfId="18" applyFont="1" applyFill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4" xfId="18" applyFont="1" applyFill="1" applyBorder="1" applyAlignment="1" applyProtection="1">
      <alignment horizontal="center" vertical="top" wrapText="1"/>
      <protection locked="0"/>
    </xf>
    <xf numFmtId="0" fontId="6" fillId="0" borderId="4" xfId="18" applyFont="1" applyBorder="1" applyAlignment="1">
      <alignment vertical="top"/>
    </xf>
    <xf numFmtId="2" fontId="35" fillId="0" borderId="0" xfId="20" applyNumberFormat="1" applyFont="1" applyBorder="1" applyAlignment="1">
      <alignment horizontal="center" vertical="top"/>
    </xf>
    <xf numFmtId="0" fontId="6" fillId="0" borderId="70" xfId="0" applyFont="1" applyBorder="1" applyAlignment="1">
      <alignment horizontal="left" wrapText="1"/>
    </xf>
    <xf numFmtId="2" fontId="9" fillId="0" borderId="69" xfId="4" applyNumberFormat="1" applyFont="1" applyBorder="1" applyAlignment="1">
      <alignment horizontal="center"/>
    </xf>
    <xf numFmtId="0" fontId="6" fillId="0" borderId="70" xfId="0" applyFont="1" applyBorder="1" applyAlignment="1">
      <alignment horizontal="left" vertical="center" wrapText="1"/>
    </xf>
    <xf numFmtId="0" fontId="9" fillId="0" borderId="69" xfId="4" applyNumberFormat="1" applyFont="1" applyBorder="1" applyAlignment="1">
      <alignment horizontal="center"/>
    </xf>
    <xf numFmtId="0" fontId="6" fillId="0" borderId="70" xfId="18" applyFont="1" applyFill="1" applyBorder="1" applyAlignment="1" applyProtection="1">
      <alignment horizontal="left" vertical="top" wrapText="1"/>
      <protection locked="0"/>
    </xf>
    <xf numFmtId="0" fontId="6" fillId="0" borderId="65" xfId="0" applyFont="1" applyFill="1" applyBorder="1" applyAlignment="1">
      <alignment horizontal="left" vertical="center" wrapText="1"/>
    </xf>
    <xf numFmtId="0" fontId="6" fillId="3" borderId="65" xfId="1" applyFont="1" applyFill="1" applyBorder="1" applyAlignment="1">
      <alignment horizontal="left" wrapText="1"/>
    </xf>
    <xf numFmtId="0" fontId="6" fillId="0" borderId="70" xfId="0" applyFont="1" applyFill="1" applyBorder="1" applyAlignment="1">
      <alignment horizontal="left" wrapText="1"/>
    </xf>
    <xf numFmtId="0" fontId="6" fillId="0" borderId="16" xfId="20" applyFont="1" applyFill="1" applyBorder="1" applyAlignment="1" applyProtection="1">
      <alignment horizontal="left"/>
      <protection locked="0"/>
    </xf>
    <xf numFmtId="0" fontId="6" fillId="0" borderId="40" xfId="20" applyFont="1" applyFill="1" applyBorder="1" applyAlignment="1" applyProtection="1">
      <alignment horizontal="left"/>
      <protection locked="0"/>
    </xf>
    <xf numFmtId="0" fontId="6" fillId="0" borderId="40" xfId="20" applyFont="1" applyFill="1" applyBorder="1"/>
    <xf numFmtId="0" fontId="6" fillId="0" borderId="66" xfId="20" applyFont="1" applyFill="1" applyBorder="1" applyAlignment="1" applyProtection="1">
      <alignment horizontal="left"/>
      <protection locked="0"/>
    </xf>
    <xf numFmtId="0" fontId="6" fillId="0" borderId="16" xfId="20" applyFont="1" applyFill="1" applyBorder="1"/>
    <xf numFmtId="0" fontId="6" fillId="0" borderId="25" xfId="20" applyFont="1" applyFill="1" applyBorder="1"/>
    <xf numFmtId="0" fontId="6" fillId="0" borderId="15" xfId="20" applyFont="1" applyFill="1" applyBorder="1" applyAlignment="1" applyProtection="1">
      <alignment horizontal="left"/>
      <protection locked="0"/>
    </xf>
    <xf numFmtId="0" fontId="6" fillId="0" borderId="40" xfId="1" applyFont="1" applyFill="1" applyBorder="1" applyAlignment="1" applyProtection="1">
      <alignment horizontal="left"/>
      <protection locked="0"/>
    </xf>
    <xf numFmtId="0" fontId="6" fillId="0" borderId="8" xfId="20" applyFont="1" applyFill="1" applyBorder="1" applyAlignment="1" applyProtection="1">
      <alignment horizontal="left"/>
      <protection locked="0"/>
    </xf>
    <xf numFmtId="0" fontId="6" fillId="0" borderId="9" xfId="20" applyFont="1" applyFill="1" applyBorder="1" applyAlignment="1" applyProtection="1">
      <alignment horizontal="left"/>
      <protection locked="0"/>
    </xf>
    <xf numFmtId="0" fontId="6" fillId="0" borderId="65" xfId="0" applyFont="1" applyFill="1" applyBorder="1" applyAlignment="1">
      <alignment horizontal="left" wrapText="1"/>
    </xf>
    <xf numFmtId="0" fontId="6" fillId="0" borderId="65" xfId="0" applyFont="1" applyBorder="1" applyAlignment="1">
      <alignment horizontal="left" wrapText="1"/>
    </xf>
    <xf numFmtId="0" fontId="6" fillId="0" borderId="65" xfId="18" applyFont="1" applyFill="1" applyBorder="1" applyAlignment="1" applyProtection="1">
      <alignment horizontal="left" vertical="top" wrapText="1"/>
      <protection locked="0"/>
    </xf>
    <xf numFmtId="0" fontId="6" fillId="0" borderId="65" xfId="0" applyFont="1" applyBorder="1" applyAlignment="1">
      <alignment horizontal="left" vertical="center" wrapText="1"/>
    </xf>
    <xf numFmtId="0" fontId="6" fillId="0" borderId="45" xfId="20" applyFont="1" applyFill="1" applyBorder="1" applyAlignment="1" applyProtection="1">
      <alignment horizontal="left"/>
      <protection locked="0"/>
    </xf>
    <xf numFmtId="0" fontId="6" fillId="0" borderId="71" xfId="0" applyFont="1" applyBorder="1" applyAlignment="1">
      <alignment horizontal="left" wrapText="1"/>
    </xf>
    <xf numFmtId="0" fontId="6" fillId="0" borderId="9" xfId="20" applyFont="1" applyFill="1" applyBorder="1"/>
    <xf numFmtId="0" fontId="6" fillId="0" borderId="10" xfId="20" applyFont="1" applyFill="1" applyBorder="1"/>
    <xf numFmtId="0" fontId="6" fillId="0" borderId="11" xfId="20" applyFont="1" applyFill="1" applyBorder="1" applyAlignment="1" applyProtection="1">
      <alignment horizontal="left"/>
      <protection locked="0"/>
    </xf>
    <xf numFmtId="0" fontId="6" fillId="0" borderId="45" xfId="20" applyFont="1" applyFill="1" applyBorder="1"/>
    <xf numFmtId="0" fontId="6" fillId="0" borderId="10" xfId="20" applyFont="1" applyFill="1" applyBorder="1" applyAlignment="1" applyProtection="1">
      <alignment horizontal="left"/>
      <protection locked="0"/>
    </xf>
    <xf numFmtId="0" fontId="6" fillId="0" borderId="9" xfId="1" applyFont="1" applyFill="1" applyBorder="1" applyAlignment="1" applyProtection="1">
      <alignment horizontal="left"/>
      <protection locked="0"/>
    </xf>
    <xf numFmtId="0" fontId="6" fillId="0" borderId="71" xfId="18" applyFont="1" applyFill="1" applyBorder="1" applyAlignment="1" applyProtection="1">
      <alignment horizontal="left" vertical="top" wrapText="1"/>
      <protection locked="0"/>
    </xf>
    <xf numFmtId="0" fontId="6" fillId="0" borderId="65" xfId="1" applyFont="1" applyBorder="1" applyAlignment="1">
      <alignment horizontal="left" vertical="center" wrapText="1"/>
    </xf>
    <xf numFmtId="0" fontId="6" fillId="0" borderId="9" xfId="19" applyFont="1" applyFill="1" applyBorder="1"/>
    <xf numFmtId="0" fontId="27" fillId="0" borderId="71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6" fillId="0" borderId="39" xfId="18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>
      <alignment horizontal="left" wrapText="1"/>
    </xf>
    <xf numFmtId="0" fontId="6" fillId="0" borderId="2" xfId="18" applyNumberFormat="1" applyFont="1" applyBorder="1" applyAlignment="1">
      <alignment horizontal="right"/>
    </xf>
    <xf numFmtId="0" fontId="6" fillId="0" borderId="7" xfId="18" applyNumberFormat="1" applyFont="1" applyBorder="1" applyAlignment="1">
      <alignment horizontal="right"/>
    </xf>
    <xf numFmtId="0" fontId="6" fillId="0" borderId="6" xfId="18" applyNumberFormat="1" applyFont="1" applyBorder="1" applyAlignment="1">
      <alignment horizontal="right"/>
    </xf>
    <xf numFmtId="0" fontId="6" fillId="0" borderId="72" xfId="18" applyFont="1" applyBorder="1" applyAlignment="1">
      <alignment horizontal="right"/>
    </xf>
    <xf numFmtId="0" fontId="6" fillId="0" borderId="64" xfId="18" applyFont="1" applyBorder="1" applyAlignment="1">
      <alignment horizontal="right"/>
    </xf>
    <xf numFmtId="0" fontId="6" fillId="0" borderId="73" xfId="18" applyFont="1" applyBorder="1" applyAlignment="1">
      <alignment horizontal="right"/>
    </xf>
    <xf numFmtId="0" fontId="6" fillId="0" borderId="74" xfId="18" applyFont="1" applyBorder="1" applyAlignment="1">
      <alignment horizontal="right"/>
    </xf>
    <xf numFmtId="0" fontId="6" fillId="0" borderId="75" xfId="18" applyFont="1" applyBorder="1" applyAlignment="1">
      <alignment horizontal="right"/>
    </xf>
    <xf numFmtId="2" fontId="6" fillId="0" borderId="4" xfId="19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 vertical="center" wrapText="1"/>
    </xf>
    <xf numFmtId="2" fontId="6" fillId="0" borderId="6" xfId="19" applyNumberFormat="1" applyFont="1" applyBorder="1" applyAlignment="1">
      <alignment horizontal="center"/>
    </xf>
    <xf numFmtId="2" fontId="6" fillId="0" borderId="24" xfId="19" applyNumberFormat="1" applyFont="1" applyBorder="1" applyAlignment="1">
      <alignment horizontal="center"/>
    </xf>
    <xf numFmtId="2" fontId="6" fillId="0" borderId="2" xfId="19" applyNumberFormat="1" applyFont="1" applyBorder="1" applyAlignment="1">
      <alignment horizontal="center"/>
    </xf>
    <xf numFmtId="2" fontId="6" fillId="0" borderId="7" xfId="19" applyNumberFormat="1" applyFont="1" applyBorder="1" applyAlignment="1">
      <alignment horizontal="center"/>
    </xf>
    <xf numFmtId="2" fontId="15" fillId="0" borderId="0" xfId="18" applyNumberFormat="1" applyFont="1" applyAlignment="1">
      <alignment horizontal="center" vertical="top"/>
    </xf>
    <xf numFmtId="0" fontId="30" fillId="12" borderId="0" xfId="0" applyFont="1" applyFill="1"/>
    <xf numFmtId="0" fontId="28" fillId="0" borderId="0" xfId="19" applyFont="1" applyBorder="1" applyAlignment="1">
      <alignment horizontal="center"/>
    </xf>
    <xf numFmtId="2" fontId="9" fillId="0" borderId="6" xfId="13" applyNumberFormat="1" applyFont="1" applyBorder="1" applyAlignment="1">
      <alignment horizontal="center"/>
    </xf>
    <xf numFmtId="2" fontId="9" fillId="0" borderId="68" xfId="13" applyNumberFormat="1" applyFont="1" applyBorder="1" applyAlignment="1">
      <alignment horizontal="center"/>
    </xf>
    <xf numFmtId="2" fontId="9" fillId="0" borderId="24" xfId="13" applyNumberFormat="1" applyFont="1" applyBorder="1" applyAlignment="1">
      <alignment horizontal="center"/>
    </xf>
    <xf numFmtId="2" fontId="9" fillId="0" borderId="2" xfId="13" applyNumberFormat="1" applyFont="1" applyBorder="1" applyAlignment="1">
      <alignment horizontal="center"/>
    </xf>
    <xf numFmtId="2" fontId="9" fillId="0" borderId="7" xfId="13" applyNumberFormat="1" applyFont="1" applyBorder="1" applyAlignment="1">
      <alignment horizontal="center"/>
    </xf>
    <xf numFmtId="2" fontId="9" fillId="0" borderId="39" xfId="13" applyNumberFormat="1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29" fillId="0" borderId="76" xfId="0" applyFont="1" applyBorder="1" applyAlignment="1">
      <alignment horizontal="left" vertical="center" wrapText="1"/>
    </xf>
    <xf numFmtId="0" fontId="15" fillId="0" borderId="76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left" vertical="center" wrapText="1"/>
    </xf>
    <xf numFmtId="2" fontId="29" fillId="4" borderId="54" xfId="0" applyNumberFormat="1" applyFont="1" applyFill="1" applyBorder="1" applyAlignment="1">
      <alignment horizontal="left" vertical="center"/>
    </xf>
    <xf numFmtId="2" fontId="15" fillId="0" borderId="54" xfId="0" applyNumberFormat="1" applyFont="1" applyFill="1" applyBorder="1" applyAlignment="1">
      <alignment horizontal="left" vertical="center"/>
    </xf>
    <xf numFmtId="2" fontId="29" fillId="5" borderId="54" xfId="13" applyNumberFormat="1" applyFont="1" applyFill="1" applyBorder="1" applyAlignment="1">
      <alignment horizontal="left" vertical="center"/>
    </xf>
    <xf numFmtId="2" fontId="29" fillId="0" borderId="54" xfId="0" applyNumberFormat="1" applyFont="1" applyFill="1" applyBorder="1" applyAlignment="1">
      <alignment horizontal="left" vertical="center"/>
    </xf>
    <xf numFmtId="0" fontId="15" fillId="0" borderId="76" xfId="4" applyFont="1" applyFill="1" applyBorder="1" applyAlignment="1" applyProtection="1">
      <alignment horizontal="left" vertical="center" wrapText="1"/>
      <protection locked="0"/>
    </xf>
    <xf numFmtId="0" fontId="15" fillId="0" borderId="23" xfId="0" applyFont="1" applyFill="1" applyBorder="1" applyAlignment="1">
      <alignment horizontal="left" vertical="center"/>
    </xf>
    <xf numFmtId="0" fontId="15" fillId="0" borderId="23" xfId="4" applyFont="1" applyFill="1" applyBorder="1" applyAlignment="1" applyProtection="1">
      <alignment horizontal="left" vertical="center" wrapText="1"/>
      <protection locked="0"/>
    </xf>
    <xf numFmtId="0" fontId="15" fillId="0" borderId="55" xfId="4" applyFont="1" applyFill="1" applyBorder="1" applyAlignment="1" applyProtection="1">
      <alignment horizontal="left" vertical="center" wrapText="1"/>
      <protection locked="0"/>
    </xf>
    <xf numFmtId="0" fontId="29" fillId="5" borderId="23" xfId="4" applyFont="1" applyFill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29" fillId="5" borderId="23" xfId="13" applyFont="1" applyFill="1" applyBorder="1" applyAlignment="1">
      <alignment horizontal="left" vertical="center"/>
    </xf>
    <xf numFmtId="0" fontId="15" fillId="0" borderId="23" xfId="13" applyFont="1" applyBorder="1" applyAlignment="1">
      <alignment horizontal="left" vertical="center"/>
    </xf>
    <xf numFmtId="0" fontId="9" fillId="2" borderId="58" xfId="0" applyFont="1" applyFill="1" applyBorder="1" applyAlignment="1">
      <alignment horizontal="right"/>
    </xf>
    <xf numFmtId="0" fontId="15" fillId="0" borderId="58" xfId="0" applyFont="1" applyBorder="1" applyAlignment="1">
      <alignment horizontal="left" vertical="center" wrapText="1"/>
    </xf>
    <xf numFmtId="0" fontId="9" fillId="2" borderId="72" xfId="0" applyFont="1" applyFill="1" applyBorder="1" applyAlignment="1">
      <alignment horizontal="right"/>
    </xf>
    <xf numFmtId="0" fontId="9" fillId="2" borderId="64" xfId="0" applyFont="1" applyFill="1" applyBorder="1" applyAlignment="1">
      <alignment horizontal="right"/>
    </xf>
    <xf numFmtId="0" fontId="9" fillId="2" borderId="75" xfId="0" applyFont="1" applyFill="1" applyBorder="1" applyAlignment="1">
      <alignment horizontal="right"/>
    </xf>
    <xf numFmtId="0" fontId="9" fillId="2" borderId="74" xfId="0" applyFont="1" applyFill="1" applyBorder="1" applyAlignment="1">
      <alignment horizontal="right"/>
    </xf>
    <xf numFmtId="0" fontId="0" fillId="0" borderId="77" xfId="0" applyBorder="1"/>
    <xf numFmtId="0" fontId="15" fillId="2" borderId="58" xfId="0" applyFont="1" applyFill="1" applyBorder="1" applyAlignment="1">
      <alignment horizontal="left" vertical="center"/>
    </xf>
    <xf numFmtId="0" fontId="9" fillId="2" borderId="73" xfId="0" applyFont="1" applyFill="1" applyBorder="1" applyAlignment="1">
      <alignment horizontal="right"/>
    </xf>
    <xf numFmtId="0" fontId="15" fillId="0" borderId="0" xfId="0" applyFont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/>
    <xf numFmtId="0" fontId="0" fillId="0" borderId="45" xfId="0" applyBorder="1"/>
    <xf numFmtId="0" fontId="15" fillId="0" borderId="23" xfId="0" applyFont="1" applyBorder="1" applyAlignment="1">
      <alignment horizontal="left" vertical="center" wrapText="1"/>
    </xf>
    <xf numFmtId="0" fontId="29" fillId="4" borderId="23" xfId="0" applyFont="1" applyFill="1" applyBorder="1" applyAlignment="1">
      <alignment horizontal="left" vertical="center"/>
    </xf>
    <xf numFmtId="2" fontId="15" fillId="0" borderId="54" xfId="13" applyNumberFormat="1" applyFont="1" applyBorder="1" applyAlignment="1">
      <alignment horizontal="left" vertical="center"/>
    </xf>
    <xf numFmtId="2" fontId="15" fillId="0" borderId="54" xfId="0" applyNumberFormat="1" applyFont="1" applyBorder="1" applyAlignment="1">
      <alignment horizontal="left" vertical="center" wrapText="1"/>
    </xf>
    <xf numFmtId="0" fontId="7" fillId="2" borderId="9" xfId="13" applyFont="1" applyFill="1" applyBorder="1" applyAlignment="1">
      <alignment horizontal="right" wrapText="1"/>
    </xf>
    <xf numFmtId="0" fontId="6" fillId="0" borderId="3" xfId="18" applyNumberFormat="1" applyFont="1" applyBorder="1" applyAlignment="1">
      <alignment horizontal="right"/>
    </xf>
    <xf numFmtId="0" fontId="27" fillId="4" borderId="9" xfId="0" applyFont="1" applyFill="1" applyBorder="1" applyAlignment="1">
      <alignment horizontal="right"/>
    </xf>
    <xf numFmtId="0" fontId="7" fillId="2" borderId="8" xfId="13" applyFont="1" applyFill="1" applyBorder="1" applyAlignment="1">
      <alignment horizontal="right" wrapText="1"/>
    </xf>
    <xf numFmtId="2" fontId="27" fillId="4" borderId="6" xfId="0" applyNumberFormat="1" applyFont="1" applyFill="1" applyBorder="1" applyAlignment="1">
      <alignment horizontal="right"/>
    </xf>
    <xf numFmtId="2" fontId="6" fillId="0" borderId="6" xfId="18" applyNumberFormat="1" applyFont="1" applyBorder="1" applyAlignment="1">
      <alignment horizontal="right"/>
    </xf>
    <xf numFmtId="0" fontId="27" fillId="5" borderId="6" xfId="18" applyFont="1" applyFill="1" applyBorder="1" applyAlignment="1">
      <alignment horizontal="right"/>
    </xf>
    <xf numFmtId="2" fontId="6" fillId="0" borderId="6" xfId="19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right" wrapText="1"/>
    </xf>
    <xf numFmtId="0" fontId="27" fillId="0" borderId="9" xfId="0" applyFont="1" applyBorder="1" applyAlignment="1">
      <alignment horizontal="right" wrapText="1"/>
    </xf>
    <xf numFmtId="0" fontId="15" fillId="0" borderId="76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5" borderId="23" xfId="4" applyFont="1" applyFill="1" applyBorder="1" applyAlignment="1">
      <alignment horizontal="left" vertical="center"/>
    </xf>
    <xf numFmtId="0" fontId="15" fillId="0" borderId="23" xfId="13" applyFont="1" applyFill="1" applyBorder="1" applyAlignment="1">
      <alignment horizontal="left" vertical="center"/>
    </xf>
    <xf numFmtId="0" fontId="6" fillId="0" borderId="6" xfId="0" applyFont="1" applyBorder="1" applyAlignment="1">
      <alignment horizontal="right" wrapText="1"/>
    </xf>
    <xf numFmtId="2" fontId="27" fillId="5" borderId="6" xfId="19" applyNumberFormat="1" applyFont="1" applyFill="1" applyBorder="1" applyAlignment="1">
      <alignment horizontal="right"/>
    </xf>
    <xf numFmtId="2" fontId="15" fillId="0" borderId="54" xfId="0" applyNumberFormat="1" applyFont="1" applyFill="1" applyBorder="1" applyAlignment="1">
      <alignment horizontal="left" vertical="center" wrapText="1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6" fillId="0" borderId="13" xfId="0" applyFont="1" applyBorder="1" applyAlignment="1">
      <alignment horizontal="right" vertical="center"/>
    </xf>
    <xf numFmtId="0" fontId="32" fillId="0" borderId="76" xfId="0" applyFont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35" fillId="0" borderId="54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2" fontId="35" fillId="0" borderId="54" xfId="0" applyNumberFormat="1" applyFont="1" applyBorder="1" applyAlignment="1">
      <alignment horizontal="center" vertical="center" wrapText="1"/>
    </xf>
    <xf numFmtId="0" fontId="29" fillId="0" borderId="23" xfId="4" applyFont="1" applyBorder="1" applyAlignment="1">
      <alignment horizontal="left" vertical="center"/>
    </xf>
    <xf numFmtId="0" fontId="9" fillId="2" borderId="77" xfId="0" applyFont="1" applyFill="1" applyBorder="1" applyAlignment="1">
      <alignment horizontal="right"/>
    </xf>
    <xf numFmtId="0" fontId="6" fillId="0" borderId="7" xfId="18" applyFont="1" applyFill="1" applyBorder="1" applyAlignment="1" applyProtection="1">
      <alignment horizontal="right" vertical="top" wrapText="1"/>
      <protection locked="0"/>
    </xf>
    <xf numFmtId="2" fontId="27" fillId="4" borderId="7" xfId="0" applyNumberFormat="1" applyFont="1" applyFill="1" applyBorder="1" applyAlignment="1">
      <alignment horizontal="right"/>
    </xf>
    <xf numFmtId="2" fontId="6" fillId="0" borderId="7" xfId="18" applyNumberFormat="1" applyFont="1" applyBorder="1" applyAlignment="1">
      <alignment horizontal="right"/>
    </xf>
    <xf numFmtId="2" fontId="27" fillId="5" borderId="7" xfId="19" applyNumberFormat="1" applyFont="1" applyFill="1" applyBorder="1" applyAlignment="1">
      <alignment horizontal="right"/>
    </xf>
    <xf numFmtId="0" fontId="27" fillId="5" borderId="7" xfId="18" applyFont="1" applyFill="1" applyBorder="1" applyAlignment="1">
      <alignment horizontal="right"/>
    </xf>
    <xf numFmtId="2" fontId="6" fillId="0" borderId="7" xfId="19" applyNumberFormat="1" applyFont="1" applyBorder="1" applyAlignment="1">
      <alignment horizontal="right"/>
    </xf>
    <xf numFmtId="2" fontId="15" fillId="0" borderId="54" xfId="4" applyNumberFormat="1" applyFont="1" applyFill="1" applyBorder="1" applyAlignment="1" applyProtection="1">
      <alignment horizontal="left" vertical="center" wrapText="1"/>
      <protection locked="0"/>
    </xf>
    <xf numFmtId="0" fontId="35" fillId="0" borderId="62" xfId="0" applyFont="1" applyBorder="1" applyAlignment="1">
      <alignment horizontal="center" vertical="center" wrapText="1"/>
    </xf>
    <xf numFmtId="0" fontId="6" fillId="0" borderId="5" xfId="18" applyNumberFormat="1" applyFont="1" applyBorder="1" applyAlignment="1">
      <alignment horizontal="right"/>
    </xf>
    <xf numFmtId="0" fontId="7" fillId="2" borderId="11" xfId="13" applyFont="1" applyFill="1" applyBorder="1" applyAlignment="1">
      <alignment horizontal="right" wrapText="1"/>
    </xf>
    <xf numFmtId="0" fontId="6" fillId="0" borderId="26" xfId="18" applyNumberFormat="1" applyFont="1" applyBorder="1" applyAlignment="1">
      <alignment horizontal="right"/>
    </xf>
    <xf numFmtId="0" fontId="6" fillId="0" borderId="9" xfId="18" applyFont="1" applyFill="1" applyBorder="1" applyAlignment="1" applyProtection="1">
      <alignment horizontal="right" vertical="top" wrapText="1"/>
      <protection locked="0"/>
    </xf>
    <xf numFmtId="0" fontId="27" fillId="5" borderId="9" xfId="18" applyFont="1" applyFill="1" applyBorder="1" applyAlignment="1">
      <alignment horizontal="right"/>
    </xf>
    <xf numFmtId="0" fontId="6" fillId="5" borderId="9" xfId="18" applyFont="1" applyFill="1" applyBorder="1" applyAlignment="1">
      <alignment horizontal="right"/>
    </xf>
    <xf numFmtId="0" fontId="27" fillId="5" borderId="8" xfId="18" applyFont="1" applyFill="1" applyBorder="1" applyAlignment="1">
      <alignment horizontal="right"/>
    </xf>
    <xf numFmtId="0" fontId="27" fillId="0" borderId="11" xfId="18" applyFont="1" applyBorder="1" applyAlignment="1">
      <alignment horizontal="right"/>
    </xf>
    <xf numFmtId="0" fontId="27" fillId="0" borderId="9" xfId="18" applyFont="1" applyBorder="1" applyAlignment="1">
      <alignment horizontal="right"/>
    </xf>
    <xf numFmtId="0" fontId="6" fillId="0" borderId="3" xfId="18" applyFont="1" applyBorder="1" applyAlignment="1">
      <alignment horizontal="right" vertical="top"/>
    </xf>
    <xf numFmtId="0" fontId="27" fillId="5" borderId="8" xfId="19" applyFont="1" applyFill="1" applyBorder="1" applyAlignment="1">
      <alignment horizontal="right"/>
    </xf>
    <xf numFmtId="0" fontId="27" fillId="5" borderId="9" xfId="19" applyFont="1" applyFill="1" applyBorder="1" applyAlignment="1">
      <alignment horizontal="right"/>
    </xf>
    <xf numFmtId="0" fontId="27" fillId="5" borderId="9" xfId="19" applyFont="1" applyFill="1" applyBorder="1" applyAlignment="1">
      <alignment horizontal="right" wrapText="1"/>
    </xf>
    <xf numFmtId="0" fontId="27" fillId="0" borderId="9" xfId="19" applyFont="1" applyBorder="1" applyAlignment="1">
      <alignment horizontal="right" wrapText="1"/>
    </xf>
    <xf numFmtId="0" fontId="6" fillId="5" borderId="9" xfId="19" applyFont="1" applyFill="1" applyBorder="1" applyAlignment="1">
      <alignment horizontal="right"/>
    </xf>
    <xf numFmtId="0" fontId="6" fillId="0" borderId="9" xfId="19" applyFont="1" applyBorder="1" applyAlignment="1">
      <alignment horizontal="right"/>
    </xf>
    <xf numFmtId="0" fontId="6" fillId="0" borderId="9" xfId="19" applyFont="1" applyFill="1" applyBorder="1" applyAlignment="1">
      <alignment horizontal="right"/>
    </xf>
    <xf numFmtId="0" fontId="6" fillId="0" borderId="8" xfId="19" applyFont="1" applyFill="1" applyBorder="1" applyAlignment="1">
      <alignment horizontal="right"/>
    </xf>
    <xf numFmtId="0" fontId="6" fillId="0" borderId="11" xfId="19" applyFont="1" applyFill="1" applyBorder="1" applyAlignment="1">
      <alignment horizontal="right"/>
    </xf>
    <xf numFmtId="0" fontId="27" fillId="0" borderId="9" xfId="5" applyFont="1" applyFill="1" applyBorder="1" applyAlignment="1">
      <alignment horizontal="right"/>
    </xf>
    <xf numFmtId="0" fontId="25" fillId="0" borderId="9" xfId="19" applyFont="1" applyBorder="1" applyAlignment="1">
      <alignment horizontal="right"/>
    </xf>
    <xf numFmtId="0" fontId="35" fillId="0" borderId="0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left" wrapText="1"/>
    </xf>
    <xf numFmtId="0" fontId="5" fillId="0" borderId="8" xfId="0" applyFont="1" applyBorder="1" applyAlignment="1">
      <alignment horizontal="right" vertical="center"/>
    </xf>
    <xf numFmtId="0" fontId="7" fillId="0" borderId="67" xfId="0" applyFont="1" applyBorder="1" applyAlignment="1">
      <alignment horizontal="left" wrapText="1"/>
    </xf>
    <xf numFmtId="0" fontId="7" fillId="0" borderId="2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/>
    </xf>
    <xf numFmtId="0" fontId="0" fillId="0" borderId="78" xfId="0" applyBorder="1"/>
    <xf numFmtId="0" fontId="7" fillId="3" borderId="21" xfId="1" applyFont="1" applyFill="1" applyBorder="1" applyAlignment="1">
      <alignment horizontal="left" wrapText="1"/>
    </xf>
    <xf numFmtId="0" fontId="7" fillId="0" borderId="67" xfId="0" applyFont="1" applyBorder="1" applyAlignment="1">
      <alignment horizontal="left" vertical="center" wrapText="1"/>
    </xf>
    <xf numFmtId="0" fontId="0" fillId="0" borderId="64" xfId="0" applyBorder="1"/>
    <xf numFmtId="0" fontId="9" fillId="2" borderId="64" xfId="0" applyFont="1" applyFill="1" applyBorder="1" applyAlignment="1">
      <alignment horizontal="right" vertical="center"/>
    </xf>
    <xf numFmtId="0" fontId="7" fillId="0" borderId="22" xfId="4" applyFont="1" applyFill="1" applyBorder="1" applyAlignment="1" applyProtection="1">
      <alignment horizontal="left" vertical="top" wrapText="1"/>
      <protection locked="0"/>
    </xf>
    <xf numFmtId="0" fontId="0" fillId="0" borderId="42" xfId="0" applyFill="1" applyBorder="1"/>
    <xf numFmtId="0" fontId="7" fillId="0" borderId="67" xfId="0" applyFont="1" applyFill="1" applyBorder="1" applyAlignment="1">
      <alignment horizontal="left" wrapText="1"/>
    </xf>
    <xf numFmtId="0" fontId="7" fillId="0" borderId="3" xfId="4" applyFont="1" applyFill="1" applyBorder="1" applyAlignment="1" applyProtection="1">
      <alignment horizontal="left" vertical="top" wrapText="1"/>
      <protection locked="0"/>
    </xf>
    <xf numFmtId="0" fontId="7" fillId="2" borderId="24" xfId="13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 wrapText="1"/>
    </xf>
    <xf numFmtId="0" fontId="7" fillId="0" borderId="80" xfId="13" applyFont="1" applyFill="1" applyBorder="1" applyAlignment="1" applyProtection="1">
      <alignment horizontal="center" vertical="center"/>
      <protection locked="0"/>
    </xf>
    <xf numFmtId="0" fontId="7" fillId="2" borderId="80" xfId="13" applyFont="1" applyFill="1" applyBorder="1" applyAlignment="1">
      <alignment horizontal="right" wrapText="1"/>
    </xf>
    <xf numFmtId="2" fontId="7" fillId="2" borderId="79" xfId="13" applyNumberFormat="1" applyFont="1" applyFill="1" applyBorder="1" applyAlignment="1">
      <alignment horizontal="right"/>
    </xf>
    <xf numFmtId="0" fontId="7" fillId="0" borderId="80" xfId="4" applyFont="1" applyFill="1" applyBorder="1" applyAlignment="1" applyProtection="1">
      <alignment horizontal="left" vertical="top" wrapText="1"/>
      <protection locked="0"/>
    </xf>
    <xf numFmtId="2" fontId="15" fillId="0" borderId="4" xfId="7" applyNumberFormat="1" applyFont="1" applyBorder="1" applyAlignment="1">
      <alignment horizontal="right" vertical="center"/>
    </xf>
    <xf numFmtId="0" fontId="3" fillId="0" borderId="4" xfId="7" applyFont="1" applyFill="1" applyBorder="1" applyAlignment="1" applyProtection="1">
      <alignment horizontal="left"/>
      <protection locked="0"/>
    </xf>
    <xf numFmtId="0" fontId="3" fillId="0" borderId="6" xfId="7" applyFont="1" applyFill="1" applyBorder="1" applyAlignment="1" applyProtection="1">
      <alignment horizontal="left"/>
      <protection locked="0"/>
    </xf>
    <xf numFmtId="0" fontId="27" fillId="0" borderId="81" xfId="0" applyFont="1" applyBorder="1" applyAlignment="1">
      <alignment horizontal="right"/>
    </xf>
    <xf numFmtId="0" fontId="7" fillId="0" borderId="80" xfId="0" applyFont="1" applyBorder="1" applyAlignment="1">
      <alignment horizontal="left" wrapText="1"/>
    </xf>
    <xf numFmtId="0" fontId="7" fillId="0" borderId="80" xfId="7" applyFont="1" applyFill="1" applyBorder="1" applyAlignment="1" applyProtection="1">
      <alignment horizontal="left"/>
      <protection locked="0"/>
    </xf>
    <xf numFmtId="0" fontId="7" fillId="0" borderId="24" xfId="7" applyFont="1" applyFill="1" applyBorder="1" applyAlignment="1" applyProtection="1">
      <alignment horizontal="left"/>
      <protection locked="0"/>
    </xf>
    <xf numFmtId="0" fontId="7" fillId="0" borderId="24" xfId="0" applyFont="1" applyBorder="1" applyAlignment="1">
      <alignment horizontal="left" wrapText="1"/>
    </xf>
    <xf numFmtId="0" fontId="7" fillId="0" borderId="24" xfId="7" applyFont="1" applyFill="1" applyBorder="1"/>
    <xf numFmtId="0" fontId="3" fillId="0" borderId="4" xfId="1" applyFont="1" applyFill="1" applyBorder="1" applyAlignment="1" applyProtection="1">
      <alignment horizontal="left"/>
      <protection locked="0"/>
    </xf>
    <xf numFmtId="0" fontId="29" fillId="0" borderId="13" xfId="0" applyFont="1" applyBorder="1" applyAlignment="1">
      <alignment horizontal="center" vertical="center"/>
    </xf>
    <xf numFmtId="0" fontId="27" fillId="0" borderId="82" xfId="0" applyFont="1" applyBorder="1" applyAlignment="1">
      <alignment horizontal="right"/>
    </xf>
    <xf numFmtId="0" fontId="7" fillId="0" borderId="8" xfId="7" applyFont="1" applyFill="1" applyBorder="1" applyAlignment="1" applyProtection="1">
      <alignment horizontal="left"/>
      <protection locked="0"/>
    </xf>
    <xf numFmtId="0" fontId="7" fillId="0" borderId="9" xfId="7" applyFont="1" applyFill="1" applyBorder="1" applyAlignment="1" applyProtection="1">
      <alignment horizontal="left"/>
      <protection locked="0"/>
    </xf>
    <xf numFmtId="0" fontId="7" fillId="0" borderId="81" xfId="7" applyFont="1" applyFill="1" applyBorder="1" applyAlignment="1" applyProtection="1">
      <alignment horizontal="left"/>
      <protection locked="0"/>
    </xf>
    <xf numFmtId="2" fontId="7" fillId="2" borderId="80" xfId="13" applyNumberFormat="1" applyFont="1" applyFill="1" applyBorder="1" applyAlignment="1">
      <alignment horizontal="center"/>
    </xf>
    <xf numFmtId="0" fontId="7" fillId="0" borderId="13" xfId="7" applyFont="1" applyFill="1" applyBorder="1"/>
    <xf numFmtId="0" fontId="7" fillId="0" borderId="9" xfId="7" applyFont="1" applyFill="1" applyBorder="1"/>
    <xf numFmtId="0" fontId="7" fillId="0" borderId="13" xfId="7" applyFont="1" applyFill="1" applyBorder="1" applyAlignment="1" applyProtection="1">
      <alignment horizontal="left"/>
      <protection locked="0"/>
    </xf>
    <xf numFmtId="0" fontId="27" fillId="0" borderId="84" xfId="0" applyFont="1" applyBorder="1" applyAlignment="1">
      <alignment horizontal="center"/>
    </xf>
    <xf numFmtId="0" fontId="7" fillId="0" borderId="11" xfId="7" applyFont="1" applyFill="1" applyBorder="1" applyAlignment="1" applyProtection="1">
      <alignment horizontal="left"/>
      <protection locked="0"/>
    </xf>
    <xf numFmtId="0" fontId="7" fillId="0" borderId="80" xfId="0" applyFont="1" applyFill="1" applyBorder="1" applyAlignment="1">
      <alignment horizontal="left" wrapText="1"/>
    </xf>
    <xf numFmtId="0" fontId="7" fillId="0" borderId="11" xfId="7" applyFont="1" applyFill="1" applyBorder="1"/>
    <xf numFmtId="0" fontId="7" fillId="0" borderId="10" xfId="7" applyFont="1" applyFill="1" applyBorder="1" applyAlignment="1" applyProtection="1">
      <alignment horizontal="left"/>
      <protection locked="0"/>
    </xf>
    <xf numFmtId="2" fontId="7" fillId="2" borderId="83" xfId="13" applyNumberFormat="1" applyFont="1" applyFill="1" applyBorder="1" applyAlignment="1">
      <alignment horizontal="center"/>
    </xf>
    <xf numFmtId="0" fontId="7" fillId="0" borderId="81" xfId="7" applyFont="1" applyFill="1" applyBorder="1"/>
    <xf numFmtId="0" fontId="7" fillId="0" borderId="81" xfId="1" applyFont="1" applyFill="1" applyBorder="1" applyAlignment="1" applyProtection="1">
      <alignment horizontal="left"/>
      <protection locked="0"/>
    </xf>
    <xf numFmtId="2" fontId="25" fillId="2" borderId="80" xfId="13" applyNumberFormat="1" applyFont="1" applyFill="1" applyBorder="1" applyAlignment="1">
      <alignment horizontal="center"/>
    </xf>
    <xf numFmtId="0" fontId="7" fillId="3" borderId="80" xfId="1" applyFont="1" applyFill="1" applyBorder="1" applyAlignment="1">
      <alignment horizontal="left" wrapText="1"/>
    </xf>
    <xf numFmtId="0" fontId="7" fillId="0" borderId="11" xfId="13" applyFont="1" applyFill="1" applyBorder="1"/>
    <xf numFmtId="0" fontId="9" fillId="0" borderId="11" xfId="7" applyFont="1" applyFill="1" applyBorder="1" applyAlignment="1" applyProtection="1">
      <alignment horizontal="left"/>
      <protection locked="0"/>
    </xf>
    <xf numFmtId="0" fontId="9" fillId="0" borderId="9" xfId="7" applyFont="1" applyFill="1" applyBorder="1" applyAlignment="1" applyProtection="1">
      <alignment horizontal="left"/>
      <protection locked="0"/>
    </xf>
    <xf numFmtId="0" fontId="9" fillId="0" borderId="81" xfId="7" applyFont="1" applyFill="1" applyBorder="1" applyAlignment="1" applyProtection="1">
      <alignment horizontal="left"/>
      <protection locked="0"/>
    </xf>
    <xf numFmtId="0" fontId="9" fillId="0" borderId="80" xfId="0" applyFont="1" applyFill="1" applyBorder="1" applyAlignment="1">
      <alignment horizontal="left" wrapText="1"/>
    </xf>
    <xf numFmtId="0" fontId="9" fillId="0" borderId="8" xfId="7" applyFont="1" applyFill="1" applyBorder="1" applyAlignment="1" applyProtection="1">
      <alignment horizontal="left"/>
      <protection locked="0"/>
    </xf>
    <xf numFmtId="0" fontId="9" fillId="0" borderId="10" xfId="7" applyFont="1" applyFill="1" applyBorder="1" applyAlignment="1" applyProtection="1">
      <alignment horizontal="left"/>
      <protection locked="0"/>
    </xf>
    <xf numFmtId="2" fontId="27" fillId="0" borderId="30" xfId="0" applyNumberFormat="1" applyFont="1" applyBorder="1" applyAlignment="1">
      <alignment horizontal="center"/>
    </xf>
    <xf numFmtId="0" fontId="27" fillId="0" borderId="16" xfId="0" applyFont="1" applyBorder="1" applyAlignment="1">
      <alignment horizontal="left"/>
    </xf>
    <xf numFmtId="0" fontId="27" fillId="0" borderId="40" xfId="0" applyFont="1" applyBorder="1" applyAlignment="1">
      <alignment horizontal="left"/>
    </xf>
    <xf numFmtId="0" fontId="27" fillId="0" borderId="82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2" fontId="27" fillId="0" borderId="50" xfId="0" applyNumberFormat="1" applyFont="1" applyBorder="1" applyAlignment="1">
      <alignment horizontal="center"/>
    </xf>
    <xf numFmtId="2" fontId="27" fillId="0" borderId="84" xfId="0" applyNumberFormat="1" applyFont="1" applyBorder="1" applyAlignment="1">
      <alignment horizontal="center"/>
    </xf>
    <xf numFmtId="2" fontId="27" fillId="0" borderId="38" xfId="0" applyNumberFormat="1" applyFont="1" applyBorder="1" applyAlignment="1">
      <alignment horizontal="center"/>
    </xf>
    <xf numFmtId="2" fontId="27" fillId="0" borderId="37" xfId="0" applyNumberFormat="1" applyFont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0" fontId="27" fillId="0" borderId="43" xfId="0" applyFont="1" applyBorder="1" applyAlignment="1">
      <alignment horizontal="right"/>
    </xf>
    <xf numFmtId="2" fontId="7" fillId="2" borderId="85" xfId="13" applyNumberFormat="1" applyFont="1" applyFill="1" applyBorder="1" applyAlignment="1">
      <alignment horizontal="center"/>
    </xf>
    <xf numFmtId="2" fontId="25" fillId="2" borderId="6" xfId="13" applyNumberFormat="1" applyFont="1" applyFill="1" applyBorder="1" applyAlignment="1">
      <alignment horizontal="center"/>
    </xf>
    <xf numFmtId="2" fontId="7" fillId="2" borderId="32" xfId="13" applyNumberFormat="1" applyFont="1" applyFill="1" applyBorder="1" applyAlignment="1">
      <alignment horizontal="center"/>
    </xf>
    <xf numFmtId="0" fontId="7" fillId="0" borderId="67" xfId="4" applyFont="1" applyFill="1" applyBorder="1" applyAlignment="1" applyProtection="1">
      <alignment horizontal="left" vertical="top" wrapText="1"/>
      <protection locked="0"/>
    </xf>
    <xf numFmtId="0" fontId="7" fillId="0" borderId="41" xfId="4" applyFont="1" applyFill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>
      <alignment horizontal="left" wrapText="1"/>
    </xf>
    <xf numFmtId="0" fontId="7" fillId="0" borderId="67" xfId="0" applyFont="1" applyFill="1" applyBorder="1" applyAlignment="1">
      <alignment horizontal="left" vertical="center" wrapText="1"/>
    </xf>
    <xf numFmtId="0" fontId="7" fillId="0" borderId="31" xfId="4" applyFont="1" applyFill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vertical="center" wrapText="1"/>
    </xf>
    <xf numFmtId="0" fontId="6" fillId="0" borderId="9" xfId="18" applyFont="1" applyFill="1" applyBorder="1" applyAlignment="1" applyProtection="1">
      <alignment horizontal="left" vertical="top" wrapText="1"/>
      <protection locked="0"/>
    </xf>
    <xf numFmtId="0" fontId="6" fillId="0" borderId="3" xfId="18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7" fillId="0" borderId="67" xfId="0" applyFont="1" applyBorder="1" applyAlignment="1">
      <alignment horizontal="right"/>
    </xf>
    <xf numFmtId="0" fontId="29" fillId="0" borderId="86" xfId="0" applyFont="1" applyBorder="1" applyAlignment="1">
      <alignment horizontal="center" vertical="center" wrapText="1"/>
    </xf>
    <xf numFmtId="0" fontId="6" fillId="0" borderId="16" xfId="18" applyNumberFormat="1" applyFont="1" applyBorder="1" applyAlignment="1">
      <alignment horizontal="right"/>
    </xf>
    <xf numFmtId="0" fontId="6" fillId="0" borderId="40" xfId="18" applyNumberFormat="1" applyFont="1" applyBorder="1" applyAlignment="1">
      <alignment horizontal="right"/>
    </xf>
    <xf numFmtId="0" fontId="6" fillId="0" borderId="25" xfId="18" applyNumberFormat="1" applyFont="1" applyBorder="1" applyAlignment="1">
      <alignment horizontal="right"/>
    </xf>
    <xf numFmtId="0" fontId="6" fillId="0" borderId="15" xfId="18" applyNumberFormat="1" applyFont="1" applyBorder="1" applyAlignment="1">
      <alignment horizontal="right"/>
    </xf>
    <xf numFmtId="0" fontId="34" fillId="0" borderId="4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6" fillId="5" borderId="8" xfId="18" applyFont="1" applyFill="1" applyBorder="1" applyAlignment="1">
      <alignment horizontal="center"/>
    </xf>
    <xf numFmtId="2" fontId="27" fillId="5" borderId="19" xfId="19" applyNumberFormat="1" applyFont="1" applyFill="1" applyBorder="1" applyAlignment="1">
      <alignment horizontal="center"/>
    </xf>
    <xf numFmtId="0" fontId="6" fillId="5" borderId="10" xfId="18" applyFont="1" applyFill="1" applyBorder="1" applyAlignment="1">
      <alignment horizontal="center"/>
    </xf>
    <xf numFmtId="0" fontId="6" fillId="0" borderId="8" xfId="19" applyFont="1" applyBorder="1" applyAlignment="1">
      <alignment horizontal="center"/>
    </xf>
    <xf numFmtId="0" fontId="6" fillId="0" borderId="10" xfId="19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/>
    </xf>
    <xf numFmtId="2" fontId="7" fillId="0" borderId="30" xfId="0" applyNumberFormat="1" applyFont="1" applyBorder="1" applyAlignment="1">
      <alignment horizontal="center" wrapText="1"/>
    </xf>
    <xf numFmtId="0" fontId="6" fillId="0" borderId="5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3" xfId="18" applyFont="1" applyFill="1" applyBorder="1" applyAlignment="1" applyProtection="1">
      <alignment horizontal="center" vertical="top" wrapText="1"/>
      <protection locked="0"/>
    </xf>
    <xf numFmtId="2" fontId="7" fillId="0" borderId="50" xfId="0" applyNumberFormat="1" applyFont="1" applyBorder="1" applyAlignment="1">
      <alignment horizontal="center" wrapText="1"/>
    </xf>
    <xf numFmtId="2" fontId="7" fillId="0" borderId="50" xfId="0" applyNumberFormat="1" applyFont="1" applyFill="1" applyBorder="1" applyAlignment="1">
      <alignment horizontal="center" wrapText="1"/>
    </xf>
    <xf numFmtId="2" fontId="7" fillId="0" borderId="50" xfId="0" applyNumberFormat="1" applyFont="1" applyFill="1" applyBorder="1" applyAlignment="1">
      <alignment horizontal="center" vertical="center" wrapText="1"/>
    </xf>
    <xf numFmtId="2" fontId="6" fillId="0" borderId="50" xfId="0" applyNumberFormat="1" applyFont="1" applyFill="1" applyBorder="1" applyAlignment="1">
      <alignment horizontal="center" wrapText="1"/>
    </xf>
    <xf numFmtId="2" fontId="7" fillId="0" borderId="3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9" xfId="4" applyFont="1" applyFill="1" applyBorder="1" applyAlignment="1" applyProtection="1">
      <alignment horizontal="center" vertical="top" wrapText="1"/>
      <protection locked="0"/>
    </xf>
    <xf numFmtId="0" fontId="7" fillId="0" borderId="4" xfId="4" applyFont="1" applyFill="1" applyBorder="1" applyAlignment="1" applyProtection="1">
      <alignment horizontal="center" vertical="top" wrapText="1"/>
      <protection locked="0"/>
    </xf>
    <xf numFmtId="0" fontId="6" fillId="0" borderId="9" xfId="18" applyFont="1" applyFill="1" applyBorder="1" applyAlignment="1" applyProtection="1">
      <alignment horizontal="center" vertical="top" wrapText="1"/>
      <protection locked="0"/>
    </xf>
    <xf numFmtId="2" fontId="7" fillId="0" borderId="50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wrapText="1"/>
    </xf>
    <xf numFmtId="2" fontId="7" fillId="0" borderId="37" xfId="0" applyNumberFormat="1" applyFont="1" applyBorder="1" applyAlignment="1">
      <alignment horizontal="center" wrapText="1"/>
    </xf>
    <xf numFmtId="2" fontId="7" fillId="3" borderId="50" xfId="1" applyNumberFormat="1" applyFont="1" applyFill="1" applyBorder="1" applyAlignment="1">
      <alignment horizontal="center" wrapText="1"/>
    </xf>
    <xf numFmtId="2" fontId="7" fillId="0" borderId="50" xfId="4" applyNumberFormat="1" applyFont="1" applyFill="1" applyBorder="1" applyAlignment="1" applyProtection="1">
      <alignment horizontal="center" vertical="top" wrapText="1"/>
      <protection locked="0"/>
    </xf>
    <xf numFmtId="2" fontId="7" fillId="0" borderId="30" xfId="4" applyNumberFormat="1" applyFont="1" applyFill="1" applyBorder="1" applyAlignment="1" applyProtection="1">
      <alignment horizontal="center" vertical="top" wrapText="1"/>
      <protection locked="0"/>
    </xf>
    <xf numFmtId="2" fontId="6" fillId="0" borderId="50" xfId="18" applyNumberFormat="1" applyFont="1" applyFill="1" applyBorder="1" applyAlignment="1" applyProtection="1">
      <alignment horizontal="center" vertical="top" wrapText="1"/>
      <protection locked="0"/>
    </xf>
    <xf numFmtId="2" fontId="7" fillId="0" borderId="20" xfId="4" applyNumberFormat="1" applyFont="1" applyFill="1" applyBorder="1" applyAlignment="1" applyProtection="1">
      <alignment horizontal="center" vertical="top" wrapText="1"/>
      <protection locked="0"/>
    </xf>
    <xf numFmtId="0" fontId="6" fillId="0" borderId="30" xfId="18" applyFont="1" applyBorder="1" applyAlignment="1">
      <alignment horizontal="right"/>
    </xf>
    <xf numFmtId="0" fontId="6" fillId="0" borderId="50" xfId="18" applyFont="1" applyBorder="1" applyAlignment="1">
      <alignment horizontal="right"/>
    </xf>
    <xf numFmtId="0" fontId="6" fillId="0" borderId="20" xfId="18" applyFont="1" applyBorder="1" applyAlignment="1">
      <alignment horizontal="right"/>
    </xf>
    <xf numFmtId="0" fontId="6" fillId="0" borderId="5" xfId="18" applyNumberFormat="1" applyFont="1" applyBorder="1" applyAlignment="1">
      <alignment horizontal="center"/>
    </xf>
    <xf numFmtId="0" fontId="6" fillId="0" borderId="3" xfId="18" applyNumberFormat="1" applyFont="1" applyBorder="1" applyAlignment="1">
      <alignment horizontal="center"/>
    </xf>
    <xf numFmtId="0" fontId="6" fillId="0" borderId="81" xfId="19" applyFont="1" applyFill="1" applyBorder="1" applyAlignment="1">
      <alignment horizontal="center"/>
    </xf>
    <xf numFmtId="0" fontId="6" fillId="0" borderId="1" xfId="18" applyNumberFormat="1" applyFont="1" applyBorder="1" applyAlignment="1">
      <alignment horizontal="center"/>
    </xf>
    <xf numFmtId="0" fontId="6" fillId="0" borderId="26" xfId="18" applyNumberFormat="1" applyFont="1" applyBorder="1" applyAlignment="1">
      <alignment horizontal="center"/>
    </xf>
    <xf numFmtId="0" fontId="6" fillId="0" borderId="81" xfId="19" applyFont="1" applyBorder="1" applyAlignment="1">
      <alignment horizontal="center"/>
    </xf>
    <xf numFmtId="0" fontId="25" fillId="0" borderId="9" xfId="19" applyFont="1" applyBorder="1" applyAlignment="1">
      <alignment horizontal="center"/>
    </xf>
    <xf numFmtId="0" fontId="27" fillId="5" borderId="5" xfId="18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7" fillId="5" borderId="3" xfId="18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5" borderId="1" xfId="18" applyFont="1" applyFill="1" applyBorder="1" applyAlignment="1">
      <alignment horizontal="center"/>
    </xf>
    <xf numFmtId="0" fontId="27" fillId="5" borderId="26" xfId="18" applyFont="1" applyFill="1" applyBorder="1" applyAlignment="1">
      <alignment horizontal="center"/>
    </xf>
    <xf numFmtId="0" fontId="27" fillId="5" borderId="11" xfId="19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27" fillId="5" borderId="9" xfId="19" applyFont="1" applyFill="1" applyBorder="1" applyAlignment="1">
      <alignment horizontal="center"/>
    </xf>
    <xf numFmtId="0" fontId="27" fillId="5" borderId="10" xfId="19" applyFont="1" applyFill="1" applyBorder="1" applyAlignment="1">
      <alignment horizontal="center"/>
    </xf>
    <xf numFmtId="0" fontId="27" fillId="5" borderId="81" xfId="19" applyFont="1" applyFill="1" applyBorder="1" applyAlignment="1">
      <alignment horizontal="center"/>
    </xf>
    <xf numFmtId="0" fontId="27" fillId="5" borderId="8" xfId="19" applyFont="1" applyFill="1" applyBorder="1" applyAlignment="1">
      <alignment horizontal="center"/>
    </xf>
    <xf numFmtId="0" fontId="27" fillId="5" borderId="9" xfId="19" applyFont="1" applyFill="1" applyBorder="1" applyAlignment="1">
      <alignment horizontal="center" wrapText="1"/>
    </xf>
    <xf numFmtId="0" fontId="27" fillId="0" borderId="9" xfId="19" applyFont="1" applyBorder="1" applyAlignment="1">
      <alignment horizontal="center"/>
    </xf>
    <xf numFmtId="0" fontId="27" fillId="0" borderId="9" xfId="19" applyFont="1" applyBorder="1" applyAlignment="1">
      <alignment horizontal="center" wrapText="1"/>
    </xf>
    <xf numFmtId="0" fontId="6" fillId="5" borderId="81" xfId="18" applyFont="1" applyFill="1" applyBorder="1" applyAlignment="1">
      <alignment horizontal="center"/>
    </xf>
    <xf numFmtId="0" fontId="27" fillId="5" borderId="81" xfId="18" applyFont="1" applyFill="1" applyBorder="1" applyAlignment="1">
      <alignment horizontal="center"/>
    </xf>
    <xf numFmtId="0" fontId="27" fillId="0" borderId="81" xfId="18" applyFont="1" applyBorder="1" applyAlignment="1">
      <alignment horizontal="center"/>
    </xf>
    <xf numFmtId="0" fontId="7" fillId="2" borderId="8" xfId="13" applyFont="1" applyFill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7" fillId="2" borderId="9" xfId="13" applyFont="1" applyFill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7" fillId="2" borderId="81" xfId="13" applyFont="1" applyFill="1" applyBorder="1" applyAlignment="1">
      <alignment horizontal="center" wrapText="1"/>
    </xf>
    <xf numFmtId="0" fontId="7" fillId="2" borderId="13" xfId="13" applyFont="1" applyFill="1" applyBorder="1" applyAlignment="1">
      <alignment horizontal="center" wrapText="1"/>
    </xf>
    <xf numFmtId="0" fontId="6" fillId="0" borderId="87" xfId="0" applyFont="1" applyBorder="1" applyAlignment="1">
      <alignment horizont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7" fillId="2" borderId="10" xfId="13" applyFont="1" applyFill="1" applyBorder="1" applyAlignment="1">
      <alignment horizontal="center" wrapText="1"/>
    </xf>
    <xf numFmtId="0" fontId="7" fillId="2" borderId="11" xfId="13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3" borderId="50" xfId="1" applyFont="1" applyFill="1" applyBorder="1" applyAlignment="1">
      <alignment horizontal="center" wrapText="1"/>
    </xf>
    <xf numFmtId="0" fontId="6" fillId="0" borderId="50" xfId="18" applyFont="1" applyFill="1" applyBorder="1" applyAlignment="1" applyProtection="1">
      <alignment horizontal="center" vertical="top" wrapText="1"/>
      <protection locked="0"/>
    </xf>
    <xf numFmtId="0" fontId="6" fillId="0" borderId="87" xfId="18" applyFont="1" applyFill="1" applyBorder="1" applyAlignment="1" applyProtection="1">
      <alignment horizontal="center" vertical="top" wrapText="1"/>
      <protection locked="0"/>
    </xf>
    <xf numFmtId="0" fontId="6" fillId="0" borderId="30" xfId="18" applyFont="1" applyFill="1" applyBorder="1" applyAlignment="1" applyProtection="1">
      <alignment horizontal="center" vertical="top" wrapText="1"/>
      <protection locked="0"/>
    </xf>
    <xf numFmtId="0" fontId="6" fillId="0" borderId="20" xfId="18" applyFont="1" applyFill="1" applyBorder="1" applyAlignment="1" applyProtection="1">
      <alignment horizontal="center" vertical="top" wrapText="1"/>
      <protection locked="0"/>
    </xf>
    <xf numFmtId="0" fontId="6" fillId="0" borderId="87" xfId="0" applyFont="1" applyBorder="1" applyAlignment="1">
      <alignment horizontal="center" vertical="center" wrapText="1"/>
    </xf>
    <xf numFmtId="2" fontId="7" fillId="0" borderId="87" xfId="0" applyNumberFormat="1" applyFont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2" fontId="7" fillId="2" borderId="25" xfId="13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 wrapText="1"/>
    </xf>
    <xf numFmtId="2" fontId="7" fillId="0" borderId="87" xfId="4" applyNumberFormat="1" applyFont="1" applyFill="1" applyBorder="1" applyAlignment="1" applyProtection="1">
      <alignment horizontal="center" vertical="top" wrapText="1"/>
      <protection locked="0"/>
    </xf>
    <xf numFmtId="0" fontId="6" fillId="0" borderId="30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5" borderId="42" xfId="19" applyFont="1" applyFill="1" applyBorder="1" applyAlignment="1">
      <alignment horizontal="center"/>
    </xf>
    <xf numFmtId="0" fontId="27" fillId="0" borderId="81" xfId="0" applyFont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2" fontId="27" fillId="0" borderId="1" xfId="0" applyNumberFormat="1" applyFont="1" applyBorder="1" applyAlignment="1">
      <alignment horizontal="center" wrapText="1"/>
    </xf>
    <xf numFmtId="0" fontId="27" fillId="0" borderId="81" xfId="0" applyFont="1" applyBorder="1" applyAlignment="1">
      <alignment horizontal="center" wrapText="1"/>
    </xf>
    <xf numFmtId="0" fontId="27" fillId="0" borderId="87" xfId="0" applyFont="1" applyBorder="1" applyAlignment="1">
      <alignment horizontal="center" wrapText="1"/>
    </xf>
    <xf numFmtId="0" fontId="6" fillId="0" borderId="80" xfId="0" applyFont="1" applyFill="1" applyBorder="1" applyAlignment="1">
      <alignment horizontal="left" wrapText="1"/>
    </xf>
    <xf numFmtId="0" fontId="27" fillId="5" borderId="13" xfId="19" applyFont="1" applyFill="1" applyBorder="1" applyAlignment="1">
      <alignment horizontal="center"/>
    </xf>
    <xf numFmtId="2" fontId="7" fillId="0" borderId="38" xfId="4" applyNumberFormat="1" applyFont="1" applyFill="1" applyBorder="1" applyAlignment="1" applyProtection="1">
      <alignment horizontal="center" vertical="top" wrapText="1"/>
      <protection locked="0"/>
    </xf>
    <xf numFmtId="0" fontId="9" fillId="0" borderId="42" xfId="7" applyFont="1" applyFill="1" applyBorder="1" applyAlignment="1" applyProtection="1">
      <alignment horizontal="left"/>
      <protection locked="0"/>
    </xf>
    <xf numFmtId="0" fontId="9" fillId="0" borderId="17" xfId="4" applyFont="1" applyFill="1" applyBorder="1" applyAlignment="1" applyProtection="1">
      <alignment horizontal="left" vertical="top" wrapText="1"/>
      <protection locked="0"/>
    </xf>
    <xf numFmtId="2" fontId="27" fillId="5" borderId="80" xfId="13" applyNumberFormat="1" applyFont="1" applyFill="1" applyBorder="1" applyAlignment="1">
      <alignment horizontal="center"/>
    </xf>
    <xf numFmtId="0" fontId="27" fillId="5" borderId="79" xfId="4" applyFont="1" applyFill="1" applyBorder="1" applyAlignment="1">
      <alignment horizontal="center"/>
    </xf>
    <xf numFmtId="0" fontId="6" fillId="0" borderId="81" xfId="20" applyFont="1" applyFill="1" applyBorder="1"/>
    <xf numFmtId="2" fontId="9" fillId="0" borderId="80" xfId="13" applyNumberFormat="1" applyFont="1" applyBorder="1" applyAlignment="1">
      <alignment horizontal="center"/>
    </xf>
    <xf numFmtId="0" fontId="9" fillId="0" borderId="79" xfId="4" applyNumberFormat="1" applyFont="1" applyBorder="1" applyAlignment="1">
      <alignment horizontal="center"/>
    </xf>
    <xf numFmtId="0" fontId="9" fillId="0" borderId="2" xfId="4" applyFont="1" applyFill="1" applyBorder="1" applyAlignment="1" applyProtection="1">
      <alignment horizontal="left" vertical="top" wrapText="1"/>
      <protection locked="0"/>
    </xf>
    <xf numFmtId="2" fontId="9" fillId="0" borderId="89" xfId="4" applyNumberFormat="1" applyFont="1" applyBorder="1" applyAlignment="1">
      <alignment horizontal="center"/>
    </xf>
    <xf numFmtId="0" fontId="7" fillId="0" borderId="90" xfId="4" applyFont="1" applyFill="1" applyBorder="1" applyAlignment="1" applyProtection="1">
      <alignment horizontal="left" vertical="top" wrapText="1"/>
      <protection locked="0"/>
    </xf>
    <xf numFmtId="0" fontId="27" fillId="0" borderId="88" xfId="0" applyFont="1" applyBorder="1" applyAlignment="1">
      <alignment horizontal="right"/>
    </xf>
    <xf numFmtId="0" fontId="27" fillId="0" borderId="87" xfId="0" applyFont="1" applyBorder="1" applyAlignment="1">
      <alignment horizontal="center"/>
    </xf>
    <xf numFmtId="0" fontId="6" fillId="0" borderId="90" xfId="0" applyFont="1" applyFill="1" applyBorder="1" applyAlignment="1">
      <alignment horizontal="left" wrapText="1"/>
    </xf>
    <xf numFmtId="0" fontId="27" fillId="0" borderId="1" xfId="0" applyFont="1" applyBorder="1" applyAlignment="1">
      <alignment horizontal="center"/>
    </xf>
    <xf numFmtId="2" fontId="27" fillId="0" borderId="87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0" fontId="6" fillId="0" borderId="90" xfId="20" applyFont="1" applyFill="1" applyBorder="1" applyAlignment="1" applyProtection="1">
      <alignment horizontal="left"/>
      <protection locked="0"/>
    </xf>
    <xf numFmtId="2" fontId="7" fillId="0" borderId="87" xfId="0" applyNumberFormat="1" applyFont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wrapText="1"/>
    </xf>
    <xf numFmtId="2" fontId="7" fillId="2" borderId="90" xfId="13" applyNumberFormat="1" applyFont="1" applyFill="1" applyBorder="1" applyAlignment="1">
      <alignment horizontal="center"/>
    </xf>
    <xf numFmtId="0" fontId="7" fillId="0" borderId="91" xfId="4" applyFont="1" applyFill="1" applyBorder="1" applyAlignment="1" applyProtection="1">
      <alignment horizontal="left" vertical="top" wrapText="1"/>
      <protection locked="0"/>
    </xf>
    <xf numFmtId="2" fontId="6" fillId="0" borderId="90" xfId="19" applyNumberFormat="1" applyFont="1" applyBorder="1" applyAlignment="1">
      <alignment horizontal="center"/>
    </xf>
    <xf numFmtId="2" fontId="6" fillId="0" borderId="89" xfId="18" applyNumberFormat="1" applyFont="1" applyBorder="1" applyAlignment="1">
      <alignment horizontal="center"/>
    </xf>
    <xf numFmtId="0" fontId="27" fillId="5" borderId="89" xfId="18" applyFont="1" applyFill="1" applyBorder="1" applyAlignment="1">
      <alignment horizontal="center"/>
    </xf>
    <xf numFmtId="0" fontId="6" fillId="0" borderId="89" xfId="18" applyNumberFormat="1" applyFont="1" applyBorder="1" applyAlignment="1">
      <alignment horizontal="center"/>
    </xf>
    <xf numFmtId="0" fontId="6" fillId="0" borderId="88" xfId="18" applyNumberFormat="1" applyFont="1" applyBorder="1" applyAlignment="1">
      <alignment horizontal="right"/>
    </xf>
    <xf numFmtId="0" fontId="27" fillId="0" borderId="91" xfId="0" applyFont="1" applyBorder="1" applyAlignment="1">
      <alignment horizontal="right"/>
    </xf>
    <xf numFmtId="0" fontId="27" fillId="0" borderId="89" xfId="0" applyFont="1" applyBorder="1" applyAlignment="1">
      <alignment horizontal="right"/>
    </xf>
    <xf numFmtId="2" fontId="25" fillId="2" borderId="90" xfId="13" applyNumberFormat="1" applyFont="1" applyFill="1" applyBorder="1" applyAlignment="1">
      <alignment horizontal="center"/>
    </xf>
    <xf numFmtId="0" fontId="7" fillId="0" borderId="91" xfId="0" applyFont="1" applyBorder="1" applyAlignment="1">
      <alignment horizontal="left" wrapText="1"/>
    </xf>
    <xf numFmtId="2" fontId="27" fillId="5" borderId="90" xfId="19" applyNumberFormat="1" applyFont="1" applyFill="1" applyBorder="1" applyAlignment="1">
      <alignment horizontal="center"/>
    </xf>
    <xf numFmtId="0" fontId="7" fillId="0" borderId="91" xfId="0" applyFont="1" applyBorder="1" applyAlignment="1">
      <alignment horizontal="left" vertical="center" wrapText="1"/>
    </xf>
    <xf numFmtId="2" fontId="27" fillId="4" borderId="90" xfId="0" applyNumberFormat="1" applyFont="1" applyFill="1" applyBorder="1" applyAlignment="1">
      <alignment horizontal="center"/>
    </xf>
    <xf numFmtId="0" fontId="27" fillId="0" borderId="90" xfId="0" applyFont="1" applyBorder="1" applyAlignment="1">
      <alignment horizontal="right"/>
    </xf>
    <xf numFmtId="0" fontId="7" fillId="0" borderId="91" xfId="0" applyFont="1" applyFill="1" applyBorder="1" applyAlignment="1">
      <alignment horizontal="left" wrapText="1"/>
    </xf>
    <xf numFmtId="0" fontId="27" fillId="0" borderId="90" xfId="0" applyFont="1" applyBorder="1" applyAlignment="1">
      <alignment horizontal="center" wrapText="1"/>
    </xf>
    <xf numFmtId="0" fontId="7" fillId="0" borderId="89" xfId="0" applyFont="1" applyBorder="1" applyAlignment="1">
      <alignment horizontal="left" vertical="center" wrapText="1"/>
    </xf>
    <xf numFmtId="0" fontId="6" fillId="0" borderId="87" xfId="18" applyFont="1" applyBorder="1" applyAlignment="1">
      <alignment horizontal="right"/>
    </xf>
    <xf numFmtId="0" fontId="32" fillId="0" borderId="12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12" xfId="4" applyFont="1" applyFill="1" applyBorder="1" applyAlignment="1" applyProtection="1">
      <alignment horizontal="left" vertical="center" wrapText="1"/>
      <protection locked="0"/>
    </xf>
    <xf numFmtId="0" fontId="15" fillId="0" borderId="48" xfId="4" applyFont="1" applyFill="1" applyBorder="1" applyAlignment="1" applyProtection="1">
      <alignment horizontal="left" vertical="center" wrapText="1"/>
      <protection locked="0"/>
    </xf>
    <xf numFmtId="0" fontId="15" fillId="0" borderId="61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left" wrapText="1"/>
    </xf>
    <xf numFmtId="0" fontId="15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2" fontId="32" fillId="0" borderId="28" xfId="0" applyNumberFormat="1" applyFont="1" applyBorder="1" applyAlignment="1">
      <alignment horizontal="center" vertical="center" wrapText="1"/>
    </xf>
    <xf numFmtId="2" fontId="15" fillId="0" borderId="28" xfId="0" applyNumberFormat="1" applyFont="1" applyFill="1" applyBorder="1" applyAlignment="1">
      <alignment horizontal="left" vertical="center" wrapText="1"/>
    </xf>
    <xf numFmtId="2" fontId="15" fillId="0" borderId="28" xfId="0" applyNumberFormat="1" applyFont="1" applyBorder="1" applyAlignment="1">
      <alignment horizontal="left" vertical="center" wrapText="1"/>
    </xf>
    <xf numFmtId="2" fontId="29" fillId="0" borderId="28" xfId="0" applyNumberFormat="1" applyFont="1" applyBorder="1" applyAlignment="1">
      <alignment horizontal="left" vertical="center" wrapText="1"/>
    </xf>
    <xf numFmtId="2" fontId="15" fillId="0" borderId="28" xfId="4" applyNumberFormat="1" applyFont="1" applyFill="1" applyBorder="1" applyAlignment="1" applyProtection="1">
      <alignment horizontal="left" vertical="center" wrapText="1"/>
      <protection locked="0"/>
    </xf>
    <xf numFmtId="0" fontId="7" fillId="0" borderId="93" xfId="4" applyFont="1" applyFill="1" applyBorder="1" applyAlignment="1" applyProtection="1">
      <alignment horizontal="left" vertical="top" wrapText="1"/>
      <protection locked="0"/>
    </xf>
    <xf numFmtId="2" fontId="15" fillId="0" borderId="0" xfId="0" applyNumberFormat="1" applyFont="1"/>
    <xf numFmtId="0" fontId="7" fillId="0" borderId="93" xfId="0" applyFont="1" applyBorder="1" applyAlignment="1">
      <alignment horizontal="left" wrapText="1"/>
    </xf>
    <xf numFmtId="0" fontId="7" fillId="0" borderId="93" xfId="0" applyFont="1" applyFill="1" applyBorder="1" applyAlignment="1">
      <alignment horizontal="left" vertical="center" wrapText="1"/>
    </xf>
    <xf numFmtId="0" fontId="7" fillId="0" borderId="93" xfId="0" applyFont="1" applyFill="1" applyBorder="1" applyAlignment="1">
      <alignment horizontal="left" wrapText="1"/>
    </xf>
    <xf numFmtId="0" fontId="6" fillId="0" borderId="93" xfId="0" applyFont="1" applyFill="1" applyBorder="1" applyAlignment="1">
      <alignment horizontal="left" wrapText="1"/>
    </xf>
    <xf numFmtId="0" fontId="27" fillId="0" borderId="93" xfId="0" applyFont="1" applyBorder="1" applyAlignment="1">
      <alignment horizontal="left" wrapText="1"/>
    </xf>
    <xf numFmtId="0" fontId="7" fillId="0" borderId="93" xfId="0" applyFont="1" applyBorder="1" applyAlignment="1">
      <alignment horizontal="left" vertical="center" wrapText="1"/>
    </xf>
    <xf numFmtId="0" fontId="7" fillId="0" borderId="93" xfId="1" applyFont="1" applyBorder="1" applyAlignment="1">
      <alignment horizontal="left" vertical="center" wrapText="1"/>
    </xf>
    <xf numFmtId="0" fontId="6" fillId="0" borderId="93" xfId="18" applyFont="1" applyFill="1" applyBorder="1" applyAlignment="1" applyProtection="1">
      <alignment horizontal="left" vertical="top" wrapText="1"/>
      <protection locked="0"/>
    </xf>
    <xf numFmtId="0" fontId="7" fillId="0" borderId="93" xfId="4" applyFont="1" applyFill="1" applyBorder="1" applyAlignment="1" applyProtection="1">
      <alignment horizontal="left" vertical="center" wrapText="1"/>
      <protection locked="0"/>
    </xf>
    <xf numFmtId="2" fontId="7" fillId="2" borderId="92" xfId="13" applyNumberFormat="1" applyFont="1" applyFill="1" applyBorder="1" applyAlignment="1">
      <alignment horizontal="right"/>
    </xf>
    <xf numFmtId="0" fontId="6" fillId="0" borderId="92" xfId="18" applyFont="1" applyFill="1" applyBorder="1" applyAlignment="1" applyProtection="1">
      <alignment horizontal="right" vertical="top" wrapText="1"/>
      <protection locked="0"/>
    </xf>
    <xf numFmtId="2" fontId="27" fillId="4" borderId="92" xfId="0" applyNumberFormat="1" applyFont="1" applyFill="1" applyBorder="1" applyAlignment="1">
      <alignment horizontal="right"/>
    </xf>
    <xf numFmtId="2" fontId="6" fillId="0" borderId="92" xfId="18" applyNumberFormat="1" applyFont="1" applyBorder="1" applyAlignment="1">
      <alignment horizontal="right"/>
    </xf>
    <xf numFmtId="2" fontId="27" fillId="5" borderId="92" xfId="19" applyNumberFormat="1" applyFont="1" applyFill="1" applyBorder="1" applyAlignment="1">
      <alignment horizontal="right"/>
    </xf>
    <xf numFmtId="2" fontId="6" fillId="0" borderId="92" xfId="19" applyNumberFormat="1" applyFont="1" applyBorder="1" applyAlignment="1">
      <alignment horizontal="right"/>
    </xf>
    <xf numFmtId="0" fontId="6" fillId="0" borderId="92" xfId="18" applyNumberFormat="1" applyFont="1" applyBorder="1" applyAlignment="1">
      <alignment horizontal="right"/>
    </xf>
    <xf numFmtId="0" fontId="7" fillId="0" borderId="92" xfId="0" applyFont="1" applyBorder="1" applyAlignment="1">
      <alignment horizontal="right" wrapText="1"/>
    </xf>
    <xf numFmtId="2" fontId="7" fillId="0" borderId="92" xfId="0" applyNumberFormat="1" applyFont="1" applyBorder="1" applyAlignment="1">
      <alignment horizontal="right" wrapText="1"/>
    </xf>
    <xf numFmtId="0" fontId="6" fillId="0" borderId="92" xfId="0" applyFont="1" applyBorder="1" applyAlignment="1">
      <alignment horizontal="right" wrapText="1"/>
    </xf>
    <xf numFmtId="0" fontId="27" fillId="5" borderId="92" xfId="18" applyFont="1" applyFill="1" applyBorder="1" applyAlignment="1">
      <alignment horizontal="right"/>
    </xf>
    <xf numFmtId="2" fontId="29" fillId="0" borderId="54" xfId="0" applyNumberFormat="1" applyFont="1" applyBorder="1" applyAlignment="1">
      <alignment horizontal="left" vertical="center" wrapText="1"/>
    </xf>
    <xf numFmtId="0" fontId="7" fillId="0" borderId="92" xfId="0" applyFont="1" applyFill="1" applyBorder="1" applyAlignment="1">
      <alignment horizontal="right" wrapText="1"/>
    </xf>
    <xf numFmtId="2" fontId="7" fillId="0" borderId="92" xfId="0" applyNumberFormat="1" applyFont="1" applyFill="1" applyBorder="1" applyAlignment="1">
      <alignment horizontal="right" wrapText="1"/>
    </xf>
    <xf numFmtId="0" fontId="6" fillId="0" borderId="92" xfId="0" applyFont="1" applyFill="1" applyBorder="1" applyAlignment="1">
      <alignment horizontal="right" wrapText="1"/>
    </xf>
    <xf numFmtId="2" fontId="7" fillId="0" borderId="92" xfId="0" applyNumberFormat="1" applyFont="1" applyFill="1" applyBorder="1" applyAlignment="1">
      <alignment horizontal="right" vertical="center" wrapText="1"/>
    </xf>
    <xf numFmtId="0" fontId="6" fillId="0" borderId="92" xfId="0" applyFont="1" applyFill="1" applyBorder="1" applyAlignment="1">
      <alignment horizontal="right" vertical="center" wrapText="1"/>
    </xf>
    <xf numFmtId="2" fontId="6" fillId="0" borderId="92" xfId="0" applyNumberFormat="1" applyFont="1" applyFill="1" applyBorder="1" applyAlignment="1">
      <alignment horizontal="right" wrapText="1"/>
    </xf>
    <xf numFmtId="2" fontId="27" fillId="0" borderId="92" xfId="0" applyNumberFormat="1" applyFont="1" applyBorder="1" applyAlignment="1">
      <alignment horizontal="right" wrapText="1"/>
    </xf>
    <xf numFmtId="0" fontId="27" fillId="0" borderId="92" xfId="0" applyFont="1" applyBorder="1" applyAlignment="1">
      <alignment horizontal="right" wrapText="1"/>
    </xf>
    <xf numFmtId="2" fontId="7" fillId="0" borderId="92" xfId="0" applyNumberFormat="1" applyFont="1" applyBorder="1" applyAlignment="1">
      <alignment horizontal="right" vertical="center" wrapText="1"/>
    </xf>
    <xf numFmtId="0" fontId="6" fillId="0" borderId="92" xfId="0" applyFont="1" applyBorder="1" applyAlignment="1">
      <alignment horizontal="right" vertical="center" wrapText="1"/>
    </xf>
    <xf numFmtId="2" fontId="25" fillId="2" borderId="92" xfId="13" applyNumberFormat="1" applyFont="1" applyFill="1" applyBorder="1" applyAlignment="1">
      <alignment horizontal="right"/>
    </xf>
    <xf numFmtId="2" fontId="7" fillId="3" borderId="92" xfId="1" applyNumberFormat="1" applyFont="1" applyFill="1" applyBorder="1" applyAlignment="1">
      <alignment horizontal="right" wrapText="1"/>
    </xf>
    <xf numFmtId="0" fontId="6" fillId="3" borderId="92" xfId="1" applyFont="1" applyFill="1" applyBorder="1" applyAlignment="1">
      <alignment horizontal="right" wrapText="1"/>
    </xf>
    <xf numFmtId="2" fontId="25" fillId="6" borderId="92" xfId="1" applyNumberFormat="1" applyFont="1" applyFill="1" applyBorder="1" applyAlignment="1">
      <alignment horizontal="right"/>
    </xf>
    <xf numFmtId="2" fontId="7" fillId="0" borderId="92" xfId="1" applyNumberFormat="1" applyFont="1" applyBorder="1" applyAlignment="1">
      <alignment horizontal="right" vertical="center" wrapText="1"/>
    </xf>
    <xf numFmtId="0" fontId="6" fillId="0" borderId="92" xfId="1" applyFont="1" applyBorder="1" applyAlignment="1">
      <alignment horizontal="right" vertical="center" wrapText="1"/>
    </xf>
    <xf numFmtId="2" fontId="27" fillId="7" borderId="92" xfId="0" applyNumberFormat="1" applyFont="1" applyFill="1" applyBorder="1" applyAlignment="1">
      <alignment horizontal="right"/>
    </xf>
    <xf numFmtId="2" fontId="7" fillId="0" borderId="92" xfId="4" applyNumberFormat="1" applyFont="1" applyFill="1" applyBorder="1" applyAlignment="1" applyProtection="1">
      <alignment horizontal="right" vertical="top" wrapText="1"/>
      <protection locked="0"/>
    </xf>
    <xf numFmtId="2" fontId="6" fillId="0" borderId="92" xfId="18" applyNumberFormat="1" applyFont="1" applyFill="1" applyBorder="1" applyAlignment="1" applyProtection="1">
      <alignment horizontal="right" vertical="top" wrapText="1"/>
      <protection locked="0"/>
    </xf>
    <xf numFmtId="2" fontId="27" fillId="0" borderId="92" xfId="19" applyNumberFormat="1" applyFont="1" applyBorder="1" applyAlignment="1">
      <alignment horizontal="right"/>
    </xf>
    <xf numFmtId="0" fontId="7" fillId="0" borderId="92" xfId="4" applyFont="1" applyFill="1" applyBorder="1" applyAlignment="1" applyProtection="1">
      <alignment horizontal="right" vertical="top" wrapText="1"/>
      <protection locked="0"/>
    </xf>
    <xf numFmtId="0" fontId="7" fillId="0" borderId="92" xfId="0" applyFont="1" applyBorder="1" applyAlignment="1">
      <alignment horizontal="right" vertical="center" wrapText="1"/>
    </xf>
    <xf numFmtId="2" fontId="32" fillId="0" borderId="54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right" wrapText="1"/>
    </xf>
    <xf numFmtId="0" fontId="7" fillId="3" borderId="93" xfId="1" applyFont="1" applyFill="1" applyBorder="1" applyAlignment="1">
      <alignment horizontal="left" wrapText="1"/>
    </xf>
    <xf numFmtId="0" fontId="7" fillId="0" borderId="9" xfId="0" applyFont="1" applyBorder="1" applyAlignment="1">
      <alignment horizontal="right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wrapText="1"/>
    </xf>
    <xf numFmtId="0" fontId="7" fillId="0" borderId="9" xfId="4" applyFont="1" applyFill="1" applyBorder="1" applyAlignment="1" applyProtection="1">
      <alignment horizontal="right" vertical="top" wrapText="1"/>
      <protection locked="0"/>
    </xf>
    <xf numFmtId="0" fontId="7" fillId="0" borderId="9" xfId="0" applyFont="1" applyBorder="1" applyAlignment="1">
      <alignment horizontal="right" vertical="center" wrapText="1"/>
    </xf>
    <xf numFmtId="2" fontId="7" fillId="0" borderId="7" xfId="4" applyNumberFormat="1" applyFont="1" applyFill="1" applyBorder="1" applyAlignment="1" applyProtection="1">
      <alignment horizontal="right" vertical="top" wrapText="1"/>
      <protection locked="0"/>
    </xf>
    <xf numFmtId="0" fontId="27" fillId="0" borderId="11" xfId="19" applyFont="1" applyBorder="1" applyAlignment="1">
      <alignment horizontal="right"/>
    </xf>
    <xf numFmtId="0" fontId="9" fillId="2" borderId="63" xfId="0" applyFont="1" applyFill="1" applyBorder="1" applyAlignment="1">
      <alignment horizontal="right"/>
    </xf>
    <xf numFmtId="0" fontId="35" fillId="0" borderId="58" xfId="0" applyFont="1" applyBorder="1" applyAlignment="1">
      <alignment horizontal="center" vertical="center" wrapText="1"/>
    </xf>
    <xf numFmtId="0" fontId="28" fillId="0" borderId="0" xfId="13" applyFont="1" applyBorder="1" applyAlignment="1">
      <alignment horizontal="center"/>
    </xf>
    <xf numFmtId="2" fontId="7" fillId="13" borderId="92" xfId="13" applyNumberFormat="1" applyFont="1" applyFill="1" applyBorder="1" applyAlignment="1">
      <alignment horizontal="right"/>
    </xf>
    <xf numFmtId="0" fontId="15" fillId="0" borderId="25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7" fillId="0" borderId="78" xfId="4" applyFont="1" applyFill="1" applyBorder="1" applyAlignment="1" applyProtection="1">
      <alignment horizontal="left" vertical="top" wrapText="1"/>
      <protection locked="0"/>
    </xf>
    <xf numFmtId="0" fontId="0" fillId="0" borderId="42" xfId="0" applyBorder="1"/>
    <xf numFmtId="0" fontId="7" fillId="2" borderId="96" xfId="13" applyFont="1" applyFill="1" applyBorder="1" applyAlignment="1">
      <alignment horizontal="right" wrapText="1"/>
    </xf>
    <xf numFmtId="2" fontId="7" fillId="2" borderId="90" xfId="13" applyNumberFormat="1" applyFont="1" applyFill="1" applyBorder="1" applyAlignment="1">
      <alignment horizontal="right"/>
    </xf>
    <xf numFmtId="0" fontId="6" fillId="0" borderId="89" xfId="18" applyNumberFormat="1" applyFont="1" applyBorder="1" applyAlignment="1">
      <alignment horizontal="right"/>
    </xf>
    <xf numFmtId="0" fontId="27" fillId="5" borderId="96" xfId="18" applyFont="1" applyFill="1" applyBorder="1" applyAlignment="1">
      <alignment horizontal="right"/>
    </xf>
    <xf numFmtId="2" fontId="27" fillId="4" borderId="90" xfId="0" applyNumberFormat="1" applyFont="1" applyFill="1" applyBorder="1" applyAlignment="1">
      <alignment horizontal="right"/>
    </xf>
    <xf numFmtId="2" fontId="6" fillId="0" borderId="90" xfId="18" applyNumberFormat="1" applyFont="1" applyBorder="1" applyAlignment="1">
      <alignment horizontal="right"/>
    </xf>
    <xf numFmtId="2" fontId="27" fillId="5" borderId="90" xfId="19" applyNumberFormat="1" applyFont="1" applyFill="1" applyBorder="1" applyAlignment="1">
      <alignment horizontal="right"/>
    </xf>
    <xf numFmtId="0" fontId="27" fillId="5" borderId="90" xfId="18" applyFont="1" applyFill="1" applyBorder="1" applyAlignment="1">
      <alignment horizontal="right"/>
    </xf>
    <xf numFmtId="0" fontId="6" fillId="0" borderId="96" xfId="19" applyFont="1" applyFill="1" applyBorder="1" applyAlignment="1">
      <alignment horizontal="right"/>
    </xf>
    <xf numFmtId="2" fontId="6" fillId="0" borderId="90" xfId="19" applyNumberFormat="1" applyFont="1" applyBorder="1" applyAlignment="1">
      <alignment horizontal="right"/>
    </xf>
    <xf numFmtId="0" fontId="6" fillId="0" borderId="90" xfId="18" applyNumberFormat="1" applyFont="1" applyBorder="1" applyAlignment="1">
      <alignment horizontal="right"/>
    </xf>
    <xf numFmtId="0" fontId="9" fillId="2" borderId="97" xfId="0" applyFont="1" applyFill="1" applyBorder="1" applyAlignment="1">
      <alignment horizontal="right"/>
    </xf>
    <xf numFmtId="2" fontId="6" fillId="0" borderId="7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0" fontId="27" fillId="5" borderId="11" xfId="18" applyFont="1" applyFill="1" applyBorder="1" applyAlignment="1">
      <alignment horizontal="right"/>
    </xf>
    <xf numFmtId="0" fontId="27" fillId="5" borderId="11" xfId="19" applyFont="1" applyFill="1" applyBorder="1" applyAlignment="1">
      <alignment horizontal="right"/>
    </xf>
    <xf numFmtId="0" fontId="2" fillId="0" borderId="21" xfId="0" applyFont="1" applyBorder="1" applyAlignment="1">
      <alignment horizontal="left" wrapText="1"/>
    </xf>
    <xf numFmtId="0" fontId="7" fillId="2" borderId="13" xfId="13" applyFont="1" applyFill="1" applyBorder="1" applyAlignment="1">
      <alignment horizontal="right" wrapText="1"/>
    </xf>
    <xf numFmtId="2" fontId="7" fillId="2" borderId="14" xfId="13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 wrapText="1"/>
    </xf>
    <xf numFmtId="0" fontId="6" fillId="0" borderId="35" xfId="18" applyNumberFormat="1" applyFont="1" applyBorder="1" applyAlignment="1">
      <alignment horizontal="right"/>
    </xf>
    <xf numFmtId="0" fontId="6" fillId="0" borderId="14" xfId="0" applyFont="1" applyFill="1" applyBorder="1" applyAlignment="1">
      <alignment horizontal="right" wrapText="1"/>
    </xf>
    <xf numFmtId="0" fontId="27" fillId="5" borderId="13" xfId="18" applyFont="1" applyFill="1" applyBorder="1" applyAlignment="1">
      <alignment horizontal="right"/>
    </xf>
    <xf numFmtId="2" fontId="27" fillId="4" borderId="14" xfId="0" applyNumberFormat="1" applyFont="1" applyFill="1" applyBorder="1" applyAlignment="1">
      <alignment horizontal="right"/>
    </xf>
    <xf numFmtId="2" fontId="6" fillId="0" borderId="14" xfId="18" applyNumberFormat="1" applyFont="1" applyBorder="1" applyAlignment="1">
      <alignment horizontal="right"/>
    </xf>
    <xf numFmtId="0" fontId="27" fillId="0" borderId="35" xfId="0" applyFont="1" applyBorder="1" applyAlignment="1">
      <alignment horizontal="right"/>
    </xf>
    <xf numFmtId="0" fontId="27" fillId="4" borderId="13" xfId="0" applyFont="1" applyFill="1" applyBorder="1" applyAlignment="1">
      <alignment horizontal="right"/>
    </xf>
    <xf numFmtId="0" fontId="27" fillId="5" borderId="14" xfId="18" applyFont="1" applyFill="1" applyBorder="1" applyAlignment="1">
      <alignment horizontal="right"/>
    </xf>
    <xf numFmtId="0" fontId="6" fillId="0" borderId="13" xfId="19" applyFont="1" applyBorder="1" applyAlignment="1">
      <alignment horizontal="right"/>
    </xf>
    <xf numFmtId="2" fontId="6" fillId="0" borderId="14" xfId="19" applyNumberFormat="1" applyFont="1" applyBorder="1" applyAlignment="1">
      <alignment horizontal="right"/>
    </xf>
    <xf numFmtId="0" fontId="6" fillId="0" borderId="14" xfId="18" applyNumberFormat="1" applyFont="1" applyBorder="1" applyAlignment="1">
      <alignment horizontal="right"/>
    </xf>
    <xf numFmtId="0" fontId="2" fillId="0" borderId="41" xfId="0" applyFont="1" applyFill="1" applyBorder="1" applyAlignment="1">
      <alignment horizontal="left" wrapText="1"/>
    </xf>
    <xf numFmtId="0" fontId="7" fillId="0" borderId="96" xfId="0" applyFont="1" applyBorder="1" applyAlignment="1">
      <alignment horizontal="right" vertical="center" wrapText="1"/>
    </xf>
    <xf numFmtId="0" fontId="7" fillId="0" borderId="90" xfId="0" applyFont="1" applyBorder="1" applyAlignment="1">
      <alignment horizontal="right" vertical="center" wrapText="1"/>
    </xf>
    <xf numFmtId="2" fontId="7" fillId="0" borderId="90" xfId="0" applyNumberFormat="1" applyFont="1" applyBorder="1" applyAlignment="1">
      <alignment horizontal="right" vertical="center" wrapText="1"/>
    </xf>
    <xf numFmtId="0" fontId="6" fillId="0" borderId="90" xfId="0" applyFont="1" applyBorder="1" applyAlignment="1">
      <alignment horizontal="right" vertical="center" wrapText="1"/>
    </xf>
    <xf numFmtId="0" fontId="27" fillId="5" borderId="96" xfId="19" applyFont="1" applyFill="1" applyBorder="1" applyAlignment="1">
      <alignment horizontal="right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2" fontId="7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27" fillId="5" borderId="13" xfId="19" applyFont="1" applyFill="1" applyBorder="1" applyAlignment="1">
      <alignment horizontal="right"/>
    </xf>
    <xf numFmtId="2" fontId="27" fillId="5" borderId="14" xfId="19" applyNumberFormat="1" applyFont="1" applyFill="1" applyBorder="1" applyAlignment="1">
      <alignment horizontal="right"/>
    </xf>
    <xf numFmtId="0" fontId="6" fillId="0" borderId="13" xfId="19" applyFont="1" applyFill="1" applyBorder="1" applyAlignment="1">
      <alignment horizontal="right"/>
    </xf>
    <xf numFmtId="0" fontId="7" fillId="0" borderId="11" xfId="4" applyFont="1" applyFill="1" applyBorder="1" applyAlignment="1" applyProtection="1">
      <alignment horizontal="right" vertical="top" wrapText="1"/>
      <protection locked="0"/>
    </xf>
    <xf numFmtId="0" fontId="7" fillId="0" borderId="7" xfId="4" applyFont="1" applyFill="1" applyBorder="1" applyAlignment="1" applyProtection="1">
      <alignment horizontal="right" vertical="top" wrapText="1"/>
      <protection locked="0"/>
    </xf>
    <xf numFmtId="0" fontId="6" fillId="0" borderId="11" xfId="19" applyFont="1" applyBorder="1" applyAlignment="1">
      <alignment horizontal="right"/>
    </xf>
    <xf numFmtId="0" fontId="2" fillId="0" borderId="21" xfId="4" applyFont="1" applyFill="1" applyBorder="1" applyAlignment="1" applyProtection="1">
      <alignment horizontal="left" vertical="top" wrapText="1"/>
      <protection locked="0"/>
    </xf>
    <xf numFmtId="0" fontId="2" fillId="0" borderId="41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right"/>
    </xf>
    <xf numFmtId="0" fontId="27" fillId="0" borderId="88" xfId="0" applyFont="1" applyBorder="1" applyAlignment="1">
      <alignment horizontal="left"/>
    </xf>
    <xf numFmtId="0" fontId="6" fillId="0" borderId="88" xfId="20" applyFont="1" applyFill="1" applyBorder="1" applyAlignment="1" applyProtection="1">
      <alignment horizontal="left"/>
      <protection locked="0"/>
    </xf>
    <xf numFmtId="0" fontId="6" fillId="0" borderId="25" xfId="20" applyFont="1" applyFill="1" applyBorder="1" applyAlignment="1" applyProtection="1">
      <alignment horizontal="left"/>
      <protection locked="0"/>
    </xf>
    <xf numFmtId="2" fontId="17" fillId="0" borderId="0" xfId="4" applyNumberFormat="1" applyFont="1" applyAlignment="1">
      <alignment horizontal="center"/>
    </xf>
    <xf numFmtId="0" fontId="2" fillId="0" borderId="0" xfId="4" applyFont="1"/>
    <xf numFmtId="2" fontId="23" fillId="0" borderId="0" xfId="4" applyNumberFormat="1" applyFont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/>
    <xf numFmtId="2" fontId="23" fillId="0" borderId="0" xfId="4" applyNumberFormat="1" applyFont="1" applyBorder="1" applyAlignment="1">
      <alignment horizontal="center" vertical="center"/>
    </xf>
    <xf numFmtId="0" fontId="28" fillId="0" borderId="0" xfId="13" applyFont="1" applyBorder="1" applyAlignment="1"/>
    <xf numFmtId="0" fontId="34" fillId="0" borderId="86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2" fontId="7" fillId="2" borderId="24" xfId="13" applyNumberFormat="1" applyFont="1" applyFill="1" applyBorder="1" applyAlignment="1">
      <alignment horizontal="right"/>
    </xf>
    <xf numFmtId="0" fontId="7" fillId="0" borderId="80" xfId="7" applyFont="1" applyFill="1" applyBorder="1"/>
    <xf numFmtId="0" fontId="1" fillId="0" borderId="4" xfId="7" applyFont="1" applyFill="1" applyBorder="1" applyAlignment="1" applyProtection="1">
      <alignment horizontal="left"/>
      <protection locked="0"/>
    </xf>
    <xf numFmtId="2" fontId="21" fillId="0" borderId="106" xfId="26" applyNumberFormat="1" applyBorder="1"/>
    <xf numFmtId="2" fontId="15" fillId="2" borderId="54" xfId="13" applyNumberFormat="1" applyFont="1" applyFill="1" applyBorder="1" applyAlignment="1">
      <alignment horizontal="left" vertical="center"/>
    </xf>
    <xf numFmtId="2" fontId="29" fillId="0" borderId="28" xfId="0" applyNumberFormat="1" applyFont="1" applyBorder="1" applyAlignment="1">
      <alignment horizontal="left" vertical="center"/>
    </xf>
    <xf numFmtId="2" fontId="21" fillId="0" borderId="99" xfId="26" applyNumberFormat="1" applyBorder="1"/>
    <xf numFmtId="2" fontId="32" fillId="0" borderId="28" xfId="0" applyNumberFormat="1" applyFont="1" applyBorder="1" applyAlignment="1">
      <alignment horizontal="center" vertical="center"/>
    </xf>
    <xf numFmtId="0" fontId="21" fillId="0" borderId="103" xfId="26" applyBorder="1"/>
    <xf numFmtId="2" fontId="1" fillId="0" borderId="4" xfId="29" applyNumberFormat="1" applyFont="1" applyBorder="1" applyAlignment="1">
      <alignment horizontal="right" vertical="center"/>
    </xf>
    <xf numFmtId="0" fontId="7" fillId="0" borderId="24" xfId="13" applyFont="1" applyFill="1" applyBorder="1" applyAlignment="1" applyProtection="1">
      <alignment horizontal="center" vertical="center"/>
      <protection locked="0"/>
    </xf>
    <xf numFmtId="0" fontId="1" fillId="0" borderId="24" xfId="4" applyFont="1" applyFill="1" applyBorder="1" applyAlignment="1" applyProtection="1">
      <alignment horizontal="left" vertical="top" wrapText="1"/>
      <protection locked="0"/>
    </xf>
    <xf numFmtId="2" fontId="7" fillId="2" borderId="53" xfId="13" applyNumberFormat="1" applyFont="1" applyFill="1" applyBorder="1" applyAlignment="1">
      <alignment horizontal="right"/>
    </xf>
    <xf numFmtId="0" fontId="7" fillId="0" borderId="2" xfId="7" applyFont="1" applyFill="1" applyBorder="1"/>
    <xf numFmtId="2" fontId="21" fillId="0" borderId="99" xfId="26" applyNumberFormat="1" applyBorder="1"/>
    <xf numFmtId="0" fontId="21" fillId="0" borderId="103" xfId="26" applyBorder="1"/>
    <xf numFmtId="2" fontId="21" fillId="0" borderId="99" xfId="26" applyNumberFormat="1" applyBorder="1"/>
    <xf numFmtId="0" fontId="21" fillId="0" borderId="103" xfId="26" applyBorder="1"/>
    <xf numFmtId="2" fontId="1" fillId="0" borderId="4" xfId="29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left" vertical="center"/>
    </xf>
    <xf numFmtId="2" fontId="21" fillId="0" borderId="99" xfId="26" applyNumberFormat="1" applyBorder="1"/>
    <xf numFmtId="0" fontId="21" fillId="0" borderId="103" xfId="26" applyBorder="1"/>
    <xf numFmtId="0" fontId="21" fillId="0" borderId="104" xfId="26" applyBorder="1"/>
    <xf numFmtId="2" fontId="21" fillId="0" borderId="101" xfId="26" applyNumberFormat="1" applyBorder="1"/>
    <xf numFmtId="2" fontId="21" fillId="0" borderId="102" xfId="26" applyNumberFormat="1" applyBorder="1"/>
    <xf numFmtId="2" fontId="21" fillId="0" borderId="100" xfId="26" applyNumberFormat="1" applyBorder="1"/>
    <xf numFmtId="0" fontId="21" fillId="0" borderId="108" xfId="26" applyBorder="1"/>
    <xf numFmtId="0" fontId="21" fillId="0" borderId="105" xfId="26" applyBorder="1"/>
    <xf numFmtId="2" fontId="21" fillId="0" borderId="99" xfId="26" applyNumberFormat="1" applyBorder="1"/>
    <xf numFmtId="0" fontId="21" fillId="0" borderId="103" xfId="26" applyBorder="1"/>
    <xf numFmtId="2" fontId="21" fillId="0" borderId="99" xfId="26" applyNumberFormat="1" applyBorder="1"/>
    <xf numFmtId="0" fontId="21" fillId="0" borderId="103" xfId="26" applyBorder="1"/>
    <xf numFmtId="2" fontId="21" fillId="0" borderId="99" xfId="26" applyNumberFormat="1" applyBorder="1"/>
    <xf numFmtId="0" fontId="21" fillId="0" borderId="103" xfId="26" applyBorder="1"/>
    <xf numFmtId="2" fontId="21" fillId="0" borderId="99" xfId="26" applyNumberFormat="1" applyBorder="1"/>
    <xf numFmtId="0" fontId="21" fillId="0" borderId="103" xfId="26" applyBorder="1"/>
    <xf numFmtId="2" fontId="21" fillId="0" borderId="99" xfId="26" applyNumberFormat="1" applyBorder="1"/>
    <xf numFmtId="0" fontId="21" fillId="0" borderId="103" xfId="26" applyBorder="1"/>
    <xf numFmtId="2" fontId="21" fillId="0" borderId="99" xfId="26" applyNumberFormat="1" applyBorder="1"/>
    <xf numFmtId="0" fontId="21" fillId="0" borderId="103" xfId="26" applyBorder="1"/>
    <xf numFmtId="2" fontId="1" fillId="0" borderId="4" xfId="29" applyNumberFormat="1" applyFont="1" applyBorder="1" applyAlignment="1">
      <alignment horizontal="right" vertical="center"/>
    </xf>
    <xf numFmtId="2" fontId="21" fillId="0" borderId="99" xfId="26" applyNumberFormat="1" applyBorder="1"/>
    <xf numFmtId="0" fontId="21" fillId="0" borderId="103" xfId="26" applyBorder="1"/>
    <xf numFmtId="0" fontId="27" fillId="4" borderId="11" xfId="0" applyFont="1" applyFill="1" applyBorder="1" applyAlignment="1">
      <alignment horizontal="right" vertical="center"/>
    </xf>
    <xf numFmtId="0" fontId="27" fillId="4" borderId="8" xfId="0" applyFont="1" applyFill="1" applyBorder="1" applyAlignment="1">
      <alignment horizontal="right" vertical="center"/>
    </xf>
    <xf numFmtId="0" fontId="29" fillId="0" borderId="23" xfId="0" applyFont="1" applyBorder="1" applyAlignment="1">
      <alignment horizontal="left" vertical="center"/>
    </xf>
    <xf numFmtId="0" fontId="21" fillId="0" borderId="107" xfId="26" applyBorder="1"/>
    <xf numFmtId="0" fontId="21" fillId="0" borderId="104" xfId="26" applyBorder="1"/>
    <xf numFmtId="2" fontId="21" fillId="0" borderId="101" xfId="26" applyNumberFormat="1" applyBorder="1"/>
    <xf numFmtId="0" fontId="7" fillId="0" borderId="6" xfId="0" applyFont="1" applyFill="1" applyBorder="1" applyAlignment="1">
      <alignment horizontal="left" vertical="center" wrapText="1"/>
    </xf>
    <xf numFmtId="2" fontId="21" fillId="0" borderId="99" xfId="26" applyNumberFormat="1" applyBorder="1"/>
    <xf numFmtId="0" fontId="21" fillId="0" borderId="103" xfId="26" applyBorder="1"/>
    <xf numFmtId="2" fontId="21" fillId="0" borderId="100" xfId="26" applyNumberFormat="1" applyBorder="1"/>
    <xf numFmtId="0" fontId="21" fillId="0" borderId="105" xfId="26" applyBorder="1"/>
    <xf numFmtId="2" fontId="1" fillId="0" borderId="4" xfId="29" applyNumberFormat="1" applyFont="1" applyBorder="1" applyAlignment="1">
      <alignment horizontal="right" vertical="center"/>
    </xf>
    <xf numFmtId="2" fontId="27" fillId="0" borderId="16" xfId="0" applyNumberFormat="1" applyFont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2" fontId="27" fillId="0" borderId="88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0" fontId="6" fillId="0" borderId="82" xfId="20" applyFont="1" applyFill="1" applyBorder="1" applyAlignment="1" applyProtection="1">
      <alignment horizontal="left"/>
      <protection locked="0"/>
    </xf>
    <xf numFmtId="0" fontId="7" fillId="0" borderId="80" xfId="0" applyFont="1" applyBorder="1" applyAlignment="1">
      <alignment horizontal="left" vertical="center" wrapText="1"/>
    </xf>
    <xf numFmtId="2" fontId="9" fillId="0" borderId="79" xfId="4" applyNumberFormat="1" applyFont="1" applyBorder="1" applyAlignment="1">
      <alignment horizontal="center"/>
    </xf>
    <xf numFmtId="2" fontId="17" fillId="0" borderId="0" xfId="4" applyNumberFormat="1" applyFont="1"/>
    <xf numFmtId="0" fontId="7" fillId="0" borderId="67" xfId="1" applyFont="1" applyBorder="1" applyAlignment="1">
      <alignment horizontal="left" vertical="center" wrapText="1"/>
    </xf>
    <xf numFmtId="2" fontId="7" fillId="2" borderId="40" xfId="13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2" fontId="7" fillId="2" borderId="24" xfId="13" applyNumberFormat="1" applyFont="1" applyFill="1" applyBorder="1" applyAlignment="1">
      <alignment horizontal="center"/>
    </xf>
    <xf numFmtId="2" fontId="7" fillId="0" borderId="26" xfId="0" applyNumberFormat="1" applyFont="1" applyBorder="1" applyAlignment="1">
      <alignment horizontal="center" wrapText="1"/>
    </xf>
    <xf numFmtId="2" fontId="7" fillId="0" borderId="50" xfId="1" applyNumberFormat="1" applyFont="1" applyBorder="1" applyAlignment="1">
      <alignment horizontal="center" vertical="center" wrapText="1"/>
    </xf>
    <xf numFmtId="0" fontId="7" fillId="2" borderId="19" xfId="13" applyFont="1" applyFill="1" applyBorder="1" applyAlignment="1">
      <alignment horizontal="center" wrapText="1"/>
    </xf>
    <xf numFmtId="0" fontId="6" fillId="0" borderId="37" xfId="18" applyFont="1" applyFill="1" applyBorder="1" applyAlignment="1" applyProtection="1">
      <alignment horizontal="center" vertical="top" wrapText="1"/>
      <protection locked="0"/>
    </xf>
    <xf numFmtId="0" fontId="6" fillId="0" borderId="50" xfId="1" applyFont="1" applyBorder="1" applyAlignment="1">
      <alignment horizontal="center" vertical="center" wrapText="1"/>
    </xf>
    <xf numFmtId="0" fontId="27" fillId="0" borderId="8" xfId="18" applyFont="1" applyBorder="1" applyAlignment="1">
      <alignment horizontal="center"/>
    </xf>
    <xf numFmtId="0" fontId="6" fillId="5" borderId="11" xfId="18" applyFont="1" applyFill="1" applyBorder="1" applyAlignment="1">
      <alignment horizontal="center"/>
    </xf>
    <xf numFmtId="0" fontId="1" fillId="0" borderId="67" xfId="0" applyFont="1" applyBorder="1" applyAlignment="1">
      <alignment horizontal="left" wrapText="1"/>
    </xf>
    <xf numFmtId="2" fontId="6" fillId="0" borderId="87" xfId="0" applyNumberFormat="1" applyFont="1" applyFill="1" applyBorder="1" applyAlignment="1">
      <alignment horizontal="center" wrapText="1"/>
    </xf>
    <xf numFmtId="0" fontId="6" fillId="0" borderId="81" xfId="0" applyFont="1" applyFill="1" applyBorder="1" applyAlignment="1">
      <alignment horizontal="left" wrapText="1"/>
    </xf>
    <xf numFmtId="0" fontId="6" fillId="0" borderId="8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7" fillId="4" borderId="81" xfId="0" applyFont="1" applyFill="1" applyBorder="1" applyAlignment="1">
      <alignment horizontal="center"/>
    </xf>
    <xf numFmtId="0" fontId="6" fillId="0" borderId="42" xfId="19" applyFont="1" applyBorder="1" applyAlignment="1">
      <alignment horizontal="center"/>
    </xf>
    <xf numFmtId="0" fontId="6" fillId="0" borderId="8" xfId="18" applyNumberFormat="1" applyFont="1" applyBorder="1" applyAlignment="1">
      <alignment horizontal="right"/>
    </xf>
    <xf numFmtId="0" fontId="6" fillId="0" borderId="9" xfId="18" applyNumberFormat="1" applyFont="1" applyBorder="1" applyAlignment="1">
      <alignment horizontal="right"/>
    </xf>
    <xf numFmtId="0" fontId="6" fillId="0" borderId="81" xfId="18" applyNumberFormat="1" applyFont="1" applyBorder="1" applyAlignment="1">
      <alignment horizontal="right"/>
    </xf>
    <xf numFmtId="0" fontId="6" fillId="0" borderId="10" xfId="18" applyNumberFormat="1" applyFont="1" applyBorder="1" applyAlignment="1">
      <alignment horizontal="right"/>
    </xf>
    <xf numFmtId="0" fontId="6" fillId="0" borderId="11" xfId="18" applyNumberFormat="1" applyFont="1" applyBorder="1" applyAlignment="1">
      <alignment horizontal="right"/>
    </xf>
    <xf numFmtId="0" fontId="6" fillId="0" borderId="80" xfId="20" applyFont="1" applyFill="1" applyBorder="1" applyAlignment="1" applyProtection="1">
      <alignment horizontal="left"/>
      <protection locked="0"/>
    </xf>
    <xf numFmtId="0" fontId="6" fillId="0" borderId="79" xfId="0" applyFont="1" applyFill="1" applyBorder="1" applyAlignment="1">
      <alignment horizontal="left" wrapText="1"/>
    </xf>
    <xf numFmtId="0" fontId="7" fillId="2" borderId="42" xfId="13" applyFont="1" applyFill="1" applyBorder="1" applyAlignment="1">
      <alignment horizontal="center" wrapText="1"/>
    </xf>
    <xf numFmtId="0" fontId="7" fillId="2" borderId="43" xfId="13" applyFont="1" applyFill="1" applyBorder="1" applyAlignment="1">
      <alignment horizontal="center" wrapText="1"/>
    </xf>
    <xf numFmtId="2" fontId="27" fillId="4" borderId="80" xfId="0" applyNumberFormat="1" applyFont="1" applyFill="1" applyBorder="1" applyAlignment="1">
      <alignment horizontal="center"/>
    </xf>
    <xf numFmtId="2" fontId="6" fillId="0" borderId="79" xfId="18" applyNumberFormat="1" applyFont="1" applyBorder="1" applyAlignment="1">
      <alignment horizontal="center"/>
    </xf>
    <xf numFmtId="2" fontId="27" fillId="5" borderId="80" xfId="19" applyNumberFormat="1" applyFont="1" applyFill="1" applyBorder="1" applyAlignment="1">
      <alignment horizontal="center"/>
    </xf>
    <xf numFmtId="0" fontId="27" fillId="5" borderId="79" xfId="18" applyFont="1" applyFill="1" applyBorder="1" applyAlignment="1">
      <alignment horizontal="center"/>
    </xf>
    <xf numFmtId="2" fontId="6" fillId="0" borderId="80" xfId="19" applyNumberFormat="1" applyFont="1" applyBorder="1" applyAlignment="1">
      <alignment horizontal="center"/>
    </xf>
    <xf numFmtId="0" fontId="6" fillId="0" borderId="79" xfId="18" applyNumberFormat="1" applyFont="1" applyBorder="1" applyAlignment="1">
      <alignment horizontal="center"/>
    </xf>
    <xf numFmtId="0" fontId="27" fillId="0" borderId="79" xfId="0" applyFont="1" applyBorder="1" applyAlignment="1">
      <alignment horizontal="right"/>
    </xf>
    <xf numFmtId="0" fontId="6" fillId="0" borderId="84" xfId="18" applyFont="1" applyBorder="1" applyAlignment="1">
      <alignment horizontal="right"/>
    </xf>
    <xf numFmtId="2" fontId="17" fillId="0" borderId="0" xfId="20" applyNumberFormat="1" applyFont="1" applyBorder="1" applyAlignment="1">
      <alignment horizontal="center" vertical="top"/>
    </xf>
    <xf numFmtId="0" fontId="6" fillId="0" borderId="35" xfId="0" applyFont="1" applyFill="1" applyBorder="1" applyAlignment="1">
      <alignment horizontal="left" wrapText="1"/>
    </xf>
    <xf numFmtId="2" fontId="6" fillId="0" borderId="30" xfId="18" applyNumberFormat="1" applyFont="1" applyFill="1" applyBorder="1" applyAlignment="1" applyProtection="1">
      <alignment horizontal="center" vertical="top" wrapText="1"/>
      <protection locked="0"/>
    </xf>
    <xf numFmtId="2" fontId="6" fillId="0" borderId="38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6" xfId="1" applyFont="1" applyFill="1" applyBorder="1" applyAlignment="1" applyProtection="1">
      <alignment horizontal="left"/>
      <protection locked="0"/>
    </xf>
    <xf numFmtId="0" fontId="6" fillId="0" borderId="90" xfId="19" applyFont="1" applyFill="1" applyBorder="1"/>
    <xf numFmtId="0" fontId="7" fillId="0" borderId="31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27" fillId="0" borderId="10" xfId="18" applyFont="1" applyBorder="1" applyAlignment="1">
      <alignment horizontal="center"/>
    </xf>
    <xf numFmtId="0" fontId="6" fillId="5" borderId="81" xfId="19" applyFont="1" applyFill="1" applyBorder="1" applyAlignment="1">
      <alignment horizontal="center"/>
    </xf>
    <xf numFmtId="0" fontId="27" fillId="0" borderId="8" xfId="5" applyFont="1" applyFill="1" applyBorder="1" applyAlignment="1">
      <alignment horizontal="center"/>
    </xf>
    <xf numFmtId="0" fontId="27" fillId="0" borderId="90" xfId="0" applyFont="1" applyBorder="1" applyAlignment="1"/>
    <xf numFmtId="2" fontId="7" fillId="0" borderId="7" xfId="4" applyNumberFormat="1" applyFont="1" applyFill="1" applyBorder="1" applyAlignment="1" applyProtection="1">
      <alignment horizontal="left" vertical="top" wrapText="1"/>
      <protection locked="0"/>
    </xf>
    <xf numFmtId="0" fontId="7" fillId="0" borderId="37" xfId="4" applyFont="1" applyFill="1" applyBorder="1" applyAlignment="1" applyProtection="1">
      <alignment horizontal="right" vertical="top" wrapText="1"/>
      <protection locked="0"/>
    </xf>
    <xf numFmtId="0" fontId="7" fillId="0" borderId="60" xfId="0" applyFont="1" applyBorder="1" applyAlignment="1">
      <alignment horizontal="right" wrapText="1"/>
    </xf>
    <xf numFmtId="0" fontId="7" fillId="0" borderId="94" xfId="0" applyFont="1" applyBorder="1" applyAlignment="1">
      <alignment horizontal="right" wrapText="1"/>
    </xf>
    <xf numFmtId="0" fontId="7" fillId="0" borderId="60" xfId="0" applyFont="1" applyFill="1" applyBorder="1" applyAlignment="1">
      <alignment horizontal="right" wrapText="1"/>
    </xf>
    <xf numFmtId="0" fontId="7" fillId="0" borderId="94" xfId="0" applyFont="1" applyFill="1" applyBorder="1" applyAlignment="1">
      <alignment horizontal="right" wrapText="1"/>
    </xf>
    <xf numFmtId="0" fontId="7" fillId="0" borderId="60" xfId="0" applyFont="1" applyFill="1" applyBorder="1" applyAlignment="1">
      <alignment horizontal="right" vertical="center" wrapText="1"/>
    </xf>
    <xf numFmtId="0" fontId="7" fillId="0" borderId="94" xfId="0" applyFont="1" applyFill="1" applyBorder="1" applyAlignment="1">
      <alignment horizontal="right" vertical="center" wrapText="1"/>
    </xf>
    <xf numFmtId="0" fontId="6" fillId="0" borderId="60" xfId="0" applyFont="1" applyFill="1" applyBorder="1" applyAlignment="1">
      <alignment horizontal="right" wrapText="1"/>
    </xf>
    <xf numFmtId="0" fontId="6" fillId="0" borderId="94" xfId="0" applyFont="1" applyFill="1" applyBorder="1" applyAlignment="1">
      <alignment horizontal="right" wrapText="1"/>
    </xf>
    <xf numFmtId="0" fontId="27" fillId="0" borderId="60" xfId="0" applyFont="1" applyBorder="1" applyAlignment="1">
      <alignment horizontal="right" wrapText="1"/>
    </xf>
    <xf numFmtId="0" fontId="27" fillId="0" borderId="94" xfId="0" applyFont="1" applyBorder="1" applyAlignment="1">
      <alignment horizontal="right" wrapText="1"/>
    </xf>
    <xf numFmtId="0" fontId="7" fillId="0" borderId="60" xfId="0" applyFont="1" applyBorder="1" applyAlignment="1">
      <alignment horizontal="right" vertical="center" wrapText="1"/>
    </xf>
    <xf numFmtId="0" fontId="7" fillId="0" borderId="94" xfId="0" applyFont="1" applyBorder="1" applyAlignment="1">
      <alignment horizontal="right" vertical="center" wrapText="1"/>
    </xf>
    <xf numFmtId="0" fontId="1" fillId="0" borderId="93" xfId="0" applyFont="1" applyBorder="1" applyAlignment="1">
      <alignment horizontal="left" wrapText="1"/>
    </xf>
    <xf numFmtId="0" fontId="7" fillId="0" borderId="60" xfId="1" applyFont="1" applyBorder="1" applyAlignment="1">
      <alignment horizontal="right" vertical="center" wrapText="1"/>
    </xf>
    <xf numFmtId="0" fontId="7" fillId="0" borderId="94" xfId="1" applyFont="1" applyBorder="1" applyAlignment="1">
      <alignment horizontal="right" vertical="center" wrapText="1"/>
    </xf>
    <xf numFmtId="0" fontId="7" fillId="3" borderId="60" xfId="1" applyFont="1" applyFill="1" applyBorder="1" applyAlignment="1">
      <alignment horizontal="right" wrapText="1"/>
    </xf>
    <xf numFmtId="0" fontId="7" fillId="3" borderId="94" xfId="1" applyFont="1" applyFill="1" applyBorder="1" applyAlignment="1">
      <alignment horizontal="right" wrapText="1"/>
    </xf>
    <xf numFmtId="0" fontId="7" fillId="0" borderId="60" xfId="4" applyFont="1" applyFill="1" applyBorder="1" applyAlignment="1" applyProtection="1">
      <alignment horizontal="right" vertical="top" wrapText="1"/>
      <protection locked="0"/>
    </xf>
    <xf numFmtId="0" fontId="7" fillId="0" borderId="94" xfId="4" applyFont="1" applyFill="1" applyBorder="1" applyAlignment="1" applyProtection="1">
      <alignment horizontal="right" vertical="top" wrapText="1"/>
      <protection locked="0"/>
    </xf>
    <xf numFmtId="0" fontId="6" fillId="0" borderId="60" xfId="18" applyFont="1" applyFill="1" applyBorder="1" applyAlignment="1" applyProtection="1">
      <alignment horizontal="right" vertical="top" wrapText="1"/>
      <protection locked="0"/>
    </xf>
    <xf numFmtId="0" fontId="6" fillId="0" borderId="94" xfId="18" applyFont="1" applyFill="1" applyBorder="1" applyAlignment="1" applyProtection="1">
      <alignment horizontal="right" vertical="top" wrapText="1"/>
      <protection locked="0"/>
    </xf>
    <xf numFmtId="0" fontId="7" fillId="0" borderId="78" xfId="4" applyFont="1" applyFill="1" applyBorder="1" applyAlignment="1" applyProtection="1">
      <alignment horizontal="right" vertical="top" wrapText="1"/>
      <protection locked="0"/>
    </xf>
    <xf numFmtId="0" fontId="7" fillId="0" borderId="59" xfId="0" applyFont="1" applyBorder="1" applyAlignment="1">
      <alignment horizontal="right" wrapText="1"/>
    </xf>
    <xf numFmtId="0" fontId="7" fillId="0" borderId="30" xfId="0" applyFont="1" applyBorder="1" applyAlignment="1">
      <alignment horizontal="right" wrapText="1"/>
    </xf>
    <xf numFmtId="0" fontId="7" fillId="0" borderId="95" xfId="0" applyFont="1" applyBorder="1" applyAlignment="1">
      <alignment horizontal="right" vertical="center" wrapText="1"/>
    </xf>
    <xf numFmtId="0" fontId="7" fillId="0" borderId="87" xfId="0" applyFont="1" applyBorder="1" applyAlignment="1">
      <alignment horizontal="right" vertical="center" wrapText="1"/>
    </xf>
    <xf numFmtId="0" fontId="7" fillId="0" borderId="98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78" xfId="0" applyFont="1" applyBorder="1" applyAlignment="1">
      <alignment horizontal="right" wrapText="1"/>
    </xf>
    <xf numFmtId="2" fontId="7" fillId="0" borderId="7" xfId="0" applyNumberFormat="1" applyFont="1" applyBorder="1" applyAlignment="1">
      <alignment horizontal="right" wrapText="1"/>
    </xf>
    <xf numFmtId="0" fontId="7" fillId="0" borderId="37" xfId="0" applyFont="1" applyBorder="1" applyAlignment="1">
      <alignment horizontal="right" wrapText="1"/>
    </xf>
    <xf numFmtId="0" fontId="7" fillId="0" borderId="95" xfId="0" applyFont="1" applyBorder="1" applyAlignment="1">
      <alignment horizontal="right" wrapText="1"/>
    </xf>
    <xf numFmtId="2" fontId="7" fillId="0" borderId="90" xfId="0" applyNumberFormat="1" applyFont="1" applyBorder="1" applyAlignment="1">
      <alignment horizontal="right" wrapText="1"/>
    </xf>
    <xf numFmtId="0" fontId="7" fillId="0" borderId="87" xfId="0" applyFont="1" applyBorder="1" applyAlignment="1">
      <alignment horizontal="right" wrapText="1"/>
    </xf>
    <xf numFmtId="0" fontId="6" fillId="0" borderId="95" xfId="0" applyFont="1" applyFill="1" applyBorder="1" applyAlignment="1">
      <alignment horizontal="right" wrapText="1"/>
    </xf>
    <xf numFmtId="2" fontId="6" fillId="0" borderId="90" xfId="0" applyNumberFormat="1" applyFont="1" applyFill="1" applyBorder="1" applyAlignment="1">
      <alignment horizontal="right" wrapText="1"/>
    </xf>
    <xf numFmtId="0" fontId="6" fillId="0" borderId="87" xfId="0" applyFont="1" applyFill="1" applyBorder="1" applyAlignment="1">
      <alignment horizontal="right" wrapText="1"/>
    </xf>
    <xf numFmtId="0" fontId="7" fillId="0" borderId="78" xfId="0" applyFont="1" applyBorder="1" applyAlignment="1">
      <alignment horizontal="right" vertical="center" wrapText="1"/>
    </xf>
    <xf numFmtId="2" fontId="7" fillId="0" borderId="7" xfId="0" applyNumberFormat="1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vertical="center" wrapText="1"/>
    </xf>
    <xf numFmtId="0" fontId="7" fillId="3" borderId="78" xfId="1" applyFont="1" applyFill="1" applyBorder="1" applyAlignment="1">
      <alignment horizontal="right" wrapText="1"/>
    </xf>
    <xf numFmtId="2" fontId="7" fillId="3" borderId="7" xfId="1" applyNumberFormat="1" applyFont="1" applyFill="1" applyBorder="1" applyAlignment="1">
      <alignment horizontal="right" wrapText="1"/>
    </xf>
    <xf numFmtId="0" fontId="7" fillId="3" borderId="37" xfId="1" applyFont="1" applyFill="1" applyBorder="1" applyAlignment="1">
      <alignment horizontal="right" wrapText="1"/>
    </xf>
    <xf numFmtId="0" fontId="7" fillId="0" borderId="95" xfId="4" applyFont="1" applyFill="1" applyBorder="1" applyAlignment="1" applyProtection="1">
      <alignment horizontal="right" vertical="top" wrapText="1"/>
      <protection locked="0"/>
    </xf>
    <xf numFmtId="2" fontId="7" fillId="0" borderId="90" xfId="4" applyNumberFormat="1" applyFont="1" applyFill="1" applyBorder="1" applyAlignment="1" applyProtection="1">
      <alignment horizontal="right" vertical="top" wrapText="1"/>
      <protection locked="0"/>
    </xf>
    <xf numFmtId="0" fontId="7" fillId="0" borderId="87" xfId="4" applyFont="1" applyFill="1" applyBorder="1" applyAlignment="1" applyProtection="1">
      <alignment horizontal="right" vertical="top" wrapText="1"/>
      <protection locked="0"/>
    </xf>
    <xf numFmtId="0" fontId="7" fillId="0" borderId="60" xfId="4" applyFont="1" applyFill="1" applyBorder="1" applyAlignment="1" applyProtection="1">
      <alignment horizontal="right" vertical="center" wrapText="1"/>
      <protection locked="0"/>
    </xf>
    <xf numFmtId="2" fontId="7" fillId="0" borderId="92" xfId="4" applyNumberFormat="1" applyFont="1" applyFill="1" applyBorder="1" applyAlignment="1" applyProtection="1">
      <alignment horizontal="right" vertical="center" wrapText="1"/>
      <protection locked="0"/>
    </xf>
    <xf numFmtId="0" fontId="7" fillId="0" borderId="94" xfId="4" applyFont="1" applyFill="1" applyBorder="1" applyAlignment="1" applyProtection="1">
      <alignment horizontal="right" vertical="center" wrapText="1"/>
      <protection locked="0"/>
    </xf>
    <xf numFmtId="0" fontId="7" fillId="0" borderId="98" xfId="0" applyFont="1" applyFill="1" applyBorder="1" applyAlignment="1">
      <alignment horizontal="right" wrapText="1"/>
    </xf>
    <xf numFmtId="0" fontId="7" fillId="0" borderId="38" xfId="0" applyFont="1" applyFill="1" applyBorder="1" applyAlignment="1">
      <alignment horizontal="right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8" fillId="0" borderId="0" xfId="13" applyFont="1" applyBorder="1" applyAlignment="1">
      <alignment horizontal="center"/>
    </xf>
    <xf numFmtId="0" fontId="29" fillId="0" borderId="3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top" wrapText="1"/>
    </xf>
    <xf numFmtId="0" fontId="9" fillId="0" borderId="0" xfId="13" applyFont="1" applyBorder="1" applyAlignment="1"/>
    <xf numFmtId="0" fontId="15" fillId="0" borderId="0" xfId="13" applyFont="1" applyBorder="1" applyAlignment="1"/>
    <xf numFmtId="0" fontId="29" fillId="0" borderId="2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</cellXfs>
  <cellStyles count="41">
    <cellStyle name="Excel Built-in Normal" xfId="1"/>
    <cellStyle name="Excel Built-in Normal 1" xfId="6"/>
    <cellStyle name="Excel Built-in Normal 2" xfId="2"/>
    <cellStyle name="TableStyleLight1" xfId="5"/>
    <cellStyle name="Денежный 2" xfId="16"/>
    <cellStyle name="Обычный" xfId="0" builtinId="0"/>
    <cellStyle name="Обычный 2" xfId="7"/>
    <cellStyle name="Обычный 2 2" xfId="8"/>
    <cellStyle name="Обычный 2 2 2" xfId="29"/>
    <cellStyle name="Обычный 2 2 3" xfId="32"/>
    <cellStyle name="Обычный 2 2 4" xfId="24"/>
    <cellStyle name="Обычный 2 3" xfId="14"/>
    <cellStyle name="Обычный 2 3 2" xfId="33"/>
    <cellStyle name="Обычный 2 3 3" xfId="28"/>
    <cellStyle name="Обычный 2 4" xfId="20"/>
    <cellStyle name="Обычный 2 5" xfId="22"/>
    <cellStyle name="Обычный 3" xfId="4"/>
    <cellStyle name="Обычный 3 2" xfId="15"/>
    <cellStyle name="Обычный 3 2 2" xfId="35"/>
    <cellStyle name="Обычный 3 2 3" xfId="30"/>
    <cellStyle name="Обычный 3 2 4" xfId="40"/>
    <cellStyle name="Обычный 3 3" xfId="18"/>
    <cellStyle name="Обычный 3 3 2" xfId="34"/>
    <cellStyle name="Обычный 3 4" xfId="23"/>
    <cellStyle name="Обычный 4" xfId="3"/>
    <cellStyle name="Обычный 4 2" xfId="9"/>
    <cellStyle name="Обычный 4 2 2" xfId="37"/>
    <cellStyle name="Обычный 4 3" xfId="11"/>
    <cellStyle name="Обычный 4 3 2" xfId="36"/>
    <cellStyle name="Обычный 4 4" xfId="13"/>
    <cellStyle name="Обычный 4 4 2" xfId="19"/>
    <cellStyle name="Обычный 4 5" xfId="25"/>
    <cellStyle name="Обычный 4 6" xfId="39"/>
    <cellStyle name="Обычный 5" xfId="10"/>
    <cellStyle name="Обычный 5 2" xfId="38"/>
    <cellStyle name="Обычный 5 3" xfId="26"/>
    <cellStyle name="Обычный 6" xfId="12"/>
    <cellStyle name="Обычный 6 2" xfId="27"/>
    <cellStyle name="Обычный 7" xfId="17"/>
    <cellStyle name="Обычный 7 2" xfId="31"/>
    <cellStyle name="Обычный 8" xfId="21"/>
  </cellStyles>
  <dxfs count="192"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A0A0A0"/>
      <color rgb="FFA70105"/>
      <color rgb="FFFF66CC"/>
      <color rgb="FFCCFF99"/>
      <color rgb="FFFFCCCC"/>
      <color rgb="FF660066"/>
      <color rgb="FFFFFF66"/>
      <color rgb="FF3333CC"/>
      <color rgb="FFFBB323"/>
      <color rgb="FFFAEA1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Химия  </a:t>
            </a:r>
            <a:r>
              <a:rPr lang="ru-RU" baseline="0"/>
              <a:t>ОГЭ 2020 - 2015</a:t>
            </a:r>
            <a:endParaRPr lang="ru-RU"/>
          </a:p>
        </c:rich>
      </c:tx>
      <c:layout>
        <c:manualLayout>
          <c:xMode val="edge"/>
          <c:yMode val="edge"/>
          <c:x val="4.0051056156872752E-2"/>
          <c:y val="1.19545970932737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773059752427173E-2"/>
          <c:y val="6.7607631135660345E-2"/>
          <c:w val="0.97921983383982791"/>
          <c:h val="0.56738641776317134"/>
        </c:manualLayout>
      </c:layout>
      <c:lineChart>
        <c:grouping val="standard"/>
        <c:varyColors val="0"/>
        <c:ser>
          <c:idx val="11"/>
          <c:order val="0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'Химия-9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'Химия-9 диаграмма по районам'!$E$5:$E$130</c:f>
              <c:numCache>
                <c:formatCode>0,00</c:formatCode>
                <c:ptCount val="126"/>
                <c:pt idx="0">
                  <c:v>3.93</c:v>
                </c:pt>
                <c:pt idx="1">
                  <c:v>3.93</c:v>
                </c:pt>
                <c:pt idx="2">
                  <c:v>3.93</c:v>
                </c:pt>
                <c:pt idx="3">
                  <c:v>3.93</c:v>
                </c:pt>
                <c:pt idx="4">
                  <c:v>3.93</c:v>
                </c:pt>
                <c:pt idx="5">
                  <c:v>3.93</c:v>
                </c:pt>
                <c:pt idx="6">
                  <c:v>3.93</c:v>
                </c:pt>
                <c:pt idx="7">
                  <c:v>3.93</c:v>
                </c:pt>
                <c:pt idx="8">
                  <c:v>3.93</c:v>
                </c:pt>
                <c:pt idx="9">
                  <c:v>3.93</c:v>
                </c:pt>
                <c:pt idx="10">
                  <c:v>3.93</c:v>
                </c:pt>
                <c:pt idx="11">
                  <c:v>3.93</c:v>
                </c:pt>
                <c:pt idx="12">
                  <c:v>3.93</c:v>
                </c:pt>
                <c:pt idx="13">
                  <c:v>3.93</c:v>
                </c:pt>
                <c:pt idx="14">
                  <c:v>3.93</c:v>
                </c:pt>
                <c:pt idx="15">
                  <c:v>3.93</c:v>
                </c:pt>
                <c:pt idx="16">
                  <c:v>3.93</c:v>
                </c:pt>
                <c:pt idx="17">
                  <c:v>3.93</c:v>
                </c:pt>
                <c:pt idx="18">
                  <c:v>3.93</c:v>
                </c:pt>
                <c:pt idx="19">
                  <c:v>3.93</c:v>
                </c:pt>
                <c:pt idx="20">
                  <c:v>3.93</c:v>
                </c:pt>
                <c:pt idx="21">
                  <c:v>3.93</c:v>
                </c:pt>
                <c:pt idx="22">
                  <c:v>3.93</c:v>
                </c:pt>
                <c:pt idx="23">
                  <c:v>3.93</c:v>
                </c:pt>
                <c:pt idx="24">
                  <c:v>3.93</c:v>
                </c:pt>
                <c:pt idx="25">
                  <c:v>3.93</c:v>
                </c:pt>
                <c:pt idx="26">
                  <c:v>3.93</c:v>
                </c:pt>
                <c:pt idx="27">
                  <c:v>3.93</c:v>
                </c:pt>
                <c:pt idx="28">
                  <c:v>3.93</c:v>
                </c:pt>
                <c:pt idx="29">
                  <c:v>3.93</c:v>
                </c:pt>
                <c:pt idx="30">
                  <c:v>3.93</c:v>
                </c:pt>
                <c:pt idx="31">
                  <c:v>3.93</c:v>
                </c:pt>
                <c:pt idx="32">
                  <c:v>3.93</c:v>
                </c:pt>
                <c:pt idx="33">
                  <c:v>3.93</c:v>
                </c:pt>
                <c:pt idx="34">
                  <c:v>3.93</c:v>
                </c:pt>
                <c:pt idx="35">
                  <c:v>3.93</c:v>
                </c:pt>
                <c:pt idx="36">
                  <c:v>3.93</c:v>
                </c:pt>
                <c:pt idx="37">
                  <c:v>3.93</c:v>
                </c:pt>
                <c:pt idx="38">
                  <c:v>3.93</c:v>
                </c:pt>
                <c:pt idx="39">
                  <c:v>3.93</c:v>
                </c:pt>
                <c:pt idx="40">
                  <c:v>3.93</c:v>
                </c:pt>
                <c:pt idx="41">
                  <c:v>3.93</c:v>
                </c:pt>
                <c:pt idx="42">
                  <c:v>3.93</c:v>
                </c:pt>
                <c:pt idx="43">
                  <c:v>3.93</c:v>
                </c:pt>
                <c:pt idx="44">
                  <c:v>3.93</c:v>
                </c:pt>
                <c:pt idx="45">
                  <c:v>3.93</c:v>
                </c:pt>
                <c:pt idx="46">
                  <c:v>3.93</c:v>
                </c:pt>
                <c:pt idx="47">
                  <c:v>3.93</c:v>
                </c:pt>
                <c:pt idx="48">
                  <c:v>3.93</c:v>
                </c:pt>
                <c:pt idx="49">
                  <c:v>3.93</c:v>
                </c:pt>
                <c:pt idx="50">
                  <c:v>3.93</c:v>
                </c:pt>
                <c:pt idx="51">
                  <c:v>3.93</c:v>
                </c:pt>
                <c:pt idx="52">
                  <c:v>3.93</c:v>
                </c:pt>
                <c:pt idx="53">
                  <c:v>3.93</c:v>
                </c:pt>
                <c:pt idx="54">
                  <c:v>3.93</c:v>
                </c:pt>
                <c:pt idx="55">
                  <c:v>3.93</c:v>
                </c:pt>
                <c:pt idx="56">
                  <c:v>3.93</c:v>
                </c:pt>
                <c:pt idx="57">
                  <c:v>3.93</c:v>
                </c:pt>
                <c:pt idx="58">
                  <c:v>3.93</c:v>
                </c:pt>
                <c:pt idx="59">
                  <c:v>3.93</c:v>
                </c:pt>
                <c:pt idx="60">
                  <c:v>3.93</c:v>
                </c:pt>
                <c:pt idx="61">
                  <c:v>3.93</c:v>
                </c:pt>
                <c:pt idx="62">
                  <c:v>3.93</c:v>
                </c:pt>
                <c:pt idx="63">
                  <c:v>3.93</c:v>
                </c:pt>
                <c:pt idx="64">
                  <c:v>3.93</c:v>
                </c:pt>
                <c:pt idx="65">
                  <c:v>3.93</c:v>
                </c:pt>
                <c:pt idx="66">
                  <c:v>3.93</c:v>
                </c:pt>
                <c:pt idx="67">
                  <c:v>3.93</c:v>
                </c:pt>
                <c:pt idx="68">
                  <c:v>3.93</c:v>
                </c:pt>
                <c:pt idx="69">
                  <c:v>3.93</c:v>
                </c:pt>
                <c:pt idx="70">
                  <c:v>3.93</c:v>
                </c:pt>
                <c:pt idx="71">
                  <c:v>3.93</c:v>
                </c:pt>
                <c:pt idx="72">
                  <c:v>3.93</c:v>
                </c:pt>
                <c:pt idx="73">
                  <c:v>3.93</c:v>
                </c:pt>
                <c:pt idx="74">
                  <c:v>3.93</c:v>
                </c:pt>
                <c:pt idx="75">
                  <c:v>3.93</c:v>
                </c:pt>
                <c:pt idx="76">
                  <c:v>3.93</c:v>
                </c:pt>
                <c:pt idx="77">
                  <c:v>3.93</c:v>
                </c:pt>
                <c:pt idx="78">
                  <c:v>3.93</c:v>
                </c:pt>
                <c:pt idx="79">
                  <c:v>3.93</c:v>
                </c:pt>
                <c:pt idx="80">
                  <c:v>3.93</c:v>
                </c:pt>
                <c:pt idx="81">
                  <c:v>3.93</c:v>
                </c:pt>
                <c:pt idx="82">
                  <c:v>3.93</c:v>
                </c:pt>
                <c:pt idx="83">
                  <c:v>3.93</c:v>
                </c:pt>
                <c:pt idx="84">
                  <c:v>3.93</c:v>
                </c:pt>
                <c:pt idx="85">
                  <c:v>3.93</c:v>
                </c:pt>
                <c:pt idx="86">
                  <c:v>3.93</c:v>
                </c:pt>
                <c:pt idx="87">
                  <c:v>3.93</c:v>
                </c:pt>
                <c:pt idx="88">
                  <c:v>3.93</c:v>
                </c:pt>
                <c:pt idx="89">
                  <c:v>3.93</c:v>
                </c:pt>
                <c:pt idx="90">
                  <c:v>3.93</c:v>
                </c:pt>
                <c:pt idx="91">
                  <c:v>3.93</c:v>
                </c:pt>
                <c:pt idx="92">
                  <c:v>3.93</c:v>
                </c:pt>
                <c:pt idx="93">
                  <c:v>3.93</c:v>
                </c:pt>
                <c:pt idx="94">
                  <c:v>3.93</c:v>
                </c:pt>
                <c:pt idx="95">
                  <c:v>3.93</c:v>
                </c:pt>
                <c:pt idx="96">
                  <c:v>3.93</c:v>
                </c:pt>
                <c:pt idx="97">
                  <c:v>3.93</c:v>
                </c:pt>
                <c:pt idx="98">
                  <c:v>3.93</c:v>
                </c:pt>
                <c:pt idx="99">
                  <c:v>3.93</c:v>
                </c:pt>
                <c:pt idx="100">
                  <c:v>3.93</c:v>
                </c:pt>
                <c:pt idx="101">
                  <c:v>3.93</c:v>
                </c:pt>
                <c:pt idx="102">
                  <c:v>3.93</c:v>
                </c:pt>
                <c:pt idx="103">
                  <c:v>3.93</c:v>
                </c:pt>
                <c:pt idx="104">
                  <c:v>3.93</c:v>
                </c:pt>
                <c:pt idx="105">
                  <c:v>3.93</c:v>
                </c:pt>
                <c:pt idx="106">
                  <c:v>3.93</c:v>
                </c:pt>
                <c:pt idx="107">
                  <c:v>3.93</c:v>
                </c:pt>
                <c:pt idx="108">
                  <c:v>3.93</c:v>
                </c:pt>
                <c:pt idx="109">
                  <c:v>3.93</c:v>
                </c:pt>
                <c:pt idx="110">
                  <c:v>3.93</c:v>
                </c:pt>
                <c:pt idx="111">
                  <c:v>3.93</c:v>
                </c:pt>
                <c:pt idx="112">
                  <c:v>3.93</c:v>
                </c:pt>
                <c:pt idx="113">
                  <c:v>3.93</c:v>
                </c:pt>
                <c:pt idx="114">
                  <c:v>3.93</c:v>
                </c:pt>
                <c:pt idx="115">
                  <c:v>3.93</c:v>
                </c:pt>
                <c:pt idx="116">
                  <c:v>3.93</c:v>
                </c:pt>
                <c:pt idx="117">
                  <c:v>3.93</c:v>
                </c:pt>
                <c:pt idx="118">
                  <c:v>3.93</c:v>
                </c:pt>
                <c:pt idx="119">
                  <c:v>3.93</c:v>
                </c:pt>
                <c:pt idx="120">
                  <c:v>3.93</c:v>
                </c:pt>
                <c:pt idx="121">
                  <c:v>3.93</c:v>
                </c:pt>
                <c:pt idx="122">
                  <c:v>3.93</c:v>
                </c:pt>
                <c:pt idx="123">
                  <c:v>3.93</c:v>
                </c:pt>
                <c:pt idx="124">
                  <c:v>3.93</c:v>
                </c:pt>
                <c:pt idx="125">
                  <c:v>3.93</c:v>
                </c:pt>
              </c:numCache>
            </c:numRef>
          </c:val>
          <c:smooth val="0"/>
        </c:ser>
        <c:ser>
          <c:idx val="10"/>
          <c:order val="1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'Химия-9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'Химия-9 диаграмма по районам'!$D$5:$D$130</c:f>
              <c:numCache>
                <c:formatCode>0,00</c:formatCode>
                <c:ptCount val="126"/>
                <c:pt idx="1">
                  <c:v>3.5430599999999997</c:v>
                </c:pt>
                <c:pt idx="3">
                  <c:v>3.5660000000000003</c:v>
                </c:pt>
                <c:pt idx="4">
                  <c:v>3.6716000000000002</c:v>
                </c:pt>
                <c:pt idx="5">
                  <c:v>3.2631999999999994</c:v>
                </c:pt>
                <c:pt idx="8">
                  <c:v>3.6666999999999996</c:v>
                </c:pt>
                <c:pt idx="9">
                  <c:v>3.5478000000000005</c:v>
                </c:pt>
                <c:pt idx="10">
                  <c:v>3.8235250000000001</c:v>
                </c:pt>
                <c:pt idx="14">
                  <c:v>4.1367000000000012</c:v>
                </c:pt>
                <c:pt idx="15">
                  <c:v>4.2</c:v>
                </c:pt>
                <c:pt idx="16">
                  <c:v>3.7669999999999999</c:v>
                </c:pt>
                <c:pt idx="19">
                  <c:v>3.1903999999999995</c:v>
                </c:pt>
                <c:pt idx="25">
                  <c:v>3.8436500000000002</c:v>
                </c:pt>
                <c:pt idx="26">
                  <c:v>3.7067999999999994</c:v>
                </c:pt>
                <c:pt idx="29">
                  <c:v>4.4286000000000003</c:v>
                </c:pt>
                <c:pt idx="30">
                  <c:v>3.8572000000000002</c:v>
                </c:pt>
                <c:pt idx="32">
                  <c:v>3.3819999999999997</c:v>
                </c:pt>
                <c:pt idx="45">
                  <c:v>3.7976749999999999</c:v>
                </c:pt>
                <c:pt idx="53">
                  <c:v>3.8395999999999999</c:v>
                </c:pt>
                <c:pt idx="54">
                  <c:v>4</c:v>
                </c:pt>
                <c:pt idx="55">
                  <c:v>3.1902000000000004</c:v>
                </c:pt>
                <c:pt idx="63">
                  <c:v>4.1608999999999998</c:v>
                </c:pt>
                <c:pt idx="65">
                  <c:v>3.7228250000000003</c:v>
                </c:pt>
                <c:pt idx="67">
                  <c:v>3.7734000000000001</c:v>
                </c:pt>
                <c:pt idx="70">
                  <c:v>3.7620000000000005</c:v>
                </c:pt>
                <c:pt idx="74">
                  <c:v>3.2935000000000003</c:v>
                </c:pt>
                <c:pt idx="78">
                  <c:v>4.0623999999999993</c:v>
                </c:pt>
                <c:pt idx="82">
                  <c:v>3.7579857142857143</c:v>
                </c:pt>
                <c:pt idx="83">
                  <c:v>3.6197000000000004</c:v>
                </c:pt>
                <c:pt idx="90">
                  <c:v>4.0294000000000008</c:v>
                </c:pt>
                <c:pt idx="92">
                  <c:v>4.043099999999999</c:v>
                </c:pt>
                <c:pt idx="93">
                  <c:v>3.1304000000000003</c:v>
                </c:pt>
                <c:pt idx="94">
                  <c:v>3.3334000000000001</c:v>
                </c:pt>
                <c:pt idx="96">
                  <c:v>3.7273000000000001</c:v>
                </c:pt>
                <c:pt idx="97">
                  <c:v>3.7318000000000002</c:v>
                </c:pt>
                <c:pt idx="104">
                  <c:v>3.8734999999999995</c:v>
                </c:pt>
                <c:pt idx="106">
                  <c:v>3.7392000000000003</c:v>
                </c:pt>
                <c:pt idx="108">
                  <c:v>3.8635999999999999</c:v>
                </c:pt>
                <c:pt idx="110">
                  <c:v>4.0644999999999998</c:v>
                </c:pt>
                <c:pt idx="111">
                  <c:v>4.3075999999999999</c:v>
                </c:pt>
                <c:pt idx="112">
                  <c:v>4.1482999999999999</c:v>
                </c:pt>
                <c:pt idx="113">
                  <c:v>3</c:v>
                </c:pt>
                <c:pt idx="114">
                  <c:v>3.807175</c:v>
                </c:pt>
                <c:pt idx="118">
                  <c:v>4.2419000000000002</c:v>
                </c:pt>
                <c:pt idx="122">
                  <c:v>4.125</c:v>
                </c:pt>
                <c:pt idx="123">
                  <c:v>3.0554999999999994</c:v>
                </c:pt>
                <c:pt idx="125">
                  <c:v>3.8062999999999998</c:v>
                </c:pt>
              </c:numCache>
            </c:numRef>
          </c:val>
          <c:smooth val="0"/>
        </c:ser>
        <c:ser>
          <c:idx val="0"/>
          <c:order val="2"/>
          <c:tx>
            <c:v>2019 ср. балл по городу</c:v>
          </c:tx>
          <c:spPr>
            <a:ln w="25400" cap="rnd">
              <a:solidFill>
                <a:srgbClr val="A70105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'Химия-9 диаграмма'!$I$5:$I$130</c:f>
              <c:numCache>
                <c:formatCode>0,00</c:formatCode>
                <c:ptCount val="126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4.0999999999999996</c:v>
                </c:pt>
                <c:pt idx="23">
                  <c:v>4.0999999999999996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4.0999999999999996</c:v>
                </c:pt>
                <c:pt idx="27">
                  <c:v>4.0999999999999996</c:v>
                </c:pt>
                <c:pt idx="28">
                  <c:v>4.0999999999999996</c:v>
                </c:pt>
                <c:pt idx="29">
                  <c:v>4.0999999999999996</c:v>
                </c:pt>
                <c:pt idx="30">
                  <c:v>4.0999999999999996</c:v>
                </c:pt>
                <c:pt idx="31">
                  <c:v>4.0999999999999996</c:v>
                </c:pt>
                <c:pt idx="32">
                  <c:v>4.0999999999999996</c:v>
                </c:pt>
                <c:pt idx="33">
                  <c:v>4.0999999999999996</c:v>
                </c:pt>
                <c:pt idx="34">
                  <c:v>4.0999999999999996</c:v>
                </c:pt>
                <c:pt idx="35">
                  <c:v>4.0999999999999996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4.0999999999999996</c:v>
                </c:pt>
                <c:pt idx="40">
                  <c:v>4.0999999999999996</c:v>
                </c:pt>
                <c:pt idx="41">
                  <c:v>4.0999999999999996</c:v>
                </c:pt>
                <c:pt idx="42">
                  <c:v>4.0999999999999996</c:v>
                </c:pt>
                <c:pt idx="43">
                  <c:v>4.0999999999999996</c:v>
                </c:pt>
                <c:pt idx="44">
                  <c:v>4.0999999999999996</c:v>
                </c:pt>
                <c:pt idx="45">
                  <c:v>4.0999999999999996</c:v>
                </c:pt>
                <c:pt idx="46">
                  <c:v>4.0999999999999996</c:v>
                </c:pt>
                <c:pt idx="47">
                  <c:v>4.0999999999999996</c:v>
                </c:pt>
                <c:pt idx="48">
                  <c:v>4.0999999999999996</c:v>
                </c:pt>
                <c:pt idx="49">
                  <c:v>4.0999999999999996</c:v>
                </c:pt>
                <c:pt idx="50">
                  <c:v>4.0999999999999996</c:v>
                </c:pt>
                <c:pt idx="51">
                  <c:v>4.0999999999999996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4.0999999999999996</c:v>
                </c:pt>
                <c:pt idx="56">
                  <c:v>4.0999999999999996</c:v>
                </c:pt>
                <c:pt idx="57">
                  <c:v>4.0999999999999996</c:v>
                </c:pt>
                <c:pt idx="58">
                  <c:v>4.0999999999999996</c:v>
                </c:pt>
                <c:pt idx="59">
                  <c:v>4.0999999999999996</c:v>
                </c:pt>
                <c:pt idx="60">
                  <c:v>4.0999999999999996</c:v>
                </c:pt>
                <c:pt idx="61">
                  <c:v>4.0999999999999996</c:v>
                </c:pt>
                <c:pt idx="62">
                  <c:v>4.0999999999999996</c:v>
                </c:pt>
                <c:pt idx="63">
                  <c:v>4.0999999999999996</c:v>
                </c:pt>
                <c:pt idx="64">
                  <c:v>4.0999999999999996</c:v>
                </c:pt>
                <c:pt idx="65">
                  <c:v>4.0999999999999996</c:v>
                </c:pt>
                <c:pt idx="66">
                  <c:v>4.0999999999999996</c:v>
                </c:pt>
                <c:pt idx="67">
                  <c:v>4.0999999999999996</c:v>
                </c:pt>
                <c:pt idx="68">
                  <c:v>4.0999999999999996</c:v>
                </c:pt>
                <c:pt idx="69">
                  <c:v>4.0999999999999996</c:v>
                </c:pt>
                <c:pt idx="70">
                  <c:v>4.0999999999999996</c:v>
                </c:pt>
                <c:pt idx="71">
                  <c:v>4.0999999999999996</c:v>
                </c:pt>
                <c:pt idx="72">
                  <c:v>4.0999999999999996</c:v>
                </c:pt>
                <c:pt idx="73">
                  <c:v>4.0999999999999996</c:v>
                </c:pt>
                <c:pt idx="74">
                  <c:v>4.0999999999999996</c:v>
                </c:pt>
                <c:pt idx="75">
                  <c:v>4.0999999999999996</c:v>
                </c:pt>
                <c:pt idx="76">
                  <c:v>4.0999999999999996</c:v>
                </c:pt>
                <c:pt idx="77">
                  <c:v>4.0999999999999996</c:v>
                </c:pt>
                <c:pt idx="78">
                  <c:v>4.0999999999999996</c:v>
                </c:pt>
                <c:pt idx="79">
                  <c:v>4.0999999999999996</c:v>
                </c:pt>
                <c:pt idx="80">
                  <c:v>4.0999999999999996</c:v>
                </c:pt>
                <c:pt idx="81">
                  <c:v>4.0999999999999996</c:v>
                </c:pt>
                <c:pt idx="82">
                  <c:v>4.0999999999999996</c:v>
                </c:pt>
                <c:pt idx="83">
                  <c:v>4.0999999999999996</c:v>
                </c:pt>
                <c:pt idx="84">
                  <c:v>4.0999999999999996</c:v>
                </c:pt>
                <c:pt idx="85">
                  <c:v>4.0999999999999996</c:v>
                </c:pt>
                <c:pt idx="86">
                  <c:v>4.0999999999999996</c:v>
                </c:pt>
                <c:pt idx="87">
                  <c:v>4.0999999999999996</c:v>
                </c:pt>
                <c:pt idx="88">
                  <c:v>4.0999999999999996</c:v>
                </c:pt>
                <c:pt idx="89">
                  <c:v>4.0999999999999996</c:v>
                </c:pt>
                <c:pt idx="90">
                  <c:v>4.0999999999999996</c:v>
                </c:pt>
                <c:pt idx="91">
                  <c:v>4.0999999999999996</c:v>
                </c:pt>
                <c:pt idx="92">
                  <c:v>4.0999999999999996</c:v>
                </c:pt>
                <c:pt idx="93">
                  <c:v>4.0999999999999996</c:v>
                </c:pt>
                <c:pt idx="94">
                  <c:v>4.0999999999999996</c:v>
                </c:pt>
                <c:pt idx="95">
                  <c:v>4.0999999999999996</c:v>
                </c:pt>
                <c:pt idx="96">
                  <c:v>4.0999999999999996</c:v>
                </c:pt>
                <c:pt idx="97">
                  <c:v>4.0999999999999996</c:v>
                </c:pt>
                <c:pt idx="98">
                  <c:v>4.0999999999999996</c:v>
                </c:pt>
                <c:pt idx="99">
                  <c:v>4.0999999999999996</c:v>
                </c:pt>
                <c:pt idx="100">
                  <c:v>4.0999999999999996</c:v>
                </c:pt>
                <c:pt idx="101">
                  <c:v>4.0999999999999996</c:v>
                </c:pt>
                <c:pt idx="102">
                  <c:v>4.0999999999999996</c:v>
                </c:pt>
                <c:pt idx="103">
                  <c:v>4.0999999999999996</c:v>
                </c:pt>
                <c:pt idx="104">
                  <c:v>4.0999999999999996</c:v>
                </c:pt>
                <c:pt idx="105">
                  <c:v>4.0999999999999996</c:v>
                </c:pt>
                <c:pt idx="106">
                  <c:v>4.0999999999999996</c:v>
                </c:pt>
                <c:pt idx="107">
                  <c:v>4.0999999999999996</c:v>
                </c:pt>
                <c:pt idx="108">
                  <c:v>4.0999999999999996</c:v>
                </c:pt>
                <c:pt idx="109">
                  <c:v>4.0999999999999996</c:v>
                </c:pt>
                <c:pt idx="110">
                  <c:v>4.0999999999999996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4.0999999999999996</c:v>
                </c:pt>
                <c:pt idx="114">
                  <c:v>4.0999999999999996</c:v>
                </c:pt>
                <c:pt idx="115">
                  <c:v>4.0999999999999996</c:v>
                </c:pt>
                <c:pt idx="116">
                  <c:v>4.0999999999999996</c:v>
                </c:pt>
                <c:pt idx="117">
                  <c:v>4.0999999999999996</c:v>
                </c:pt>
                <c:pt idx="118">
                  <c:v>4.0999999999999996</c:v>
                </c:pt>
                <c:pt idx="119">
                  <c:v>4.0999999999999996</c:v>
                </c:pt>
                <c:pt idx="120">
                  <c:v>4.0999999999999996</c:v>
                </c:pt>
                <c:pt idx="121">
                  <c:v>4.0999999999999996</c:v>
                </c:pt>
                <c:pt idx="122">
                  <c:v>4.0999999999999996</c:v>
                </c:pt>
                <c:pt idx="123">
                  <c:v>4.0999999999999996</c:v>
                </c:pt>
                <c:pt idx="124">
                  <c:v>4.0999999999999996</c:v>
                </c:pt>
                <c:pt idx="125">
                  <c:v>4.0999999999999996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3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'Химия-9 диаграмма'!$H$5:$H$130</c:f>
              <c:numCache>
                <c:formatCode>0,00</c:formatCode>
                <c:ptCount val="126"/>
                <c:pt idx="0">
                  <c:v>3.91</c:v>
                </c:pt>
                <c:pt idx="1">
                  <c:v>4.3724999999999996</c:v>
                </c:pt>
                <c:pt idx="2">
                  <c:v>4.5</c:v>
                </c:pt>
                <c:pt idx="3">
                  <c:v>4</c:v>
                </c:pt>
                <c:pt idx="4">
                  <c:v>4.5599999999999996</c:v>
                </c:pt>
                <c:pt idx="5">
                  <c:v>4.67</c:v>
                </c:pt>
                <c:pt idx="6">
                  <c:v>4.33</c:v>
                </c:pt>
                <c:pt idx="7">
                  <c:v>4.29</c:v>
                </c:pt>
                <c:pt idx="8">
                  <c:v>4.43</c:v>
                </c:pt>
                <c:pt idx="9">
                  <c:v>4.2</c:v>
                </c:pt>
                <c:pt idx="10">
                  <c:v>4.1116666666666664</c:v>
                </c:pt>
                <c:pt idx="11">
                  <c:v>4.3899999999999997</c:v>
                </c:pt>
                <c:pt idx="12">
                  <c:v>4.42</c:v>
                </c:pt>
                <c:pt idx="13">
                  <c:v>4</c:v>
                </c:pt>
                <c:pt idx="14">
                  <c:v>3.5</c:v>
                </c:pt>
                <c:pt idx="15">
                  <c:v>4</c:v>
                </c:pt>
                <c:pt idx="16">
                  <c:v>3.85</c:v>
                </c:pt>
                <c:pt idx="17">
                  <c:v>4.43</c:v>
                </c:pt>
                <c:pt idx="19">
                  <c:v>4.45</c:v>
                </c:pt>
                <c:pt idx="20">
                  <c:v>4</c:v>
                </c:pt>
                <c:pt idx="21">
                  <c:v>4.5</c:v>
                </c:pt>
                <c:pt idx="23">
                  <c:v>4</c:v>
                </c:pt>
                <c:pt idx="24">
                  <c:v>3.8</c:v>
                </c:pt>
                <c:pt idx="25" formatCode="Основной">
                  <c:v>3.8699999999999992</c:v>
                </c:pt>
                <c:pt idx="26">
                  <c:v>4.43</c:v>
                </c:pt>
                <c:pt idx="27">
                  <c:v>4.09</c:v>
                </c:pt>
                <c:pt idx="28">
                  <c:v>4.5</c:v>
                </c:pt>
                <c:pt idx="29">
                  <c:v>4</c:v>
                </c:pt>
                <c:pt idx="30">
                  <c:v>3.97</c:v>
                </c:pt>
                <c:pt idx="31">
                  <c:v>4.29</c:v>
                </c:pt>
                <c:pt idx="32">
                  <c:v>4.0999999999999996</c:v>
                </c:pt>
                <c:pt idx="33">
                  <c:v>3.25</c:v>
                </c:pt>
                <c:pt idx="35">
                  <c:v>3.47</c:v>
                </c:pt>
                <c:pt idx="36">
                  <c:v>4.33</c:v>
                </c:pt>
                <c:pt idx="37">
                  <c:v>3.91</c:v>
                </c:pt>
                <c:pt idx="38">
                  <c:v>3</c:v>
                </c:pt>
                <c:pt idx="39">
                  <c:v>4.2</c:v>
                </c:pt>
                <c:pt idx="40">
                  <c:v>3.25</c:v>
                </c:pt>
                <c:pt idx="41">
                  <c:v>3</c:v>
                </c:pt>
                <c:pt idx="42">
                  <c:v>5</c:v>
                </c:pt>
                <c:pt idx="43">
                  <c:v>3.3</c:v>
                </c:pt>
                <c:pt idx="44" formatCode="Основной">
                  <c:v>3.57</c:v>
                </c:pt>
                <c:pt idx="45">
                  <c:v>4.1511111111111108</c:v>
                </c:pt>
                <c:pt idx="46">
                  <c:v>4.1900000000000004</c:v>
                </c:pt>
                <c:pt idx="47">
                  <c:v>3.5</c:v>
                </c:pt>
                <c:pt idx="48">
                  <c:v>4</c:v>
                </c:pt>
                <c:pt idx="49">
                  <c:v>5</c:v>
                </c:pt>
                <c:pt idx="50">
                  <c:v>4.29</c:v>
                </c:pt>
                <c:pt idx="51">
                  <c:v>4.5</c:v>
                </c:pt>
                <c:pt idx="52">
                  <c:v>4.1100000000000003</c:v>
                </c:pt>
                <c:pt idx="53">
                  <c:v>4.17</c:v>
                </c:pt>
                <c:pt idx="54">
                  <c:v>4</c:v>
                </c:pt>
                <c:pt idx="55">
                  <c:v>4.5599999999999996</c:v>
                </c:pt>
                <c:pt idx="56">
                  <c:v>3.63</c:v>
                </c:pt>
                <c:pt idx="58">
                  <c:v>4</c:v>
                </c:pt>
                <c:pt idx="59">
                  <c:v>4.67</c:v>
                </c:pt>
                <c:pt idx="60">
                  <c:v>5</c:v>
                </c:pt>
                <c:pt idx="61">
                  <c:v>4</c:v>
                </c:pt>
                <c:pt idx="62">
                  <c:v>3.5</c:v>
                </c:pt>
                <c:pt idx="63">
                  <c:v>3</c:v>
                </c:pt>
                <c:pt idx="64">
                  <c:v>4.5999999999999996</c:v>
                </c:pt>
                <c:pt idx="65">
                  <c:v>3.9786666666666668</c:v>
                </c:pt>
                <c:pt idx="66">
                  <c:v>4</c:v>
                </c:pt>
                <c:pt idx="67">
                  <c:v>4.41</c:v>
                </c:pt>
                <c:pt idx="68">
                  <c:v>4.3600000000000003</c:v>
                </c:pt>
                <c:pt idx="69">
                  <c:v>3.88</c:v>
                </c:pt>
                <c:pt idx="70">
                  <c:v>4.1399999999999997</c:v>
                </c:pt>
                <c:pt idx="71">
                  <c:v>3.71</c:v>
                </c:pt>
                <c:pt idx="72">
                  <c:v>4.5</c:v>
                </c:pt>
                <c:pt idx="74">
                  <c:v>4</c:v>
                </c:pt>
                <c:pt idx="75">
                  <c:v>4.25</c:v>
                </c:pt>
                <c:pt idx="76">
                  <c:v>4.75</c:v>
                </c:pt>
                <c:pt idx="77">
                  <c:v>3</c:v>
                </c:pt>
                <c:pt idx="78">
                  <c:v>4</c:v>
                </c:pt>
                <c:pt idx="79">
                  <c:v>3</c:v>
                </c:pt>
                <c:pt idx="80">
                  <c:v>3.8</c:v>
                </c:pt>
                <c:pt idx="81" formatCode="Основной">
                  <c:v>3.88</c:v>
                </c:pt>
                <c:pt idx="82">
                  <c:v>4.0920689655172415</c:v>
                </c:pt>
                <c:pt idx="83">
                  <c:v>3.81</c:v>
                </c:pt>
                <c:pt idx="84">
                  <c:v>4.33</c:v>
                </c:pt>
                <c:pt idx="85">
                  <c:v>4.03</c:v>
                </c:pt>
                <c:pt idx="86">
                  <c:v>3.63</c:v>
                </c:pt>
                <c:pt idx="87">
                  <c:v>4</c:v>
                </c:pt>
                <c:pt idx="88">
                  <c:v>3.73</c:v>
                </c:pt>
                <c:pt idx="89">
                  <c:v>4.03</c:v>
                </c:pt>
                <c:pt idx="90">
                  <c:v>4.33</c:v>
                </c:pt>
                <c:pt idx="91">
                  <c:v>3.91</c:v>
                </c:pt>
                <c:pt idx="92">
                  <c:v>4.1100000000000003</c:v>
                </c:pt>
                <c:pt idx="93">
                  <c:v>4.75</c:v>
                </c:pt>
                <c:pt idx="94">
                  <c:v>4.4000000000000004</c:v>
                </c:pt>
                <c:pt idx="95">
                  <c:v>4.1399999999999997</c:v>
                </c:pt>
                <c:pt idx="97">
                  <c:v>4.1500000000000004</c:v>
                </c:pt>
                <c:pt idx="98">
                  <c:v>3.64</c:v>
                </c:pt>
                <c:pt idx="100">
                  <c:v>4.2</c:v>
                </c:pt>
                <c:pt idx="101">
                  <c:v>3.5</c:v>
                </c:pt>
                <c:pt idx="102">
                  <c:v>3.5</c:v>
                </c:pt>
                <c:pt idx="103">
                  <c:v>4.3600000000000003</c:v>
                </c:pt>
                <c:pt idx="104">
                  <c:v>4</c:v>
                </c:pt>
                <c:pt idx="105">
                  <c:v>4.21</c:v>
                </c:pt>
                <c:pt idx="106">
                  <c:v>4.59</c:v>
                </c:pt>
                <c:pt idx="107">
                  <c:v>3.4</c:v>
                </c:pt>
                <c:pt idx="108">
                  <c:v>3.83</c:v>
                </c:pt>
                <c:pt idx="109">
                  <c:v>4.03</c:v>
                </c:pt>
                <c:pt idx="110">
                  <c:v>4.58</c:v>
                </c:pt>
                <c:pt idx="111">
                  <c:v>4.75</c:v>
                </c:pt>
                <c:pt idx="112">
                  <c:v>4.4000000000000004</c:v>
                </c:pt>
                <c:pt idx="113" formatCode="Основной">
                  <c:v>4.33</c:v>
                </c:pt>
                <c:pt idx="114">
                  <c:v>4.0150000000000006</c:v>
                </c:pt>
                <c:pt idx="115">
                  <c:v>4.1399999999999997</c:v>
                </c:pt>
                <c:pt idx="116">
                  <c:v>4</c:v>
                </c:pt>
                <c:pt idx="118">
                  <c:v>3.71</c:v>
                </c:pt>
                <c:pt idx="119">
                  <c:v>4.41</c:v>
                </c:pt>
                <c:pt idx="120">
                  <c:v>4.08</c:v>
                </c:pt>
                <c:pt idx="121">
                  <c:v>3.95</c:v>
                </c:pt>
                <c:pt idx="123" formatCode="Основной">
                  <c:v>4.2300000000000004</c:v>
                </c:pt>
                <c:pt idx="125" formatCode="Основной">
                  <c:v>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4"/>
          <c:tx>
            <c:v>2018 ср. балл по городу</c:v>
          </c:tx>
          <c:spPr>
            <a:ln w="28575" cap="rnd">
              <a:solidFill>
                <a:srgbClr val="FAEA16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'Химия-9 диаграмма'!$M$5:$M$130</c:f>
              <c:numCache>
                <c:formatCode>Основной</c:formatCode>
                <c:ptCount val="126"/>
                <c:pt idx="0">
                  <c:v>4.13</c:v>
                </c:pt>
                <c:pt idx="1">
                  <c:v>4.13</c:v>
                </c:pt>
                <c:pt idx="2">
                  <c:v>4.13</c:v>
                </c:pt>
                <c:pt idx="3">
                  <c:v>4.13</c:v>
                </c:pt>
                <c:pt idx="4">
                  <c:v>4.13</c:v>
                </c:pt>
                <c:pt idx="5">
                  <c:v>4.13</c:v>
                </c:pt>
                <c:pt idx="6">
                  <c:v>4.13</c:v>
                </c:pt>
                <c:pt idx="7">
                  <c:v>4.13</c:v>
                </c:pt>
                <c:pt idx="8">
                  <c:v>4.13</c:v>
                </c:pt>
                <c:pt idx="9">
                  <c:v>4.13</c:v>
                </c:pt>
                <c:pt idx="10">
                  <c:v>4.13</c:v>
                </c:pt>
                <c:pt idx="11">
                  <c:v>4.13</c:v>
                </c:pt>
                <c:pt idx="12">
                  <c:v>4.13</c:v>
                </c:pt>
                <c:pt idx="13">
                  <c:v>4.13</c:v>
                </c:pt>
                <c:pt idx="14">
                  <c:v>4.13</c:v>
                </c:pt>
                <c:pt idx="15">
                  <c:v>4.13</c:v>
                </c:pt>
                <c:pt idx="16">
                  <c:v>4.13</c:v>
                </c:pt>
                <c:pt idx="17">
                  <c:v>4.13</c:v>
                </c:pt>
                <c:pt idx="18">
                  <c:v>4.13</c:v>
                </c:pt>
                <c:pt idx="19">
                  <c:v>4.13</c:v>
                </c:pt>
                <c:pt idx="20">
                  <c:v>4.13</c:v>
                </c:pt>
                <c:pt idx="21">
                  <c:v>4.13</c:v>
                </c:pt>
                <c:pt idx="22">
                  <c:v>4.13</c:v>
                </c:pt>
                <c:pt idx="23">
                  <c:v>4.13</c:v>
                </c:pt>
                <c:pt idx="24">
                  <c:v>4.13</c:v>
                </c:pt>
                <c:pt idx="25">
                  <c:v>4.13</c:v>
                </c:pt>
                <c:pt idx="26">
                  <c:v>4.13</c:v>
                </c:pt>
                <c:pt idx="27">
                  <c:v>4.13</c:v>
                </c:pt>
                <c:pt idx="28">
                  <c:v>4.13</c:v>
                </c:pt>
                <c:pt idx="29">
                  <c:v>4.13</c:v>
                </c:pt>
                <c:pt idx="30">
                  <c:v>4.13</c:v>
                </c:pt>
                <c:pt idx="31">
                  <c:v>4.13</c:v>
                </c:pt>
                <c:pt idx="32">
                  <c:v>4.13</c:v>
                </c:pt>
                <c:pt idx="33">
                  <c:v>4.13</c:v>
                </c:pt>
                <c:pt idx="34">
                  <c:v>4.13</c:v>
                </c:pt>
                <c:pt idx="35">
                  <c:v>4.13</c:v>
                </c:pt>
                <c:pt idx="36">
                  <c:v>4.13</c:v>
                </c:pt>
                <c:pt idx="37">
                  <c:v>4.13</c:v>
                </c:pt>
                <c:pt idx="38">
                  <c:v>4.13</c:v>
                </c:pt>
                <c:pt idx="39">
                  <c:v>4.13</c:v>
                </c:pt>
                <c:pt idx="40">
                  <c:v>4.13</c:v>
                </c:pt>
                <c:pt idx="41">
                  <c:v>4.13</c:v>
                </c:pt>
                <c:pt idx="42">
                  <c:v>4.13</c:v>
                </c:pt>
                <c:pt idx="43">
                  <c:v>4.13</c:v>
                </c:pt>
                <c:pt idx="44">
                  <c:v>4.13</c:v>
                </c:pt>
                <c:pt idx="45">
                  <c:v>4.13</c:v>
                </c:pt>
                <c:pt idx="46">
                  <c:v>4.13</c:v>
                </c:pt>
                <c:pt idx="47">
                  <c:v>4.13</c:v>
                </c:pt>
                <c:pt idx="48">
                  <c:v>4.13</c:v>
                </c:pt>
                <c:pt idx="49">
                  <c:v>4.13</c:v>
                </c:pt>
                <c:pt idx="50">
                  <c:v>4.13</c:v>
                </c:pt>
                <c:pt idx="51">
                  <c:v>4.13</c:v>
                </c:pt>
                <c:pt idx="52">
                  <c:v>4.13</c:v>
                </c:pt>
                <c:pt idx="53">
                  <c:v>4.13</c:v>
                </c:pt>
                <c:pt idx="54">
                  <c:v>4.13</c:v>
                </c:pt>
                <c:pt idx="55">
                  <c:v>4.13</c:v>
                </c:pt>
                <c:pt idx="56">
                  <c:v>4.13</c:v>
                </c:pt>
                <c:pt idx="57">
                  <c:v>4.13</c:v>
                </c:pt>
                <c:pt idx="58">
                  <c:v>4.13</c:v>
                </c:pt>
                <c:pt idx="59">
                  <c:v>4.13</c:v>
                </c:pt>
                <c:pt idx="60">
                  <c:v>4.13</c:v>
                </c:pt>
                <c:pt idx="61">
                  <c:v>4.13</c:v>
                </c:pt>
                <c:pt idx="62">
                  <c:v>4.13</c:v>
                </c:pt>
                <c:pt idx="63">
                  <c:v>4.13</c:v>
                </c:pt>
                <c:pt idx="64">
                  <c:v>4.13</c:v>
                </c:pt>
                <c:pt idx="65">
                  <c:v>4.13</c:v>
                </c:pt>
                <c:pt idx="66">
                  <c:v>4.13</c:v>
                </c:pt>
                <c:pt idx="67">
                  <c:v>4.13</c:v>
                </c:pt>
                <c:pt idx="68">
                  <c:v>4.13</c:v>
                </c:pt>
                <c:pt idx="69">
                  <c:v>4.13</c:v>
                </c:pt>
                <c:pt idx="70">
                  <c:v>4.13</c:v>
                </c:pt>
                <c:pt idx="71">
                  <c:v>4.13</c:v>
                </c:pt>
                <c:pt idx="72">
                  <c:v>4.13</c:v>
                </c:pt>
                <c:pt idx="73">
                  <c:v>4.13</c:v>
                </c:pt>
                <c:pt idx="74">
                  <c:v>4.13</c:v>
                </c:pt>
                <c:pt idx="75">
                  <c:v>4.13</c:v>
                </c:pt>
                <c:pt idx="76">
                  <c:v>4.13</c:v>
                </c:pt>
                <c:pt idx="77">
                  <c:v>4.13</c:v>
                </c:pt>
                <c:pt idx="78">
                  <c:v>4.13</c:v>
                </c:pt>
                <c:pt idx="79">
                  <c:v>4.13</c:v>
                </c:pt>
                <c:pt idx="80">
                  <c:v>4.13</c:v>
                </c:pt>
                <c:pt idx="81">
                  <c:v>4.13</c:v>
                </c:pt>
                <c:pt idx="82">
                  <c:v>4.13</c:v>
                </c:pt>
                <c:pt idx="83">
                  <c:v>4.13</c:v>
                </c:pt>
                <c:pt idx="84">
                  <c:v>4.13</c:v>
                </c:pt>
                <c:pt idx="85">
                  <c:v>4.13</c:v>
                </c:pt>
                <c:pt idx="86">
                  <c:v>4.13</c:v>
                </c:pt>
                <c:pt idx="87">
                  <c:v>4.13</c:v>
                </c:pt>
                <c:pt idx="88">
                  <c:v>4.13</c:v>
                </c:pt>
                <c:pt idx="89">
                  <c:v>4.13</c:v>
                </c:pt>
                <c:pt idx="90">
                  <c:v>4.13</c:v>
                </c:pt>
                <c:pt idx="91">
                  <c:v>4.13</c:v>
                </c:pt>
                <c:pt idx="92">
                  <c:v>4.13</c:v>
                </c:pt>
                <c:pt idx="93">
                  <c:v>4.13</c:v>
                </c:pt>
                <c:pt idx="94">
                  <c:v>4.13</c:v>
                </c:pt>
                <c:pt idx="95">
                  <c:v>4.13</c:v>
                </c:pt>
                <c:pt idx="96">
                  <c:v>4.13</c:v>
                </c:pt>
                <c:pt idx="97">
                  <c:v>4.13</c:v>
                </c:pt>
                <c:pt idx="98">
                  <c:v>4.13</c:v>
                </c:pt>
                <c:pt idx="99">
                  <c:v>4.13</c:v>
                </c:pt>
                <c:pt idx="100">
                  <c:v>4.13</c:v>
                </c:pt>
                <c:pt idx="101">
                  <c:v>4.13</c:v>
                </c:pt>
                <c:pt idx="102">
                  <c:v>4.13</c:v>
                </c:pt>
                <c:pt idx="103">
                  <c:v>4.13</c:v>
                </c:pt>
                <c:pt idx="104">
                  <c:v>4.13</c:v>
                </c:pt>
                <c:pt idx="105">
                  <c:v>4.13</c:v>
                </c:pt>
                <c:pt idx="106">
                  <c:v>4.13</c:v>
                </c:pt>
                <c:pt idx="107">
                  <c:v>4.13</c:v>
                </c:pt>
                <c:pt idx="108">
                  <c:v>4.13</c:v>
                </c:pt>
                <c:pt idx="109">
                  <c:v>4.13</c:v>
                </c:pt>
                <c:pt idx="110">
                  <c:v>4.13</c:v>
                </c:pt>
                <c:pt idx="111">
                  <c:v>4.13</c:v>
                </c:pt>
                <c:pt idx="112">
                  <c:v>4.13</c:v>
                </c:pt>
                <c:pt idx="113">
                  <c:v>4.13</c:v>
                </c:pt>
                <c:pt idx="114">
                  <c:v>4.13</c:v>
                </c:pt>
                <c:pt idx="115">
                  <c:v>4.13</c:v>
                </c:pt>
                <c:pt idx="116">
                  <c:v>4.13</c:v>
                </c:pt>
                <c:pt idx="117">
                  <c:v>4.13</c:v>
                </c:pt>
                <c:pt idx="118">
                  <c:v>4.13</c:v>
                </c:pt>
                <c:pt idx="119">
                  <c:v>4.13</c:v>
                </c:pt>
                <c:pt idx="120">
                  <c:v>4.13</c:v>
                </c:pt>
                <c:pt idx="121">
                  <c:v>4.13</c:v>
                </c:pt>
                <c:pt idx="122">
                  <c:v>4.13</c:v>
                </c:pt>
                <c:pt idx="123">
                  <c:v>4.13</c:v>
                </c:pt>
                <c:pt idx="124">
                  <c:v>4.13</c:v>
                </c:pt>
                <c:pt idx="125">
                  <c:v>4.13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5"/>
          <c:tx>
            <c:v>2018 ср. балл ОУ</c:v>
          </c:tx>
          <c:spPr>
            <a:ln w="25400" cap="rnd">
              <a:solidFill>
                <a:srgbClr val="FBB323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'Химия-9 диаграмма'!$L$5:$L$130</c:f>
              <c:numCache>
                <c:formatCode>0,00</c:formatCode>
                <c:ptCount val="126"/>
                <c:pt idx="0">
                  <c:v>3.94</c:v>
                </c:pt>
                <c:pt idx="1">
                  <c:v>4.2213750000000001</c:v>
                </c:pt>
                <c:pt idx="2">
                  <c:v>4.32</c:v>
                </c:pt>
                <c:pt idx="3">
                  <c:v>4.2220000000000004</c:v>
                </c:pt>
                <c:pt idx="4">
                  <c:v>4.5</c:v>
                </c:pt>
                <c:pt idx="5">
                  <c:v>3.91</c:v>
                </c:pt>
                <c:pt idx="6">
                  <c:v>4.625</c:v>
                </c:pt>
                <c:pt idx="7">
                  <c:v>3.75</c:v>
                </c:pt>
                <c:pt idx="8">
                  <c:v>4</c:v>
                </c:pt>
                <c:pt idx="9">
                  <c:v>4.444</c:v>
                </c:pt>
                <c:pt idx="10">
                  <c:v>4.073428571428571</c:v>
                </c:pt>
                <c:pt idx="11">
                  <c:v>4.6840000000000002</c:v>
                </c:pt>
                <c:pt idx="12">
                  <c:v>4.1760000000000002</c:v>
                </c:pt>
                <c:pt idx="15">
                  <c:v>4.2</c:v>
                </c:pt>
                <c:pt idx="16">
                  <c:v>4.1428571428571432</c:v>
                </c:pt>
                <c:pt idx="17">
                  <c:v>4.5</c:v>
                </c:pt>
                <c:pt idx="18">
                  <c:v>4</c:v>
                </c:pt>
                <c:pt idx="19">
                  <c:v>4.3330000000000002</c:v>
                </c:pt>
                <c:pt idx="20">
                  <c:v>3.625</c:v>
                </c:pt>
                <c:pt idx="21">
                  <c:v>3</c:v>
                </c:pt>
                <c:pt idx="25">
                  <c:v>3.892105263157895</c:v>
                </c:pt>
                <c:pt idx="26">
                  <c:v>4.375</c:v>
                </c:pt>
                <c:pt idx="27">
                  <c:v>4.0949999999999998</c:v>
                </c:pt>
                <c:pt idx="28">
                  <c:v>4.5780000000000003</c:v>
                </c:pt>
                <c:pt idx="29">
                  <c:v>3.5</c:v>
                </c:pt>
                <c:pt idx="30">
                  <c:v>4.2629999999999999</c:v>
                </c:pt>
                <c:pt idx="31">
                  <c:v>4.0519999999999996</c:v>
                </c:pt>
                <c:pt idx="32">
                  <c:v>3.875</c:v>
                </c:pt>
                <c:pt idx="33">
                  <c:v>4</c:v>
                </c:pt>
                <c:pt idx="34">
                  <c:v>3</c:v>
                </c:pt>
                <c:pt idx="35">
                  <c:v>3.7690000000000001</c:v>
                </c:pt>
                <c:pt idx="36">
                  <c:v>3</c:v>
                </c:pt>
                <c:pt idx="37">
                  <c:v>4</c:v>
                </c:pt>
                <c:pt idx="38">
                  <c:v>3.6659999999999999</c:v>
                </c:pt>
                <c:pt idx="39">
                  <c:v>4.6660000000000004</c:v>
                </c:pt>
                <c:pt idx="40">
                  <c:v>4</c:v>
                </c:pt>
                <c:pt idx="41">
                  <c:v>3</c:v>
                </c:pt>
                <c:pt idx="42">
                  <c:v>4.1109999999999998</c:v>
                </c:pt>
                <c:pt idx="43">
                  <c:v>3.8</c:v>
                </c:pt>
                <c:pt idx="44">
                  <c:v>4.2</c:v>
                </c:pt>
                <c:pt idx="45">
                  <c:v>4.0402222222222219</c:v>
                </c:pt>
                <c:pt idx="46">
                  <c:v>4.25</c:v>
                </c:pt>
                <c:pt idx="47">
                  <c:v>3.8</c:v>
                </c:pt>
                <c:pt idx="48">
                  <c:v>4.0709999999999997</c:v>
                </c:pt>
                <c:pt idx="49">
                  <c:v>4</c:v>
                </c:pt>
                <c:pt idx="50">
                  <c:v>4.4800000000000004</c:v>
                </c:pt>
                <c:pt idx="51">
                  <c:v>3.9</c:v>
                </c:pt>
                <c:pt idx="52">
                  <c:v>4</c:v>
                </c:pt>
                <c:pt idx="53">
                  <c:v>3.923</c:v>
                </c:pt>
                <c:pt idx="54">
                  <c:v>4</c:v>
                </c:pt>
                <c:pt idx="55">
                  <c:v>3</c:v>
                </c:pt>
                <c:pt idx="56">
                  <c:v>3.75</c:v>
                </c:pt>
                <c:pt idx="57">
                  <c:v>3.8</c:v>
                </c:pt>
                <c:pt idx="59">
                  <c:v>4.5709999999999997</c:v>
                </c:pt>
                <c:pt idx="60">
                  <c:v>5</c:v>
                </c:pt>
                <c:pt idx="61">
                  <c:v>4</c:v>
                </c:pt>
                <c:pt idx="62">
                  <c:v>3.4289999999999998</c:v>
                </c:pt>
                <c:pt idx="63">
                  <c:v>4.25</c:v>
                </c:pt>
                <c:pt idx="64">
                  <c:v>4.5</c:v>
                </c:pt>
                <c:pt idx="65">
                  <c:v>4.4198571428571425</c:v>
                </c:pt>
                <c:pt idx="66">
                  <c:v>4.4290000000000003</c:v>
                </c:pt>
                <c:pt idx="67">
                  <c:v>4.5449999999999999</c:v>
                </c:pt>
                <c:pt idx="68">
                  <c:v>4.6660000000000004</c:v>
                </c:pt>
                <c:pt idx="69">
                  <c:v>4.3849999999999998</c:v>
                </c:pt>
                <c:pt idx="70">
                  <c:v>4.5830000000000002</c:v>
                </c:pt>
                <c:pt idx="71">
                  <c:v>4</c:v>
                </c:pt>
                <c:pt idx="72">
                  <c:v>4.6660000000000004</c:v>
                </c:pt>
                <c:pt idx="74">
                  <c:v>4.2220000000000004</c:v>
                </c:pt>
                <c:pt idx="75">
                  <c:v>5</c:v>
                </c:pt>
                <c:pt idx="76">
                  <c:v>4.3330000000000002</c:v>
                </c:pt>
                <c:pt idx="77">
                  <c:v>5</c:v>
                </c:pt>
                <c:pt idx="78">
                  <c:v>3.8330000000000002</c:v>
                </c:pt>
                <c:pt idx="80">
                  <c:v>4.0910000000000002</c:v>
                </c:pt>
                <c:pt idx="81">
                  <c:v>4.125</c:v>
                </c:pt>
                <c:pt idx="82">
                  <c:v>4.0504586206896551</c:v>
                </c:pt>
                <c:pt idx="83">
                  <c:v>4.0999999999999996</c:v>
                </c:pt>
                <c:pt idx="85">
                  <c:v>4.37</c:v>
                </c:pt>
                <c:pt idx="86">
                  <c:v>4</c:v>
                </c:pt>
                <c:pt idx="87">
                  <c:v>3.7770000000000001</c:v>
                </c:pt>
                <c:pt idx="88">
                  <c:v>3.8719999999999999</c:v>
                </c:pt>
                <c:pt idx="89">
                  <c:v>4.3630000000000004</c:v>
                </c:pt>
                <c:pt idx="90">
                  <c:v>4.5</c:v>
                </c:pt>
                <c:pt idx="91">
                  <c:v>4</c:v>
                </c:pt>
                <c:pt idx="92">
                  <c:v>4.5999999999999996</c:v>
                </c:pt>
                <c:pt idx="93">
                  <c:v>4.4000000000000004</c:v>
                </c:pt>
                <c:pt idx="94">
                  <c:v>4.5999999999999996</c:v>
                </c:pt>
                <c:pt idx="95">
                  <c:v>3.75</c:v>
                </c:pt>
                <c:pt idx="97">
                  <c:v>4.0910000000000002</c:v>
                </c:pt>
                <c:pt idx="98">
                  <c:v>4</c:v>
                </c:pt>
                <c:pt idx="99">
                  <c:v>4</c:v>
                </c:pt>
                <c:pt idx="100">
                  <c:v>3.75</c:v>
                </c:pt>
                <c:pt idx="101">
                  <c:v>3</c:v>
                </c:pt>
                <c:pt idx="102">
                  <c:v>3.2723</c:v>
                </c:pt>
                <c:pt idx="103">
                  <c:v>4.077</c:v>
                </c:pt>
                <c:pt idx="104">
                  <c:v>4.1429999999999998</c:v>
                </c:pt>
                <c:pt idx="105">
                  <c:v>4.1660000000000004</c:v>
                </c:pt>
                <c:pt idx="106">
                  <c:v>4.7619999999999996</c:v>
                </c:pt>
                <c:pt idx="107">
                  <c:v>3.6659999999999999</c:v>
                </c:pt>
                <c:pt idx="108">
                  <c:v>3.0710000000000002</c:v>
                </c:pt>
                <c:pt idx="109">
                  <c:v>4.125</c:v>
                </c:pt>
                <c:pt idx="110">
                  <c:v>4.0830000000000002</c:v>
                </c:pt>
                <c:pt idx="111">
                  <c:v>4</c:v>
                </c:pt>
                <c:pt idx="112">
                  <c:v>4.625</c:v>
                </c:pt>
                <c:pt idx="113">
                  <c:v>4.3</c:v>
                </c:pt>
                <c:pt idx="114">
                  <c:v>3.7470555555555558</c:v>
                </c:pt>
                <c:pt idx="115">
                  <c:v>3.923</c:v>
                </c:pt>
                <c:pt idx="116">
                  <c:v>4.077</c:v>
                </c:pt>
                <c:pt idx="118">
                  <c:v>3.25</c:v>
                </c:pt>
                <c:pt idx="119">
                  <c:v>4.25</c:v>
                </c:pt>
                <c:pt idx="120">
                  <c:v>3.25</c:v>
                </c:pt>
                <c:pt idx="121">
                  <c:v>3.9375</c:v>
                </c:pt>
                <c:pt idx="122" formatCode="Основной">
                  <c:v>3.4</c:v>
                </c:pt>
                <c:pt idx="123">
                  <c:v>4.6360000000000001</c:v>
                </c:pt>
                <c:pt idx="124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6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'Химия-9 диаграмма'!$Q$5:$Q$130</c:f>
              <c:numCache>
                <c:formatCode>Основной</c:formatCode>
                <c:ptCount val="126"/>
                <c:pt idx="0" formatCode="0,00">
                  <c:v>4.03</c:v>
                </c:pt>
                <c:pt idx="1">
                  <c:v>4.03</c:v>
                </c:pt>
                <c:pt idx="2" formatCode="0,00">
                  <c:v>4.03</c:v>
                </c:pt>
                <c:pt idx="3" formatCode="0,00">
                  <c:v>4.03</c:v>
                </c:pt>
                <c:pt idx="4" formatCode="0,00">
                  <c:v>4.03</c:v>
                </c:pt>
                <c:pt idx="5" formatCode="0,00">
                  <c:v>4.03</c:v>
                </c:pt>
                <c:pt idx="6" formatCode="0,00">
                  <c:v>4.03</c:v>
                </c:pt>
                <c:pt idx="7" formatCode="0,00">
                  <c:v>4.03</c:v>
                </c:pt>
                <c:pt idx="8" formatCode="0,00">
                  <c:v>4.03</c:v>
                </c:pt>
                <c:pt idx="9" formatCode="0,00">
                  <c:v>4.03</c:v>
                </c:pt>
                <c:pt idx="10" formatCode="0,00">
                  <c:v>4.03</c:v>
                </c:pt>
                <c:pt idx="11" formatCode="0,00">
                  <c:v>4.03</c:v>
                </c:pt>
                <c:pt idx="12" formatCode="0,00">
                  <c:v>4.03</c:v>
                </c:pt>
                <c:pt idx="13" formatCode="0,00">
                  <c:v>4.03</c:v>
                </c:pt>
                <c:pt idx="14" formatCode="0,00">
                  <c:v>4.03</c:v>
                </c:pt>
                <c:pt idx="15" formatCode="0,00">
                  <c:v>4.03</c:v>
                </c:pt>
                <c:pt idx="16" formatCode="0,00">
                  <c:v>4.03</c:v>
                </c:pt>
                <c:pt idx="17" formatCode="0,00">
                  <c:v>4.03</c:v>
                </c:pt>
                <c:pt idx="18" formatCode="0,00">
                  <c:v>4.03</c:v>
                </c:pt>
                <c:pt idx="19" formatCode="0,00">
                  <c:v>4.03</c:v>
                </c:pt>
                <c:pt idx="20" formatCode="0,00">
                  <c:v>4.03</c:v>
                </c:pt>
                <c:pt idx="21" formatCode="0,00">
                  <c:v>4.03</c:v>
                </c:pt>
                <c:pt idx="22" formatCode="0,00">
                  <c:v>4.03</c:v>
                </c:pt>
                <c:pt idx="23" formatCode="0,00">
                  <c:v>4.03</c:v>
                </c:pt>
                <c:pt idx="24" formatCode="0,00">
                  <c:v>4.03</c:v>
                </c:pt>
                <c:pt idx="25" formatCode="0,00">
                  <c:v>4.03</c:v>
                </c:pt>
                <c:pt idx="26" formatCode="0,00">
                  <c:v>4.03</c:v>
                </c:pt>
                <c:pt idx="27" formatCode="0,00">
                  <c:v>4.03</c:v>
                </c:pt>
                <c:pt idx="28" formatCode="0,00">
                  <c:v>4.03</c:v>
                </c:pt>
                <c:pt idx="29" formatCode="0,00">
                  <c:v>4.03</c:v>
                </c:pt>
                <c:pt idx="30" formatCode="0,00">
                  <c:v>4.03</c:v>
                </c:pt>
                <c:pt idx="31" formatCode="0,00">
                  <c:v>4.03</c:v>
                </c:pt>
                <c:pt idx="32" formatCode="0,00">
                  <c:v>4.03</c:v>
                </c:pt>
                <c:pt idx="33" formatCode="0,00">
                  <c:v>4.03</c:v>
                </c:pt>
                <c:pt idx="34" formatCode="0,00">
                  <c:v>4.03</c:v>
                </c:pt>
                <c:pt idx="35" formatCode="0,00">
                  <c:v>4.03</c:v>
                </c:pt>
                <c:pt idx="36" formatCode="0,00">
                  <c:v>4.03</c:v>
                </c:pt>
                <c:pt idx="37" formatCode="0,00">
                  <c:v>4.03</c:v>
                </c:pt>
                <c:pt idx="38" formatCode="0,00">
                  <c:v>4.03</c:v>
                </c:pt>
                <c:pt idx="39" formatCode="0,00">
                  <c:v>4.03</c:v>
                </c:pt>
                <c:pt idx="40" formatCode="0,00">
                  <c:v>4.03</c:v>
                </c:pt>
                <c:pt idx="41" formatCode="0,00">
                  <c:v>4.03</c:v>
                </c:pt>
                <c:pt idx="42" formatCode="0,00">
                  <c:v>4.03</c:v>
                </c:pt>
                <c:pt idx="43" formatCode="0,00">
                  <c:v>4.03</c:v>
                </c:pt>
                <c:pt idx="44" formatCode="0,00">
                  <c:v>4.03</c:v>
                </c:pt>
                <c:pt idx="45" formatCode="0,00">
                  <c:v>4.03</c:v>
                </c:pt>
                <c:pt idx="46" formatCode="0,00">
                  <c:v>4.03</c:v>
                </c:pt>
                <c:pt idx="47" formatCode="0,00">
                  <c:v>4.03</c:v>
                </c:pt>
                <c:pt idx="48" formatCode="0,00">
                  <c:v>4.03</c:v>
                </c:pt>
                <c:pt idx="49" formatCode="0,00">
                  <c:v>4.03</c:v>
                </c:pt>
                <c:pt idx="50" formatCode="0,00">
                  <c:v>4.03</c:v>
                </c:pt>
                <c:pt idx="51" formatCode="0,00">
                  <c:v>4.03</c:v>
                </c:pt>
                <c:pt idx="52" formatCode="0,00">
                  <c:v>4.03</c:v>
                </c:pt>
                <c:pt idx="53" formatCode="0,00">
                  <c:v>4.03</c:v>
                </c:pt>
                <c:pt idx="54" formatCode="0,00">
                  <c:v>4.03</c:v>
                </c:pt>
                <c:pt idx="55" formatCode="0,00">
                  <c:v>4.03</c:v>
                </c:pt>
                <c:pt idx="56" formatCode="0,00">
                  <c:v>4.03</c:v>
                </c:pt>
                <c:pt idx="57" formatCode="0,00">
                  <c:v>4.03</c:v>
                </c:pt>
                <c:pt idx="58" formatCode="0,00">
                  <c:v>4.03</c:v>
                </c:pt>
                <c:pt idx="59" formatCode="0,00">
                  <c:v>4.03</c:v>
                </c:pt>
                <c:pt idx="60" formatCode="0,00">
                  <c:v>4.03</c:v>
                </c:pt>
                <c:pt idx="61" formatCode="0,00">
                  <c:v>4.03</c:v>
                </c:pt>
                <c:pt idx="62" formatCode="0,00">
                  <c:v>4.03</c:v>
                </c:pt>
                <c:pt idx="63" formatCode="0,00">
                  <c:v>4.03</c:v>
                </c:pt>
                <c:pt idx="64" formatCode="0,00">
                  <c:v>4.03</c:v>
                </c:pt>
                <c:pt idx="65" formatCode="0,00">
                  <c:v>4.03</c:v>
                </c:pt>
                <c:pt idx="66" formatCode="0,00">
                  <c:v>4.03</c:v>
                </c:pt>
                <c:pt idx="67" formatCode="0,00">
                  <c:v>4.03</c:v>
                </c:pt>
                <c:pt idx="68" formatCode="0,00">
                  <c:v>4.03</c:v>
                </c:pt>
                <c:pt idx="69" formatCode="0,00">
                  <c:v>4.03</c:v>
                </c:pt>
                <c:pt idx="70" formatCode="0,00">
                  <c:v>4.03</c:v>
                </c:pt>
                <c:pt idx="71" formatCode="0,00">
                  <c:v>4.03</c:v>
                </c:pt>
                <c:pt idx="72" formatCode="0,00">
                  <c:v>4.03</c:v>
                </c:pt>
                <c:pt idx="73" formatCode="0,00">
                  <c:v>4.03</c:v>
                </c:pt>
                <c:pt idx="74" formatCode="0,00">
                  <c:v>4.03</c:v>
                </c:pt>
                <c:pt idx="75" formatCode="0,00">
                  <c:v>4.03</c:v>
                </c:pt>
                <c:pt idx="76" formatCode="0,00">
                  <c:v>4.03</c:v>
                </c:pt>
                <c:pt idx="77" formatCode="0,00">
                  <c:v>4.03</c:v>
                </c:pt>
                <c:pt idx="78" formatCode="0,00">
                  <c:v>4.03</c:v>
                </c:pt>
                <c:pt idx="79" formatCode="0,00">
                  <c:v>4.03</c:v>
                </c:pt>
                <c:pt idx="80" formatCode="0,00">
                  <c:v>4.03</c:v>
                </c:pt>
                <c:pt idx="81" formatCode="0,00">
                  <c:v>4.03</c:v>
                </c:pt>
                <c:pt idx="82" formatCode="0,00">
                  <c:v>4.03</c:v>
                </c:pt>
                <c:pt idx="83" formatCode="0,00">
                  <c:v>4.03</c:v>
                </c:pt>
                <c:pt idx="84" formatCode="0,00">
                  <c:v>4.03</c:v>
                </c:pt>
                <c:pt idx="85" formatCode="0,00">
                  <c:v>4.03</c:v>
                </c:pt>
                <c:pt idx="86" formatCode="0,00">
                  <c:v>4.03</c:v>
                </c:pt>
                <c:pt idx="87" formatCode="0,00">
                  <c:v>4.03</c:v>
                </c:pt>
                <c:pt idx="88" formatCode="0,00">
                  <c:v>4.03</c:v>
                </c:pt>
                <c:pt idx="89" formatCode="0,00">
                  <c:v>4.03</c:v>
                </c:pt>
                <c:pt idx="90" formatCode="0,00">
                  <c:v>4.03</c:v>
                </c:pt>
                <c:pt idx="91" formatCode="0,00">
                  <c:v>4.03</c:v>
                </c:pt>
                <c:pt idx="92" formatCode="0,00">
                  <c:v>4.03</c:v>
                </c:pt>
                <c:pt idx="93" formatCode="0,00">
                  <c:v>4.03</c:v>
                </c:pt>
                <c:pt idx="94" formatCode="0,00">
                  <c:v>4.03</c:v>
                </c:pt>
                <c:pt idx="95" formatCode="0,00">
                  <c:v>4.03</c:v>
                </c:pt>
                <c:pt idx="96" formatCode="0,00">
                  <c:v>4.03</c:v>
                </c:pt>
                <c:pt idx="97" formatCode="0,00">
                  <c:v>4.03</c:v>
                </c:pt>
                <c:pt idx="98" formatCode="0,00">
                  <c:v>4.03</c:v>
                </c:pt>
                <c:pt idx="99" formatCode="0,00">
                  <c:v>4.03</c:v>
                </c:pt>
                <c:pt idx="100" formatCode="0,00">
                  <c:v>4.03</c:v>
                </c:pt>
                <c:pt idx="101" formatCode="0,00">
                  <c:v>4.03</c:v>
                </c:pt>
                <c:pt idx="102" formatCode="0,00">
                  <c:v>4.03</c:v>
                </c:pt>
                <c:pt idx="103" formatCode="0,00">
                  <c:v>4.03</c:v>
                </c:pt>
                <c:pt idx="104" formatCode="0,00">
                  <c:v>4.03</c:v>
                </c:pt>
                <c:pt idx="105" formatCode="0,00">
                  <c:v>4.03</c:v>
                </c:pt>
                <c:pt idx="106" formatCode="0,00">
                  <c:v>4.03</c:v>
                </c:pt>
                <c:pt idx="107" formatCode="0,00">
                  <c:v>4.03</c:v>
                </c:pt>
                <c:pt idx="108" formatCode="0,00">
                  <c:v>4.03</c:v>
                </c:pt>
                <c:pt idx="109" formatCode="0,00">
                  <c:v>4.03</c:v>
                </c:pt>
                <c:pt idx="110" formatCode="0,00">
                  <c:v>4.03</c:v>
                </c:pt>
                <c:pt idx="111" formatCode="0,00">
                  <c:v>4.03</c:v>
                </c:pt>
                <c:pt idx="112" formatCode="0,00">
                  <c:v>4.03</c:v>
                </c:pt>
                <c:pt idx="113" formatCode="0,00">
                  <c:v>4.03</c:v>
                </c:pt>
                <c:pt idx="114" formatCode="0,00">
                  <c:v>4.03</c:v>
                </c:pt>
                <c:pt idx="115" formatCode="0,00">
                  <c:v>4.03</c:v>
                </c:pt>
                <c:pt idx="116" formatCode="0,00">
                  <c:v>4.03</c:v>
                </c:pt>
                <c:pt idx="117" formatCode="0,00">
                  <c:v>4.03</c:v>
                </c:pt>
                <c:pt idx="118" formatCode="0,00">
                  <c:v>4.03</c:v>
                </c:pt>
                <c:pt idx="119" formatCode="0,00">
                  <c:v>4.03</c:v>
                </c:pt>
                <c:pt idx="120" formatCode="0,00">
                  <c:v>4.03</c:v>
                </c:pt>
                <c:pt idx="121" formatCode="0,00">
                  <c:v>4.03</c:v>
                </c:pt>
                <c:pt idx="122" formatCode="0,00">
                  <c:v>4.03</c:v>
                </c:pt>
                <c:pt idx="123" formatCode="0,00">
                  <c:v>4.03</c:v>
                </c:pt>
                <c:pt idx="124" formatCode="0,00">
                  <c:v>4.03</c:v>
                </c:pt>
                <c:pt idx="125" formatCode="0,00">
                  <c:v>4.03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7"/>
          <c:tx>
            <c:v>2017 ср. балл ОУ</c:v>
          </c:tx>
          <c:spPr>
            <a:ln w="25400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'Химия-9 диаграмма'!$P$4:$P$130</c:f>
              <c:numCache>
                <c:formatCode>0,00</c:formatCode>
                <c:ptCount val="127"/>
                <c:pt idx="0">
                  <c:v>3.9255454545454547</c:v>
                </c:pt>
                <c:pt idx="1">
                  <c:v>4.1399999999999997</c:v>
                </c:pt>
                <c:pt idx="2">
                  <c:v>4.0412499999999998</c:v>
                </c:pt>
                <c:pt idx="3">
                  <c:v>4.08</c:v>
                </c:pt>
                <c:pt idx="4">
                  <c:v>4.33</c:v>
                </c:pt>
                <c:pt idx="5">
                  <c:v>4.3</c:v>
                </c:pt>
                <c:pt idx="6">
                  <c:v>4.1100000000000003</c:v>
                </c:pt>
                <c:pt idx="7">
                  <c:v>4.0999999999999996</c:v>
                </c:pt>
                <c:pt idx="8">
                  <c:v>3.31</c:v>
                </c:pt>
                <c:pt idx="9">
                  <c:v>3.77</c:v>
                </c:pt>
                <c:pt idx="10">
                  <c:v>4.33</c:v>
                </c:pt>
                <c:pt idx="11">
                  <c:v>3.6569230769230763</c:v>
                </c:pt>
                <c:pt idx="12">
                  <c:v>4.55</c:v>
                </c:pt>
                <c:pt idx="13">
                  <c:v>3.71</c:v>
                </c:pt>
                <c:pt idx="14">
                  <c:v>3</c:v>
                </c:pt>
                <c:pt idx="16">
                  <c:v>4</c:v>
                </c:pt>
                <c:pt idx="17">
                  <c:v>3.73</c:v>
                </c:pt>
                <c:pt idx="18">
                  <c:v>3.75</c:v>
                </c:pt>
                <c:pt idx="19">
                  <c:v>2.86</c:v>
                </c:pt>
                <c:pt idx="20">
                  <c:v>4.1100000000000003</c:v>
                </c:pt>
                <c:pt idx="21">
                  <c:v>4</c:v>
                </c:pt>
                <c:pt idx="22">
                  <c:v>3.33</c:v>
                </c:pt>
                <c:pt idx="23">
                  <c:v>4.33</c:v>
                </c:pt>
                <c:pt idx="24">
                  <c:v>3</c:v>
                </c:pt>
                <c:pt idx="25">
                  <c:v>3.17</c:v>
                </c:pt>
                <c:pt idx="26">
                  <c:v>3.8852941176470588</c:v>
                </c:pt>
                <c:pt idx="27">
                  <c:v>4</c:v>
                </c:pt>
                <c:pt idx="28">
                  <c:v>4</c:v>
                </c:pt>
                <c:pt idx="29">
                  <c:v>4.32</c:v>
                </c:pt>
                <c:pt idx="31">
                  <c:v>3.92</c:v>
                </c:pt>
                <c:pt idx="32">
                  <c:v>4.38</c:v>
                </c:pt>
                <c:pt idx="33">
                  <c:v>3.75</c:v>
                </c:pt>
                <c:pt idx="34">
                  <c:v>3.86</c:v>
                </c:pt>
                <c:pt idx="36">
                  <c:v>3.5</c:v>
                </c:pt>
                <c:pt idx="37">
                  <c:v>3.5</c:v>
                </c:pt>
                <c:pt idx="38">
                  <c:v>4</c:v>
                </c:pt>
                <c:pt idx="39">
                  <c:v>2</c:v>
                </c:pt>
                <c:pt idx="40">
                  <c:v>4.5</c:v>
                </c:pt>
                <c:pt idx="41">
                  <c:v>3.8</c:v>
                </c:pt>
                <c:pt idx="42">
                  <c:v>4</c:v>
                </c:pt>
                <c:pt idx="43">
                  <c:v>4.33</c:v>
                </c:pt>
                <c:pt idx="44">
                  <c:v>4.33</c:v>
                </c:pt>
                <c:pt idx="45">
                  <c:v>3.86</c:v>
                </c:pt>
                <c:pt idx="46">
                  <c:v>3.9200000000000008</c:v>
                </c:pt>
                <c:pt idx="47">
                  <c:v>3.82</c:v>
                </c:pt>
                <c:pt idx="48">
                  <c:v>4</c:v>
                </c:pt>
                <c:pt idx="49">
                  <c:v>3.92</c:v>
                </c:pt>
                <c:pt idx="50">
                  <c:v>4.5</c:v>
                </c:pt>
                <c:pt idx="51">
                  <c:v>4.21</c:v>
                </c:pt>
                <c:pt idx="52">
                  <c:v>4.41</c:v>
                </c:pt>
                <c:pt idx="53">
                  <c:v>4.1900000000000004</c:v>
                </c:pt>
                <c:pt idx="54">
                  <c:v>4.25</c:v>
                </c:pt>
                <c:pt idx="55">
                  <c:v>3.86</c:v>
                </c:pt>
                <c:pt idx="56">
                  <c:v>4</c:v>
                </c:pt>
                <c:pt idx="57">
                  <c:v>3.13</c:v>
                </c:pt>
                <c:pt idx="58">
                  <c:v>3.67</c:v>
                </c:pt>
                <c:pt idx="59">
                  <c:v>3</c:v>
                </c:pt>
                <c:pt idx="60">
                  <c:v>4.5</c:v>
                </c:pt>
                <c:pt idx="61">
                  <c:v>3</c:v>
                </c:pt>
                <c:pt idx="62">
                  <c:v>3.75</c:v>
                </c:pt>
                <c:pt idx="63">
                  <c:v>3.2</c:v>
                </c:pt>
                <c:pt idx="64">
                  <c:v>4.67</c:v>
                </c:pt>
                <c:pt idx="65">
                  <c:v>4.4000000000000004</c:v>
                </c:pt>
                <c:pt idx="66">
                  <c:v>4.0657142857142858</c:v>
                </c:pt>
                <c:pt idx="67">
                  <c:v>4</c:v>
                </c:pt>
                <c:pt idx="68">
                  <c:v>4.21</c:v>
                </c:pt>
                <c:pt idx="69">
                  <c:v>4.25</c:v>
                </c:pt>
                <c:pt idx="70">
                  <c:v>3.93</c:v>
                </c:pt>
                <c:pt idx="71">
                  <c:v>4.17</c:v>
                </c:pt>
                <c:pt idx="72">
                  <c:v>3.57</c:v>
                </c:pt>
                <c:pt idx="73">
                  <c:v>5</c:v>
                </c:pt>
                <c:pt idx="74">
                  <c:v>3.5</c:v>
                </c:pt>
                <c:pt idx="75">
                  <c:v>3.43</c:v>
                </c:pt>
                <c:pt idx="77">
                  <c:v>4.08</c:v>
                </c:pt>
                <c:pt idx="79">
                  <c:v>4.5</c:v>
                </c:pt>
                <c:pt idx="80">
                  <c:v>4</c:v>
                </c:pt>
                <c:pt idx="81">
                  <c:v>4.17</c:v>
                </c:pt>
                <c:pt idx="82">
                  <c:v>4.1100000000000003</c:v>
                </c:pt>
                <c:pt idx="83">
                  <c:v>3.9593103448275864</c:v>
                </c:pt>
                <c:pt idx="84">
                  <c:v>3.83</c:v>
                </c:pt>
                <c:pt idx="86">
                  <c:v>4.1100000000000003</c:v>
                </c:pt>
                <c:pt idx="87">
                  <c:v>4</c:v>
                </c:pt>
                <c:pt idx="88">
                  <c:v>3.8</c:v>
                </c:pt>
                <c:pt idx="89">
                  <c:v>3.78</c:v>
                </c:pt>
                <c:pt idx="90">
                  <c:v>4.21</c:v>
                </c:pt>
                <c:pt idx="91">
                  <c:v>4.33</c:v>
                </c:pt>
                <c:pt idx="92">
                  <c:v>3.56</c:v>
                </c:pt>
                <c:pt idx="93">
                  <c:v>4.78</c:v>
                </c:pt>
                <c:pt idx="94">
                  <c:v>4.71</c:v>
                </c:pt>
                <c:pt idx="95">
                  <c:v>4.42</c:v>
                </c:pt>
                <c:pt idx="96">
                  <c:v>4.5</c:v>
                </c:pt>
                <c:pt idx="98">
                  <c:v>3.86</c:v>
                </c:pt>
                <c:pt idx="99">
                  <c:v>3.5</c:v>
                </c:pt>
                <c:pt idx="100">
                  <c:v>3</c:v>
                </c:pt>
                <c:pt idx="101">
                  <c:v>3</c:v>
                </c:pt>
                <c:pt idx="102">
                  <c:v>3.8</c:v>
                </c:pt>
                <c:pt idx="103">
                  <c:v>3.73</c:v>
                </c:pt>
                <c:pt idx="104">
                  <c:v>4</c:v>
                </c:pt>
                <c:pt idx="105">
                  <c:v>4.1100000000000003</c:v>
                </c:pt>
                <c:pt idx="106">
                  <c:v>4.08</c:v>
                </c:pt>
                <c:pt idx="107">
                  <c:v>3.94</c:v>
                </c:pt>
                <c:pt idx="108">
                  <c:v>4</c:v>
                </c:pt>
                <c:pt idx="109">
                  <c:v>3.64</c:v>
                </c:pt>
                <c:pt idx="110">
                  <c:v>4</c:v>
                </c:pt>
                <c:pt idx="111">
                  <c:v>4.29</c:v>
                </c:pt>
                <c:pt idx="112">
                  <c:v>4.17</c:v>
                </c:pt>
                <c:pt idx="113">
                  <c:v>4.42</c:v>
                </c:pt>
                <c:pt idx="114">
                  <c:v>3.25</c:v>
                </c:pt>
                <c:pt idx="115">
                  <c:v>3.9609999999999994</c:v>
                </c:pt>
                <c:pt idx="116">
                  <c:v>4.74</c:v>
                </c:pt>
                <c:pt idx="117">
                  <c:v>4.05</c:v>
                </c:pt>
                <c:pt idx="119">
                  <c:v>4</c:v>
                </c:pt>
                <c:pt idx="120">
                  <c:v>4.58</c:v>
                </c:pt>
                <c:pt idx="121">
                  <c:v>3.8</c:v>
                </c:pt>
                <c:pt idx="122">
                  <c:v>4.42</c:v>
                </c:pt>
                <c:pt idx="123">
                  <c:v>3</c:v>
                </c:pt>
                <c:pt idx="124">
                  <c:v>4.6900000000000004</c:v>
                </c:pt>
                <c:pt idx="125">
                  <c:v>3</c:v>
                </c:pt>
                <c:pt idx="126">
                  <c:v>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8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'Химия-9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'Химия-9 диаграмма'!$U$5:$U$130</c:f>
              <c:numCache>
                <c:formatCode>Основной</c:formatCode>
                <c:ptCount val="126"/>
                <c:pt idx="0">
                  <c:v>3.83</c:v>
                </c:pt>
                <c:pt idx="1">
                  <c:v>3.83</c:v>
                </c:pt>
                <c:pt idx="2">
                  <c:v>3.83</c:v>
                </c:pt>
                <c:pt idx="3">
                  <c:v>3.83</c:v>
                </c:pt>
                <c:pt idx="4">
                  <c:v>3.83</c:v>
                </c:pt>
                <c:pt idx="5">
                  <c:v>3.83</c:v>
                </c:pt>
                <c:pt idx="6">
                  <c:v>3.83</c:v>
                </c:pt>
                <c:pt idx="7">
                  <c:v>3.83</c:v>
                </c:pt>
                <c:pt idx="8">
                  <c:v>3.83</c:v>
                </c:pt>
                <c:pt idx="9">
                  <c:v>3.83</c:v>
                </c:pt>
                <c:pt idx="10" formatCode="0,00">
                  <c:v>3.83</c:v>
                </c:pt>
                <c:pt idx="11">
                  <c:v>3.83</c:v>
                </c:pt>
                <c:pt idx="12">
                  <c:v>3.83</c:v>
                </c:pt>
                <c:pt idx="13">
                  <c:v>3.83</c:v>
                </c:pt>
                <c:pt idx="14">
                  <c:v>3.83</c:v>
                </c:pt>
                <c:pt idx="15">
                  <c:v>3.83</c:v>
                </c:pt>
                <c:pt idx="16">
                  <c:v>3.83</c:v>
                </c:pt>
                <c:pt idx="17">
                  <c:v>3.83</c:v>
                </c:pt>
                <c:pt idx="18">
                  <c:v>3.83</c:v>
                </c:pt>
                <c:pt idx="19">
                  <c:v>3.83</c:v>
                </c:pt>
                <c:pt idx="20">
                  <c:v>3.83</c:v>
                </c:pt>
                <c:pt idx="21">
                  <c:v>3.83</c:v>
                </c:pt>
                <c:pt idx="22">
                  <c:v>3.83</c:v>
                </c:pt>
                <c:pt idx="23">
                  <c:v>3.83</c:v>
                </c:pt>
                <c:pt idx="24">
                  <c:v>3.83</c:v>
                </c:pt>
                <c:pt idx="25" formatCode="0,00">
                  <c:v>3.83</c:v>
                </c:pt>
                <c:pt idx="26">
                  <c:v>3.83</c:v>
                </c:pt>
                <c:pt idx="27">
                  <c:v>3.83</c:v>
                </c:pt>
                <c:pt idx="28">
                  <c:v>3.83</c:v>
                </c:pt>
                <c:pt idx="29">
                  <c:v>3.83</c:v>
                </c:pt>
                <c:pt idx="30">
                  <c:v>3.83</c:v>
                </c:pt>
                <c:pt idx="31">
                  <c:v>3.83</c:v>
                </c:pt>
                <c:pt idx="32">
                  <c:v>3.83</c:v>
                </c:pt>
                <c:pt idx="33">
                  <c:v>3.83</c:v>
                </c:pt>
                <c:pt idx="34">
                  <c:v>3.83</c:v>
                </c:pt>
                <c:pt idx="35">
                  <c:v>3.83</c:v>
                </c:pt>
                <c:pt idx="36">
                  <c:v>3.83</c:v>
                </c:pt>
                <c:pt idx="37">
                  <c:v>3.83</c:v>
                </c:pt>
                <c:pt idx="38">
                  <c:v>3.83</c:v>
                </c:pt>
                <c:pt idx="39">
                  <c:v>3.83</c:v>
                </c:pt>
                <c:pt idx="40">
                  <c:v>3.83</c:v>
                </c:pt>
                <c:pt idx="41">
                  <c:v>3.83</c:v>
                </c:pt>
                <c:pt idx="42">
                  <c:v>3.83</c:v>
                </c:pt>
                <c:pt idx="43">
                  <c:v>3.83</c:v>
                </c:pt>
                <c:pt idx="44">
                  <c:v>3.83</c:v>
                </c:pt>
                <c:pt idx="45" formatCode="0,00">
                  <c:v>3.83</c:v>
                </c:pt>
                <c:pt idx="46">
                  <c:v>3.83</c:v>
                </c:pt>
                <c:pt idx="47">
                  <c:v>3.83</c:v>
                </c:pt>
                <c:pt idx="48">
                  <c:v>3.83</c:v>
                </c:pt>
                <c:pt idx="49">
                  <c:v>3.83</c:v>
                </c:pt>
                <c:pt idx="50">
                  <c:v>3.83</c:v>
                </c:pt>
                <c:pt idx="51">
                  <c:v>3.83</c:v>
                </c:pt>
                <c:pt idx="52">
                  <c:v>3.83</c:v>
                </c:pt>
                <c:pt idx="53">
                  <c:v>3.83</c:v>
                </c:pt>
                <c:pt idx="54">
                  <c:v>3.83</c:v>
                </c:pt>
                <c:pt idx="55">
                  <c:v>3.83</c:v>
                </c:pt>
                <c:pt idx="56">
                  <c:v>3.83</c:v>
                </c:pt>
                <c:pt idx="57">
                  <c:v>3.83</c:v>
                </c:pt>
                <c:pt idx="58">
                  <c:v>3.83</c:v>
                </c:pt>
                <c:pt idx="59">
                  <c:v>3.83</c:v>
                </c:pt>
                <c:pt idx="60">
                  <c:v>3.83</c:v>
                </c:pt>
                <c:pt idx="61">
                  <c:v>3.83</c:v>
                </c:pt>
                <c:pt idx="62">
                  <c:v>3.83</c:v>
                </c:pt>
                <c:pt idx="63">
                  <c:v>3.83</c:v>
                </c:pt>
                <c:pt idx="64">
                  <c:v>3.83</c:v>
                </c:pt>
                <c:pt idx="65" formatCode="0,00">
                  <c:v>3.83</c:v>
                </c:pt>
                <c:pt idx="66">
                  <c:v>3.83</c:v>
                </c:pt>
                <c:pt idx="67">
                  <c:v>3.83</c:v>
                </c:pt>
                <c:pt idx="68">
                  <c:v>3.83</c:v>
                </c:pt>
                <c:pt idx="69">
                  <c:v>3.83</c:v>
                </c:pt>
                <c:pt idx="70">
                  <c:v>3.83</c:v>
                </c:pt>
                <c:pt idx="71">
                  <c:v>3.83</c:v>
                </c:pt>
                <c:pt idx="72">
                  <c:v>3.83</c:v>
                </c:pt>
                <c:pt idx="73">
                  <c:v>3.83</c:v>
                </c:pt>
                <c:pt idx="74">
                  <c:v>3.83</c:v>
                </c:pt>
                <c:pt idx="75">
                  <c:v>3.83</c:v>
                </c:pt>
                <c:pt idx="76">
                  <c:v>3.83</c:v>
                </c:pt>
                <c:pt idx="77">
                  <c:v>3.83</c:v>
                </c:pt>
                <c:pt idx="78">
                  <c:v>3.83</c:v>
                </c:pt>
                <c:pt idx="79">
                  <c:v>3.83</c:v>
                </c:pt>
                <c:pt idx="80">
                  <c:v>3.83</c:v>
                </c:pt>
                <c:pt idx="81">
                  <c:v>3.83</c:v>
                </c:pt>
                <c:pt idx="82" formatCode="0,00">
                  <c:v>3.83</c:v>
                </c:pt>
                <c:pt idx="83">
                  <c:v>3.83</c:v>
                </c:pt>
                <c:pt idx="85">
                  <c:v>3.83</c:v>
                </c:pt>
                <c:pt idx="86">
                  <c:v>3.83</c:v>
                </c:pt>
                <c:pt idx="87">
                  <c:v>3.83</c:v>
                </c:pt>
                <c:pt idx="88">
                  <c:v>3.83</c:v>
                </c:pt>
                <c:pt idx="89">
                  <c:v>3.83</c:v>
                </c:pt>
                <c:pt idx="90">
                  <c:v>3.83</c:v>
                </c:pt>
                <c:pt idx="91">
                  <c:v>3.83</c:v>
                </c:pt>
                <c:pt idx="92">
                  <c:v>3.83</c:v>
                </c:pt>
                <c:pt idx="93">
                  <c:v>3.83</c:v>
                </c:pt>
                <c:pt idx="94">
                  <c:v>3.83</c:v>
                </c:pt>
                <c:pt idx="95">
                  <c:v>3.83</c:v>
                </c:pt>
                <c:pt idx="96">
                  <c:v>3.83</c:v>
                </c:pt>
                <c:pt idx="97">
                  <c:v>3.83</c:v>
                </c:pt>
                <c:pt idx="98">
                  <c:v>3.83</c:v>
                </c:pt>
                <c:pt idx="99">
                  <c:v>3.83</c:v>
                </c:pt>
                <c:pt idx="100">
                  <c:v>3.83</c:v>
                </c:pt>
                <c:pt idx="101">
                  <c:v>3.83</c:v>
                </c:pt>
                <c:pt idx="102">
                  <c:v>3.83</c:v>
                </c:pt>
                <c:pt idx="103">
                  <c:v>3.83</c:v>
                </c:pt>
                <c:pt idx="104">
                  <c:v>3.83</c:v>
                </c:pt>
                <c:pt idx="105">
                  <c:v>3.83</c:v>
                </c:pt>
                <c:pt idx="106">
                  <c:v>3.83</c:v>
                </c:pt>
                <c:pt idx="107">
                  <c:v>3.83</c:v>
                </c:pt>
                <c:pt idx="108">
                  <c:v>3.83</c:v>
                </c:pt>
                <c:pt idx="109">
                  <c:v>3.83</c:v>
                </c:pt>
                <c:pt idx="110">
                  <c:v>3.83</c:v>
                </c:pt>
                <c:pt idx="111">
                  <c:v>3.83</c:v>
                </c:pt>
                <c:pt idx="112">
                  <c:v>3.83</c:v>
                </c:pt>
                <c:pt idx="113">
                  <c:v>3.83</c:v>
                </c:pt>
                <c:pt idx="114" formatCode="0,00">
                  <c:v>3.83</c:v>
                </c:pt>
                <c:pt idx="115">
                  <c:v>3.83</c:v>
                </c:pt>
                <c:pt idx="116">
                  <c:v>3.83</c:v>
                </c:pt>
                <c:pt idx="117">
                  <c:v>3.83</c:v>
                </c:pt>
                <c:pt idx="118">
                  <c:v>3.83</c:v>
                </c:pt>
                <c:pt idx="119">
                  <c:v>3.83</c:v>
                </c:pt>
                <c:pt idx="120">
                  <c:v>3.83</c:v>
                </c:pt>
                <c:pt idx="121">
                  <c:v>3.83</c:v>
                </c:pt>
                <c:pt idx="122">
                  <c:v>3.83</c:v>
                </c:pt>
                <c:pt idx="123">
                  <c:v>3.83</c:v>
                </c:pt>
                <c:pt idx="124">
                  <c:v>3.83</c:v>
                </c:pt>
                <c:pt idx="125">
                  <c:v>3.83</c:v>
                </c:pt>
              </c:numCache>
            </c:numRef>
          </c:val>
          <c:smooth val="0"/>
        </c:ser>
        <c:ser>
          <c:idx val="7"/>
          <c:order val="9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'Химия-9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'Химия-9 диаграмма'!$T$5:$T$130</c:f>
              <c:numCache>
                <c:formatCode>0,00</c:formatCode>
                <c:ptCount val="126"/>
                <c:pt idx="0">
                  <c:v>4.43</c:v>
                </c:pt>
                <c:pt idx="1">
                  <c:v>3.8975</c:v>
                </c:pt>
                <c:pt idx="2">
                  <c:v>4.0599999999999996</c:v>
                </c:pt>
                <c:pt idx="3">
                  <c:v>3.9</c:v>
                </c:pt>
                <c:pt idx="4">
                  <c:v>3.12</c:v>
                </c:pt>
                <c:pt idx="5">
                  <c:v>4.3</c:v>
                </c:pt>
                <c:pt idx="6">
                  <c:v>4.33</c:v>
                </c:pt>
                <c:pt idx="7">
                  <c:v>3.8</c:v>
                </c:pt>
                <c:pt idx="8">
                  <c:v>3.5</c:v>
                </c:pt>
                <c:pt idx="9">
                  <c:v>4.17</c:v>
                </c:pt>
                <c:pt idx="10">
                  <c:v>3.6171428571428579</c:v>
                </c:pt>
                <c:pt idx="11">
                  <c:v>4.53</c:v>
                </c:pt>
                <c:pt idx="12">
                  <c:v>3.88</c:v>
                </c:pt>
                <c:pt idx="13">
                  <c:v>5</c:v>
                </c:pt>
                <c:pt idx="14">
                  <c:v>3.33</c:v>
                </c:pt>
                <c:pt idx="15">
                  <c:v>3.67</c:v>
                </c:pt>
                <c:pt idx="16">
                  <c:v>3.75</c:v>
                </c:pt>
                <c:pt idx="17">
                  <c:v>3.5</c:v>
                </c:pt>
                <c:pt idx="18">
                  <c:v>3</c:v>
                </c:pt>
                <c:pt idx="19">
                  <c:v>4.08</c:v>
                </c:pt>
                <c:pt idx="20">
                  <c:v>4.5</c:v>
                </c:pt>
                <c:pt idx="21">
                  <c:v>3.67</c:v>
                </c:pt>
                <c:pt idx="22">
                  <c:v>2.2000000000000002</c:v>
                </c:pt>
                <c:pt idx="23">
                  <c:v>2.33</c:v>
                </c:pt>
                <c:pt idx="24">
                  <c:v>3.2</c:v>
                </c:pt>
                <c:pt idx="25">
                  <c:v>3.8233333333333328</c:v>
                </c:pt>
                <c:pt idx="26">
                  <c:v>4.37</c:v>
                </c:pt>
                <c:pt idx="27">
                  <c:v>4.22</c:v>
                </c:pt>
                <c:pt idx="28">
                  <c:v>4.04</c:v>
                </c:pt>
                <c:pt idx="29">
                  <c:v>4</c:v>
                </c:pt>
                <c:pt idx="30">
                  <c:v>4.0599999999999996</c:v>
                </c:pt>
                <c:pt idx="31">
                  <c:v>3.83</c:v>
                </c:pt>
                <c:pt idx="32">
                  <c:v>4</c:v>
                </c:pt>
                <c:pt idx="33">
                  <c:v>3.25</c:v>
                </c:pt>
                <c:pt idx="35">
                  <c:v>3.18</c:v>
                </c:pt>
                <c:pt idx="36">
                  <c:v>3.5</c:v>
                </c:pt>
                <c:pt idx="37">
                  <c:v>4</c:v>
                </c:pt>
                <c:pt idx="38">
                  <c:v>3</c:v>
                </c:pt>
                <c:pt idx="39">
                  <c:v>3.8</c:v>
                </c:pt>
                <c:pt idx="40">
                  <c:v>4</c:v>
                </c:pt>
                <c:pt idx="41">
                  <c:v>4</c:v>
                </c:pt>
                <c:pt idx="42">
                  <c:v>3.57</c:v>
                </c:pt>
                <c:pt idx="43">
                  <c:v>4</c:v>
                </c:pt>
                <c:pt idx="44">
                  <c:v>4</c:v>
                </c:pt>
                <c:pt idx="45">
                  <c:v>3.7068421052631582</c:v>
                </c:pt>
                <c:pt idx="46">
                  <c:v>3.55</c:v>
                </c:pt>
                <c:pt idx="47">
                  <c:v>3.56</c:v>
                </c:pt>
                <c:pt idx="48">
                  <c:v>4.5</c:v>
                </c:pt>
                <c:pt idx="49">
                  <c:v>4</c:v>
                </c:pt>
                <c:pt idx="50">
                  <c:v>3.9</c:v>
                </c:pt>
                <c:pt idx="51">
                  <c:v>3.92</c:v>
                </c:pt>
                <c:pt idx="52">
                  <c:v>4.13</c:v>
                </c:pt>
                <c:pt idx="53">
                  <c:v>4.57</c:v>
                </c:pt>
                <c:pt idx="54">
                  <c:v>3.6</c:v>
                </c:pt>
                <c:pt idx="55">
                  <c:v>3.75</c:v>
                </c:pt>
                <c:pt idx="56">
                  <c:v>3</c:v>
                </c:pt>
                <c:pt idx="57">
                  <c:v>3.5</c:v>
                </c:pt>
                <c:pt idx="58">
                  <c:v>2</c:v>
                </c:pt>
                <c:pt idx="59">
                  <c:v>3.5</c:v>
                </c:pt>
                <c:pt idx="60">
                  <c:v>2</c:v>
                </c:pt>
                <c:pt idx="61">
                  <c:v>4.13</c:v>
                </c:pt>
                <c:pt idx="62">
                  <c:v>3.25</c:v>
                </c:pt>
                <c:pt idx="63">
                  <c:v>5</c:v>
                </c:pt>
                <c:pt idx="64">
                  <c:v>4.57</c:v>
                </c:pt>
                <c:pt idx="65">
                  <c:v>3.452666666666667</c:v>
                </c:pt>
                <c:pt idx="66">
                  <c:v>3.44</c:v>
                </c:pt>
                <c:pt idx="67">
                  <c:v>4.33</c:v>
                </c:pt>
                <c:pt idx="68">
                  <c:v>4.38</c:v>
                </c:pt>
                <c:pt idx="70">
                  <c:v>3.8</c:v>
                </c:pt>
                <c:pt idx="71">
                  <c:v>4</c:v>
                </c:pt>
                <c:pt idx="72">
                  <c:v>4.1399999999999997</c:v>
                </c:pt>
                <c:pt idx="73">
                  <c:v>3.5</c:v>
                </c:pt>
                <c:pt idx="74">
                  <c:v>2.25</c:v>
                </c:pt>
                <c:pt idx="75">
                  <c:v>3</c:v>
                </c:pt>
                <c:pt idx="76">
                  <c:v>3.6</c:v>
                </c:pt>
                <c:pt idx="77">
                  <c:v>3.58</c:v>
                </c:pt>
                <c:pt idx="78">
                  <c:v>3</c:v>
                </c:pt>
                <c:pt idx="79">
                  <c:v>3.17</c:v>
                </c:pt>
                <c:pt idx="80">
                  <c:v>2.6</c:v>
                </c:pt>
                <c:pt idx="81">
                  <c:v>3</c:v>
                </c:pt>
                <c:pt idx="82">
                  <c:v>3.7568965517241386</c:v>
                </c:pt>
                <c:pt idx="83">
                  <c:v>3.6</c:v>
                </c:pt>
                <c:pt idx="85">
                  <c:v>3.63</c:v>
                </c:pt>
                <c:pt idx="86">
                  <c:v>4.25</c:v>
                </c:pt>
                <c:pt idx="87">
                  <c:v>3.4</c:v>
                </c:pt>
                <c:pt idx="88">
                  <c:v>3.89</c:v>
                </c:pt>
                <c:pt idx="89">
                  <c:v>3.82</c:v>
                </c:pt>
                <c:pt idx="90">
                  <c:v>4.43</c:v>
                </c:pt>
                <c:pt idx="91">
                  <c:v>3.15</c:v>
                </c:pt>
                <c:pt idx="92">
                  <c:v>4</c:v>
                </c:pt>
                <c:pt idx="93">
                  <c:v>4.63</c:v>
                </c:pt>
                <c:pt idx="94">
                  <c:v>4.28</c:v>
                </c:pt>
                <c:pt idx="95">
                  <c:v>3.43</c:v>
                </c:pt>
                <c:pt idx="97">
                  <c:v>3.86</c:v>
                </c:pt>
                <c:pt idx="98">
                  <c:v>3.13</c:v>
                </c:pt>
                <c:pt idx="99">
                  <c:v>3</c:v>
                </c:pt>
                <c:pt idx="100">
                  <c:v>3.2</c:v>
                </c:pt>
                <c:pt idx="101">
                  <c:v>3.57</c:v>
                </c:pt>
                <c:pt idx="102">
                  <c:v>3.67</c:v>
                </c:pt>
                <c:pt idx="103">
                  <c:v>3.45</c:v>
                </c:pt>
                <c:pt idx="104">
                  <c:v>3.14</c:v>
                </c:pt>
                <c:pt idx="105">
                  <c:v>4.1500000000000004</c:v>
                </c:pt>
                <c:pt idx="106">
                  <c:v>3.89</c:v>
                </c:pt>
                <c:pt idx="107">
                  <c:v>3.6</c:v>
                </c:pt>
                <c:pt idx="108">
                  <c:v>3.78</c:v>
                </c:pt>
                <c:pt idx="109">
                  <c:v>3.6</c:v>
                </c:pt>
                <c:pt idx="110">
                  <c:v>4</c:v>
                </c:pt>
                <c:pt idx="111">
                  <c:v>4.33</c:v>
                </c:pt>
                <c:pt idx="112">
                  <c:v>3.67</c:v>
                </c:pt>
                <c:pt idx="113">
                  <c:v>4.4000000000000004</c:v>
                </c:pt>
                <c:pt idx="114">
                  <c:v>3.6920000000000002</c:v>
                </c:pt>
                <c:pt idx="115">
                  <c:v>3.75</c:v>
                </c:pt>
                <c:pt idx="116">
                  <c:v>3.08</c:v>
                </c:pt>
                <c:pt idx="118">
                  <c:v>2.67</c:v>
                </c:pt>
                <c:pt idx="119">
                  <c:v>4.67</c:v>
                </c:pt>
                <c:pt idx="120">
                  <c:v>3.75</c:v>
                </c:pt>
                <c:pt idx="121">
                  <c:v>4.5</c:v>
                </c:pt>
                <c:pt idx="122">
                  <c:v>3.5</c:v>
                </c:pt>
                <c:pt idx="123">
                  <c:v>4.5</c:v>
                </c:pt>
                <c:pt idx="124">
                  <c:v>3</c:v>
                </c:pt>
                <c:pt idx="125">
                  <c:v>3.5</c:v>
                </c:pt>
              </c:numCache>
            </c:numRef>
          </c:val>
          <c:smooth val="0"/>
        </c:ser>
        <c:ser>
          <c:idx val="8"/>
          <c:order val="10"/>
          <c:tx>
            <c:v>2015 ср. балл по городу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'Химия-9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'Химия-9 диаграмма по районам'!$Y$5:$Y$130</c:f>
              <c:numCache>
                <c:formatCode>0,00</c:formatCode>
                <c:ptCount val="126"/>
                <c:pt idx="0" formatCode="Основной">
                  <c:v>4.38</c:v>
                </c:pt>
                <c:pt idx="1">
                  <c:v>4.38</c:v>
                </c:pt>
                <c:pt idx="2" formatCode="Основной">
                  <c:v>4.38</c:v>
                </c:pt>
                <c:pt idx="3" formatCode="Основной">
                  <c:v>4.38</c:v>
                </c:pt>
                <c:pt idx="4" formatCode="Основной">
                  <c:v>4.38</c:v>
                </c:pt>
                <c:pt idx="5" formatCode="Основной">
                  <c:v>4.38</c:v>
                </c:pt>
                <c:pt idx="6" formatCode="Основной">
                  <c:v>4.38</c:v>
                </c:pt>
                <c:pt idx="7" formatCode="Основной">
                  <c:v>4.38</c:v>
                </c:pt>
                <c:pt idx="8" formatCode="Основной">
                  <c:v>4.38</c:v>
                </c:pt>
                <c:pt idx="9" formatCode="Основной">
                  <c:v>4.38</c:v>
                </c:pt>
                <c:pt idx="10">
                  <c:v>4.38</c:v>
                </c:pt>
                <c:pt idx="11" formatCode="Основной">
                  <c:v>4.38</c:v>
                </c:pt>
                <c:pt idx="12" formatCode="Основной">
                  <c:v>4.38</c:v>
                </c:pt>
                <c:pt idx="13" formatCode="Основной">
                  <c:v>4.38</c:v>
                </c:pt>
                <c:pt idx="14" formatCode="Основной">
                  <c:v>4.38</c:v>
                </c:pt>
                <c:pt idx="15" formatCode="Основной">
                  <c:v>4.38</c:v>
                </c:pt>
                <c:pt idx="16" formatCode="Основной">
                  <c:v>4.38</c:v>
                </c:pt>
                <c:pt idx="17" formatCode="Основной">
                  <c:v>4.38</c:v>
                </c:pt>
                <c:pt idx="18" formatCode="Основной">
                  <c:v>4.38</c:v>
                </c:pt>
                <c:pt idx="19" formatCode="Основной">
                  <c:v>4.38</c:v>
                </c:pt>
                <c:pt idx="20" formatCode="Основной">
                  <c:v>4.38</c:v>
                </c:pt>
                <c:pt idx="21" formatCode="Основной">
                  <c:v>4.38</c:v>
                </c:pt>
                <c:pt idx="22" formatCode="Основной">
                  <c:v>4.38</c:v>
                </c:pt>
                <c:pt idx="23" formatCode="Основной">
                  <c:v>4.38</c:v>
                </c:pt>
                <c:pt idx="24" formatCode="Основной">
                  <c:v>4.38</c:v>
                </c:pt>
                <c:pt idx="25">
                  <c:v>4.38</c:v>
                </c:pt>
                <c:pt idx="26" formatCode="Основной">
                  <c:v>4.38</c:v>
                </c:pt>
                <c:pt idx="27" formatCode="Основной">
                  <c:v>4.38</c:v>
                </c:pt>
                <c:pt idx="28" formatCode="Основной">
                  <c:v>4.38</c:v>
                </c:pt>
                <c:pt idx="29" formatCode="Основной">
                  <c:v>4.38</c:v>
                </c:pt>
                <c:pt idx="30" formatCode="Основной">
                  <c:v>4.38</c:v>
                </c:pt>
                <c:pt idx="31" formatCode="Основной">
                  <c:v>4.38</c:v>
                </c:pt>
                <c:pt idx="32" formatCode="Основной">
                  <c:v>4.38</c:v>
                </c:pt>
                <c:pt idx="33" formatCode="Основной">
                  <c:v>4.38</c:v>
                </c:pt>
                <c:pt idx="34" formatCode="Основной">
                  <c:v>4.38</c:v>
                </c:pt>
                <c:pt idx="35" formatCode="Основной">
                  <c:v>4.38</c:v>
                </c:pt>
                <c:pt idx="36" formatCode="Основной">
                  <c:v>4.38</c:v>
                </c:pt>
                <c:pt idx="37" formatCode="Основной">
                  <c:v>4.38</c:v>
                </c:pt>
                <c:pt idx="38" formatCode="Основной">
                  <c:v>4.38</c:v>
                </c:pt>
                <c:pt idx="39" formatCode="Основной">
                  <c:v>4.38</c:v>
                </c:pt>
                <c:pt idx="40" formatCode="Основной">
                  <c:v>4.38</c:v>
                </c:pt>
                <c:pt idx="41" formatCode="Основной">
                  <c:v>4.38</c:v>
                </c:pt>
                <c:pt idx="42" formatCode="Основной">
                  <c:v>4.38</c:v>
                </c:pt>
                <c:pt idx="43" formatCode="Основной">
                  <c:v>4.38</c:v>
                </c:pt>
                <c:pt idx="44" formatCode="Основной">
                  <c:v>4.38</c:v>
                </c:pt>
                <c:pt idx="45">
                  <c:v>4.38</c:v>
                </c:pt>
                <c:pt idx="46" formatCode="Основной">
                  <c:v>4.38</c:v>
                </c:pt>
                <c:pt idx="47" formatCode="Основной">
                  <c:v>4.38</c:v>
                </c:pt>
                <c:pt idx="48" formatCode="Основной">
                  <c:v>4.38</c:v>
                </c:pt>
                <c:pt idx="49" formatCode="Основной">
                  <c:v>4.38</c:v>
                </c:pt>
                <c:pt idx="50" formatCode="Основной">
                  <c:v>4.38</c:v>
                </c:pt>
                <c:pt idx="51" formatCode="Основной">
                  <c:v>4.38</c:v>
                </c:pt>
                <c:pt idx="52" formatCode="Основной">
                  <c:v>4.38</c:v>
                </c:pt>
                <c:pt idx="53" formatCode="Основной">
                  <c:v>4.38</c:v>
                </c:pt>
                <c:pt idx="54" formatCode="Основной">
                  <c:v>4.38</c:v>
                </c:pt>
                <c:pt idx="55" formatCode="Основной">
                  <c:v>4.38</c:v>
                </c:pt>
                <c:pt idx="56" formatCode="Основной">
                  <c:v>4.38</c:v>
                </c:pt>
                <c:pt idx="57" formatCode="Основной">
                  <c:v>4.38</c:v>
                </c:pt>
                <c:pt idx="58" formatCode="Основной">
                  <c:v>4.38</c:v>
                </c:pt>
                <c:pt idx="59" formatCode="Основной">
                  <c:v>4.38</c:v>
                </c:pt>
                <c:pt idx="60" formatCode="Основной">
                  <c:v>4.38</c:v>
                </c:pt>
                <c:pt idx="61" formatCode="Основной">
                  <c:v>4.38</c:v>
                </c:pt>
                <c:pt idx="62" formatCode="Основной">
                  <c:v>4.38</c:v>
                </c:pt>
                <c:pt idx="63" formatCode="Основной">
                  <c:v>4.38</c:v>
                </c:pt>
                <c:pt idx="64" formatCode="Основной">
                  <c:v>4.38</c:v>
                </c:pt>
                <c:pt idx="65">
                  <c:v>4.38</c:v>
                </c:pt>
                <c:pt idx="66" formatCode="Основной">
                  <c:v>4.38</c:v>
                </c:pt>
                <c:pt idx="67" formatCode="Основной">
                  <c:v>4.38</c:v>
                </c:pt>
                <c:pt idx="68" formatCode="Основной">
                  <c:v>4.38</c:v>
                </c:pt>
                <c:pt idx="69" formatCode="Основной">
                  <c:v>4.38</c:v>
                </c:pt>
                <c:pt idx="70" formatCode="Основной">
                  <c:v>4.38</c:v>
                </c:pt>
                <c:pt idx="71" formatCode="Основной">
                  <c:v>4.38</c:v>
                </c:pt>
                <c:pt idx="72" formatCode="Основной">
                  <c:v>4.38</c:v>
                </c:pt>
                <c:pt idx="73" formatCode="Основной">
                  <c:v>4.38</c:v>
                </c:pt>
                <c:pt idx="74" formatCode="Основной">
                  <c:v>4.38</c:v>
                </c:pt>
                <c:pt idx="75" formatCode="Основной">
                  <c:v>4.38</c:v>
                </c:pt>
                <c:pt idx="76" formatCode="Основной">
                  <c:v>4.38</c:v>
                </c:pt>
                <c:pt idx="77" formatCode="Основной">
                  <c:v>4.38</c:v>
                </c:pt>
                <c:pt idx="78" formatCode="Основной">
                  <c:v>4.38</c:v>
                </c:pt>
                <c:pt idx="79" formatCode="Основной">
                  <c:v>4.38</c:v>
                </c:pt>
                <c:pt idx="80" formatCode="Основной">
                  <c:v>4.38</c:v>
                </c:pt>
                <c:pt idx="81" formatCode="Основной">
                  <c:v>4.38</c:v>
                </c:pt>
                <c:pt idx="82">
                  <c:v>4.38</c:v>
                </c:pt>
                <c:pt idx="83" formatCode="Основной">
                  <c:v>4.38</c:v>
                </c:pt>
                <c:pt idx="84" formatCode="Основной">
                  <c:v>4.38</c:v>
                </c:pt>
                <c:pt idx="85" formatCode="Основной">
                  <c:v>4.38</c:v>
                </c:pt>
                <c:pt idx="86" formatCode="Основной">
                  <c:v>4.38</c:v>
                </c:pt>
                <c:pt idx="87" formatCode="Основной">
                  <c:v>4.38</c:v>
                </c:pt>
                <c:pt idx="88" formatCode="Основной">
                  <c:v>4.38</c:v>
                </c:pt>
                <c:pt idx="89" formatCode="Основной">
                  <c:v>4.38</c:v>
                </c:pt>
                <c:pt idx="90" formatCode="Основной">
                  <c:v>4.38</c:v>
                </c:pt>
                <c:pt idx="91" formatCode="Основной">
                  <c:v>4.38</c:v>
                </c:pt>
                <c:pt idx="92" formatCode="Основной">
                  <c:v>4.38</c:v>
                </c:pt>
                <c:pt idx="93" formatCode="Основной">
                  <c:v>4.38</c:v>
                </c:pt>
                <c:pt idx="94" formatCode="Основной">
                  <c:v>4.38</c:v>
                </c:pt>
                <c:pt idx="95" formatCode="Основной">
                  <c:v>4.38</c:v>
                </c:pt>
                <c:pt idx="96" formatCode="Основной">
                  <c:v>4.38</c:v>
                </c:pt>
                <c:pt idx="97" formatCode="Основной">
                  <c:v>4.38</c:v>
                </c:pt>
                <c:pt idx="98" formatCode="Основной">
                  <c:v>4.38</c:v>
                </c:pt>
                <c:pt idx="99" formatCode="Основной">
                  <c:v>4.38</c:v>
                </c:pt>
                <c:pt idx="100" formatCode="Основной">
                  <c:v>4.38</c:v>
                </c:pt>
                <c:pt idx="101" formatCode="Основной">
                  <c:v>4.38</c:v>
                </c:pt>
                <c:pt idx="102" formatCode="Основной">
                  <c:v>4.38</c:v>
                </c:pt>
                <c:pt idx="103" formatCode="Основной">
                  <c:v>4.38</c:v>
                </c:pt>
                <c:pt idx="104" formatCode="Основной">
                  <c:v>4.38</c:v>
                </c:pt>
                <c:pt idx="105" formatCode="Основной">
                  <c:v>4.38</c:v>
                </c:pt>
                <c:pt idx="106" formatCode="Основной">
                  <c:v>4.38</c:v>
                </c:pt>
                <c:pt idx="107" formatCode="Основной">
                  <c:v>4.38</c:v>
                </c:pt>
                <c:pt idx="108" formatCode="Основной">
                  <c:v>4.38</c:v>
                </c:pt>
                <c:pt idx="109" formatCode="Основной">
                  <c:v>4.38</c:v>
                </c:pt>
                <c:pt idx="110" formatCode="Основной">
                  <c:v>4.38</c:v>
                </c:pt>
                <c:pt idx="111" formatCode="Основной">
                  <c:v>4.38</c:v>
                </c:pt>
                <c:pt idx="112" formatCode="Основной">
                  <c:v>4.38</c:v>
                </c:pt>
                <c:pt idx="113" formatCode="Основной">
                  <c:v>4.38</c:v>
                </c:pt>
                <c:pt idx="114">
                  <c:v>4.38</c:v>
                </c:pt>
                <c:pt idx="115" formatCode="Основной">
                  <c:v>4.38</c:v>
                </c:pt>
                <c:pt idx="116" formatCode="Основной">
                  <c:v>4.38</c:v>
                </c:pt>
                <c:pt idx="117" formatCode="Основной">
                  <c:v>4.38</c:v>
                </c:pt>
                <c:pt idx="118" formatCode="Основной">
                  <c:v>4.38</c:v>
                </c:pt>
                <c:pt idx="119" formatCode="Основной">
                  <c:v>4.38</c:v>
                </c:pt>
                <c:pt idx="120" formatCode="Основной">
                  <c:v>4.38</c:v>
                </c:pt>
                <c:pt idx="121" formatCode="Основной">
                  <c:v>4.38</c:v>
                </c:pt>
                <c:pt idx="122" formatCode="Основной">
                  <c:v>4.38</c:v>
                </c:pt>
                <c:pt idx="123" formatCode="Основной">
                  <c:v>4.38</c:v>
                </c:pt>
                <c:pt idx="124" formatCode="Основной">
                  <c:v>4.38</c:v>
                </c:pt>
                <c:pt idx="125" formatCode="Основной">
                  <c:v>4.38</c:v>
                </c:pt>
              </c:numCache>
            </c:numRef>
          </c:val>
          <c:smooth val="0"/>
        </c:ser>
        <c:ser>
          <c:idx val="9"/>
          <c:order val="11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'Химия-9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 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 155</c:v>
                </c:pt>
              </c:strCache>
            </c:strRef>
          </c:cat>
          <c:val>
            <c:numRef>
              <c:f>'Химия-9 диаграмма по районам'!$X$5:$X$130</c:f>
              <c:numCache>
                <c:formatCode>Основной</c:formatCode>
                <c:ptCount val="126"/>
                <c:pt idx="1">
                  <c:v>4.74</c:v>
                </c:pt>
                <c:pt idx="2" formatCode="0,00">
                  <c:v>5</c:v>
                </c:pt>
                <c:pt idx="3" formatCode="0,00">
                  <c:v>4.7</c:v>
                </c:pt>
                <c:pt idx="4" formatCode="0,00">
                  <c:v>5</c:v>
                </c:pt>
                <c:pt idx="5" formatCode="0,00">
                  <c:v>4.3</c:v>
                </c:pt>
                <c:pt idx="8" formatCode="0,00">
                  <c:v>4.7</c:v>
                </c:pt>
                <c:pt idx="10" formatCode="0,00">
                  <c:v>4.2666666666666666</c:v>
                </c:pt>
                <c:pt idx="11" formatCode="0,00">
                  <c:v>3.8</c:v>
                </c:pt>
                <c:pt idx="13" formatCode="0,00">
                  <c:v>4.3</c:v>
                </c:pt>
                <c:pt idx="17" formatCode="0,00">
                  <c:v>4.7</c:v>
                </c:pt>
                <c:pt idx="25" formatCode="0,00">
                  <c:v>4.4000000000000004</c:v>
                </c:pt>
                <c:pt idx="26" formatCode="0,00">
                  <c:v>4.9000000000000004</c:v>
                </c:pt>
                <c:pt idx="27" formatCode="0,00">
                  <c:v>5</c:v>
                </c:pt>
                <c:pt idx="29" formatCode="0,00">
                  <c:v>4.2</c:v>
                </c:pt>
                <c:pt idx="39" formatCode="0,00">
                  <c:v>3.5</c:v>
                </c:pt>
                <c:pt idx="45" formatCode="0,00">
                  <c:v>4.5250000000000004</c:v>
                </c:pt>
                <c:pt idx="46" formatCode="0,00">
                  <c:v>5</c:v>
                </c:pt>
                <c:pt idx="47" formatCode="0,00">
                  <c:v>4</c:v>
                </c:pt>
                <c:pt idx="48" formatCode="0,00">
                  <c:v>4.0999999999999996</c:v>
                </c:pt>
                <c:pt idx="49" formatCode="0,00">
                  <c:v>5</c:v>
                </c:pt>
                <c:pt idx="50" formatCode="0,00">
                  <c:v>4.5</c:v>
                </c:pt>
                <c:pt idx="52" formatCode="0,00">
                  <c:v>4.8</c:v>
                </c:pt>
                <c:pt idx="60" formatCode="0,00">
                  <c:v>4.5</c:v>
                </c:pt>
                <c:pt idx="63" formatCode="0,00">
                  <c:v>4.3</c:v>
                </c:pt>
                <c:pt idx="65" formatCode="0,00">
                  <c:v>4.2</c:v>
                </c:pt>
                <c:pt idx="67" formatCode="0,00">
                  <c:v>5</c:v>
                </c:pt>
                <c:pt idx="68" formatCode="0,00">
                  <c:v>3.8</c:v>
                </c:pt>
                <c:pt idx="69" formatCode="0,00">
                  <c:v>4</c:v>
                </c:pt>
                <c:pt idx="76" formatCode="0,00">
                  <c:v>4</c:v>
                </c:pt>
                <c:pt idx="82" formatCode="0,00">
                  <c:v>4.166666666666667</c:v>
                </c:pt>
                <c:pt idx="83" formatCode="0,00">
                  <c:v>5</c:v>
                </c:pt>
                <c:pt idx="85" formatCode="0,00">
                  <c:v>4.5</c:v>
                </c:pt>
                <c:pt idx="100" formatCode="0,00">
                  <c:v>3</c:v>
                </c:pt>
                <c:pt idx="105" formatCode="0,00">
                  <c:v>4</c:v>
                </c:pt>
                <c:pt idx="109" formatCode="0,00">
                  <c:v>4.5</c:v>
                </c:pt>
                <c:pt idx="110" formatCode="0,00">
                  <c:v>4</c:v>
                </c:pt>
                <c:pt idx="114" formatCode="0,00">
                  <c:v>4.5333333333333332</c:v>
                </c:pt>
                <c:pt idx="117" formatCode="0,00">
                  <c:v>5</c:v>
                </c:pt>
                <c:pt idx="120" formatCode="0,00">
                  <c:v>4.5999999999999996</c:v>
                </c:pt>
                <c:pt idx="122" formatCode="0,0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44512"/>
        <c:axId val="84146048"/>
      </c:lineChart>
      <c:catAx>
        <c:axId val="8414451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146048"/>
        <c:crosses val="autoZero"/>
        <c:auto val="1"/>
        <c:lblAlgn val="ctr"/>
        <c:lblOffset val="100"/>
        <c:noMultiLvlLbl val="0"/>
      </c:catAx>
      <c:valAx>
        <c:axId val="84146048"/>
        <c:scaling>
          <c:orientation val="minMax"/>
          <c:max val="5"/>
          <c:min val="1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144512"/>
        <c:crosses val="autoZero"/>
        <c:crossBetween val="between"/>
        <c:majorUnit val="0.5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21537455511599"/>
          <c:y val="1.3309828808712364E-2"/>
          <c:w val="0.76078460628714617"/>
          <c:h val="4.1785168852332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Химия  </a:t>
            </a:r>
            <a:r>
              <a:rPr lang="ru-RU" baseline="0"/>
              <a:t>ОГЭ 2020 - 2015</a:t>
            </a:r>
            <a:endParaRPr lang="ru-RU"/>
          </a:p>
        </c:rich>
      </c:tx>
      <c:layout>
        <c:manualLayout>
          <c:xMode val="edge"/>
          <c:yMode val="edge"/>
          <c:x val="4.0051056156872752E-2"/>
          <c:y val="1.19545970932737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5456592516099422E-2"/>
          <c:y val="7.5036035647849095E-2"/>
          <c:w val="0.97910388250648994"/>
          <c:h val="0.57886108830483596"/>
        </c:manualLayout>
      </c:layout>
      <c:lineChart>
        <c:grouping val="standard"/>
        <c:varyColors val="0"/>
        <c:ser>
          <c:idx val="11"/>
          <c:order val="0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'Химия-9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8 "Созидание"</c:v>
                </c:pt>
                <c:pt idx="14">
                  <c:v>МАОУ СШ № 55</c:v>
                </c:pt>
                <c:pt idx="15">
                  <c:v>МАОУ Гимназия № 10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МБОУ Гимназия № 7</c:v>
                </c:pt>
                <c:pt idx="29">
                  <c:v>МБОУ СШ № 16</c:v>
                </c:pt>
                <c:pt idx="30">
                  <c:v>МАОУ Гимназия № 11 </c:v>
                </c:pt>
                <c:pt idx="31">
                  <c:v>МАОУ Гимназия № 15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21</c:v>
                </c:pt>
                <c:pt idx="48">
                  <c:v>МБОУ СШ № 3</c:v>
                </c:pt>
                <c:pt idx="49">
                  <c:v>МБОУ СШ № 30</c:v>
                </c:pt>
                <c:pt idx="50">
                  <c:v>МАОУ "КУГ № 1 - Универс"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МБОУ Лицей № 10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МАОУ Лицей № 9 "Лидер"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151</c:v>
                </c:pt>
                <c:pt idx="86">
                  <c:v>МБОУ СШ № 69</c:v>
                </c:pt>
                <c:pt idx="87">
                  <c:v>МБОУ СШ № 56</c:v>
                </c:pt>
                <c:pt idx="88">
                  <c:v>МАОУ СШ № 143</c:v>
                </c:pt>
                <c:pt idx="89">
                  <c:v>МАОУ СШ № 149</c:v>
                </c:pt>
                <c:pt idx="90">
                  <c:v>МАОУ СШ № 145</c:v>
                </c:pt>
                <c:pt idx="91">
                  <c:v>МБОУ СШ № 108</c:v>
                </c:pt>
                <c:pt idx="92">
                  <c:v>МБОУ СШ № 98</c:v>
                </c:pt>
                <c:pt idx="93">
                  <c:v>МБОУ СШ № 1</c:v>
                </c:pt>
                <c:pt idx="94">
                  <c:v>МБОУ СШ № 85</c:v>
                </c:pt>
                <c:pt idx="95">
                  <c:v>МБОУ СШ № 70</c:v>
                </c:pt>
                <c:pt idx="96">
                  <c:v>МАОУ СШ № 157</c:v>
                </c:pt>
                <c:pt idx="97">
                  <c:v>МАОУ СШ № 150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5</c:v>
                </c:pt>
                <c:pt idx="111">
                  <c:v>МБОУ СШ № 66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МАОУ СШ № 155</c:v>
                </c:pt>
                <c:pt idx="118">
                  <c:v>МБОУ СШ № 51</c:v>
                </c:pt>
                <c:pt idx="119">
                  <c:v>МАОУ Гимназия № 2</c:v>
                </c:pt>
                <c:pt idx="120">
                  <c:v>МАОУ СШ "Комплекс Покровский"</c:v>
                </c:pt>
                <c:pt idx="121">
                  <c:v>МБОУ Гимназия  № 16</c:v>
                </c:pt>
                <c:pt idx="122">
                  <c:v>МБОУ Гимназия № 12 "М и Т"</c:v>
                </c:pt>
                <c:pt idx="123">
                  <c:v>МБОУ СШ № 10 </c:v>
                </c:pt>
                <c:pt idx="124">
                  <c:v>МБОУ СШ № 14 </c:v>
                </c:pt>
                <c:pt idx="125">
                  <c:v>МБОУ СШ № 4</c:v>
                </c:pt>
              </c:strCache>
            </c:strRef>
          </c:cat>
          <c:val>
            <c:numRef>
              <c:f>'Химия-9 диаграмма'!$E$5:$E$130</c:f>
              <c:numCache>
                <c:formatCode>0,00</c:formatCode>
                <c:ptCount val="126"/>
                <c:pt idx="0">
                  <c:v>3.93</c:v>
                </c:pt>
                <c:pt idx="1">
                  <c:v>3.93</c:v>
                </c:pt>
                <c:pt idx="2">
                  <c:v>3.93</c:v>
                </c:pt>
                <c:pt idx="3">
                  <c:v>3.93</c:v>
                </c:pt>
                <c:pt idx="4">
                  <c:v>3.93</c:v>
                </c:pt>
                <c:pt idx="5">
                  <c:v>3.93</c:v>
                </c:pt>
                <c:pt idx="6">
                  <c:v>3.93</c:v>
                </c:pt>
                <c:pt idx="7">
                  <c:v>3.93</c:v>
                </c:pt>
                <c:pt idx="8">
                  <c:v>3.93</c:v>
                </c:pt>
                <c:pt idx="9">
                  <c:v>3.93</c:v>
                </c:pt>
                <c:pt idx="10">
                  <c:v>3.93</c:v>
                </c:pt>
                <c:pt idx="11">
                  <c:v>3.93</c:v>
                </c:pt>
                <c:pt idx="12">
                  <c:v>3.93</c:v>
                </c:pt>
                <c:pt idx="13">
                  <c:v>3.93</c:v>
                </c:pt>
                <c:pt idx="14">
                  <c:v>3.93</c:v>
                </c:pt>
                <c:pt idx="15">
                  <c:v>3.93</c:v>
                </c:pt>
                <c:pt idx="16">
                  <c:v>3.93</c:v>
                </c:pt>
                <c:pt idx="17">
                  <c:v>3.93</c:v>
                </c:pt>
                <c:pt idx="18">
                  <c:v>3.93</c:v>
                </c:pt>
                <c:pt idx="19">
                  <c:v>3.93</c:v>
                </c:pt>
                <c:pt idx="20">
                  <c:v>3.93</c:v>
                </c:pt>
                <c:pt idx="21">
                  <c:v>3.93</c:v>
                </c:pt>
                <c:pt idx="22">
                  <c:v>3.93</c:v>
                </c:pt>
                <c:pt idx="23">
                  <c:v>3.93</c:v>
                </c:pt>
                <c:pt idx="24">
                  <c:v>3.93</c:v>
                </c:pt>
                <c:pt idx="25">
                  <c:v>3.93</c:v>
                </c:pt>
                <c:pt idx="26">
                  <c:v>3.93</c:v>
                </c:pt>
                <c:pt idx="27">
                  <c:v>3.93</c:v>
                </c:pt>
                <c:pt idx="28">
                  <c:v>3.93</c:v>
                </c:pt>
                <c:pt idx="29">
                  <c:v>3.93</c:v>
                </c:pt>
                <c:pt idx="30">
                  <c:v>3.93</c:v>
                </c:pt>
                <c:pt idx="31">
                  <c:v>3.93</c:v>
                </c:pt>
                <c:pt idx="32">
                  <c:v>3.93</c:v>
                </c:pt>
                <c:pt idx="33">
                  <c:v>3.93</c:v>
                </c:pt>
                <c:pt idx="34">
                  <c:v>3.93</c:v>
                </c:pt>
                <c:pt idx="35">
                  <c:v>3.93</c:v>
                </c:pt>
                <c:pt idx="36">
                  <c:v>3.93</c:v>
                </c:pt>
                <c:pt idx="37">
                  <c:v>3.93</c:v>
                </c:pt>
                <c:pt idx="38">
                  <c:v>3.93</c:v>
                </c:pt>
                <c:pt idx="39">
                  <c:v>3.93</c:v>
                </c:pt>
                <c:pt idx="40">
                  <c:v>3.93</c:v>
                </c:pt>
                <c:pt idx="41">
                  <c:v>3.93</c:v>
                </c:pt>
                <c:pt idx="42">
                  <c:v>3.93</c:v>
                </c:pt>
                <c:pt idx="43">
                  <c:v>3.93</c:v>
                </c:pt>
                <c:pt idx="44">
                  <c:v>3.93</c:v>
                </c:pt>
                <c:pt idx="45">
                  <c:v>3.93</c:v>
                </c:pt>
                <c:pt idx="46">
                  <c:v>3.93</c:v>
                </c:pt>
                <c:pt idx="47">
                  <c:v>3.93</c:v>
                </c:pt>
                <c:pt idx="48">
                  <c:v>3.93</c:v>
                </c:pt>
                <c:pt idx="49">
                  <c:v>3.93</c:v>
                </c:pt>
                <c:pt idx="50">
                  <c:v>3.93</c:v>
                </c:pt>
                <c:pt idx="51">
                  <c:v>3.93</c:v>
                </c:pt>
                <c:pt idx="52">
                  <c:v>3.93</c:v>
                </c:pt>
                <c:pt idx="53">
                  <c:v>3.93</c:v>
                </c:pt>
                <c:pt idx="54">
                  <c:v>3.93</c:v>
                </c:pt>
                <c:pt idx="55">
                  <c:v>3.93</c:v>
                </c:pt>
                <c:pt idx="56">
                  <c:v>3.93</c:v>
                </c:pt>
                <c:pt idx="57">
                  <c:v>3.93</c:v>
                </c:pt>
                <c:pt idx="58">
                  <c:v>3.93</c:v>
                </c:pt>
                <c:pt idx="59">
                  <c:v>3.93</c:v>
                </c:pt>
                <c:pt idx="60">
                  <c:v>3.93</c:v>
                </c:pt>
                <c:pt idx="61">
                  <c:v>3.93</c:v>
                </c:pt>
                <c:pt idx="62">
                  <c:v>3.93</c:v>
                </c:pt>
                <c:pt idx="63">
                  <c:v>3.93</c:v>
                </c:pt>
                <c:pt idx="64">
                  <c:v>3.93</c:v>
                </c:pt>
                <c:pt idx="65">
                  <c:v>3.93</c:v>
                </c:pt>
                <c:pt idx="66">
                  <c:v>3.93</c:v>
                </c:pt>
                <c:pt idx="67">
                  <c:v>3.93</c:v>
                </c:pt>
                <c:pt idx="68">
                  <c:v>3.93</c:v>
                </c:pt>
                <c:pt idx="69">
                  <c:v>3.93</c:v>
                </c:pt>
                <c:pt idx="70">
                  <c:v>3.93</c:v>
                </c:pt>
                <c:pt idx="71">
                  <c:v>3.93</c:v>
                </c:pt>
                <c:pt idx="72">
                  <c:v>3.93</c:v>
                </c:pt>
                <c:pt idx="73">
                  <c:v>3.93</c:v>
                </c:pt>
                <c:pt idx="74">
                  <c:v>3.93</c:v>
                </c:pt>
                <c:pt idx="75">
                  <c:v>3.93</c:v>
                </c:pt>
                <c:pt idx="76">
                  <c:v>3.93</c:v>
                </c:pt>
                <c:pt idx="77">
                  <c:v>3.93</c:v>
                </c:pt>
                <c:pt idx="78">
                  <c:v>3.93</c:v>
                </c:pt>
                <c:pt idx="79">
                  <c:v>3.93</c:v>
                </c:pt>
                <c:pt idx="80">
                  <c:v>3.93</c:v>
                </c:pt>
                <c:pt idx="81">
                  <c:v>3.93</c:v>
                </c:pt>
                <c:pt idx="82">
                  <c:v>3.93</c:v>
                </c:pt>
                <c:pt idx="83">
                  <c:v>3.93</c:v>
                </c:pt>
                <c:pt idx="84">
                  <c:v>3.93</c:v>
                </c:pt>
                <c:pt idx="85">
                  <c:v>3.93</c:v>
                </c:pt>
                <c:pt idx="86">
                  <c:v>3.93</c:v>
                </c:pt>
                <c:pt idx="87">
                  <c:v>3.93</c:v>
                </c:pt>
                <c:pt idx="88">
                  <c:v>3.93</c:v>
                </c:pt>
                <c:pt idx="89">
                  <c:v>3.93</c:v>
                </c:pt>
                <c:pt idx="90">
                  <c:v>3.93</c:v>
                </c:pt>
                <c:pt idx="91">
                  <c:v>3.93</c:v>
                </c:pt>
                <c:pt idx="92">
                  <c:v>3.93</c:v>
                </c:pt>
                <c:pt idx="93">
                  <c:v>3.93</c:v>
                </c:pt>
                <c:pt idx="94">
                  <c:v>3.93</c:v>
                </c:pt>
                <c:pt idx="95">
                  <c:v>3.93</c:v>
                </c:pt>
                <c:pt idx="96">
                  <c:v>3.93</c:v>
                </c:pt>
                <c:pt idx="97">
                  <c:v>3.93</c:v>
                </c:pt>
                <c:pt idx="98">
                  <c:v>3.93</c:v>
                </c:pt>
                <c:pt idx="99">
                  <c:v>3.93</c:v>
                </c:pt>
                <c:pt idx="100">
                  <c:v>3.93</c:v>
                </c:pt>
                <c:pt idx="101">
                  <c:v>3.93</c:v>
                </c:pt>
                <c:pt idx="102">
                  <c:v>3.93</c:v>
                </c:pt>
                <c:pt idx="103">
                  <c:v>3.93</c:v>
                </c:pt>
                <c:pt idx="104">
                  <c:v>3.93</c:v>
                </c:pt>
                <c:pt idx="105">
                  <c:v>3.93</c:v>
                </c:pt>
                <c:pt idx="106">
                  <c:v>3.93</c:v>
                </c:pt>
                <c:pt idx="107">
                  <c:v>3.93</c:v>
                </c:pt>
                <c:pt idx="108">
                  <c:v>3.93</c:v>
                </c:pt>
                <c:pt idx="109">
                  <c:v>3.93</c:v>
                </c:pt>
                <c:pt idx="110">
                  <c:v>3.93</c:v>
                </c:pt>
                <c:pt idx="111">
                  <c:v>3.93</c:v>
                </c:pt>
                <c:pt idx="112">
                  <c:v>3.93</c:v>
                </c:pt>
                <c:pt idx="113">
                  <c:v>3.93</c:v>
                </c:pt>
                <c:pt idx="114">
                  <c:v>3.93</c:v>
                </c:pt>
                <c:pt idx="115">
                  <c:v>3.93</c:v>
                </c:pt>
                <c:pt idx="116">
                  <c:v>3.93</c:v>
                </c:pt>
                <c:pt idx="117">
                  <c:v>3.93</c:v>
                </c:pt>
                <c:pt idx="118">
                  <c:v>3.93</c:v>
                </c:pt>
                <c:pt idx="119">
                  <c:v>3.93</c:v>
                </c:pt>
                <c:pt idx="120">
                  <c:v>3.93</c:v>
                </c:pt>
                <c:pt idx="121">
                  <c:v>3.93</c:v>
                </c:pt>
                <c:pt idx="122">
                  <c:v>3.93</c:v>
                </c:pt>
                <c:pt idx="123">
                  <c:v>3.93</c:v>
                </c:pt>
                <c:pt idx="124">
                  <c:v>3.93</c:v>
                </c:pt>
                <c:pt idx="125">
                  <c:v>3.93</c:v>
                </c:pt>
              </c:numCache>
            </c:numRef>
          </c:val>
          <c:smooth val="0"/>
        </c:ser>
        <c:ser>
          <c:idx val="10"/>
          <c:order val="1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'Химия-9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8 "Созидание"</c:v>
                </c:pt>
                <c:pt idx="14">
                  <c:v>МАОУ СШ № 55</c:v>
                </c:pt>
                <c:pt idx="15">
                  <c:v>МАОУ Гимназия № 10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МБОУ Гимназия № 7</c:v>
                </c:pt>
                <c:pt idx="29">
                  <c:v>МБОУ СШ № 16</c:v>
                </c:pt>
                <c:pt idx="30">
                  <c:v>МАОУ Гимназия № 11 </c:v>
                </c:pt>
                <c:pt idx="31">
                  <c:v>МАОУ Гимназия № 15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21</c:v>
                </c:pt>
                <c:pt idx="48">
                  <c:v>МБОУ СШ № 3</c:v>
                </c:pt>
                <c:pt idx="49">
                  <c:v>МБОУ СШ № 30</c:v>
                </c:pt>
                <c:pt idx="50">
                  <c:v>МАОУ "КУГ № 1 - Универс"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МБОУ Лицей № 10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МАОУ Лицей № 9 "Лидер"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151</c:v>
                </c:pt>
                <c:pt idx="86">
                  <c:v>МБОУ СШ № 69</c:v>
                </c:pt>
                <c:pt idx="87">
                  <c:v>МБОУ СШ № 56</c:v>
                </c:pt>
                <c:pt idx="88">
                  <c:v>МАОУ СШ № 143</c:v>
                </c:pt>
                <c:pt idx="89">
                  <c:v>МАОУ СШ № 149</c:v>
                </c:pt>
                <c:pt idx="90">
                  <c:v>МАОУ СШ № 145</c:v>
                </c:pt>
                <c:pt idx="91">
                  <c:v>МБОУ СШ № 108</c:v>
                </c:pt>
                <c:pt idx="92">
                  <c:v>МБОУ СШ № 98</c:v>
                </c:pt>
                <c:pt idx="93">
                  <c:v>МБОУ СШ № 1</c:v>
                </c:pt>
                <c:pt idx="94">
                  <c:v>МБОУ СШ № 85</c:v>
                </c:pt>
                <c:pt idx="95">
                  <c:v>МБОУ СШ № 70</c:v>
                </c:pt>
                <c:pt idx="96">
                  <c:v>МАОУ СШ № 157</c:v>
                </c:pt>
                <c:pt idx="97">
                  <c:v>МАОУ СШ № 150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5</c:v>
                </c:pt>
                <c:pt idx="111">
                  <c:v>МБОУ СШ № 66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МАОУ СШ № 155</c:v>
                </c:pt>
                <c:pt idx="118">
                  <c:v>МБОУ СШ № 51</c:v>
                </c:pt>
                <c:pt idx="119">
                  <c:v>МАОУ Гимназия № 2</c:v>
                </c:pt>
                <c:pt idx="120">
                  <c:v>МАОУ СШ "Комплекс Покровский"</c:v>
                </c:pt>
                <c:pt idx="121">
                  <c:v>МБОУ Гимназия  № 16</c:v>
                </c:pt>
                <c:pt idx="122">
                  <c:v>МБОУ Гимназия № 12 "М и Т"</c:v>
                </c:pt>
                <c:pt idx="123">
                  <c:v>МБОУ СШ № 10 </c:v>
                </c:pt>
                <c:pt idx="124">
                  <c:v>МБОУ СШ № 14 </c:v>
                </c:pt>
                <c:pt idx="125">
                  <c:v>МБОУ СШ № 4</c:v>
                </c:pt>
              </c:strCache>
            </c:strRef>
          </c:cat>
          <c:val>
            <c:numRef>
              <c:f>'Химия-9 диаграмма'!$D$5:$D$130</c:f>
              <c:numCache>
                <c:formatCode>0,00</c:formatCode>
                <c:ptCount val="126"/>
                <c:pt idx="1">
                  <c:v>3.5430599999999997</c:v>
                </c:pt>
                <c:pt idx="2">
                  <c:v>3.6716000000000002</c:v>
                </c:pt>
                <c:pt idx="3">
                  <c:v>3.6666999999999996</c:v>
                </c:pt>
                <c:pt idx="4">
                  <c:v>3.5660000000000003</c:v>
                </c:pt>
                <c:pt idx="5">
                  <c:v>3.5478000000000005</c:v>
                </c:pt>
                <c:pt idx="6">
                  <c:v>3.2631999999999994</c:v>
                </c:pt>
                <c:pt idx="10">
                  <c:v>3.8235250000000001</c:v>
                </c:pt>
                <c:pt idx="11">
                  <c:v>4.2</c:v>
                </c:pt>
                <c:pt idx="12">
                  <c:v>4.1367000000000012</c:v>
                </c:pt>
                <c:pt idx="13">
                  <c:v>3.7669999999999999</c:v>
                </c:pt>
                <c:pt idx="14">
                  <c:v>3.1903999999999995</c:v>
                </c:pt>
                <c:pt idx="25">
                  <c:v>3.8436499999999998</c:v>
                </c:pt>
                <c:pt idx="26">
                  <c:v>4.4286000000000003</c:v>
                </c:pt>
                <c:pt idx="27">
                  <c:v>3.8572000000000002</c:v>
                </c:pt>
                <c:pt idx="28">
                  <c:v>3.7067999999999994</c:v>
                </c:pt>
                <c:pt idx="29">
                  <c:v>3.3819999999999997</c:v>
                </c:pt>
                <c:pt idx="45">
                  <c:v>3.7976749999999999</c:v>
                </c:pt>
                <c:pt idx="46">
                  <c:v>4.1608999999999998</c:v>
                </c:pt>
                <c:pt idx="47">
                  <c:v>4</c:v>
                </c:pt>
                <c:pt idx="48">
                  <c:v>3.8395999999999999</c:v>
                </c:pt>
                <c:pt idx="49">
                  <c:v>3.1902000000000004</c:v>
                </c:pt>
                <c:pt idx="65">
                  <c:v>3.7228249999999998</c:v>
                </c:pt>
                <c:pt idx="66">
                  <c:v>4.0623999999999993</c:v>
                </c:pt>
                <c:pt idx="67">
                  <c:v>3.7734000000000001</c:v>
                </c:pt>
                <c:pt idx="68">
                  <c:v>3.7620000000000005</c:v>
                </c:pt>
                <c:pt idx="69">
                  <c:v>3.2935000000000003</c:v>
                </c:pt>
                <c:pt idx="82">
                  <c:v>3.7579857142857138</c:v>
                </c:pt>
                <c:pt idx="83">
                  <c:v>4.3075999999999999</c:v>
                </c:pt>
                <c:pt idx="84">
                  <c:v>4.1482999999999999</c:v>
                </c:pt>
                <c:pt idx="85">
                  <c:v>4.0644999999999998</c:v>
                </c:pt>
                <c:pt idx="86">
                  <c:v>4.043099999999999</c:v>
                </c:pt>
                <c:pt idx="87">
                  <c:v>4.0294000000000008</c:v>
                </c:pt>
                <c:pt idx="88">
                  <c:v>3.8734999999999995</c:v>
                </c:pt>
                <c:pt idx="89">
                  <c:v>3.8635999999999999</c:v>
                </c:pt>
                <c:pt idx="90">
                  <c:v>3.7392000000000003</c:v>
                </c:pt>
                <c:pt idx="91">
                  <c:v>3.7318000000000002</c:v>
                </c:pt>
                <c:pt idx="92">
                  <c:v>3.7273000000000001</c:v>
                </c:pt>
                <c:pt idx="93">
                  <c:v>3.6197000000000004</c:v>
                </c:pt>
                <c:pt idx="94">
                  <c:v>3.3334000000000001</c:v>
                </c:pt>
                <c:pt idx="95">
                  <c:v>3.1304000000000003</c:v>
                </c:pt>
                <c:pt idx="96">
                  <c:v>3</c:v>
                </c:pt>
                <c:pt idx="114">
                  <c:v>3.807175</c:v>
                </c:pt>
                <c:pt idx="115">
                  <c:v>4.2419000000000002</c:v>
                </c:pt>
                <c:pt idx="116">
                  <c:v>4.125</c:v>
                </c:pt>
                <c:pt idx="117">
                  <c:v>3.8062999999999998</c:v>
                </c:pt>
                <c:pt idx="118">
                  <c:v>3.0554999999999994</c:v>
                </c:pt>
              </c:numCache>
            </c:numRef>
          </c:val>
          <c:smooth val="0"/>
        </c:ser>
        <c:ser>
          <c:idx val="0"/>
          <c:order val="2"/>
          <c:tx>
            <c:v>2019 ср. балл по городу</c:v>
          </c:tx>
          <c:spPr>
            <a:ln w="25400" cap="rnd">
              <a:solidFill>
                <a:srgbClr val="A70105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8 "Созидание"</c:v>
                </c:pt>
                <c:pt idx="14">
                  <c:v>МАОУ СШ № 55</c:v>
                </c:pt>
                <c:pt idx="15">
                  <c:v>МАОУ Гимназия № 10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МБОУ Гимназия № 7</c:v>
                </c:pt>
                <c:pt idx="29">
                  <c:v>МБОУ СШ № 16</c:v>
                </c:pt>
                <c:pt idx="30">
                  <c:v>МАОУ Гимназия № 11 </c:v>
                </c:pt>
                <c:pt idx="31">
                  <c:v>МАОУ Гимназия № 15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21</c:v>
                </c:pt>
                <c:pt idx="48">
                  <c:v>МБОУ СШ № 3</c:v>
                </c:pt>
                <c:pt idx="49">
                  <c:v>МБОУ СШ № 30</c:v>
                </c:pt>
                <c:pt idx="50">
                  <c:v>МАОУ "КУГ № 1 - Универс"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МБОУ Лицей № 10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МАОУ Лицей № 9 "Лидер"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151</c:v>
                </c:pt>
                <c:pt idx="86">
                  <c:v>МБОУ СШ № 69</c:v>
                </c:pt>
                <c:pt idx="87">
                  <c:v>МБОУ СШ № 56</c:v>
                </c:pt>
                <c:pt idx="88">
                  <c:v>МАОУ СШ № 143</c:v>
                </c:pt>
                <c:pt idx="89">
                  <c:v>МАОУ СШ № 149</c:v>
                </c:pt>
                <c:pt idx="90">
                  <c:v>МАОУ СШ № 145</c:v>
                </c:pt>
                <c:pt idx="91">
                  <c:v>МБОУ СШ № 108</c:v>
                </c:pt>
                <c:pt idx="92">
                  <c:v>МБОУ СШ № 98</c:v>
                </c:pt>
                <c:pt idx="93">
                  <c:v>МБОУ СШ № 1</c:v>
                </c:pt>
                <c:pt idx="94">
                  <c:v>МБОУ СШ № 85</c:v>
                </c:pt>
                <c:pt idx="95">
                  <c:v>МБОУ СШ № 70</c:v>
                </c:pt>
                <c:pt idx="96">
                  <c:v>МАОУ СШ № 157</c:v>
                </c:pt>
                <c:pt idx="97">
                  <c:v>МАОУ СШ № 150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5</c:v>
                </c:pt>
                <c:pt idx="111">
                  <c:v>МБОУ СШ № 66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МАОУ СШ № 155</c:v>
                </c:pt>
                <c:pt idx="118">
                  <c:v>МБОУ СШ № 51</c:v>
                </c:pt>
                <c:pt idx="119">
                  <c:v>МАОУ Гимназия № 2</c:v>
                </c:pt>
                <c:pt idx="120">
                  <c:v>МАОУ СШ "Комплекс Покровский"</c:v>
                </c:pt>
                <c:pt idx="121">
                  <c:v>МБОУ Гимназия  № 16</c:v>
                </c:pt>
                <c:pt idx="122">
                  <c:v>МБОУ Гимназия № 12 "М и Т"</c:v>
                </c:pt>
                <c:pt idx="123">
                  <c:v>МБОУ СШ № 10 </c:v>
                </c:pt>
                <c:pt idx="124">
                  <c:v>МБОУ СШ № 14 </c:v>
                </c:pt>
                <c:pt idx="125">
                  <c:v>МБОУ СШ № 4</c:v>
                </c:pt>
              </c:strCache>
            </c:strRef>
          </c:cat>
          <c:val>
            <c:numRef>
              <c:f>'Химия-9 диаграмма'!$I$5:$I$130</c:f>
              <c:numCache>
                <c:formatCode>0,00</c:formatCode>
                <c:ptCount val="126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4.0999999999999996</c:v>
                </c:pt>
                <c:pt idx="23">
                  <c:v>4.0999999999999996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4.0999999999999996</c:v>
                </c:pt>
                <c:pt idx="27">
                  <c:v>4.0999999999999996</c:v>
                </c:pt>
                <c:pt idx="28">
                  <c:v>4.0999999999999996</c:v>
                </c:pt>
                <c:pt idx="29">
                  <c:v>4.0999999999999996</c:v>
                </c:pt>
                <c:pt idx="30">
                  <c:v>4.0999999999999996</c:v>
                </c:pt>
                <c:pt idx="31">
                  <c:v>4.0999999999999996</c:v>
                </c:pt>
                <c:pt idx="32">
                  <c:v>4.0999999999999996</c:v>
                </c:pt>
                <c:pt idx="33">
                  <c:v>4.0999999999999996</c:v>
                </c:pt>
                <c:pt idx="34">
                  <c:v>4.0999999999999996</c:v>
                </c:pt>
                <c:pt idx="35">
                  <c:v>4.0999999999999996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4.0999999999999996</c:v>
                </c:pt>
                <c:pt idx="40">
                  <c:v>4.0999999999999996</c:v>
                </c:pt>
                <c:pt idx="41">
                  <c:v>4.0999999999999996</c:v>
                </c:pt>
                <c:pt idx="42">
                  <c:v>4.0999999999999996</c:v>
                </c:pt>
                <c:pt idx="43">
                  <c:v>4.0999999999999996</c:v>
                </c:pt>
                <c:pt idx="44">
                  <c:v>4.0999999999999996</c:v>
                </c:pt>
                <c:pt idx="45">
                  <c:v>4.0999999999999996</c:v>
                </c:pt>
                <c:pt idx="46">
                  <c:v>4.0999999999999996</c:v>
                </c:pt>
                <c:pt idx="47">
                  <c:v>4.0999999999999996</c:v>
                </c:pt>
                <c:pt idx="48">
                  <c:v>4.0999999999999996</c:v>
                </c:pt>
                <c:pt idx="49">
                  <c:v>4.0999999999999996</c:v>
                </c:pt>
                <c:pt idx="50">
                  <c:v>4.0999999999999996</c:v>
                </c:pt>
                <c:pt idx="51">
                  <c:v>4.0999999999999996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4.0999999999999996</c:v>
                </c:pt>
                <c:pt idx="56">
                  <c:v>4.0999999999999996</c:v>
                </c:pt>
                <c:pt idx="57">
                  <c:v>4.0999999999999996</c:v>
                </c:pt>
                <c:pt idx="58">
                  <c:v>4.0999999999999996</c:v>
                </c:pt>
                <c:pt idx="59">
                  <c:v>4.0999999999999996</c:v>
                </c:pt>
                <c:pt idx="60">
                  <c:v>4.0999999999999996</c:v>
                </c:pt>
                <c:pt idx="61">
                  <c:v>4.0999999999999996</c:v>
                </c:pt>
                <c:pt idx="62">
                  <c:v>4.0999999999999996</c:v>
                </c:pt>
                <c:pt idx="63">
                  <c:v>4.0999999999999996</c:v>
                </c:pt>
                <c:pt idx="64">
                  <c:v>4.0999999999999996</c:v>
                </c:pt>
                <c:pt idx="65">
                  <c:v>4.0999999999999996</c:v>
                </c:pt>
                <c:pt idx="66">
                  <c:v>4.0999999999999996</c:v>
                </c:pt>
                <c:pt idx="67">
                  <c:v>4.0999999999999996</c:v>
                </c:pt>
                <c:pt idx="68">
                  <c:v>4.0999999999999996</c:v>
                </c:pt>
                <c:pt idx="69">
                  <c:v>4.0999999999999996</c:v>
                </c:pt>
                <c:pt idx="70">
                  <c:v>4.0999999999999996</c:v>
                </c:pt>
                <c:pt idx="71">
                  <c:v>4.0999999999999996</c:v>
                </c:pt>
                <c:pt idx="72">
                  <c:v>4.0999999999999996</c:v>
                </c:pt>
                <c:pt idx="73">
                  <c:v>4.0999999999999996</c:v>
                </c:pt>
                <c:pt idx="74">
                  <c:v>4.0999999999999996</c:v>
                </c:pt>
                <c:pt idx="75">
                  <c:v>4.0999999999999996</c:v>
                </c:pt>
                <c:pt idx="76">
                  <c:v>4.0999999999999996</c:v>
                </c:pt>
                <c:pt idx="77">
                  <c:v>4.0999999999999996</c:v>
                </c:pt>
                <c:pt idx="78">
                  <c:v>4.0999999999999996</c:v>
                </c:pt>
                <c:pt idx="79">
                  <c:v>4.0999999999999996</c:v>
                </c:pt>
                <c:pt idx="80">
                  <c:v>4.0999999999999996</c:v>
                </c:pt>
                <c:pt idx="81">
                  <c:v>4.0999999999999996</c:v>
                </c:pt>
                <c:pt idx="82">
                  <c:v>4.0999999999999996</c:v>
                </c:pt>
                <c:pt idx="83">
                  <c:v>4.0999999999999996</c:v>
                </c:pt>
                <c:pt idx="84">
                  <c:v>4.0999999999999996</c:v>
                </c:pt>
                <c:pt idx="85">
                  <c:v>4.0999999999999996</c:v>
                </c:pt>
                <c:pt idx="86">
                  <c:v>4.0999999999999996</c:v>
                </c:pt>
                <c:pt idx="87">
                  <c:v>4.0999999999999996</c:v>
                </c:pt>
                <c:pt idx="88">
                  <c:v>4.0999999999999996</c:v>
                </c:pt>
                <c:pt idx="89">
                  <c:v>4.0999999999999996</c:v>
                </c:pt>
                <c:pt idx="90">
                  <c:v>4.0999999999999996</c:v>
                </c:pt>
                <c:pt idx="91">
                  <c:v>4.0999999999999996</c:v>
                </c:pt>
                <c:pt idx="92">
                  <c:v>4.0999999999999996</c:v>
                </c:pt>
                <c:pt idx="93">
                  <c:v>4.0999999999999996</c:v>
                </c:pt>
                <c:pt idx="94">
                  <c:v>4.0999999999999996</c:v>
                </c:pt>
                <c:pt idx="95">
                  <c:v>4.0999999999999996</c:v>
                </c:pt>
                <c:pt idx="96">
                  <c:v>4.0999999999999996</c:v>
                </c:pt>
                <c:pt idx="97">
                  <c:v>4.0999999999999996</c:v>
                </c:pt>
                <c:pt idx="98">
                  <c:v>4.0999999999999996</c:v>
                </c:pt>
                <c:pt idx="99">
                  <c:v>4.0999999999999996</c:v>
                </c:pt>
                <c:pt idx="100">
                  <c:v>4.0999999999999996</c:v>
                </c:pt>
                <c:pt idx="101">
                  <c:v>4.0999999999999996</c:v>
                </c:pt>
                <c:pt idx="102">
                  <c:v>4.0999999999999996</c:v>
                </c:pt>
                <c:pt idx="103">
                  <c:v>4.0999999999999996</c:v>
                </c:pt>
                <c:pt idx="104">
                  <c:v>4.0999999999999996</c:v>
                </c:pt>
                <c:pt idx="105">
                  <c:v>4.0999999999999996</c:v>
                </c:pt>
                <c:pt idx="106">
                  <c:v>4.0999999999999996</c:v>
                </c:pt>
                <c:pt idx="107">
                  <c:v>4.0999999999999996</c:v>
                </c:pt>
                <c:pt idx="108">
                  <c:v>4.0999999999999996</c:v>
                </c:pt>
                <c:pt idx="109">
                  <c:v>4.0999999999999996</c:v>
                </c:pt>
                <c:pt idx="110">
                  <c:v>4.0999999999999996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4.0999999999999996</c:v>
                </c:pt>
                <c:pt idx="114">
                  <c:v>4.0999999999999996</c:v>
                </c:pt>
                <c:pt idx="115">
                  <c:v>4.0999999999999996</c:v>
                </c:pt>
                <c:pt idx="116">
                  <c:v>4.0999999999999996</c:v>
                </c:pt>
                <c:pt idx="117">
                  <c:v>4.0999999999999996</c:v>
                </c:pt>
                <c:pt idx="118">
                  <c:v>4.0999999999999996</c:v>
                </c:pt>
                <c:pt idx="119">
                  <c:v>4.0999999999999996</c:v>
                </c:pt>
                <c:pt idx="120">
                  <c:v>4.0999999999999996</c:v>
                </c:pt>
                <c:pt idx="121">
                  <c:v>4.0999999999999996</c:v>
                </c:pt>
                <c:pt idx="122">
                  <c:v>4.0999999999999996</c:v>
                </c:pt>
                <c:pt idx="123">
                  <c:v>4.0999999999999996</c:v>
                </c:pt>
                <c:pt idx="124">
                  <c:v>4.0999999999999996</c:v>
                </c:pt>
                <c:pt idx="125">
                  <c:v>4.0999999999999996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3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8 "Созидание"</c:v>
                </c:pt>
                <c:pt idx="14">
                  <c:v>МАОУ СШ № 55</c:v>
                </c:pt>
                <c:pt idx="15">
                  <c:v>МАОУ Гимназия № 10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МБОУ Гимназия № 7</c:v>
                </c:pt>
                <c:pt idx="29">
                  <c:v>МБОУ СШ № 16</c:v>
                </c:pt>
                <c:pt idx="30">
                  <c:v>МАОУ Гимназия № 11 </c:v>
                </c:pt>
                <c:pt idx="31">
                  <c:v>МАОУ Гимназия № 15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21</c:v>
                </c:pt>
                <c:pt idx="48">
                  <c:v>МБОУ СШ № 3</c:v>
                </c:pt>
                <c:pt idx="49">
                  <c:v>МБОУ СШ № 30</c:v>
                </c:pt>
                <c:pt idx="50">
                  <c:v>МАОУ "КУГ № 1 - Универс"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МБОУ Лицей № 10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МАОУ Лицей № 9 "Лидер"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151</c:v>
                </c:pt>
                <c:pt idx="86">
                  <c:v>МБОУ СШ № 69</c:v>
                </c:pt>
                <c:pt idx="87">
                  <c:v>МБОУ СШ № 56</c:v>
                </c:pt>
                <c:pt idx="88">
                  <c:v>МАОУ СШ № 143</c:v>
                </c:pt>
                <c:pt idx="89">
                  <c:v>МАОУ СШ № 149</c:v>
                </c:pt>
                <c:pt idx="90">
                  <c:v>МАОУ СШ № 145</c:v>
                </c:pt>
                <c:pt idx="91">
                  <c:v>МБОУ СШ № 108</c:v>
                </c:pt>
                <c:pt idx="92">
                  <c:v>МБОУ СШ № 98</c:v>
                </c:pt>
                <c:pt idx="93">
                  <c:v>МБОУ СШ № 1</c:v>
                </c:pt>
                <c:pt idx="94">
                  <c:v>МБОУ СШ № 85</c:v>
                </c:pt>
                <c:pt idx="95">
                  <c:v>МБОУ СШ № 70</c:v>
                </c:pt>
                <c:pt idx="96">
                  <c:v>МАОУ СШ № 157</c:v>
                </c:pt>
                <c:pt idx="97">
                  <c:v>МАОУ СШ № 150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5</c:v>
                </c:pt>
                <c:pt idx="111">
                  <c:v>МБОУ СШ № 66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МАОУ СШ № 155</c:v>
                </c:pt>
                <c:pt idx="118">
                  <c:v>МБОУ СШ № 51</c:v>
                </c:pt>
                <c:pt idx="119">
                  <c:v>МАОУ Гимназия № 2</c:v>
                </c:pt>
                <c:pt idx="120">
                  <c:v>МАОУ СШ "Комплекс Покровский"</c:v>
                </c:pt>
                <c:pt idx="121">
                  <c:v>МБОУ Гимназия  № 16</c:v>
                </c:pt>
                <c:pt idx="122">
                  <c:v>МБОУ Гимназия № 12 "М и Т"</c:v>
                </c:pt>
                <c:pt idx="123">
                  <c:v>МБОУ СШ № 10 </c:v>
                </c:pt>
                <c:pt idx="124">
                  <c:v>МБОУ СШ № 14 </c:v>
                </c:pt>
                <c:pt idx="125">
                  <c:v>МБОУ СШ № 4</c:v>
                </c:pt>
              </c:strCache>
            </c:strRef>
          </c:cat>
          <c:val>
            <c:numRef>
              <c:f>'Химия-9 диаграмма'!$H$5:$H$130</c:f>
              <c:numCache>
                <c:formatCode>0,00</c:formatCode>
                <c:ptCount val="126"/>
                <c:pt idx="0">
                  <c:v>3.91</c:v>
                </c:pt>
                <c:pt idx="1">
                  <c:v>4.3724999999999996</c:v>
                </c:pt>
                <c:pt idx="2">
                  <c:v>4.5</c:v>
                </c:pt>
                <c:pt idx="3">
                  <c:v>4</c:v>
                </c:pt>
                <c:pt idx="4">
                  <c:v>4.5599999999999996</c:v>
                </c:pt>
                <c:pt idx="5">
                  <c:v>4.67</c:v>
                </c:pt>
                <c:pt idx="6">
                  <c:v>4.33</c:v>
                </c:pt>
                <c:pt idx="7">
                  <c:v>4.29</c:v>
                </c:pt>
                <c:pt idx="8">
                  <c:v>4.43</c:v>
                </c:pt>
                <c:pt idx="9">
                  <c:v>4.2</c:v>
                </c:pt>
                <c:pt idx="10">
                  <c:v>4.1116666666666664</c:v>
                </c:pt>
                <c:pt idx="11">
                  <c:v>4.3899999999999997</c:v>
                </c:pt>
                <c:pt idx="12">
                  <c:v>4.42</c:v>
                </c:pt>
                <c:pt idx="13">
                  <c:v>4</c:v>
                </c:pt>
                <c:pt idx="14">
                  <c:v>3.5</c:v>
                </c:pt>
                <c:pt idx="15">
                  <c:v>4</c:v>
                </c:pt>
                <c:pt idx="16">
                  <c:v>3.85</c:v>
                </c:pt>
                <c:pt idx="17">
                  <c:v>4.43</c:v>
                </c:pt>
                <c:pt idx="19">
                  <c:v>4.45</c:v>
                </c:pt>
                <c:pt idx="20">
                  <c:v>4</c:v>
                </c:pt>
                <c:pt idx="21">
                  <c:v>4.5</c:v>
                </c:pt>
                <c:pt idx="23">
                  <c:v>4</c:v>
                </c:pt>
                <c:pt idx="24">
                  <c:v>3.8</c:v>
                </c:pt>
                <c:pt idx="25" formatCode="Основной">
                  <c:v>3.8699999999999992</c:v>
                </c:pt>
                <c:pt idx="26">
                  <c:v>4.43</c:v>
                </c:pt>
                <c:pt idx="27">
                  <c:v>4.09</c:v>
                </c:pt>
                <c:pt idx="28">
                  <c:v>4.5</c:v>
                </c:pt>
                <c:pt idx="29">
                  <c:v>4</c:v>
                </c:pt>
                <c:pt idx="30">
                  <c:v>3.97</c:v>
                </c:pt>
                <c:pt idx="31">
                  <c:v>4.29</c:v>
                </c:pt>
                <c:pt idx="32">
                  <c:v>4.0999999999999996</c:v>
                </c:pt>
                <c:pt idx="33">
                  <c:v>3.25</c:v>
                </c:pt>
                <c:pt idx="35">
                  <c:v>3.47</c:v>
                </c:pt>
                <c:pt idx="36">
                  <c:v>4.33</c:v>
                </c:pt>
                <c:pt idx="37">
                  <c:v>3.91</c:v>
                </c:pt>
                <c:pt idx="38">
                  <c:v>3</c:v>
                </c:pt>
                <c:pt idx="39">
                  <c:v>4.2</c:v>
                </c:pt>
                <c:pt idx="40">
                  <c:v>3.25</c:v>
                </c:pt>
                <c:pt idx="41">
                  <c:v>3</c:v>
                </c:pt>
                <c:pt idx="42">
                  <c:v>5</c:v>
                </c:pt>
                <c:pt idx="43">
                  <c:v>3.3</c:v>
                </c:pt>
                <c:pt idx="44" formatCode="Основной">
                  <c:v>3.57</c:v>
                </c:pt>
                <c:pt idx="45">
                  <c:v>4.1511111111111108</c:v>
                </c:pt>
                <c:pt idx="46">
                  <c:v>4.1900000000000004</c:v>
                </c:pt>
                <c:pt idx="47">
                  <c:v>3.5</c:v>
                </c:pt>
                <c:pt idx="48">
                  <c:v>4</c:v>
                </c:pt>
                <c:pt idx="49">
                  <c:v>5</c:v>
                </c:pt>
                <c:pt idx="50">
                  <c:v>4.29</c:v>
                </c:pt>
                <c:pt idx="51">
                  <c:v>4.5</c:v>
                </c:pt>
                <c:pt idx="52">
                  <c:v>4.1100000000000003</c:v>
                </c:pt>
                <c:pt idx="53">
                  <c:v>4.17</c:v>
                </c:pt>
                <c:pt idx="54">
                  <c:v>4</c:v>
                </c:pt>
                <c:pt idx="55">
                  <c:v>4.5599999999999996</c:v>
                </c:pt>
                <c:pt idx="56">
                  <c:v>3.63</c:v>
                </c:pt>
                <c:pt idx="58">
                  <c:v>4</c:v>
                </c:pt>
                <c:pt idx="59">
                  <c:v>4.67</c:v>
                </c:pt>
                <c:pt idx="60">
                  <c:v>5</c:v>
                </c:pt>
                <c:pt idx="61">
                  <c:v>4</c:v>
                </c:pt>
                <c:pt idx="62">
                  <c:v>3.5</c:v>
                </c:pt>
                <c:pt idx="63">
                  <c:v>3</c:v>
                </c:pt>
                <c:pt idx="64">
                  <c:v>4.5999999999999996</c:v>
                </c:pt>
                <c:pt idx="65">
                  <c:v>3.9786666666666668</c:v>
                </c:pt>
                <c:pt idx="66">
                  <c:v>4</c:v>
                </c:pt>
                <c:pt idx="67">
                  <c:v>4.41</c:v>
                </c:pt>
                <c:pt idx="68">
                  <c:v>4.3600000000000003</c:v>
                </c:pt>
                <c:pt idx="69">
                  <c:v>3.88</c:v>
                </c:pt>
                <c:pt idx="70">
                  <c:v>4.1399999999999997</c:v>
                </c:pt>
                <c:pt idx="71">
                  <c:v>3.71</c:v>
                </c:pt>
                <c:pt idx="72">
                  <c:v>4.5</c:v>
                </c:pt>
                <c:pt idx="74">
                  <c:v>4</c:v>
                </c:pt>
                <c:pt idx="75">
                  <c:v>4.25</c:v>
                </c:pt>
                <c:pt idx="76">
                  <c:v>4.75</c:v>
                </c:pt>
                <c:pt idx="77">
                  <c:v>3</c:v>
                </c:pt>
                <c:pt idx="78">
                  <c:v>4</c:v>
                </c:pt>
                <c:pt idx="79">
                  <c:v>3</c:v>
                </c:pt>
                <c:pt idx="80">
                  <c:v>3.8</c:v>
                </c:pt>
                <c:pt idx="81" formatCode="Основной">
                  <c:v>3.88</c:v>
                </c:pt>
                <c:pt idx="82">
                  <c:v>4.0920689655172415</c:v>
                </c:pt>
                <c:pt idx="83">
                  <c:v>3.81</c:v>
                </c:pt>
                <c:pt idx="84">
                  <c:v>4.33</c:v>
                </c:pt>
                <c:pt idx="85">
                  <c:v>4.03</c:v>
                </c:pt>
                <c:pt idx="86">
                  <c:v>3.63</c:v>
                </c:pt>
                <c:pt idx="87">
                  <c:v>4</c:v>
                </c:pt>
                <c:pt idx="88">
                  <c:v>3.73</c:v>
                </c:pt>
                <c:pt idx="89">
                  <c:v>4.03</c:v>
                </c:pt>
                <c:pt idx="90">
                  <c:v>4.33</c:v>
                </c:pt>
                <c:pt idx="91">
                  <c:v>3.91</c:v>
                </c:pt>
                <c:pt idx="92">
                  <c:v>4.1100000000000003</c:v>
                </c:pt>
                <c:pt idx="93">
                  <c:v>4.75</c:v>
                </c:pt>
                <c:pt idx="94">
                  <c:v>4.4000000000000004</c:v>
                </c:pt>
                <c:pt idx="95">
                  <c:v>4.1399999999999997</c:v>
                </c:pt>
                <c:pt idx="97">
                  <c:v>4.1500000000000004</c:v>
                </c:pt>
                <c:pt idx="98">
                  <c:v>3.64</c:v>
                </c:pt>
                <c:pt idx="100">
                  <c:v>4.2</c:v>
                </c:pt>
                <c:pt idx="101">
                  <c:v>3.5</c:v>
                </c:pt>
                <c:pt idx="102">
                  <c:v>3.5</c:v>
                </c:pt>
                <c:pt idx="103">
                  <c:v>4.3600000000000003</c:v>
                </c:pt>
                <c:pt idx="104">
                  <c:v>4</c:v>
                </c:pt>
                <c:pt idx="105">
                  <c:v>4.21</c:v>
                </c:pt>
                <c:pt idx="106">
                  <c:v>4.59</c:v>
                </c:pt>
                <c:pt idx="107">
                  <c:v>3.4</c:v>
                </c:pt>
                <c:pt idx="108">
                  <c:v>3.83</c:v>
                </c:pt>
                <c:pt idx="109">
                  <c:v>4.03</c:v>
                </c:pt>
                <c:pt idx="110">
                  <c:v>4.58</c:v>
                </c:pt>
                <c:pt idx="111">
                  <c:v>4.75</c:v>
                </c:pt>
                <c:pt idx="112">
                  <c:v>4.4000000000000004</c:v>
                </c:pt>
                <c:pt idx="113" formatCode="Основной">
                  <c:v>4.33</c:v>
                </c:pt>
                <c:pt idx="114">
                  <c:v>4.0150000000000006</c:v>
                </c:pt>
                <c:pt idx="115">
                  <c:v>4.1399999999999997</c:v>
                </c:pt>
                <c:pt idx="116">
                  <c:v>4</c:v>
                </c:pt>
                <c:pt idx="118">
                  <c:v>3.71</c:v>
                </c:pt>
                <c:pt idx="119">
                  <c:v>4.41</c:v>
                </c:pt>
                <c:pt idx="120">
                  <c:v>4.08</c:v>
                </c:pt>
                <c:pt idx="121">
                  <c:v>3.95</c:v>
                </c:pt>
                <c:pt idx="123" formatCode="Основной">
                  <c:v>4.2300000000000004</c:v>
                </c:pt>
                <c:pt idx="125" formatCode="Основной">
                  <c:v>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4"/>
          <c:tx>
            <c:v>2018 ср. балл по городу</c:v>
          </c:tx>
          <c:spPr>
            <a:ln w="28575" cap="rnd">
              <a:solidFill>
                <a:srgbClr val="FAEA16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8 "Созидание"</c:v>
                </c:pt>
                <c:pt idx="14">
                  <c:v>МАОУ СШ № 55</c:v>
                </c:pt>
                <c:pt idx="15">
                  <c:v>МАОУ Гимназия № 10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МБОУ Гимназия № 7</c:v>
                </c:pt>
                <c:pt idx="29">
                  <c:v>МБОУ СШ № 16</c:v>
                </c:pt>
                <c:pt idx="30">
                  <c:v>МАОУ Гимназия № 11 </c:v>
                </c:pt>
                <c:pt idx="31">
                  <c:v>МАОУ Гимназия № 15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21</c:v>
                </c:pt>
                <c:pt idx="48">
                  <c:v>МБОУ СШ № 3</c:v>
                </c:pt>
                <c:pt idx="49">
                  <c:v>МБОУ СШ № 30</c:v>
                </c:pt>
                <c:pt idx="50">
                  <c:v>МАОУ "КУГ № 1 - Универс"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МБОУ Лицей № 10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МАОУ Лицей № 9 "Лидер"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151</c:v>
                </c:pt>
                <c:pt idx="86">
                  <c:v>МБОУ СШ № 69</c:v>
                </c:pt>
                <c:pt idx="87">
                  <c:v>МБОУ СШ № 56</c:v>
                </c:pt>
                <c:pt idx="88">
                  <c:v>МАОУ СШ № 143</c:v>
                </c:pt>
                <c:pt idx="89">
                  <c:v>МАОУ СШ № 149</c:v>
                </c:pt>
                <c:pt idx="90">
                  <c:v>МАОУ СШ № 145</c:v>
                </c:pt>
                <c:pt idx="91">
                  <c:v>МБОУ СШ № 108</c:v>
                </c:pt>
                <c:pt idx="92">
                  <c:v>МБОУ СШ № 98</c:v>
                </c:pt>
                <c:pt idx="93">
                  <c:v>МБОУ СШ № 1</c:v>
                </c:pt>
                <c:pt idx="94">
                  <c:v>МБОУ СШ № 85</c:v>
                </c:pt>
                <c:pt idx="95">
                  <c:v>МБОУ СШ № 70</c:v>
                </c:pt>
                <c:pt idx="96">
                  <c:v>МАОУ СШ № 157</c:v>
                </c:pt>
                <c:pt idx="97">
                  <c:v>МАОУ СШ № 150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5</c:v>
                </c:pt>
                <c:pt idx="111">
                  <c:v>МБОУ СШ № 66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МАОУ СШ № 155</c:v>
                </c:pt>
                <c:pt idx="118">
                  <c:v>МБОУ СШ № 51</c:v>
                </c:pt>
                <c:pt idx="119">
                  <c:v>МАОУ Гимназия № 2</c:v>
                </c:pt>
                <c:pt idx="120">
                  <c:v>МАОУ СШ "Комплекс Покровский"</c:v>
                </c:pt>
                <c:pt idx="121">
                  <c:v>МБОУ Гимназия  № 16</c:v>
                </c:pt>
                <c:pt idx="122">
                  <c:v>МБОУ Гимназия № 12 "М и Т"</c:v>
                </c:pt>
                <c:pt idx="123">
                  <c:v>МБОУ СШ № 10 </c:v>
                </c:pt>
                <c:pt idx="124">
                  <c:v>МБОУ СШ № 14 </c:v>
                </c:pt>
                <c:pt idx="125">
                  <c:v>МБОУ СШ № 4</c:v>
                </c:pt>
              </c:strCache>
            </c:strRef>
          </c:cat>
          <c:val>
            <c:numRef>
              <c:f>'Химия-9 диаграмма'!$M$5:$M$130</c:f>
              <c:numCache>
                <c:formatCode>Основной</c:formatCode>
                <c:ptCount val="126"/>
                <c:pt idx="0">
                  <c:v>4.13</c:v>
                </c:pt>
                <c:pt idx="1">
                  <c:v>4.13</c:v>
                </c:pt>
                <c:pt idx="2">
                  <c:v>4.13</c:v>
                </c:pt>
                <c:pt idx="3">
                  <c:v>4.13</c:v>
                </c:pt>
                <c:pt idx="4">
                  <c:v>4.13</c:v>
                </c:pt>
                <c:pt idx="5">
                  <c:v>4.13</c:v>
                </c:pt>
                <c:pt idx="6">
                  <c:v>4.13</c:v>
                </c:pt>
                <c:pt idx="7">
                  <c:v>4.13</c:v>
                </c:pt>
                <c:pt idx="8">
                  <c:v>4.13</c:v>
                </c:pt>
                <c:pt idx="9">
                  <c:v>4.13</c:v>
                </c:pt>
                <c:pt idx="10">
                  <c:v>4.13</c:v>
                </c:pt>
                <c:pt idx="11">
                  <c:v>4.13</c:v>
                </c:pt>
                <c:pt idx="12">
                  <c:v>4.13</c:v>
                </c:pt>
                <c:pt idx="13">
                  <c:v>4.13</c:v>
                </c:pt>
                <c:pt idx="14">
                  <c:v>4.13</c:v>
                </c:pt>
                <c:pt idx="15">
                  <c:v>4.13</c:v>
                </c:pt>
                <c:pt idx="16">
                  <c:v>4.13</c:v>
                </c:pt>
                <c:pt idx="17">
                  <c:v>4.13</c:v>
                </c:pt>
                <c:pt idx="18">
                  <c:v>4.13</c:v>
                </c:pt>
                <c:pt idx="19">
                  <c:v>4.13</c:v>
                </c:pt>
                <c:pt idx="20">
                  <c:v>4.13</c:v>
                </c:pt>
                <c:pt idx="21">
                  <c:v>4.13</c:v>
                </c:pt>
                <c:pt idx="22">
                  <c:v>4.13</c:v>
                </c:pt>
                <c:pt idx="23">
                  <c:v>4.13</c:v>
                </c:pt>
                <c:pt idx="24">
                  <c:v>4.13</c:v>
                </c:pt>
                <c:pt idx="25">
                  <c:v>4.13</c:v>
                </c:pt>
                <c:pt idx="26">
                  <c:v>4.13</c:v>
                </c:pt>
                <c:pt idx="27">
                  <c:v>4.13</c:v>
                </c:pt>
                <c:pt idx="28">
                  <c:v>4.13</c:v>
                </c:pt>
                <c:pt idx="29">
                  <c:v>4.13</c:v>
                </c:pt>
                <c:pt idx="30">
                  <c:v>4.13</c:v>
                </c:pt>
                <c:pt idx="31">
                  <c:v>4.13</c:v>
                </c:pt>
                <c:pt idx="32">
                  <c:v>4.13</c:v>
                </c:pt>
                <c:pt idx="33">
                  <c:v>4.13</c:v>
                </c:pt>
                <c:pt idx="34">
                  <c:v>4.13</c:v>
                </c:pt>
                <c:pt idx="35">
                  <c:v>4.13</c:v>
                </c:pt>
                <c:pt idx="36">
                  <c:v>4.13</c:v>
                </c:pt>
                <c:pt idx="37">
                  <c:v>4.13</c:v>
                </c:pt>
                <c:pt idx="38">
                  <c:v>4.13</c:v>
                </c:pt>
                <c:pt idx="39">
                  <c:v>4.13</c:v>
                </c:pt>
                <c:pt idx="40">
                  <c:v>4.13</c:v>
                </c:pt>
                <c:pt idx="41">
                  <c:v>4.13</c:v>
                </c:pt>
                <c:pt idx="42">
                  <c:v>4.13</c:v>
                </c:pt>
                <c:pt idx="43">
                  <c:v>4.13</c:v>
                </c:pt>
                <c:pt idx="44">
                  <c:v>4.13</c:v>
                </c:pt>
                <c:pt idx="45">
                  <c:v>4.13</c:v>
                </c:pt>
                <c:pt idx="46">
                  <c:v>4.13</c:v>
                </c:pt>
                <c:pt idx="47">
                  <c:v>4.13</c:v>
                </c:pt>
                <c:pt idx="48">
                  <c:v>4.13</c:v>
                </c:pt>
                <c:pt idx="49">
                  <c:v>4.13</c:v>
                </c:pt>
                <c:pt idx="50">
                  <c:v>4.13</c:v>
                </c:pt>
                <c:pt idx="51">
                  <c:v>4.13</c:v>
                </c:pt>
                <c:pt idx="52">
                  <c:v>4.13</c:v>
                </c:pt>
                <c:pt idx="53">
                  <c:v>4.13</c:v>
                </c:pt>
                <c:pt idx="54">
                  <c:v>4.13</c:v>
                </c:pt>
                <c:pt idx="55">
                  <c:v>4.13</c:v>
                </c:pt>
                <c:pt idx="56">
                  <c:v>4.13</c:v>
                </c:pt>
                <c:pt idx="57">
                  <c:v>4.13</c:v>
                </c:pt>
                <c:pt idx="58">
                  <c:v>4.13</c:v>
                </c:pt>
                <c:pt idx="59">
                  <c:v>4.13</c:v>
                </c:pt>
                <c:pt idx="60">
                  <c:v>4.13</c:v>
                </c:pt>
                <c:pt idx="61">
                  <c:v>4.13</c:v>
                </c:pt>
                <c:pt idx="62">
                  <c:v>4.13</c:v>
                </c:pt>
                <c:pt idx="63">
                  <c:v>4.13</c:v>
                </c:pt>
                <c:pt idx="64">
                  <c:v>4.13</c:v>
                </c:pt>
                <c:pt idx="65">
                  <c:v>4.13</c:v>
                </c:pt>
                <c:pt idx="66">
                  <c:v>4.13</c:v>
                </c:pt>
                <c:pt idx="67">
                  <c:v>4.13</c:v>
                </c:pt>
                <c:pt idx="68">
                  <c:v>4.13</c:v>
                </c:pt>
                <c:pt idx="69">
                  <c:v>4.13</c:v>
                </c:pt>
                <c:pt idx="70">
                  <c:v>4.13</c:v>
                </c:pt>
                <c:pt idx="71">
                  <c:v>4.13</c:v>
                </c:pt>
                <c:pt idx="72">
                  <c:v>4.13</c:v>
                </c:pt>
                <c:pt idx="73">
                  <c:v>4.13</c:v>
                </c:pt>
                <c:pt idx="74">
                  <c:v>4.13</c:v>
                </c:pt>
                <c:pt idx="75">
                  <c:v>4.13</c:v>
                </c:pt>
                <c:pt idx="76">
                  <c:v>4.13</c:v>
                </c:pt>
                <c:pt idx="77">
                  <c:v>4.13</c:v>
                </c:pt>
                <c:pt idx="78">
                  <c:v>4.13</c:v>
                </c:pt>
                <c:pt idx="79">
                  <c:v>4.13</c:v>
                </c:pt>
                <c:pt idx="80">
                  <c:v>4.13</c:v>
                </c:pt>
                <c:pt idx="81">
                  <c:v>4.13</c:v>
                </c:pt>
                <c:pt idx="82">
                  <c:v>4.13</c:v>
                </c:pt>
                <c:pt idx="83">
                  <c:v>4.13</c:v>
                </c:pt>
                <c:pt idx="84">
                  <c:v>4.13</c:v>
                </c:pt>
                <c:pt idx="85">
                  <c:v>4.13</c:v>
                </c:pt>
                <c:pt idx="86">
                  <c:v>4.13</c:v>
                </c:pt>
                <c:pt idx="87">
                  <c:v>4.13</c:v>
                </c:pt>
                <c:pt idx="88">
                  <c:v>4.13</c:v>
                </c:pt>
                <c:pt idx="89">
                  <c:v>4.13</c:v>
                </c:pt>
                <c:pt idx="90">
                  <c:v>4.13</c:v>
                </c:pt>
                <c:pt idx="91">
                  <c:v>4.13</c:v>
                </c:pt>
                <c:pt idx="92">
                  <c:v>4.13</c:v>
                </c:pt>
                <c:pt idx="93">
                  <c:v>4.13</c:v>
                </c:pt>
                <c:pt idx="94">
                  <c:v>4.13</c:v>
                </c:pt>
                <c:pt idx="95">
                  <c:v>4.13</c:v>
                </c:pt>
                <c:pt idx="96">
                  <c:v>4.13</c:v>
                </c:pt>
                <c:pt idx="97">
                  <c:v>4.13</c:v>
                </c:pt>
                <c:pt idx="98">
                  <c:v>4.13</c:v>
                </c:pt>
                <c:pt idx="99">
                  <c:v>4.13</c:v>
                </c:pt>
                <c:pt idx="100">
                  <c:v>4.13</c:v>
                </c:pt>
                <c:pt idx="101">
                  <c:v>4.13</c:v>
                </c:pt>
                <c:pt idx="102">
                  <c:v>4.13</c:v>
                </c:pt>
                <c:pt idx="103">
                  <c:v>4.13</c:v>
                </c:pt>
                <c:pt idx="104">
                  <c:v>4.13</c:v>
                </c:pt>
                <c:pt idx="105">
                  <c:v>4.13</c:v>
                </c:pt>
                <c:pt idx="106">
                  <c:v>4.13</c:v>
                </c:pt>
                <c:pt idx="107">
                  <c:v>4.13</c:v>
                </c:pt>
                <c:pt idx="108">
                  <c:v>4.13</c:v>
                </c:pt>
                <c:pt idx="109">
                  <c:v>4.13</c:v>
                </c:pt>
                <c:pt idx="110">
                  <c:v>4.13</c:v>
                </c:pt>
                <c:pt idx="111">
                  <c:v>4.13</c:v>
                </c:pt>
                <c:pt idx="112">
                  <c:v>4.13</c:v>
                </c:pt>
                <c:pt idx="113">
                  <c:v>4.13</c:v>
                </c:pt>
                <c:pt idx="114">
                  <c:v>4.13</c:v>
                </c:pt>
                <c:pt idx="115">
                  <c:v>4.13</c:v>
                </c:pt>
                <c:pt idx="116">
                  <c:v>4.13</c:v>
                </c:pt>
                <c:pt idx="117">
                  <c:v>4.13</c:v>
                </c:pt>
                <c:pt idx="118">
                  <c:v>4.13</c:v>
                </c:pt>
                <c:pt idx="119">
                  <c:v>4.13</c:v>
                </c:pt>
                <c:pt idx="120">
                  <c:v>4.13</c:v>
                </c:pt>
                <c:pt idx="121">
                  <c:v>4.13</c:v>
                </c:pt>
                <c:pt idx="122">
                  <c:v>4.13</c:v>
                </c:pt>
                <c:pt idx="123">
                  <c:v>4.13</c:v>
                </c:pt>
                <c:pt idx="124">
                  <c:v>4.13</c:v>
                </c:pt>
                <c:pt idx="125">
                  <c:v>4.13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5"/>
          <c:tx>
            <c:v>2018 ср. балл ОУ</c:v>
          </c:tx>
          <c:spPr>
            <a:ln w="25400" cap="rnd">
              <a:solidFill>
                <a:srgbClr val="FBB323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8 "Созидание"</c:v>
                </c:pt>
                <c:pt idx="14">
                  <c:v>МАОУ СШ № 55</c:v>
                </c:pt>
                <c:pt idx="15">
                  <c:v>МАОУ Гимназия № 10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МБОУ Гимназия № 7</c:v>
                </c:pt>
                <c:pt idx="29">
                  <c:v>МБОУ СШ № 16</c:v>
                </c:pt>
                <c:pt idx="30">
                  <c:v>МАОУ Гимназия № 11 </c:v>
                </c:pt>
                <c:pt idx="31">
                  <c:v>МАОУ Гимназия № 15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21</c:v>
                </c:pt>
                <c:pt idx="48">
                  <c:v>МБОУ СШ № 3</c:v>
                </c:pt>
                <c:pt idx="49">
                  <c:v>МБОУ СШ № 30</c:v>
                </c:pt>
                <c:pt idx="50">
                  <c:v>МАОУ "КУГ № 1 - Универс"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МБОУ Лицей № 10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МАОУ Лицей № 9 "Лидер"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151</c:v>
                </c:pt>
                <c:pt idx="86">
                  <c:v>МБОУ СШ № 69</c:v>
                </c:pt>
                <c:pt idx="87">
                  <c:v>МБОУ СШ № 56</c:v>
                </c:pt>
                <c:pt idx="88">
                  <c:v>МАОУ СШ № 143</c:v>
                </c:pt>
                <c:pt idx="89">
                  <c:v>МАОУ СШ № 149</c:v>
                </c:pt>
                <c:pt idx="90">
                  <c:v>МАОУ СШ № 145</c:v>
                </c:pt>
                <c:pt idx="91">
                  <c:v>МБОУ СШ № 108</c:v>
                </c:pt>
                <c:pt idx="92">
                  <c:v>МБОУ СШ № 98</c:v>
                </c:pt>
                <c:pt idx="93">
                  <c:v>МБОУ СШ № 1</c:v>
                </c:pt>
                <c:pt idx="94">
                  <c:v>МБОУ СШ № 85</c:v>
                </c:pt>
                <c:pt idx="95">
                  <c:v>МБОУ СШ № 70</c:v>
                </c:pt>
                <c:pt idx="96">
                  <c:v>МАОУ СШ № 157</c:v>
                </c:pt>
                <c:pt idx="97">
                  <c:v>МАОУ СШ № 150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5</c:v>
                </c:pt>
                <c:pt idx="111">
                  <c:v>МБОУ СШ № 66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МАОУ СШ № 155</c:v>
                </c:pt>
                <c:pt idx="118">
                  <c:v>МБОУ СШ № 51</c:v>
                </c:pt>
                <c:pt idx="119">
                  <c:v>МАОУ Гимназия № 2</c:v>
                </c:pt>
                <c:pt idx="120">
                  <c:v>МАОУ СШ "Комплекс Покровский"</c:v>
                </c:pt>
                <c:pt idx="121">
                  <c:v>МБОУ Гимназия  № 16</c:v>
                </c:pt>
                <c:pt idx="122">
                  <c:v>МБОУ Гимназия № 12 "М и Т"</c:v>
                </c:pt>
                <c:pt idx="123">
                  <c:v>МБОУ СШ № 10 </c:v>
                </c:pt>
                <c:pt idx="124">
                  <c:v>МБОУ СШ № 14 </c:v>
                </c:pt>
                <c:pt idx="125">
                  <c:v>МБОУ СШ № 4</c:v>
                </c:pt>
              </c:strCache>
            </c:strRef>
          </c:cat>
          <c:val>
            <c:numRef>
              <c:f>'Химия-9 диаграмма'!$L$5:$L$130</c:f>
              <c:numCache>
                <c:formatCode>0,00</c:formatCode>
                <c:ptCount val="126"/>
                <c:pt idx="0">
                  <c:v>3.94</c:v>
                </c:pt>
                <c:pt idx="1">
                  <c:v>4.2213750000000001</c:v>
                </c:pt>
                <c:pt idx="2">
                  <c:v>4.32</c:v>
                </c:pt>
                <c:pt idx="3">
                  <c:v>4.2220000000000004</c:v>
                </c:pt>
                <c:pt idx="4">
                  <c:v>4.5</c:v>
                </c:pt>
                <c:pt idx="5">
                  <c:v>3.91</c:v>
                </c:pt>
                <c:pt idx="6">
                  <c:v>4.625</c:v>
                </c:pt>
                <c:pt idx="7">
                  <c:v>3.75</c:v>
                </c:pt>
                <c:pt idx="8">
                  <c:v>4</c:v>
                </c:pt>
                <c:pt idx="9">
                  <c:v>4.444</c:v>
                </c:pt>
                <c:pt idx="10">
                  <c:v>4.073428571428571</c:v>
                </c:pt>
                <c:pt idx="11">
                  <c:v>4.6840000000000002</c:v>
                </c:pt>
                <c:pt idx="12">
                  <c:v>4.1760000000000002</c:v>
                </c:pt>
                <c:pt idx="15">
                  <c:v>4.2</c:v>
                </c:pt>
                <c:pt idx="16">
                  <c:v>4.1428571428571432</c:v>
                </c:pt>
                <c:pt idx="17">
                  <c:v>4.5</c:v>
                </c:pt>
                <c:pt idx="18">
                  <c:v>4</c:v>
                </c:pt>
                <c:pt idx="19">
                  <c:v>4.3330000000000002</c:v>
                </c:pt>
                <c:pt idx="20">
                  <c:v>3.625</c:v>
                </c:pt>
                <c:pt idx="21">
                  <c:v>3</c:v>
                </c:pt>
                <c:pt idx="25">
                  <c:v>3.892105263157895</c:v>
                </c:pt>
                <c:pt idx="26">
                  <c:v>4.375</c:v>
                </c:pt>
                <c:pt idx="27">
                  <c:v>4.0949999999999998</c:v>
                </c:pt>
                <c:pt idx="28">
                  <c:v>4.5780000000000003</c:v>
                </c:pt>
                <c:pt idx="29">
                  <c:v>3.5</c:v>
                </c:pt>
                <c:pt idx="30">
                  <c:v>4.2629999999999999</c:v>
                </c:pt>
                <c:pt idx="31">
                  <c:v>4.0519999999999996</c:v>
                </c:pt>
                <c:pt idx="32">
                  <c:v>3.875</c:v>
                </c:pt>
                <c:pt idx="33">
                  <c:v>4</c:v>
                </c:pt>
                <c:pt idx="34">
                  <c:v>3</c:v>
                </c:pt>
                <c:pt idx="35">
                  <c:v>3.7690000000000001</c:v>
                </c:pt>
                <c:pt idx="36">
                  <c:v>3</c:v>
                </c:pt>
                <c:pt idx="37">
                  <c:v>4</c:v>
                </c:pt>
                <c:pt idx="38">
                  <c:v>3.6659999999999999</c:v>
                </c:pt>
                <c:pt idx="39">
                  <c:v>4.6660000000000004</c:v>
                </c:pt>
                <c:pt idx="40">
                  <c:v>4</c:v>
                </c:pt>
                <c:pt idx="41">
                  <c:v>3</c:v>
                </c:pt>
                <c:pt idx="42">
                  <c:v>4.1109999999999998</c:v>
                </c:pt>
                <c:pt idx="43">
                  <c:v>3.8</c:v>
                </c:pt>
                <c:pt idx="44">
                  <c:v>4.2</c:v>
                </c:pt>
                <c:pt idx="45">
                  <c:v>4.0402222222222219</c:v>
                </c:pt>
                <c:pt idx="46">
                  <c:v>4.25</c:v>
                </c:pt>
                <c:pt idx="47">
                  <c:v>3.8</c:v>
                </c:pt>
                <c:pt idx="48">
                  <c:v>4.0709999999999997</c:v>
                </c:pt>
                <c:pt idx="49">
                  <c:v>4</c:v>
                </c:pt>
                <c:pt idx="50">
                  <c:v>4.4800000000000004</c:v>
                </c:pt>
                <c:pt idx="51">
                  <c:v>3.9</c:v>
                </c:pt>
                <c:pt idx="52">
                  <c:v>4</c:v>
                </c:pt>
                <c:pt idx="53">
                  <c:v>3.923</c:v>
                </c:pt>
                <c:pt idx="54">
                  <c:v>4</c:v>
                </c:pt>
                <c:pt idx="55">
                  <c:v>3</c:v>
                </c:pt>
                <c:pt idx="56">
                  <c:v>3.75</c:v>
                </c:pt>
                <c:pt idx="57">
                  <c:v>3.8</c:v>
                </c:pt>
                <c:pt idx="59">
                  <c:v>4.5709999999999997</c:v>
                </c:pt>
                <c:pt idx="60">
                  <c:v>5</c:v>
                </c:pt>
                <c:pt idx="61">
                  <c:v>4</c:v>
                </c:pt>
                <c:pt idx="62">
                  <c:v>3.4289999999999998</c:v>
                </c:pt>
                <c:pt idx="63">
                  <c:v>4.25</c:v>
                </c:pt>
                <c:pt idx="64">
                  <c:v>4.5</c:v>
                </c:pt>
                <c:pt idx="65">
                  <c:v>4.4198571428571425</c:v>
                </c:pt>
                <c:pt idx="66">
                  <c:v>4.4290000000000003</c:v>
                </c:pt>
                <c:pt idx="67">
                  <c:v>4.5449999999999999</c:v>
                </c:pt>
                <c:pt idx="68">
                  <c:v>4.6660000000000004</c:v>
                </c:pt>
                <c:pt idx="69">
                  <c:v>4.3849999999999998</c:v>
                </c:pt>
                <c:pt idx="70">
                  <c:v>4.5830000000000002</c:v>
                </c:pt>
                <c:pt idx="71">
                  <c:v>4</c:v>
                </c:pt>
                <c:pt idx="72">
                  <c:v>4.6660000000000004</c:v>
                </c:pt>
                <c:pt idx="74">
                  <c:v>4.2220000000000004</c:v>
                </c:pt>
                <c:pt idx="75">
                  <c:v>5</c:v>
                </c:pt>
                <c:pt idx="76">
                  <c:v>4.3330000000000002</c:v>
                </c:pt>
                <c:pt idx="77">
                  <c:v>5</c:v>
                </c:pt>
                <c:pt idx="78">
                  <c:v>3.8330000000000002</c:v>
                </c:pt>
                <c:pt idx="80">
                  <c:v>4.0910000000000002</c:v>
                </c:pt>
                <c:pt idx="81">
                  <c:v>4.125</c:v>
                </c:pt>
                <c:pt idx="82">
                  <c:v>4.0504586206896551</c:v>
                </c:pt>
                <c:pt idx="83">
                  <c:v>4.0999999999999996</c:v>
                </c:pt>
                <c:pt idx="85">
                  <c:v>4.37</c:v>
                </c:pt>
                <c:pt idx="86">
                  <c:v>4</c:v>
                </c:pt>
                <c:pt idx="87">
                  <c:v>3.7770000000000001</c:v>
                </c:pt>
                <c:pt idx="88">
                  <c:v>3.8719999999999999</c:v>
                </c:pt>
                <c:pt idx="89">
                  <c:v>4.3630000000000004</c:v>
                </c:pt>
                <c:pt idx="90">
                  <c:v>4.5</c:v>
                </c:pt>
                <c:pt idx="91">
                  <c:v>4</c:v>
                </c:pt>
                <c:pt idx="92">
                  <c:v>4.5999999999999996</c:v>
                </c:pt>
                <c:pt idx="93">
                  <c:v>4.4000000000000004</c:v>
                </c:pt>
                <c:pt idx="94">
                  <c:v>4.5999999999999996</c:v>
                </c:pt>
                <c:pt idx="95">
                  <c:v>3.75</c:v>
                </c:pt>
                <c:pt idx="97">
                  <c:v>4.0910000000000002</c:v>
                </c:pt>
                <c:pt idx="98">
                  <c:v>4</c:v>
                </c:pt>
                <c:pt idx="99">
                  <c:v>4</c:v>
                </c:pt>
                <c:pt idx="100">
                  <c:v>3.75</c:v>
                </c:pt>
                <c:pt idx="101">
                  <c:v>3</c:v>
                </c:pt>
                <c:pt idx="102">
                  <c:v>3.2723</c:v>
                </c:pt>
                <c:pt idx="103">
                  <c:v>4.077</c:v>
                </c:pt>
                <c:pt idx="104">
                  <c:v>4.1429999999999998</c:v>
                </c:pt>
                <c:pt idx="105">
                  <c:v>4.1660000000000004</c:v>
                </c:pt>
                <c:pt idx="106">
                  <c:v>4.7619999999999996</c:v>
                </c:pt>
                <c:pt idx="107">
                  <c:v>3.6659999999999999</c:v>
                </c:pt>
                <c:pt idx="108">
                  <c:v>3.0710000000000002</c:v>
                </c:pt>
                <c:pt idx="109">
                  <c:v>4.125</c:v>
                </c:pt>
                <c:pt idx="110">
                  <c:v>4.0830000000000002</c:v>
                </c:pt>
                <c:pt idx="111">
                  <c:v>4</c:v>
                </c:pt>
                <c:pt idx="112">
                  <c:v>4.625</c:v>
                </c:pt>
                <c:pt idx="113">
                  <c:v>4.3</c:v>
                </c:pt>
                <c:pt idx="114">
                  <c:v>3.7470555555555558</c:v>
                </c:pt>
                <c:pt idx="115">
                  <c:v>3.923</c:v>
                </c:pt>
                <c:pt idx="116">
                  <c:v>4.077</c:v>
                </c:pt>
                <c:pt idx="118">
                  <c:v>3.25</c:v>
                </c:pt>
                <c:pt idx="119">
                  <c:v>4.25</c:v>
                </c:pt>
                <c:pt idx="120">
                  <c:v>3.25</c:v>
                </c:pt>
                <c:pt idx="121">
                  <c:v>3.9375</c:v>
                </c:pt>
                <c:pt idx="122" formatCode="Основной">
                  <c:v>3.4</c:v>
                </c:pt>
                <c:pt idx="123">
                  <c:v>4.6360000000000001</c:v>
                </c:pt>
                <c:pt idx="124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6"/>
          <c:tx>
            <c:v>2017 ср. балл по городу</c:v>
          </c:tx>
          <c:spPr>
            <a:ln w="2540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8 "Созидание"</c:v>
                </c:pt>
                <c:pt idx="14">
                  <c:v>МАОУ СШ № 55</c:v>
                </c:pt>
                <c:pt idx="15">
                  <c:v>МАОУ Гимназия № 10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МБОУ Гимназия № 7</c:v>
                </c:pt>
                <c:pt idx="29">
                  <c:v>МБОУ СШ № 16</c:v>
                </c:pt>
                <c:pt idx="30">
                  <c:v>МАОУ Гимназия № 11 </c:v>
                </c:pt>
                <c:pt idx="31">
                  <c:v>МАОУ Гимназия № 15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21</c:v>
                </c:pt>
                <c:pt idx="48">
                  <c:v>МБОУ СШ № 3</c:v>
                </c:pt>
                <c:pt idx="49">
                  <c:v>МБОУ СШ № 30</c:v>
                </c:pt>
                <c:pt idx="50">
                  <c:v>МАОУ "КУГ № 1 - Универс"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МБОУ Лицей № 10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МАОУ Лицей № 9 "Лидер"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151</c:v>
                </c:pt>
                <c:pt idx="86">
                  <c:v>МБОУ СШ № 69</c:v>
                </c:pt>
                <c:pt idx="87">
                  <c:v>МБОУ СШ № 56</c:v>
                </c:pt>
                <c:pt idx="88">
                  <c:v>МАОУ СШ № 143</c:v>
                </c:pt>
                <c:pt idx="89">
                  <c:v>МАОУ СШ № 149</c:v>
                </c:pt>
                <c:pt idx="90">
                  <c:v>МАОУ СШ № 145</c:v>
                </c:pt>
                <c:pt idx="91">
                  <c:v>МБОУ СШ № 108</c:v>
                </c:pt>
                <c:pt idx="92">
                  <c:v>МБОУ СШ № 98</c:v>
                </c:pt>
                <c:pt idx="93">
                  <c:v>МБОУ СШ № 1</c:v>
                </c:pt>
                <c:pt idx="94">
                  <c:v>МБОУ СШ № 85</c:v>
                </c:pt>
                <c:pt idx="95">
                  <c:v>МБОУ СШ № 70</c:v>
                </c:pt>
                <c:pt idx="96">
                  <c:v>МАОУ СШ № 157</c:v>
                </c:pt>
                <c:pt idx="97">
                  <c:v>МАОУ СШ № 150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5</c:v>
                </c:pt>
                <c:pt idx="111">
                  <c:v>МБОУ СШ № 66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МАОУ СШ № 155</c:v>
                </c:pt>
                <c:pt idx="118">
                  <c:v>МБОУ СШ № 51</c:v>
                </c:pt>
                <c:pt idx="119">
                  <c:v>МАОУ Гимназия № 2</c:v>
                </c:pt>
                <c:pt idx="120">
                  <c:v>МАОУ СШ "Комплекс Покровский"</c:v>
                </c:pt>
                <c:pt idx="121">
                  <c:v>МБОУ Гимназия  № 16</c:v>
                </c:pt>
                <c:pt idx="122">
                  <c:v>МБОУ Гимназия № 12 "М и Т"</c:v>
                </c:pt>
                <c:pt idx="123">
                  <c:v>МБОУ СШ № 10 </c:v>
                </c:pt>
                <c:pt idx="124">
                  <c:v>МБОУ СШ № 14 </c:v>
                </c:pt>
                <c:pt idx="125">
                  <c:v>МБОУ СШ № 4</c:v>
                </c:pt>
              </c:strCache>
            </c:strRef>
          </c:cat>
          <c:val>
            <c:numRef>
              <c:f>'Химия-9 диаграмма'!$Q$5:$Q$130</c:f>
              <c:numCache>
                <c:formatCode>Основной</c:formatCode>
                <c:ptCount val="126"/>
                <c:pt idx="0" formatCode="0,00">
                  <c:v>4.03</c:v>
                </c:pt>
                <c:pt idx="1">
                  <c:v>4.03</c:v>
                </c:pt>
                <c:pt idx="2" formatCode="0,00">
                  <c:v>4.03</c:v>
                </c:pt>
                <c:pt idx="3" formatCode="0,00">
                  <c:v>4.03</c:v>
                </c:pt>
                <c:pt idx="4" formatCode="0,00">
                  <c:v>4.03</c:v>
                </c:pt>
                <c:pt idx="5" formatCode="0,00">
                  <c:v>4.03</c:v>
                </c:pt>
                <c:pt idx="6" formatCode="0,00">
                  <c:v>4.03</c:v>
                </c:pt>
                <c:pt idx="7" formatCode="0,00">
                  <c:v>4.03</c:v>
                </c:pt>
                <c:pt idx="8" formatCode="0,00">
                  <c:v>4.03</c:v>
                </c:pt>
                <c:pt idx="9" formatCode="0,00">
                  <c:v>4.03</c:v>
                </c:pt>
                <c:pt idx="10" formatCode="0,00">
                  <c:v>4.03</c:v>
                </c:pt>
                <c:pt idx="11" formatCode="0,00">
                  <c:v>4.03</c:v>
                </c:pt>
                <c:pt idx="12" formatCode="0,00">
                  <c:v>4.03</c:v>
                </c:pt>
                <c:pt idx="13" formatCode="0,00">
                  <c:v>4.03</c:v>
                </c:pt>
                <c:pt idx="14" formatCode="0,00">
                  <c:v>4.03</c:v>
                </c:pt>
                <c:pt idx="15" formatCode="0,00">
                  <c:v>4.03</c:v>
                </c:pt>
                <c:pt idx="16" formatCode="0,00">
                  <c:v>4.03</c:v>
                </c:pt>
                <c:pt idx="17" formatCode="0,00">
                  <c:v>4.03</c:v>
                </c:pt>
                <c:pt idx="18" formatCode="0,00">
                  <c:v>4.03</c:v>
                </c:pt>
                <c:pt idx="19" formatCode="0,00">
                  <c:v>4.03</c:v>
                </c:pt>
                <c:pt idx="20" formatCode="0,00">
                  <c:v>4.03</c:v>
                </c:pt>
                <c:pt idx="21" formatCode="0,00">
                  <c:v>4.03</c:v>
                </c:pt>
                <c:pt idx="22" formatCode="0,00">
                  <c:v>4.03</c:v>
                </c:pt>
                <c:pt idx="23" formatCode="0,00">
                  <c:v>4.03</c:v>
                </c:pt>
                <c:pt idx="24" formatCode="0,00">
                  <c:v>4.03</c:v>
                </c:pt>
                <c:pt idx="25" formatCode="0,00">
                  <c:v>4.03</c:v>
                </c:pt>
                <c:pt idx="26" formatCode="0,00">
                  <c:v>4.03</c:v>
                </c:pt>
                <c:pt idx="27" formatCode="0,00">
                  <c:v>4.03</c:v>
                </c:pt>
                <c:pt idx="28" formatCode="0,00">
                  <c:v>4.03</c:v>
                </c:pt>
                <c:pt idx="29" formatCode="0,00">
                  <c:v>4.03</c:v>
                </c:pt>
                <c:pt idx="30" formatCode="0,00">
                  <c:v>4.03</c:v>
                </c:pt>
                <c:pt idx="31" formatCode="0,00">
                  <c:v>4.03</c:v>
                </c:pt>
                <c:pt idx="32" formatCode="0,00">
                  <c:v>4.03</c:v>
                </c:pt>
                <c:pt idx="33" formatCode="0,00">
                  <c:v>4.03</c:v>
                </c:pt>
                <c:pt idx="34" formatCode="0,00">
                  <c:v>4.03</c:v>
                </c:pt>
                <c:pt idx="35" formatCode="0,00">
                  <c:v>4.03</c:v>
                </c:pt>
                <c:pt idx="36" formatCode="0,00">
                  <c:v>4.03</c:v>
                </c:pt>
                <c:pt idx="37" formatCode="0,00">
                  <c:v>4.03</c:v>
                </c:pt>
                <c:pt idx="38" formatCode="0,00">
                  <c:v>4.03</c:v>
                </c:pt>
                <c:pt idx="39" formatCode="0,00">
                  <c:v>4.03</c:v>
                </c:pt>
                <c:pt idx="40" formatCode="0,00">
                  <c:v>4.03</c:v>
                </c:pt>
                <c:pt idx="41" formatCode="0,00">
                  <c:v>4.03</c:v>
                </c:pt>
                <c:pt idx="42" formatCode="0,00">
                  <c:v>4.03</c:v>
                </c:pt>
                <c:pt idx="43" formatCode="0,00">
                  <c:v>4.03</c:v>
                </c:pt>
                <c:pt idx="44" formatCode="0,00">
                  <c:v>4.03</c:v>
                </c:pt>
                <c:pt idx="45" formatCode="0,00">
                  <c:v>4.03</c:v>
                </c:pt>
                <c:pt idx="46" formatCode="0,00">
                  <c:v>4.03</c:v>
                </c:pt>
                <c:pt idx="47" formatCode="0,00">
                  <c:v>4.03</c:v>
                </c:pt>
                <c:pt idx="48" formatCode="0,00">
                  <c:v>4.03</c:v>
                </c:pt>
                <c:pt idx="49" formatCode="0,00">
                  <c:v>4.03</c:v>
                </c:pt>
                <c:pt idx="50" formatCode="0,00">
                  <c:v>4.03</c:v>
                </c:pt>
                <c:pt idx="51" formatCode="0,00">
                  <c:v>4.03</c:v>
                </c:pt>
                <c:pt idx="52" formatCode="0,00">
                  <c:v>4.03</c:v>
                </c:pt>
                <c:pt idx="53" formatCode="0,00">
                  <c:v>4.03</c:v>
                </c:pt>
                <c:pt idx="54" formatCode="0,00">
                  <c:v>4.03</c:v>
                </c:pt>
                <c:pt idx="55" formatCode="0,00">
                  <c:v>4.03</c:v>
                </c:pt>
                <c:pt idx="56" formatCode="0,00">
                  <c:v>4.03</c:v>
                </c:pt>
                <c:pt idx="57" formatCode="0,00">
                  <c:v>4.03</c:v>
                </c:pt>
                <c:pt idx="58" formatCode="0,00">
                  <c:v>4.03</c:v>
                </c:pt>
                <c:pt idx="59" formatCode="0,00">
                  <c:v>4.03</c:v>
                </c:pt>
                <c:pt idx="60" formatCode="0,00">
                  <c:v>4.03</c:v>
                </c:pt>
                <c:pt idx="61" formatCode="0,00">
                  <c:v>4.03</c:v>
                </c:pt>
                <c:pt idx="62" formatCode="0,00">
                  <c:v>4.03</c:v>
                </c:pt>
                <c:pt idx="63" formatCode="0,00">
                  <c:v>4.03</c:v>
                </c:pt>
                <c:pt idx="64" formatCode="0,00">
                  <c:v>4.03</c:v>
                </c:pt>
                <c:pt idx="65" formatCode="0,00">
                  <c:v>4.03</c:v>
                </c:pt>
                <c:pt idx="66" formatCode="0,00">
                  <c:v>4.03</c:v>
                </c:pt>
                <c:pt idx="67" formatCode="0,00">
                  <c:v>4.03</c:v>
                </c:pt>
                <c:pt idx="68" formatCode="0,00">
                  <c:v>4.03</c:v>
                </c:pt>
                <c:pt idx="69" formatCode="0,00">
                  <c:v>4.03</c:v>
                </c:pt>
                <c:pt idx="70" formatCode="0,00">
                  <c:v>4.03</c:v>
                </c:pt>
                <c:pt idx="71" formatCode="0,00">
                  <c:v>4.03</c:v>
                </c:pt>
                <c:pt idx="72" formatCode="0,00">
                  <c:v>4.03</c:v>
                </c:pt>
                <c:pt idx="73" formatCode="0,00">
                  <c:v>4.03</c:v>
                </c:pt>
                <c:pt idx="74" formatCode="0,00">
                  <c:v>4.03</c:v>
                </c:pt>
                <c:pt idx="75" formatCode="0,00">
                  <c:v>4.03</c:v>
                </c:pt>
                <c:pt idx="76" formatCode="0,00">
                  <c:v>4.03</c:v>
                </c:pt>
                <c:pt idx="77" formatCode="0,00">
                  <c:v>4.03</c:v>
                </c:pt>
                <c:pt idx="78" formatCode="0,00">
                  <c:v>4.03</c:v>
                </c:pt>
                <c:pt idx="79" formatCode="0,00">
                  <c:v>4.03</c:v>
                </c:pt>
                <c:pt idx="80" formatCode="0,00">
                  <c:v>4.03</c:v>
                </c:pt>
                <c:pt idx="81" formatCode="0,00">
                  <c:v>4.03</c:v>
                </c:pt>
                <c:pt idx="82" formatCode="0,00">
                  <c:v>4.03</c:v>
                </c:pt>
                <c:pt idx="83" formatCode="0,00">
                  <c:v>4.03</c:v>
                </c:pt>
                <c:pt idx="84" formatCode="0,00">
                  <c:v>4.03</c:v>
                </c:pt>
                <c:pt idx="85" formatCode="0,00">
                  <c:v>4.03</c:v>
                </c:pt>
                <c:pt idx="86" formatCode="0,00">
                  <c:v>4.03</c:v>
                </c:pt>
                <c:pt idx="87" formatCode="0,00">
                  <c:v>4.03</c:v>
                </c:pt>
                <c:pt idx="88" formatCode="0,00">
                  <c:v>4.03</c:v>
                </c:pt>
                <c:pt idx="89" formatCode="0,00">
                  <c:v>4.03</c:v>
                </c:pt>
                <c:pt idx="90" formatCode="0,00">
                  <c:v>4.03</c:v>
                </c:pt>
                <c:pt idx="91" formatCode="0,00">
                  <c:v>4.03</c:v>
                </c:pt>
                <c:pt idx="92" formatCode="0,00">
                  <c:v>4.03</c:v>
                </c:pt>
                <c:pt idx="93" formatCode="0,00">
                  <c:v>4.03</c:v>
                </c:pt>
                <c:pt idx="94" formatCode="0,00">
                  <c:v>4.03</c:v>
                </c:pt>
                <c:pt idx="95" formatCode="0,00">
                  <c:v>4.03</c:v>
                </c:pt>
                <c:pt idx="96" formatCode="0,00">
                  <c:v>4.03</c:v>
                </c:pt>
                <c:pt idx="97" formatCode="0,00">
                  <c:v>4.03</c:v>
                </c:pt>
                <c:pt idx="98" formatCode="0,00">
                  <c:v>4.03</c:v>
                </c:pt>
                <c:pt idx="99" formatCode="0,00">
                  <c:v>4.03</c:v>
                </c:pt>
                <c:pt idx="100" formatCode="0,00">
                  <c:v>4.03</c:v>
                </c:pt>
                <c:pt idx="101" formatCode="0,00">
                  <c:v>4.03</c:v>
                </c:pt>
                <c:pt idx="102" formatCode="0,00">
                  <c:v>4.03</c:v>
                </c:pt>
                <c:pt idx="103" formatCode="0,00">
                  <c:v>4.03</c:v>
                </c:pt>
                <c:pt idx="104" formatCode="0,00">
                  <c:v>4.03</c:v>
                </c:pt>
                <c:pt idx="105" formatCode="0,00">
                  <c:v>4.03</c:v>
                </c:pt>
                <c:pt idx="106" formatCode="0,00">
                  <c:v>4.03</c:v>
                </c:pt>
                <c:pt idx="107" formatCode="0,00">
                  <c:v>4.03</c:v>
                </c:pt>
                <c:pt idx="108" formatCode="0,00">
                  <c:v>4.03</c:v>
                </c:pt>
                <c:pt idx="109" formatCode="0,00">
                  <c:v>4.03</c:v>
                </c:pt>
                <c:pt idx="110" formatCode="0,00">
                  <c:v>4.03</c:v>
                </c:pt>
                <c:pt idx="111" formatCode="0,00">
                  <c:v>4.03</c:v>
                </c:pt>
                <c:pt idx="112" formatCode="0,00">
                  <c:v>4.03</c:v>
                </c:pt>
                <c:pt idx="113" formatCode="0,00">
                  <c:v>4.03</c:v>
                </c:pt>
                <c:pt idx="114" formatCode="0,00">
                  <c:v>4.03</c:v>
                </c:pt>
                <c:pt idx="115" formatCode="0,00">
                  <c:v>4.03</c:v>
                </c:pt>
                <c:pt idx="116" formatCode="0,00">
                  <c:v>4.03</c:v>
                </c:pt>
                <c:pt idx="117" formatCode="0,00">
                  <c:v>4.03</c:v>
                </c:pt>
                <c:pt idx="118" formatCode="0,00">
                  <c:v>4.03</c:v>
                </c:pt>
                <c:pt idx="119" formatCode="0,00">
                  <c:v>4.03</c:v>
                </c:pt>
                <c:pt idx="120" formatCode="0,00">
                  <c:v>4.03</c:v>
                </c:pt>
                <c:pt idx="121" formatCode="0,00">
                  <c:v>4.03</c:v>
                </c:pt>
                <c:pt idx="122" formatCode="0,00">
                  <c:v>4.03</c:v>
                </c:pt>
                <c:pt idx="123" formatCode="0,00">
                  <c:v>4.03</c:v>
                </c:pt>
                <c:pt idx="124" formatCode="0,00">
                  <c:v>4.03</c:v>
                </c:pt>
                <c:pt idx="125" formatCode="0,00">
                  <c:v>4.03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7"/>
          <c:tx>
            <c:v>2017 ср. балл ОУ</c:v>
          </c:tx>
          <c:spPr>
            <a:ln w="25400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8 "Созидание"</c:v>
                </c:pt>
                <c:pt idx="14">
                  <c:v>МАОУ СШ № 55</c:v>
                </c:pt>
                <c:pt idx="15">
                  <c:v>МАОУ Гимназия № 10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МБОУ Гимназия № 7</c:v>
                </c:pt>
                <c:pt idx="29">
                  <c:v>МБОУ СШ № 16</c:v>
                </c:pt>
                <c:pt idx="30">
                  <c:v>МАОУ Гимназия № 11 </c:v>
                </c:pt>
                <c:pt idx="31">
                  <c:v>МАОУ Гимназия № 15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21</c:v>
                </c:pt>
                <c:pt idx="48">
                  <c:v>МБОУ СШ № 3</c:v>
                </c:pt>
                <c:pt idx="49">
                  <c:v>МБОУ СШ № 30</c:v>
                </c:pt>
                <c:pt idx="50">
                  <c:v>МАОУ "КУГ № 1 - Универс"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МБОУ Лицей № 10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МАОУ Лицей № 9 "Лидер"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151</c:v>
                </c:pt>
                <c:pt idx="86">
                  <c:v>МБОУ СШ № 69</c:v>
                </c:pt>
                <c:pt idx="87">
                  <c:v>МБОУ СШ № 56</c:v>
                </c:pt>
                <c:pt idx="88">
                  <c:v>МАОУ СШ № 143</c:v>
                </c:pt>
                <c:pt idx="89">
                  <c:v>МАОУ СШ № 149</c:v>
                </c:pt>
                <c:pt idx="90">
                  <c:v>МАОУ СШ № 145</c:v>
                </c:pt>
                <c:pt idx="91">
                  <c:v>МБОУ СШ № 108</c:v>
                </c:pt>
                <c:pt idx="92">
                  <c:v>МБОУ СШ № 98</c:v>
                </c:pt>
                <c:pt idx="93">
                  <c:v>МБОУ СШ № 1</c:v>
                </c:pt>
                <c:pt idx="94">
                  <c:v>МБОУ СШ № 85</c:v>
                </c:pt>
                <c:pt idx="95">
                  <c:v>МБОУ СШ № 70</c:v>
                </c:pt>
                <c:pt idx="96">
                  <c:v>МАОУ СШ № 157</c:v>
                </c:pt>
                <c:pt idx="97">
                  <c:v>МАОУ СШ № 150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5</c:v>
                </c:pt>
                <c:pt idx="111">
                  <c:v>МБОУ СШ № 66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МАОУ СШ № 155</c:v>
                </c:pt>
                <c:pt idx="118">
                  <c:v>МБОУ СШ № 51</c:v>
                </c:pt>
                <c:pt idx="119">
                  <c:v>МАОУ Гимназия № 2</c:v>
                </c:pt>
                <c:pt idx="120">
                  <c:v>МАОУ СШ "Комплекс Покровский"</c:v>
                </c:pt>
                <c:pt idx="121">
                  <c:v>МБОУ Гимназия  № 16</c:v>
                </c:pt>
                <c:pt idx="122">
                  <c:v>МБОУ Гимназия № 12 "М и Т"</c:v>
                </c:pt>
                <c:pt idx="123">
                  <c:v>МБОУ СШ № 10 </c:v>
                </c:pt>
                <c:pt idx="124">
                  <c:v>МБОУ СШ № 14 </c:v>
                </c:pt>
                <c:pt idx="125">
                  <c:v>МБОУ СШ № 4</c:v>
                </c:pt>
              </c:strCache>
            </c:strRef>
          </c:cat>
          <c:val>
            <c:numRef>
              <c:f>'Химия-9 диаграмма'!$P$4:$P$130</c:f>
              <c:numCache>
                <c:formatCode>0,00</c:formatCode>
                <c:ptCount val="127"/>
                <c:pt idx="0">
                  <c:v>3.9255454545454547</c:v>
                </c:pt>
                <c:pt idx="1">
                  <c:v>4.1399999999999997</c:v>
                </c:pt>
                <c:pt idx="2">
                  <c:v>4.0412499999999998</c:v>
                </c:pt>
                <c:pt idx="3">
                  <c:v>4.08</c:v>
                </c:pt>
                <c:pt idx="4">
                  <c:v>4.33</c:v>
                </c:pt>
                <c:pt idx="5">
                  <c:v>4.3</c:v>
                </c:pt>
                <c:pt idx="6">
                  <c:v>4.1100000000000003</c:v>
                </c:pt>
                <c:pt idx="7">
                  <c:v>4.0999999999999996</c:v>
                </c:pt>
                <c:pt idx="8">
                  <c:v>3.31</c:v>
                </c:pt>
                <c:pt idx="9">
                  <c:v>3.77</c:v>
                </c:pt>
                <c:pt idx="10">
                  <c:v>4.33</c:v>
                </c:pt>
                <c:pt idx="11">
                  <c:v>3.6569230769230763</c:v>
                </c:pt>
                <c:pt idx="12">
                  <c:v>4.55</c:v>
                </c:pt>
                <c:pt idx="13">
                  <c:v>3.71</c:v>
                </c:pt>
                <c:pt idx="14">
                  <c:v>3</c:v>
                </c:pt>
                <c:pt idx="16">
                  <c:v>4</c:v>
                </c:pt>
                <c:pt idx="17">
                  <c:v>3.73</c:v>
                </c:pt>
                <c:pt idx="18">
                  <c:v>3.75</c:v>
                </c:pt>
                <c:pt idx="19">
                  <c:v>2.86</c:v>
                </c:pt>
                <c:pt idx="20">
                  <c:v>4.1100000000000003</c:v>
                </c:pt>
                <c:pt idx="21">
                  <c:v>4</c:v>
                </c:pt>
                <c:pt idx="22">
                  <c:v>3.33</c:v>
                </c:pt>
                <c:pt idx="23">
                  <c:v>4.33</c:v>
                </c:pt>
                <c:pt idx="24">
                  <c:v>3</c:v>
                </c:pt>
                <c:pt idx="25">
                  <c:v>3.17</c:v>
                </c:pt>
                <c:pt idx="26">
                  <c:v>3.8852941176470588</c:v>
                </c:pt>
                <c:pt idx="27">
                  <c:v>4</c:v>
                </c:pt>
                <c:pt idx="28">
                  <c:v>4</c:v>
                </c:pt>
                <c:pt idx="29">
                  <c:v>4.32</c:v>
                </c:pt>
                <c:pt idx="31">
                  <c:v>3.92</c:v>
                </c:pt>
                <c:pt idx="32">
                  <c:v>4.38</c:v>
                </c:pt>
                <c:pt idx="33">
                  <c:v>3.75</c:v>
                </c:pt>
                <c:pt idx="34">
                  <c:v>3.86</c:v>
                </c:pt>
                <c:pt idx="36">
                  <c:v>3.5</c:v>
                </c:pt>
                <c:pt idx="37">
                  <c:v>3.5</c:v>
                </c:pt>
                <c:pt idx="38">
                  <c:v>4</c:v>
                </c:pt>
                <c:pt idx="39">
                  <c:v>2</c:v>
                </c:pt>
                <c:pt idx="40">
                  <c:v>4.5</c:v>
                </c:pt>
                <c:pt idx="41">
                  <c:v>3.8</c:v>
                </c:pt>
                <c:pt idx="42">
                  <c:v>4</c:v>
                </c:pt>
                <c:pt idx="43">
                  <c:v>4.33</c:v>
                </c:pt>
                <c:pt idx="44">
                  <c:v>4.33</c:v>
                </c:pt>
                <c:pt idx="45">
                  <c:v>3.86</c:v>
                </c:pt>
                <c:pt idx="46">
                  <c:v>3.9200000000000008</c:v>
                </c:pt>
                <c:pt idx="47">
                  <c:v>3.82</c:v>
                </c:pt>
                <c:pt idx="48">
                  <c:v>4</c:v>
                </c:pt>
                <c:pt idx="49">
                  <c:v>3.92</c:v>
                </c:pt>
                <c:pt idx="50">
                  <c:v>4.5</c:v>
                </c:pt>
                <c:pt idx="51">
                  <c:v>4.21</c:v>
                </c:pt>
                <c:pt idx="52">
                  <c:v>4.41</c:v>
                </c:pt>
                <c:pt idx="53">
                  <c:v>4.1900000000000004</c:v>
                </c:pt>
                <c:pt idx="54">
                  <c:v>4.25</c:v>
                </c:pt>
                <c:pt idx="55">
                  <c:v>3.86</c:v>
                </c:pt>
                <c:pt idx="56">
                  <c:v>4</c:v>
                </c:pt>
                <c:pt idx="57">
                  <c:v>3.13</c:v>
                </c:pt>
                <c:pt idx="58">
                  <c:v>3.67</c:v>
                </c:pt>
                <c:pt idx="59">
                  <c:v>3</c:v>
                </c:pt>
                <c:pt idx="60">
                  <c:v>4.5</c:v>
                </c:pt>
                <c:pt idx="61">
                  <c:v>3</c:v>
                </c:pt>
                <c:pt idx="62">
                  <c:v>3.75</c:v>
                </c:pt>
                <c:pt idx="63">
                  <c:v>3.2</c:v>
                </c:pt>
                <c:pt idx="64">
                  <c:v>4.67</c:v>
                </c:pt>
                <c:pt idx="65">
                  <c:v>4.4000000000000004</c:v>
                </c:pt>
                <c:pt idx="66">
                  <c:v>4.0657142857142858</c:v>
                </c:pt>
                <c:pt idx="67">
                  <c:v>4</c:v>
                </c:pt>
                <c:pt idx="68">
                  <c:v>4.21</c:v>
                </c:pt>
                <c:pt idx="69">
                  <c:v>4.25</c:v>
                </c:pt>
                <c:pt idx="70">
                  <c:v>3.93</c:v>
                </c:pt>
                <c:pt idx="71">
                  <c:v>4.17</c:v>
                </c:pt>
                <c:pt idx="72">
                  <c:v>3.57</c:v>
                </c:pt>
                <c:pt idx="73">
                  <c:v>5</c:v>
                </c:pt>
                <c:pt idx="74">
                  <c:v>3.5</c:v>
                </c:pt>
                <c:pt idx="75">
                  <c:v>3.43</c:v>
                </c:pt>
                <c:pt idx="77">
                  <c:v>4.08</c:v>
                </c:pt>
                <c:pt idx="79">
                  <c:v>4.5</c:v>
                </c:pt>
                <c:pt idx="80">
                  <c:v>4</c:v>
                </c:pt>
                <c:pt idx="81">
                  <c:v>4.17</c:v>
                </c:pt>
                <c:pt idx="82">
                  <c:v>4.1100000000000003</c:v>
                </c:pt>
                <c:pt idx="83">
                  <c:v>3.9593103448275864</c:v>
                </c:pt>
                <c:pt idx="84">
                  <c:v>3.83</c:v>
                </c:pt>
                <c:pt idx="86">
                  <c:v>4.1100000000000003</c:v>
                </c:pt>
                <c:pt idx="87">
                  <c:v>4</c:v>
                </c:pt>
                <c:pt idx="88">
                  <c:v>3.8</c:v>
                </c:pt>
                <c:pt idx="89">
                  <c:v>3.78</c:v>
                </c:pt>
                <c:pt idx="90">
                  <c:v>4.21</c:v>
                </c:pt>
                <c:pt idx="91">
                  <c:v>4.33</c:v>
                </c:pt>
                <c:pt idx="92">
                  <c:v>3.56</c:v>
                </c:pt>
                <c:pt idx="93">
                  <c:v>4.78</c:v>
                </c:pt>
                <c:pt idx="94">
                  <c:v>4.71</c:v>
                </c:pt>
                <c:pt idx="95">
                  <c:v>4.42</c:v>
                </c:pt>
                <c:pt idx="96">
                  <c:v>4.5</c:v>
                </c:pt>
                <c:pt idx="98">
                  <c:v>3.86</c:v>
                </c:pt>
                <c:pt idx="99">
                  <c:v>3.5</c:v>
                </c:pt>
                <c:pt idx="100">
                  <c:v>3</c:v>
                </c:pt>
                <c:pt idx="101">
                  <c:v>3</c:v>
                </c:pt>
                <c:pt idx="102">
                  <c:v>3.8</c:v>
                </c:pt>
                <c:pt idx="103">
                  <c:v>3.73</c:v>
                </c:pt>
                <c:pt idx="104">
                  <c:v>4</c:v>
                </c:pt>
                <c:pt idx="105">
                  <c:v>4.1100000000000003</c:v>
                </c:pt>
                <c:pt idx="106">
                  <c:v>4.08</c:v>
                </c:pt>
                <c:pt idx="107">
                  <c:v>3.94</c:v>
                </c:pt>
                <c:pt idx="108">
                  <c:v>4</c:v>
                </c:pt>
                <c:pt idx="109">
                  <c:v>3.64</c:v>
                </c:pt>
                <c:pt idx="110">
                  <c:v>4</c:v>
                </c:pt>
                <c:pt idx="111">
                  <c:v>4.29</c:v>
                </c:pt>
                <c:pt idx="112">
                  <c:v>4.17</c:v>
                </c:pt>
                <c:pt idx="113">
                  <c:v>4.42</c:v>
                </c:pt>
                <c:pt idx="114">
                  <c:v>3.25</c:v>
                </c:pt>
                <c:pt idx="115">
                  <c:v>3.9609999999999994</c:v>
                </c:pt>
                <c:pt idx="116">
                  <c:v>4.74</c:v>
                </c:pt>
                <c:pt idx="117">
                  <c:v>4.05</c:v>
                </c:pt>
                <c:pt idx="119">
                  <c:v>4</c:v>
                </c:pt>
                <c:pt idx="120">
                  <c:v>4.58</c:v>
                </c:pt>
                <c:pt idx="121">
                  <c:v>3.8</c:v>
                </c:pt>
                <c:pt idx="122">
                  <c:v>4.42</c:v>
                </c:pt>
                <c:pt idx="123">
                  <c:v>3</c:v>
                </c:pt>
                <c:pt idx="124">
                  <c:v>4.6900000000000004</c:v>
                </c:pt>
                <c:pt idx="125">
                  <c:v>3</c:v>
                </c:pt>
                <c:pt idx="126">
                  <c:v>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8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'Химия-9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8 "Созидание"</c:v>
                </c:pt>
                <c:pt idx="14">
                  <c:v>МАОУ СШ № 55</c:v>
                </c:pt>
                <c:pt idx="15">
                  <c:v>МАОУ Гимназия № 10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МБОУ Гимназия № 7</c:v>
                </c:pt>
                <c:pt idx="29">
                  <c:v>МБОУ СШ № 16</c:v>
                </c:pt>
                <c:pt idx="30">
                  <c:v>МАОУ Гимназия № 11 </c:v>
                </c:pt>
                <c:pt idx="31">
                  <c:v>МАОУ Гимназия № 15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21</c:v>
                </c:pt>
                <c:pt idx="48">
                  <c:v>МБОУ СШ № 3</c:v>
                </c:pt>
                <c:pt idx="49">
                  <c:v>МБОУ СШ № 30</c:v>
                </c:pt>
                <c:pt idx="50">
                  <c:v>МАОУ "КУГ № 1 - Универс"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МБОУ Лицей № 10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МАОУ Лицей № 9 "Лидер"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151</c:v>
                </c:pt>
                <c:pt idx="86">
                  <c:v>МБОУ СШ № 69</c:v>
                </c:pt>
                <c:pt idx="87">
                  <c:v>МБОУ СШ № 56</c:v>
                </c:pt>
                <c:pt idx="88">
                  <c:v>МАОУ СШ № 143</c:v>
                </c:pt>
                <c:pt idx="89">
                  <c:v>МАОУ СШ № 149</c:v>
                </c:pt>
                <c:pt idx="90">
                  <c:v>МАОУ СШ № 145</c:v>
                </c:pt>
                <c:pt idx="91">
                  <c:v>МБОУ СШ № 108</c:v>
                </c:pt>
                <c:pt idx="92">
                  <c:v>МБОУ СШ № 98</c:v>
                </c:pt>
                <c:pt idx="93">
                  <c:v>МБОУ СШ № 1</c:v>
                </c:pt>
                <c:pt idx="94">
                  <c:v>МБОУ СШ № 85</c:v>
                </c:pt>
                <c:pt idx="95">
                  <c:v>МБОУ СШ № 70</c:v>
                </c:pt>
                <c:pt idx="96">
                  <c:v>МАОУ СШ № 157</c:v>
                </c:pt>
                <c:pt idx="97">
                  <c:v>МАОУ СШ № 150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5</c:v>
                </c:pt>
                <c:pt idx="111">
                  <c:v>МБОУ СШ № 66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МАОУ СШ № 155</c:v>
                </c:pt>
                <c:pt idx="118">
                  <c:v>МБОУ СШ № 51</c:v>
                </c:pt>
                <c:pt idx="119">
                  <c:v>МАОУ Гимназия № 2</c:v>
                </c:pt>
                <c:pt idx="120">
                  <c:v>МАОУ СШ "Комплекс Покровский"</c:v>
                </c:pt>
                <c:pt idx="121">
                  <c:v>МБОУ Гимназия  № 16</c:v>
                </c:pt>
                <c:pt idx="122">
                  <c:v>МБОУ Гимназия № 12 "М и Т"</c:v>
                </c:pt>
                <c:pt idx="123">
                  <c:v>МБОУ СШ № 10 </c:v>
                </c:pt>
                <c:pt idx="124">
                  <c:v>МБОУ СШ № 14 </c:v>
                </c:pt>
                <c:pt idx="125">
                  <c:v>МБОУ СШ № 4</c:v>
                </c:pt>
              </c:strCache>
            </c:strRef>
          </c:cat>
          <c:val>
            <c:numRef>
              <c:f>'Химия-9 диаграмма'!$U$5:$U$130</c:f>
              <c:numCache>
                <c:formatCode>Основной</c:formatCode>
                <c:ptCount val="126"/>
                <c:pt idx="0">
                  <c:v>3.83</c:v>
                </c:pt>
                <c:pt idx="1">
                  <c:v>3.83</c:v>
                </c:pt>
                <c:pt idx="2">
                  <c:v>3.83</c:v>
                </c:pt>
                <c:pt idx="3">
                  <c:v>3.83</c:v>
                </c:pt>
                <c:pt idx="4">
                  <c:v>3.83</c:v>
                </c:pt>
                <c:pt idx="5">
                  <c:v>3.83</c:v>
                </c:pt>
                <c:pt idx="6">
                  <c:v>3.83</c:v>
                </c:pt>
                <c:pt idx="7">
                  <c:v>3.83</c:v>
                </c:pt>
                <c:pt idx="8">
                  <c:v>3.83</c:v>
                </c:pt>
                <c:pt idx="9">
                  <c:v>3.83</c:v>
                </c:pt>
                <c:pt idx="10" formatCode="0,00">
                  <c:v>3.83</c:v>
                </c:pt>
                <c:pt idx="11">
                  <c:v>3.83</c:v>
                </c:pt>
                <c:pt idx="12">
                  <c:v>3.83</c:v>
                </c:pt>
                <c:pt idx="13">
                  <c:v>3.83</c:v>
                </c:pt>
                <c:pt idx="14">
                  <c:v>3.83</c:v>
                </c:pt>
                <c:pt idx="15">
                  <c:v>3.83</c:v>
                </c:pt>
                <c:pt idx="16">
                  <c:v>3.83</c:v>
                </c:pt>
                <c:pt idx="17">
                  <c:v>3.83</c:v>
                </c:pt>
                <c:pt idx="18">
                  <c:v>3.83</c:v>
                </c:pt>
                <c:pt idx="19">
                  <c:v>3.83</c:v>
                </c:pt>
                <c:pt idx="20">
                  <c:v>3.83</c:v>
                </c:pt>
                <c:pt idx="21">
                  <c:v>3.83</c:v>
                </c:pt>
                <c:pt idx="22">
                  <c:v>3.83</c:v>
                </c:pt>
                <c:pt idx="23">
                  <c:v>3.83</c:v>
                </c:pt>
                <c:pt idx="24">
                  <c:v>3.83</c:v>
                </c:pt>
                <c:pt idx="25" formatCode="0,00">
                  <c:v>3.83</c:v>
                </c:pt>
                <c:pt idx="26">
                  <c:v>3.83</c:v>
                </c:pt>
                <c:pt idx="27">
                  <c:v>3.83</c:v>
                </c:pt>
                <c:pt idx="28">
                  <c:v>3.83</c:v>
                </c:pt>
                <c:pt idx="29">
                  <c:v>3.83</c:v>
                </c:pt>
                <c:pt idx="30">
                  <c:v>3.83</c:v>
                </c:pt>
                <c:pt idx="31">
                  <c:v>3.83</c:v>
                </c:pt>
                <c:pt idx="32">
                  <c:v>3.83</c:v>
                </c:pt>
                <c:pt idx="33">
                  <c:v>3.83</c:v>
                </c:pt>
                <c:pt idx="34">
                  <c:v>3.83</c:v>
                </c:pt>
                <c:pt idx="35">
                  <c:v>3.83</c:v>
                </c:pt>
                <c:pt idx="36">
                  <c:v>3.83</c:v>
                </c:pt>
                <c:pt idx="37">
                  <c:v>3.83</c:v>
                </c:pt>
                <c:pt idx="38">
                  <c:v>3.83</c:v>
                </c:pt>
                <c:pt idx="39">
                  <c:v>3.83</c:v>
                </c:pt>
                <c:pt idx="40">
                  <c:v>3.83</c:v>
                </c:pt>
                <c:pt idx="41">
                  <c:v>3.83</c:v>
                </c:pt>
                <c:pt idx="42">
                  <c:v>3.83</c:v>
                </c:pt>
                <c:pt idx="43">
                  <c:v>3.83</c:v>
                </c:pt>
                <c:pt idx="44">
                  <c:v>3.83</c:v>
                </c:pt>
                <c:pt idx="45" formatCode="0,00">
                  <c:v>3.83</c:v>
                </c:pt>
                <c:pt idx="46">
                  <c:v>3.83</c:v>
                </c:pt>
                <c:pt idx="47">
                  <c:v>3.83</c:v>
                </c:pt>
                <c:pt idx="48">
                  <c:v>3.83</c:v>
                </c:pt>
                <c:pt idx="49">
                  <c:v>3.83</c:v>
                </c:pt>
                <c:pt idx="50">
                  <c:v>3.83</c:v>
                </c:pt>
                <c:pt idx="51">
                  <c:v>3.83</c:v>
                </c:pt>
                <c:pt idx="52">
                  <c:v>3.83</c:v>
                </c:pt>
                <c:pt idx="53">
                  <c:v>3.83</c:v>
                </c:pt>
                <c:pt idx="54">
                  <c:v>3.83</c:v>
                </c:pt>
                <c:pt idx="55">
                  <c:v>3.83</c:v>
                </c:pt>
                <c:pt idx="56">
                  <c:v>3.83</c:v>
                </c:pt>
                <c:pt idx="57">
                  <c:v>3.83</c:v>
                </c:pt>
                <c:pt idx="58">
                  <c:v>3.83</c:v>
                </c:pt>
                <c:pt idx="59">
                  <c:v>3.83</c:v>
                </c:pt>
                <c:pt idx="60">
                  <c:v>3.83</c:v>
                </c:pt>
                <c:pt idx="61">
                  <c:v>3.83</c:v>
                </c:pt>
                <c:pt idx="62">
                  <c:v>3.83</c:v>
                </c:pt>
                <c:pt idx="63">
                  <c:v>3.83</c:v>
                </c:pt>
                <c:pt idx="64">
                  <c:v>3.83</c:v>
                </c:pt>
                <c:pt idx="65" formatCode="0,00">
                  <c:v>3.83</c:v>
                </c:pt>
                <c:pt idx="66">
                  <c:v>3.83</c:v>
                </c:pt>
                <c:pt idx="67">
                  <c:v>3.83</c:v>
                </c:pt>
                <c:pt idx="68">
                  <c:v>3.83</c:v>
                </c:pt>
                <c:pt idx="69">
                  <c:v>3.83</c:v>
                </c:pt>
                <c:pt idx="70">
                  <c:v>3.83</c:v>
                </c:pt>
                <c:pt idx="71">
                  <c:v>3.83</c:v>
                </c:pt>
                <c:pt idx="72">
                  <c:v>3.83</c:v>
                </c:pt>
                <c:pt idx="73">
                  <c:v>3.83</c:v>
                </c:pt>
                <c:pt idx="74">
                  <c:v>3.83</c:v>
                </c:pt>
                <c:pt idx="75">
                  <c:v>3.83</c:v>
                </c:pt>
                <c:pt idx="76">
                  <c:v>3.83</c:v>
                </c:pt>
                <c:pt idx="77">
                  <c:v>3.83</c:v>
                </c:pt>
                <c:pt idx="78">
                  <c:v>3.83</c:v>
                </c:pt>
                <c:pt idx="79">
                  <c:v>3.83</c:v>
                </c:pt>
                <c:pt idx="80">
                  <c:v>3.83</c:v>
                </c:pt>
                <c:pt idx="81">
                  <c:v>3.83</c:v>
                </c:pt>
                <c:pt idx="82" formatCode="0,00">
                  <c:v>3.83</c:v>
                </c:pt>
                <c:pt idx="83">
                  <c:v>3.83</c:v>
                </c:pt>
                <c:pt idx="85">
                  <c:v>3.83</c:v>
                </c:pt>
                <c:pt idx="86">
                  <c:v>3.83</c:v>
                </c:pt>
                <c:pt idx="87">
                  <c:v>3.83</c:v>
                </c:pt>
                <c:pt idx="88">
                  <c:v>3.83</c:v>
                </c:pt>
                <c:pt idx="89">
                  <c:v>3.83</c:v>
                </c:pt>
                <c:pt idx="90">
                  <c:v>3.83</c:v>
                </c:pt>
                <c:pt idx="91">
                  <c:v>3.83</c:v>
                </c:pt>
                <c:pt idx="92">
                  <c:v>3.83</c:v>
                </c:pt>
                <c:pt idx="93">
                  <c:v>3.83</c:v>
                </c:pt>
                <c:pt idx="94">
                  <c:v>3.83</c:v>
                </c:pt>
                <c:pt idx="95">
                  <c:v>3.83</c:v>
                </c:pt>
                <c:pt idx="96">
                  <c:v>3.83</c:v>
                </c:pt>
                <c:pt idx="97">
                  <c:v>3.83</c:v>
                </c:pt>
                <c:pt idx="98">
                  <c:v>3.83</c:v>
                </c:pt>
                <c:pt idx="99">
                  <c:v>3.83</c:v>
                </c:pt>
                <c:pt idx="100">
                  <c:v>3.83</c:v>
                </c:pt>
                <c:pt idx="101">
                  <c:v>3.83</c:v>
                </c:pt>
                <c:pt idx="102">
                  <c:v>3.83</c:v>
                </c:pt>
                <c:pt idx="103">
                  <c:v>3.83</c:v>
                </c:pt>
                <c:pt idx="104">
                  <c:v>3.83</c:v>
                </c:pt>
                <c:pt idx="105">
                  <c:v>3.83</c:v>
                </c:pt>
                <c:pt idx="106">
                  <c:v>3.83</c:v>
                </c:pt>
                <c:pt idx="107">
                  <c:v>3.83</c:v>
                </c:pt>
                <c:pt idx="108">
                  <c:v>3.83</c:v>
                </c:pt>
                <c:pt idx="109">
                  <c:v>3.83</c:v>
                </c:pt>
                <c:pt idx="110">
                  <c:v>3.83</c:v>
                </c:pt>
                <c:pt idx="111">
                  <c:v>3.83</c:v>
                </c:pt>
                <c:pt idx="112">
                  <c:v>3.83</c:v>
                </c:pt>
                <c:pt idx="113">
                  <c:v>3.83</c:v>
                </c:pt>
                <c:pt idx="114" formatCode="0,00">
                  <c:v>3.83</c:v>
                </c:pt>
                <c:pt idx="115">
                  <c:v>3.83</c:v>
                </c:pt>
                <c:pt idx="116">
                  <c:v>3.83</c:v>
                </c:pt>
                <c:pt idx="117">
                  <c:v>3.83</c:v>
                </c:pt>
                <c:pt idx="118">
                  <c:v>3.83</c:v>
                </c:pt>
                <c:pt idx="119">
                  <c:v>3.83</c:v>
                </c:pt>
                <c:pt idx="120">
                  <c:v>3.83</c:v>
                </c:pt>
                <c:pt idx="121">
                  <c:v>3.83</c:v>
                </c:pt>
                <c:pt idx="122">
                  <c:v>3.83</c:v>
                </c:pt>
                <c:pt idx="123">
                  <c:v>3.83</c:v>
                </c:pt>
                <c:pt idx="124">
                  <c:v>3.83</c:v>
                </c:pt>
                <c:pt idx="125">
                  <c:v>3.83</c:v>
                </c:pt>
              </c:numCache>
            </c:numRef>
          </c:val>
          <c:smooth val="0"/>
        </c:ser>
        <c:ser>
          <c:idx val="7"/>
          <c:order val="9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'Химия-9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8 "Созидание"</c:v>
                </c:pt>
                <c:pt idx="14">
                  <c:v>МАОУ СШ № 55</c:v>
                </c:pt>
                <c:pt idx="15">
                  <c:v>МАОУ Гимназия № 10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МБОУ Гимназия № 7</c:v>
                </c:pt>
                <c:pt idx="29">
                  <c:v>МБОУ СШ № 16</c:v>
                </c:pt>
                <c:pt idx="30">
                  <c:v>МАОУ Гимназия № 11 </c:v>
                </c:pt>
                <c:pt idx="31">
                  <c:v>МАОУ Гимназия № 15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21</c:v>
                </c:pt>
                <c:pt idx="48">
                  <c:v>МБОУ СШ № 3</c:v>
                </c:pt>
                <c:pt idx="49">
                  <c:v>МБОУ СШ № 30</c:v>
                </c:pt>
                <c:pt idx="50">
                  <c:v>МАОУ "КУГ № 1 - Универс"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МБОУ Лицей № 10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МАОУ Лицей № 9 "Лидер"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151</c:v>
                </c:pt>
                <c:pt idx="86">
                  <c:v>МБОУ СШ № 69</c:v>
                </c:pt>
                <c:pt idx="87">
                  <c:v>МБОУ СШ № 56</c:v>
                </c:pt>
                <c:pt idx="88">
                  <c:v>МАОУ СШ № 143</c:v>
                </c:pt>
                <c:pt idx="89">
                  <c:v>МАОУ СШ № 149</c:v>
                </c:pt>
                <c:pt idx="90">
                  <c:v>МАОУ СШ № 145</c:v>
                </c:pt>
                <c:pt idx="91">
                  <c:v>МБОУ СШ № 108</c:v>
                </c:pt>
                <c:pt idx="92">
                  <c:v>МБОУ СШ № 98</c:v>
                </c:pt>
                <c:pt idx="93">
                  <c:v>МБОУ СШ № 1</c:v>
                </c:pt>
                <c:pt idx="94">
                  <c:v>МБОУ СШ № 85</c:v>
                </c:pt>
                <c:pt idx="95">
                  <c:v>МБОУ СШ № 70</c:v>
                </c:pt>
                <c:pt idx="96">
                  <c:v>МАОУ СШ № 157</c:v>
                </c:pt>
                <c:pt idx="97">
                  <c:v>МАОУ СШ № 150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5</c:v>
                </c:pt>
                <c:pt idx="111">
                  <c:v>МБОУ СШ № 66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МАОУ СШ № 155</c:v>
                </c:pt>
                <c:pt idx="118">
                  <c:v>МБОУ СШ № 51</c:v>
                </c:pt>
                <c:pt idx="119">
                  <c:v>МАОУ Гимназия № 2</c:v>
                </c:pt>
                <c:pt idx="120">
                  <c:v>МАОУ СШ "Комплекс Покровский"</c:v>
                </c:pt>
                <c:pt idx="121">
                  <c:v>МБОУ Гимназия  № 16</c:v>
                </c:pt>
                <c:pt idx="122">
                  <c:v>МБОУ Гимназия № 12 "М и Т"</c:v>
                </c:pt>
                <c:pt idx="123">
                  <c:v>МБОУ СШ № 10 </c:v>
                </c:pt>
                <c:pt idx="124">
                  <c:v>МБОУ СШ № 14 </c:v>
                </c:pt>
                <c:pt idx="125">
                  <c:v>МБОУ СШ № 4</c:v>
                </c:pt>
              </c:strCache>
            </c:strRef>
          </c:cat>
          <c:val>
            <c:numRef>
              <c:f>'Химия-9 диаграмма'!$T$5:$T$130</c:f>
              <c:numCache>
                <c:formatCode>0,00</c:formatCode>
                <c:ptCount val="126"/>
                <c:pt idx="0">
                  <c:v>4.43</c:v>
                </c:pt>
                <c:pt idx="1">
                  <c:v>3.8975</c:v>
                </c:pt>
                <c:pt idx="2">
                  <c:v>4.0599999999999996</c:v>
                </c:pt>
                <c:pt idx="3">
                  <c:v>3.9</c:v>
                </c:pt>
                <c:pt idx="4">
                  <c:v>3.12</c:v>
                </c:pt>
                <c:pt idx="5">
                  <c:v>4.3</c:v>
                </c:pt>
                <c:pt idx="6">
                  <c:v>4.33</c:v>
                </c:pt>
                <c:pt idx="7">
                  <c:v>3.8</c:v>
                </c:pt>
                <c:pt idx="8">
                  <c:v>3.5</c:v>
                </c:pt>
                <c:pt idx="9">
                  <c:v>4.17</c:v>
                </c:pt>
                <c:pt idx="10">
                  <c:v>3.6171428571428579</c:v>
                </c:pt>
                <c:pt idx="11">
                  <c:v>4.53</c:v>
                </c:pt>
                <c:pt idx="12">
                  <c:v>3.88</c:v>
                </c:pt>
                <c:pt idx="13">
                  <c:v>5</c:v>
                </c:pt>
                <c:pt idx="14">
                  <c:v>3.33</c:v>
                </c:pt>
                <c:pt idx="15">
                  <c:v>3.67</c:v>
                </c:pt>
                <c:pt idx="16">
                  <c:v>3.75</c:v>
                </c:pt>
                <c:pt idx="17">
                  <c:v>3.5</c:v>
                </c:pt>
                <c:pt idx="18">
                  <c:v>3</c:v>
                </c:pt>
                <c:pt idx="19">
                  <c:v>4.08</c:v>
                </c:pt>
                <c:pt idx="20">
                  <c:v>4.5</c:v>
                </c:pt>
                <c:pt idx="21">
                  <c:v>3.67</c:v>
                </c:pt>
                <c:pt idx="22">
                  <c:v>2.2000000000000002</c:v>
                </c:pt>
                <c:pt idx="23">
                  <c:v>2.33</c:v>
                </c:pt>
                <c:pt idx="24">
                  <c:v>3.2</c:v>
                </c:pt>
                <c:pt idx="25">
                  <c:v>3.8233333333333328</c:v>
                </c:pt>
                <c:pt idx="26">
                  <c:v>4.37</c:v>
                </c:pt>
                <c:pt idx="27">
                  <c:v>4.22</c:v>
                </c:pt>
                <c:pt idx="28">
                  <c:v>4.04</c:v>
                </c:pt>
                <c:pt idx="29">
                  <c:v>4</c:v>
                </c:pt>
                <c:pt idx="30">
                  <c:v>4.0599999999999996</c:v>
                </c:pt>
                <c:pt idx="31">
                  <c:v>3.83</c:v>
                </c:pt>
                <c:pt idx="32">
                  <c:v>4</c:v>
                </c:pt>
                <c:pt idx="33">
                  <c:v>3.25</c:v>
                </c:pt>
                <c:pt idx="35">
                  <c:v>3.18</c:v>
                </c:pt>
                <c:pt idx="36">
                  <c:v>3.5</c:v>
                </c:pt>
                <c:pt idx="37">
                  <c:v>4</c:v>
                </c:pt>
                <c:pt idx="38">
                  <c:v>3</c:v>
                </c:pt>
                <c:pt idx="39">
                  <c:v>3.8</c:v>
                </c:pt>
                <c:pt idx="40">
                  <c:v>4</c:v>
                </c:pt>
                <c:pt idx="41">
                  <c:v>4</c:v>
                </c:pt>
                <c:pt idx="42">
                  <c:v>3.57</c:v>
                </c:pt>
                <c:pt idx="43">
                  <c:v>4</c:v>
                </c:pt>
                <c:pt idx="44">
                  <c:v>4</c:v>
                </c:pt>
                <c:pt idx="45">
                  <c:v>3.7068421052631582</c:v>
                </c:pt>
                <c:pt idx="46">
                  <c:v>3.55</c:v>
                </c:pt>
                <c:pt idx="47">
                  <c:v>3.56</c:v>
                </c:pt>
                <c:pt idx="48">
                  <c:v>4.5</c:v>
                </c:pt>
                <c:pt idx="49">
                  <c:v>4</c:v>
                </c:pt>
                <c:pt idx="50">
                  <c:v>3.9</c:v>
                </c:pt>
                <c:pt idx="51">
                  <c:v>3.92</c:v>
                </c:pt>
                <c:pt idx="52">
                  <c:v>4.13</c:v>
                </c:pt>
                <c:pt idx="53">
                  <c:v>4.57</c:v>
                </c:pt>
                <c:pt idx="54">
                  <c:v>3.6</c:v>
                </c:pt>
                <c:pt idx="55">
                  <c:v>3.75</c:v>
                </c:pt>
                <c:pt idx="56">
                  <c:v>3</c:v>
                </c:pt>
                <c:pt idx="57">
                  <c:v>3.5</c:v>
                </c:pt>
                <c:pt idx="58">
                  <c:v>2</c:v>
                </c:pt>
                <c:pt idx="59">
                  <c:v>3.5</c:v>
                </c:pt>
                <c:pt idx="60">
                  <c:v>2</c:v>
                </c:pt>
                <c:pt idx="61">
                  <c:v>4.13</c:v>
                </c:pt>
                <c:pt idx="62">
                  <c:v>3.25</c:v>
                </c:pt>
                <c:pt idx="63">
                  <c:v>5</c:v>
                </c:pt>
                <c:pt idx="64">
                  <c:v>4.57</c:v>
                </c:pt>
                <c:pt idx="65">
                  <c:v>3.452666666666667</c:v>
                </c:pt>
                <c:pt idx="66">
                  <c:v>3.44</c:v>
                </c:pt>
                <c:pt idx="67">
                  <c:v>4.33</c:v>
                </c:pt>
                <c:pt idx="68">
                  <c:v>4.38</c:v>
                </c:pt>
                <c:pt idx="70">
                  <c:v>3.8</c:v>
                </c:pt>
                <c:pt idx="71">
                  <c:v>4</c:v>
                </c:pt>
                <c:pt idx="72">
                  <c:v>4.1399999999999997</c:v>
                </c:pt>
                <c:pt idx="73">
                  <c:v>3.5</c:v>
                </c:pt>
                <c:pt idx="74">
                  <c:v>2.25</c:v>
                </c:pt>
                <c:pt idx="75">
                  <c:v>3</c:v>
                </c:pt>
                <c:pt idx="76">
                  <c:v>3.6</c:v>
                </c:pt>
                <c:pt idx="77">
                  <c:v>3.58</c:v>
                </c:pt>
                <c:pt idx="78">
                  <c:v>3</c:v>
                </c:pt>
                <c:pt idx="79">
                  <c:v>3.17</c:v>
                </c:pt>
                <c:pt idx="80">
                  <c:v>2.6</c:v>
                </c:pt>
                <c:pt idx="81">
                  <c:v>3</c:v>
                </c:pt>
                <c:pt idx="82">
                  <c:v>3.7568965517241386</c:v>
                </c:pt>
                <c:pt idx="83">
                  <c:v>3.6</c:v>
                </c:pt>
                <c:pt idx="85">
                  <c:v>3.63</c:v>
                </c:pt>
                <c:pt idx="86">
                  <c:v>4.25</c:v>
                </c:pt>
                <c:pt idx="87">
                  <c:v>3.4</c:v>
                </c:pt>
                <c:pt idx="88">
                  <c:v>3.89</c:v>
                </c:pt>
                <c:pt idx="89">
                  <c:v>3.82</c:v>
                </c:pt>
                <c:pt idx="90">
                  <c:v>4.43</c:v>
                </c:pt>
                <c:pt idx="91">
                  <c:v>3.15</c:v>
                </c:pt>
                <c:pt idx="92">
                  <c:v>4</c:v>
                </c:pt>
                <c:pt idx="93">
                  <c:v>4.63</c:v>
                </c:pt>
                <c:pt idx="94">
                  <c:v>4.28</c:v>
                </c:pt>
                <c:pt idx="95">
                  <c:v>3.43</c:v>
                </c:pt>
                <c:pt idx="97">
                  <c:v>3.86</c:v>
                </c:pt>
                <c:pt idx="98">
                  <c:v>3.13</c:v>
                </c:pt>
                <c:pt idx="99">
                  <c:v>3</c:v>
                </c:pt>
                <c:pt idx="100">
                  <c:v>3.2</c:v>
                </c:pt>
                <c:pt idx="101">
                  <c:v>3.57</c:v>
                </c:pt>
                <c:pt idx="102">
                  <c:v>3.67</c:v>
                </c:pt>
                <c:pt idx="103">
                  <c:v>3.45</c:v>
                </c:pt>
                <c:pt idx="104">
                  <c:v>3.14</c:v>
                </c:pt>
                <c:pt idx="105">
                  <c:v>4.1500000000000004</c:v>
                </c:pt>
                <c:pt idx="106">
                  <c:v>3.89</c:v>
                </c:pt>
                <c:pt idx="107">
                  <c:v>3.6</c:v>
                </c:pt>
                <c:pt idx="108">
                  <c:v>3.78</c:v>
                </c:pt>
                <c:pt idx="109">
                  <c:v>3.6</c:v>
                </c:pt>
                <c:pt idx="110">
                  <c:v>4</c:v>
                </c:pt>
                <c:pt idx="111">
                  <c:v>4.33</c:v>
                </c:pt>
                <c:pt idx="112">
                  <c:v>3.67</c:v>
                </c:pt>
                <c:pt idx="113">
                  <c:v>4.4000000000000004</c:v>
                </c:pt>
                <c:pt idx="114">
                  <c:v>3.6920000000000002</c:v>
                </c:pt>
                <c:pt idx="115">
                  <c:v>3.75</c:v>
                </c:pt>
                <c:pt idx="116">
                  <c:v>3.08</c:v>
                </c:pt>
                <c:pt idx="118">
                  <c:v>2.67</c:v>
                </c:pt>
                <c:pt idx="119">
                  <c:v>4.67</c:v>
                </c:pt>
                <c:pt idx="120">
                  <c:v>3.75</c:v>
                </c:pt>
                <c:pt idx="121">
                  <c:v>4.5</c:v>
                </c:pt>
                <c:pt idx="122">
                  <c:v>3.5</c:v>
                </c:pt>
                <c:pt idx="123">
                  <c:v>4.5</c:v>
                </c:pt>
                <c:pt idx="124">
                  <c:v>3</c:v>
                </c:pt>
                <c:pt idx="125">
                  <c:v>3.5</c:v>
                </c:pt>
              </c:numCache>
            </c:numRef>
          </c:val>
          <c:smooth val="0"/>
        </c:ser>
        <c:ser>
          <c:idx val="8"/>
          <c:order val="10"/>
          <c:tx>
            <c:v>2015 ср. балл по городу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'Химия-9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8 "Созидание"</c:v>
                </c:pt>
                <c:pt idx="14">
                  <c:v>МАОУ СШ № 55</c:v>
                </c:pt>
                <c:pt idx="15">
                  <c:v>МАОУ Гимназия № 10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МБОУ Гимназия № 7</c:v>
                </c:pt>
                <c:pt idx="29">
                  <c:v>МБОУ СШ № 16</c:v>
                </c:pt>
                <c:pt idx="30">
                  <c:v>МАОУ Гимназия № 11 </c:v>
                </c:pt>
                <c:pt idx="31">
                  <c:v>МАОУ Гимназия № 15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21</c:v>
                </c:pt>
                <c:pt idx="48">
                  <c:v>МБОУ СШ № 3</c:v>
                </c:pt>
                <c:pt idx="49">
                  <c:v>МБОУ СШ № 30</c:v>
                </c:pt>
                <c:pt idx="50">
                  <c:v>МАОУ "КУГ № 1 - Универс"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МБОУ Лицей № 10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МАОУ Лицей № 9 "Лидер"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151</c:v>
                </c:pt>
                <c:pt idx="86">
                  <c:v>МБОУ СШ № 69</c:v>
                </c:pt>
                <c:pt idx="87">
                  <c:v>МБОУ СШ № 56</c:v>
                </c:pt>
                <c:pt idx="88">
                  <c:v>МАОУ СШ № 143</c:v>
                </c:pt>
                <c:pt idx="89">
                  <c:v>МАОУ СШ № 149</c:v>
                </c:pt>
                <c:pt idx="90">
                  <c:v>МАОУ СШ № 145</c:v>
                </c:pt>
                <c:pt idx="91">
                  <c:v>МБОУ СШ № 108</c:v>
                </c:pt>
                <c:pt idx="92">
                  <c:v>МБОУ СШ № 98</c:v>
                </c:pt>
                <c:pt idx="93">
                  <c:v>МБОУ СШ № 1</c:v>
                </c:pt>
                <c:pt idx="94">
                  <c:v>МБОУ СШ № 85</c:v>
                </c:pt>
                <c:pt idx="95">
                  <c:v>МБОУ СШ № 70</c:v>
                </c:pt>
                <c:pt idx="96">
                  <c:v>МАОУ СШ № 157</c:v>
                </c:pt>
                <c:pt idx="97">
                  <c:v>МАОУ СШ № 150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5</c:v>
                </c:pt>
                <c:pt idx="111">
                  <c:v>МБОУ СШ № 66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МАОУ СШ № 155</c:v>
                </c:pt>
                <c:pt idx="118">
                  <c:v>МБОУ СШ № 51</c:v>
                </c:pt>
                <c:pt idx="119">
                  <c:v>МАОУ Гимназия № 2</c:v>
                </c:pt>
                <c:pt idx="120">
                  <c:v>МАОУ СШ "Комплекс Покровский"</c:v>
                </c:pt>
                <c:pt idx="121">
                  <c:v>МБОУ Гимназия  № 16</c:v>
                </c:pt>
                <c:pt idx="122">
                  <c:v>МБОУ Гимназия № 12 "М и Т"</c:v>
                </c:pt>
                <c:pt idx="123">
                  <c:v>МБОУ СШ № 10 </c:v>
                </c:pt>
                <c:pt idx="124">
                  <c:v>МБОУ СШ № 14 </c:v>
                </c:pt>
                <c:pt idx="125">
                  <c:v>МБОУ СШ № 4</c:v>
                </c:pt>
              </c:strCache>
            </c:strRef>
          </c:cat>
          <c:val>
            <c:numRef>
              <c:f>'Химия-9 диаграмма'!$Y$5:$Y$130</c:f>
              <c:numCache>
                <c:formatCode>Основной</c:formatCode>
                <c:ptCount val="126"/>
                <c:pt idx="0">
                  <c:v>4.38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4.38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4.38</c:v>
                </c:pt>
                <c:pt idx="9">
                  <c:v>4.38</c:v>
                </c:pt>
                <c:pt idx="10" formatCode="0,00">
                  <c:v>4.38</c:v>
                </c:pt>
                <c:pt idx="11">
                  <c:v>4.38</c:v>
                </c:pt>
                <c:pt idx="12">
                  <c:v>4.38</c:v>
                </c:pt>
                <c:pt idx="13">
                  <c:v>4.38</c:v>
                </c:pt>
                <c:pt idx="14">
                  <c:v>4.38</c:v>
                </c:pt>
                <c:pt idx="15">
                  <c:v>4.38</c:v>
                </c:pt>
                <c:pt idx="16">
                  <c:v>4.38</c:v>
                </c:pt>
                <c:pt idx="17">
                  <c:v>4.38</c:v>
                </c:pt>
                <c:pt idx="18">
                  <c:v>4.38</c:v>
                </c:pt>
                <c:pt idx="19">
                  <c:v>4.38</c:v>
                </c:pt>
                <c:pt idx="20">
                  <c:v>4.38</c:v>
                </c:pt>
                <c:pt idx="21">
                  <c:v>4.38</c:v>
                </c:pt>
                <c:pt idx="22">
                  <c:v>4.38</c:v>
                </c:pt>
                <c:pt idx="23">
                  <c:v>4.38</c:v>
                </c:pt>
                <c:pt idx="24">
                  <c:v>4.38</c:v>
                </c:pt>
                <c:pt idx="25" formatCode="0,00">
                  <c:v>4.38</c:v>
                </c:pt>
                <c:pt idx="26">
                  <c:v>4.38</c:v>
                </c:pt>
                <c:pt idx="27">
                  <c:v>4.38</c:v>
                </c:pt>
                <c:pt idx="28">
                  <c:v>4.38</c:v>
                </c:pt>
                <c:pt idx="29">
                  <c:v>4.38</c:v>
                </c:pt>
                <c:pt idx="30">
                  <c:v>4.38</c:v>
                </c:pt>
                <c:pt idx="31">
                  <c:v>4.38</c:v>
                </c:pt>
                <c:pt idx="32">
                  <c:v>4.38</c:v>
                </c:pt>
                <c:pt idx="33">
                  <c:v>4.38</c:v>
                </c:pt>
                <c:pt idx="34">
                  <c:v>4.38</c:v>
                </c:pt>
                <c:pt idx="35">
                  <c:v>4.38</c:v>
                </c:pt>
                <c:pt idx="36">
                  <c:v>4.38</c:v>
                </c:pt>
                <c:pt idx="37">
                  <c:v>4.38</c:v>
                </c:pt>
                <c:pt idx="38">
                  <c:v>4.38</c:v>
                </c:pt>
                <c:pt idx="39">
                  <c:v>4.38</c:v>
                </c:pt>
                <c:pt idx="40">
                  <c:v>4.38</c:v>
                </c:pt>
                <c:pt idx="41">
                  <c:v>4.38</c:v>
                </c:pt>
                <c:pt idx="42">
                  <c:v>4.38</c:v>
                </c:pt>
                <c:pt idx="43">
                  <c:v>4.38</c:v>
                </c:pt>
                <c:pt idx="44">
                  <c:v>4.38</c:v>
                </c:pt>
                <c:pt idx="45" formatCode="0,00">
                  <c:v>4.38</c:v>
                </c:pt>
                <c:pt idx="46">
                  <c:v>4.38</c:v>
                </c:pt>
                <c:pt idx="47">
                  <c:v>4.38</c:v>
                </c:pt>
                <c:pt idx="48">
                  <c:v>4.38</c:v>
                </c:pt>
                <c:pt idx="49">
                  <c:v>4.38</c:v>
                </c:pt>
                <c:pt idx="50">
                  <c:v>4.38</c:v>
                </c:pt>
                <c:pt idx="51">
                  <c:v>4.38</c:v>
                </c:pt>
                <c:pt idx="52">
                  <c:v>4.38</c:v>
                </c:pt>
                <c:pt idx="53">
                  <c:v>4.38</c:v>
                </c:pt>
                <c:pt idx="54">
                  <c:v>4.38</c:v>
                </c:pt>
                <c:pt idx="55">
                  <c:v>4.38</c:v>
                </c:pt>
                <c:pt idx="56">
                  <c:v>4.38</c:v>
                </c:pt>
                <c:pt idx="57">
                  <c:v>4.38</c:v>
                </c:pt>
                <c:pt idx="58">
                  <c:v>4.38</c:v>
                </c:pt>
                <c:pt idx="59">
                  <c:v>4.38</c:v>
                </c:pt>
                <c:pt idx="60">
                  <c:v>4.38</c:v>
                </c:pt>
                <c:pt idx="61">
                  <c:v>4.38</c:v>
                </c:pt>
                <c:pt idx="62">
                  <c:v>4.38</c:v>
                </c:pt>
                <c:pt idx="63">
                  <c:v>4.38</c:v>
                </c:pt>
                <c:pt idx="64">
                  <c:v>4.38</c:v>
                </c:pt>
                <c:pt idx="65" formatCode="0,00">
                  <c:v>4.38</c:v>
                </c:pt>
                <c:pt idx="66">
                  <c:v>4.38</c:v>
                </c:pt>
                <c:pt idx="67">
                  <c:v>4.38</c:v>
                </c:pt>
                <c:pt idx="68">
                  <c:v>4.38</c:v>
                </c:pt>
                <c:pt idx="69">
                  <c:v>4.38</c:v>
                </c:pt>
                <c:pt idx="70">
                  <c:v>4.38</c:v>
                </c:pt>
                <c:pt idx="71">
                  <c:v>4.38</c:v>
                </c:pt>
                <c:pt idx="72">
                  <c:v>4.38</c:v>
                </c:pt>
                <c:pt idx="73">
                  <c:v>4.38</c:v>
                </c:pt>
                <c:pt idx="74">
                  <c:v>4.38</c:v>
                </c:pt>
                <c:pt idx="75">
                  <c:v>4.38</c:v>
                </c:pt>
                <c:pt idx="76">
                  <c:v>4.38</c:v>
                </c:pt>
                <c:pt idx="77">
                  <c:v>4.38</c:v>
                </c:pt>
                <c:pt idx="78">
                  <c:v>4.38</c:v>
                </c:pt>
                <c:pt idx="79">
                  <c:v>4.38</c:v>
                </c:pt>
                <c:pt idx="80">
                  <c:v>4.38</c:v>
                </c:pt>
                <c:pt idx="81">
                  <c:v>4.38</c:v>
                </c:pt>
                <c:pt idx="82" formatCode="0,00">
                  <c:v>4.38</c:v>
                </c:pt>
                <c:pt idx="83">
                  <c:v>4.38</c:v>
                </c:pt>
                <c:pt idx="84">
                  <c:v>4.38</c:v>
                </c:pt>
                <c:pt idx="85">
                  <c:v>4.38</c:v>
                </c:pt>
                <c:pt idx="86">
                  <c:v>4.38</c:v>
                </c:pt>
                <c:pt idx="87">
                  <c:v>4.38</c:v>
                </c:pt>
                <c:pt idx="88">
                  <c:v>4.38</c:v>
                </c:pt>
                <c:pt idx="89">
                  <c:v>4.38</c:v>
                </c:pt>
                <c:pt idx="90">
                  <c:v>4.38</c:v>
                </c:pt>
                <c:pt idx="91">
                  <c:v>4.38</c:v>
                </c:pt>
                <c:pt idx="92">
                  <c:v>4.38</c:v>
                </c:pt>
                <c:pt idx="93">
                  <c:v>4.38</c:v>
                </c:pt>
                <c:pt idx="94">
                  <c:v>4.38</c:v>
                </c:pt>
                <c:pt idx="95">
                  <c:v>4.38</c:v>
                </c:pt>
                <c:pt idx="96">
                  <c:v>4.38</c:v>
                </c:pt>
                <c:pt idx="97">
                  <c:v>4.38</c:v>
                </c:pt>
                <c:pt idx="98">
                  <c:v>4.38</c:v>
                </c:pt>
                <c:pt idx="99">
                  <c:v>4.38</c:v>
                </c:pt>
                <c:pt idx="100">
                  <c:v>4.38</c:v>
                </c:pt>
                <c:pt idx="101">
                  <c:v>4.38</c:v>
                </c:pt>
                <c:pt idx="102">
                  <c:v>4.38</c:v>
                </c:pt>
                <c:pt idx="103">
                  <c:v>4.38</c:v>
                </c:pt>
                <c:pt idx="104">
                  <c:v>4.38</c:v>
                </c:pt>
                <c:pt idx="105">
                  <c:v>4.38</c:v>
                </c:pt>
                <c:pt idx="106">
                  <c:v>4.38</c:v>
                </c:pt>
                <c:pt idx="107">
                  <c:v>4.38</c:v>
                </c:pt>
                <c:pt idx="108">
                  <c:v>4.38</c:v>
                </c:pt>
                <c:pt idx="109">
                  <c:v>4.38</c:v>
                </c:pt>
                <c:pt idx="110">
                  <c:v>4.38</c:v>
                </c:pt>
                <c:pt idx="111">
                  <c:v>4.38</c:v>
                </c:pt>
                <c:pt idx="112">
                  <c:v>4.38</c:v>
                </c:pt>
                <c:pt idx="113">
                  <c:v>4.38</c:v>
                </c:pt>
                <c:pt idx="114" formatCode="0,00">
                  <c:v>4.38</c:v>
                </c:pt>
                <c:pt idx="115">
                  <c:v>4.38</c:v>
                </c:pt>
                <c:pt idx="116">
                  <c:v>4.38</c:v>
                </c:pt>
                <c:pt idx="117">
                  <c:v>4.38</c:v>
                </c:pt>
                <c:pt idx="118">
                  <c:v>4.38</c:v>
                </c:pt>
                <c:pt idx="119">
                  <c:v>4.38</c:v>
                </c:pt>
                <c:pt idx="120">
                  <c:v>4.38</c:v>
                </c:pt>
                <c:pt idx="121">
                  <c:v>4.38</c:v>
                </c:pt>
                <c:pt idx="122">
                  <c:v>4.38</c:v>
                </c:pt>
                <c:pt idx="123">
                  <c:v>4.38</c:v>
                </c:pt>
                <c:pt idx="124">
                  <c:v>4.38</c:v>
                </c:pt>
                <c:pt idx="125">
                  <c:v>4.38</c:v>
                </c:pt>
              </c:numCache>
            </c:numRef>
          </c:val>
          <c:smooth val="0"/>
        </c:ser>
        <c:ser>
          <c:idx val="9"/>
          <c:order val="11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'Химия-9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МБОУ СШ № 86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8 "Созидание"</c:v>
                </c:pt>
                <c:pt idx="14">
                  <c:v>МАОУ СШ № 55</c:v>
                </c:pt>
                <c:pt idx="15">
                  <c:v>МАОУ Гимназия № 10</c:v>
                </c:pt>
                <c:pt idx="16">
                  <c:v>МАОУ Гимназия № 4</c:v>
                </c:pt>
                <c:pt idx="17">
                  <c:v>МАОУ Гимназия № 6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Лицей № 3</c:v>
                </c:pt>
                <c:pt idx="27">
                  <c:v>МАОУ Лицей № 12</c:v>
                </c:pt>
                <c:pt idx="28">
                  <c:v>МБОУ Гимназия № 7</c:v>
                </c:pt>
                <c:pt idx="29">
                  <c:v>МБОУ СШ № 16</c:v>
                </c:pt>
                <c:pt idx="30">
                  <c:v>МАОУ Гимназия № 11 </c:v>
                </c:pt>
                <c:pt idx="31">
                  <c:v>МАОУ Гимназия № 15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99</c:v>
                </c:pt>
                <c:pt idx="47">
                  <c:v>МБОУ СШ № 21</c:v>
                </c:pt>
                <c:pt idx="48">
                  <c:v>МБОУ СШ № 3</c:v>
                </c:pt>
                <c:pt idx="49">
                  <c:v>МБОУ СШ № 30</c:v>
                </c:pt>
                <c:pt idx="50">
                  <c:v>МАОУ "КУГ № 1 - Универс"</c:v>
                </c:pt>
                <c:pt idx="51">
                  <c:v>МАОУ Гимназия № 13 "Академ"</c:v>
                </c:pt>
                <c:pt idx="52">
                  <c:v>МАОУ Лицей № 1</c:v>
                </c:pt>
                <c:pt idx="53">
                  <c:v>МБОУ Гимназия № 3</c:v>
                </c:pt>
                <c:pt idx="54">
                  <c:v>МБОУ Лицей № 10</c:v>
                </c:pt>
                <c:pt idx="55">
                  <c:v>МБОУ Лицей № 8</c:v>
                </c:pt>
                <c:pt idx="56">
                  <c:v>МБОУ СШ № 133 </c:v>
                </c:pt>
                <c:pt idx="57">
                  <c:v>МБОУ СШ № 36</c:v>
                </c:pt>
                <c:pt idx="58">
                  <c:v>МБОУ СШ № 39</c:v>
                </c:pt>
                <c:pt idx="59">
                  <c:v>МБОУ СШ № 72</c:v>
                </c:pt>
                <c:pt idx="60">
                  <c:v>МБОУ СШ № 73</c:v>
                </c:pt>
                <c:pt idx="61">
                  <c:v>МБОУ СШ № 82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МАОУ Лицей № 9 "Лидер"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МАОУ Гимназия № 14</c:v>
                </c:pt>
                <c:pt idx="71">
                  <c:v>МБОУ СШ № 137</c:v>
                </c:pt>
                <c:pt idx="72">
                  <c:v>МБОУ СШ № 17</c:v>
                </c:pt>
                <c:pt idx="73">
                  <c:v>МБОУ СШ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6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152</c:v>
                </c:pt>
                <c:pt idx="84">
                  <c:v>МАОУ СШ № 154</c:v>
                </c:pt>
                <c:pt idx="85">
                  <c:v>МАОУ СШ № 151</c:v>
                </c:pt>
                <c:pt idx="86">
                  <c:v>МБОУ СШ № 69</c:v>
                </c:pt>
                <c:pt idx="87">
                  <c:v>МБОУ СШ № 56</c:v>
                </c:pt>
                <c:pt idx="88">
                  <c:v>МАОУ СШ № 143</c:v>
                </c:pt>
                <c:pt idx="89">
                  <c:v>МАОУ СШ № 149</c:v>
                </c:pt>
                <c:pt idx="90">
                  <c:v>МАОУ СШ № 145</c:v>
                </c:pt>
                <c:pt idx="91">
                  <c:v>МБОУ СШ № 108</c:v>
                </c:pt>
                <c:pt idx="92">
                  <c:v>МБОУ СШ № 98</c:v>
                </c:pt>
                <c:pt idx="93">
                  <c:v>МБОУ СШ № 1</c:v>
                </c:pt>
                <c:pt idx="94">
                  <c:v>МБОУ СШ № 85</c:v>
                </c:pt>
                <c:pt idx="95">
                  <c:v>МБОУ СШ № 70</c:v>
                </c:pt>
                <c:pt idx="96">
                  <c:v>МАОУ СШ № 157</c:v>
                </c:pt>
                <c:pt idx="97">
                  <c:v>МАОУ СШ № 150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МБОУ СШ № 144</c:v>
                </c:pt>
                <c:pt idx="105">
                  <c:v>МБОУ СШ № 147</c:v>
                </c:pt>
                <c:pt idx="106">
                  <c:v>МБОУ СШ № 18</c:v>
                </c:pt>
                <c:pt idx="107">
                  <c:v>МБОУ СШ № 2</c:v>
                </c:pt>
                <c:pt idx="108">
                  <c:v>МБОУ СШ № 22</c:v>
                </c:pt>
                <c:pt idx="109">
                  <c:v>МБОУ СШ № 24</c:v>
                </c:pt>
                <c:pt idx="110">
                  <c:v>МБОУ СШ № 5</c:v>
                </c:pt>
                <c:pt idx="111">
                  <c:v>МБОУ СШ № 66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МАОУ СШ № 155</c:v>
                </c:pt>
                <c:pt idx="118">
                  <c:v>МБОУ СШ № 51</c:v>
                </c:pt>
                <c:pt idx="119">
                  <c:v>МАОУ Гимназия № 2</c:v>
                </c:pt>
                <c:pt idx="120">
                  <c:v>МАОУ СШ "Комплекс Покровский"</c:v>
                </c:pt>
                <c:pt idx="121">
                  <c:v>МБОУ Гимназия  № 16</c:v>
                </c:pt>
                <c:pt idx="122">
                  <c:v>МБОУ Гимназия № 12 "М и Т"</c:v>
                </c:pt>
                <c:pt idx="123">
                  <c:v>МБОУ СШ № 10 </c:v>
                </c:pt>
                <c:pt idx="124">
                  <c:v>МБОУ СШ № 14 </c:v>
                </c:pt>
                <c:pt idx="125">
                  <c:v>МБОУ СШ № 4</c:v>
                </c:pt>
              </c:strCache>
            </c:strRef>
          </c:cat>
          <c:val>
            <c:numRef>
              <c:f>'Химия-9 диаграмма'!$X$5:$X$130</c:f>
              <c:numCache>
                <c:formatCode>Основной</c:formatCode>
                <c:ptCount val="126"/>
                <c:pt idx="1">
                  <c:v>4.74</c:v>
                </c:pt>
                <c:pt idx="2" formatCode="0,00">
                  <c:v>5</c:v>
                </c:pt>
                <c:pt idx="3" formatCode="0,00">
                  <c:v>4.7</c:v>
                </c:pt>
                <c:pt idx="4" formatCode="0,00">
                  <c:v>4.7</c:v>
                </c:pt>
                <c:pt idx="6" formatCode="0,00">
                  <c:v>4.3</c:v>
                </c:pt>
                <c:pt idx="7" formatCode="0,00">
                  <c:v>5</c:v>
                </c:pt>
                <c:pt idx="10" formatCode="0,00">
                  <c:v>4.2666666666666666</c:v>
                </c:pt>
                <c:pt idx="15" formatCode="0,00">
                  <c:v>4.3</c:v>
                </c:pt>
                <c:pt idx="16" formatCode="0,00">
                  <c:v>3.8</c:v>
                </c:pt>
                <c:pt idx="19" formatCode="0,00">
                  <c:v>4.7</c:v>
                </c:pt>
                <c:pt idx="25" formatCode="0,00">
                  <c:v>4.4000000000000004</c:v>
                </c:pt>
                <c:pt idx="26" formatCode="0,00">
                  <c:v>4.2</c:v>
                </c:pt>
                <c:pt idx="28" formatCode="0,00">
                  <c:v>4.9000000000000004</c:v>
                </c:pt>
                <c:pt idx="30" formatCode="0,00">
                  <c:v>5</c:v>
                </c:pt>
                <c:pt idx="40" formatCode="0,00">
                  <c:v>3.5</c:v>
                </c:pt>
                <c:pt idx="45" formatCode="0,00">
                  <c:v>4.5249999999999995</c:v>
                </c:pt>
                <c:pt idx="46" formatCode="0,00">
                  <c:v>4.3</c:v>
                </c:pt>
                <c:pt idx="50" formatCode="0,00">
                  <c:v>5</c:v>
                </c:pt>
                <c:pt idx="51" formatCode="0,00">
                  <c:v>4.0999999999999996</c:v>
                </c:pt>
                <c:pt idx="52" formatCode="0,00">
                  <c:v>5</c:v>
                </c:pt>
                <c:pt idx="53" formatCode="0,00">
                  <c:v>4</c:v>
                </c:pt>
                <c:pt idx="55" formatCode="0,00">
                  <c:v>4.5</c:v>
                </c:pt>
                <c:pt idx="61" formatCode="0,00">
                  <c:v>4.5</c:v>
                </c:pt>
                <c:pt idx="64" formatCode="0,00">
                  <c:v>4.8</c:v>
                </c:pt>
                <c:pt idx="65" formatCode="0,00">
                  <c:v>4.2</c:v>
                </c:pt>
                <c:pt idx="67" formatCode="0,00">
                  <c:v>5</c:v>
                </c:pt>
                <c:pt idx="72" formatCode="0,00">
                  <c:v>4</c:v>
                </c:pt>
                <c:pt idx="76" formatCode="0,00">
                  <c:v>3.8</c:v>
                </c:pt>
                <c:pt idx="78" formatCode="0,00">
                  <c:v>4</c:v>
                </c:pt>
                <c:pt idx="82" formatCode="0,00">
                  <c:v>4.166666666666667</c:v>
                </c:pt>
                <c:pt idx="85" formatCode="0,00">
                  <c:v>4</c:v>
                </c:pt>
                <c:pt idx="93" formatCode="0,00">
                  <c:v>5</c:v>
                </c:pt>
                <c:pt idx="97" formatCode="0,00">
                  <c:v>4.5</c:v>
                </c:pt>
                <c:pt idx="100" formatCode="0,00">
                  <c:v>3</c:v>
                </c:pt>
                <c:pt idx="104" formatCode="0,00">
                  <c:v>4</c:v>
                </c:pt>
                <c:pt idx="110" formatCode="0,00">
                  <c:v>4.5</c:v>
                </c:pt>
                <c:pt idx="114" formatCode="0,00">
                  <c:v>4.5333333333333332</c:v>
                </c:pt>
                <c:pt idx="116" formatCode="0,00">
                  <c:v>4</c:v>
                </c:pt>
                <c:pt idx="121" formatCode="0,00">
                  <c:v>5</c:v>
                </c:pt>
                <c:pt idx="123" formatCode="0,00">
                  <c:v>4.5999999999999996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5888"/>
        <c:axId val="92567424"/>
      </c:lineChart>
      <c:catAx>
        <c:axId val="9256588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567424"/>
        <c:crosses val="autoZero"/>
        <c:auto val="1"/>
        <c:lblAlgn val="ctr"/>
        <c:lblOffset val="100"/>
        <c:noMultiLvlLbl val="0"/>
      </c:catAx>
      <c:valAx>
        <c:axId val="92567424"/>
        <c:scaling>
          <c:orientation val="minMax"/>
          <c:max val="5"/>
          <c:min val="1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565888"/>
        <c:crosses val="autoZero"/>
        <c:crossBetween val="between"/>
        <c:majorUnit val="0.5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15921908061461"/>
          <c:y val="1.3309828808712353E-2"/>
          <c:w val="0.75884077019499308"/>
          <c:h val="4.1785168852332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35718</xdr:rowOff>
    </xdr:from>
    <xdr:to>
      <xdr:col>36</xdr:col>
      <xdr:colOff>582083</xdr:colOff>
      <xdr:row>0</xdr:row>
      <xdr:rowOff>5164667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0.03174</cdr:x>
      <cdr:y>0.06988</cdr:y>
    </cdr:from>
    <cdr:to>
      <cdr:x>0.03219</cdr:x>
      <cdr:y>0.64921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87917" y="358411"/>
          <a:ext cx="9792" cy="29713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0.10054</cdr:x>
      <cdr:y>0.06706</cdr:y>
    </cdr:from>
    <cdr:to>
      <cdr:x>0.10205</cdr:x>
      <cdr:y>0.65334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2179066" y="343947"/>
          <a:ext cx="32851" cy="30070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0.21683</cdr:x>
      <cdr:y>0.0735</cdr:y>
    </cdr:from>
    <cdr:to>
      <cdr:x>0.2173</cdr:x>
      <cdr:y>0.64715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4699725" y="376978"/>
          <a:ext cx="10187" cy="29422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0.36945</cdr:x>
      <cdr:y>0.06934</cdr:y>
    </cdr:from>
    <cdr:to>
      <cdr:x>0.37059</cdr:x>
      <cdr:y>0.64509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8007794" y="355643"/>
          <a:ext cx="24710" cy="29529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0.65641</cdr:x>
      <cdr:y>0.06718</cdr:y>
    </cdr:from>
    <cdr:to>
      <cdr:x>0.65723</cdr:x>
      <cdr:y>0.64921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4227384" y="344578"/>
          <a:ext cx="17783" cy="29852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0.90284</cdr:x>
      <cdr:y>0.06319</cdr:y>
    </cdr:from>
    <cdr:to>
      <cdr:x>0.9043</cdr:x>
      <cdr:y>0.65128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9568732" y="324098"/>
          <a:ext cx="31602" cy="30162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0.52494</cdr:x>
      <cdr:y>0.06318</cdr:y>
    </cdr:from>
    <cdr:to>
      <cdr:x>0.52539</cdr:x>
      <cdr:y>0.64715</cdr:y>
    </cdr:to>
    <cdr:cxnSp macro="">
      <cdr:nvCxnSpPr>
        <cdr:cNvPr id="21" name="Прямая соединительная линия 20"/>
        <cdr:cNvCxnSpPr/>
      </cdr:nvCxnSpPr>
      <cdr:spPr>
        <a:xfrm xmlns:a="http://schemas.openxmlformats.org/drawingml/2006/main">
          <a:off x="11377920" y="324063"/>
          <a:ext cx="9747" cy="29951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35718</xdr:rowOff>
    </xdr:from>
    <xdr:to>
      <xdr:col>36</xdr:col>
      <xdr:colOff>582083</xdr:colOff>
      <xdr:row>0</xdr:row>
      <xdr:rowOff>5164667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0.02754</cdr:x>
      <cdr:y>0.07145</cdr:y>
    </cdr:from>
    <cdr:to>
      <cdr:x>0.02783</cdr:x>
      <cdr:y>0.66572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596920" y="366463"/>
          <a:ext cx="6330" cy="30479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0.09448</cdr:x>
      <cdr:y>0.07532</cdr:y>
    </cdr:from>
    <cdr:to>
      <cdr:x>0.09717</cdr:x>
      <cdr:y>0.67604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2047718" y="386297"/>
          <a:ext cx="58366" cy="30810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0.21175</cdr:x>
      <cdr:y>0.07763</cdr:y>
    </cdr:from>
    <cdr:to>
      <cdr:x>0.2124</cdr:x>
      <cdr:y>0.66778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4589692" y="398160"/>
          <a:ext cx="14058" cy="30268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0.36446</cdr:x>
      <cdr:y>0.07554</cdr:y>
    </cdr:from>
    <cdr:to>
      <cdr:x>0.36621</cdr:x>
      <cdr:y>0.67397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7899637" y="387425"/>
          <a:ext cx="37863" cy="30693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0.65088</cdr:x>
      <cdr:y>0.07543</cdr:y>
    </cdr:from>
    <cdr:to>
      <cdr:x>0.65214</cdr:x>
      <cdr:y>0.67191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 flipH="1">
          <a:off x="14107584" y="386877"/>
          <a:ext cx="27286" cy="30593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0.89611</cdr:x>
      <cdr:y>0.08383</cdr:y>
    </cdr:from>
    <cdr:to>
      <cdr:x>0.89844</cdr:x>
      <cdr:y>0.66778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9422831" y="429946"/>
          <a:ext cx="50503" cy="29950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0.52051</cdr:x>
      <cdr:y>0.07144</cdr:y>
    </cdr:from>
    <cdr:to>
      <cdr:x>0.52105</cdr:x>
      <cdr:y>0.66985</cdr:y>
    </cdr:to>
    <cdr:cxnSp macro="">
      <cdr:nvCxnSpPr>
        <cdr:cNvPr id="21" name="Прямая соединительная линия 20"/>
        <cdr:cNvCxnSpPr/>
      </cdr:nvCxnSpPr>
      <cdr:spPr>
        <a:xfrm xmlns:a="http://schemas.openxmlformats.org/drawingml/2006/main" flipH="1">
          <a:off x="11281834" y="366428"/>
          <a:ext cx="11734" cy="30691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2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3.7109375" customWidth="1"/>
    <col min="3" max="26" width="7.7109375" customWidth="1"/>
    <col min="27" max="27" width="8.85546875" customWidth="1"/>
    <col min="28" max="28" width="7.85546875" customWidth="1"/>
  </cols>
  <sheetData>
    <row r="1" spans="1:32" ht="409.5" customHeight="1" thickBot="1" x14ac:dyDescent="0.3"/>
    <row r="2" spans="1:32" ht="15" customHeight="1" x14ac:dyDescent="0.25">
      <c r="A2" s="997" t="s">
        <v>69</v>
      </c>
      <c r="B2" s="999" t="s">
        <v>129</v>
      </c>
      <c r="C2" s="1001">
        <v>2020</v>
      </c>
      <c r="D2" s="1002"/>
      <c r="E2" s="1002"/>
      <c r="F2" s="1003"/>
      <c r="G2" s="1001">
        <v>2019</v>
      </c>
      <c r="H2" s="1002"/>
      <c r="I2" s="1002"/>
      <c r="J2" s="1003"/>
      <c r="K2" s="1001">
        <v>2018</v>
      </c>
      <c r="L2" s="1002"/>
      <c r="M2" s="1002"/>
      <c r="N2" s="1003"/>
      <c r="O2" s="1001">
        <v>2017</v>
      </c>
      <c r="P2" s="1002"/>
      <c r="Q2" s="1002"/>
      <c r="R2" s="1003"/>
      <c r="S2" s="1004">
        <v>2016</v>
      </c>
      <c r="T2" s="1005"/>
      <c r="U2" s="1005"/>
      <c r="V2" s="1006"/>
      <c r="W2" s="1004">
        <v>2015</v>
      </c>
      <c r="X2" s="1005"/>
      <c r="Y2" s="1005"/>
      <c r="Z2" s="1006"/>
      <c r="AA2" s="995" t="s">
        <v>118</v>
      </c>
    </row>
    <row r="3" spans="1:32" ht="45" customHeight="1" thickBot="1" x14ac:dyDescent="0.3">
      <c r="A3" s="998"/>
      <c r="B3" s="1000"/>
      <c r="C3" s="689" t="s">
        <v>119</v>
      </c>
      <c r="D3" s="80" t="s">
        <v>120</v>
      </c>
      <c r="E3" s="758" t="s">
        <v>121</v>
      </c>
      <c r="F3" s="691" t="s">
        <v>132</v>
      </c>
      <c r="G3" s="689" t="s">
        <v>119</v>
      </c>
      <c r="H3" s="80" t="s">
        <v>120</v>
      </c>
      <c r="I3" s="757" t="s">
        <v>121</v>
      </c>
      <c r="J3" s="691" t="s">
        <v>132</v>
      </c>
      <c r="K3" s="79" t="s">
        <v>119</v>
      </c>
      <c r="L3" s="80" t="s">
        <v>120</v>
      </c>
      <c r="M3" s="758" t="s">
        <v>121</v>
      </c>
      <c r="N3" s="81" t="s">
        <v>132</v>
      </c>
      <c r="O3" s="79" t="s">
        <v>119</v>
      </c>
      <c r="P3" s="80" t="s">
        <v>120</v>
      </c>
      <c r="Q3" s="80" t="s">
        <v>121</v>
      </c>
      <c r="R3" s="81" t="s">
        <v>132</v>
      </c>
      <c r="S3" s="79" t="s">
        <v>119</v>
      </c>
      <c r="T3" s="80" t="s">
        <v>120</v>
      </c>
      <c r="U3" s="80" t="s">
        <v>121</v>
      </c>
      <c r="V3" s="81" t="s">
        <v>132</v>
      </c>
      <c r="W3" s="79" t="s">
        <v>119</v>
      </c>
      <c r="X3" s="80" t="s">
        <v>120</v>
      </c>
      <c r="Y3" s="80" t="s">
        <v>121</v>
      </c>
      <c r="Z3" s="81" t="s">
        <v>132</v>
      </c>
      <c r="AA3" s="996"/>
    </row>
    <row r="4" spans="1:32" ht="15" customHeight="1" thickBot="1" x14ac:dyDescent="0.3">
      <c r="A4" s="348"/>
      <c r="B4" s="405" t="s">
        <v>135</v>
      </c>
      <c r="C4" s="679">
        <f>C5+C6+C15+C30+C50+C70+C87+C119</f>
        <v>2279</v>
      </c>
      <c r="D4" s="743">
        <f>AVERAGE(D5,D7:D14,D16:D29,D31:D49,D51:D69,D71:D86,D88:D118,D120:D130)</f>
        <v>3.7514487179487159</v>
      </c>
      <c r="E4" s="743">
        <v>3.93</v>
      </c>
      <c r="F4" s="680"/>
      <c r="G4" s="679">
        <f>G5+G6+G15+G30+G50+G70+G87+G119</f>
        <v>1206</v>
      </c>
      <c r="H4" s="743">
        <f>AVERAGE(H5,H7:H14,H16:H29,H31:H49,H51:H69,H71:H86,H88:H118,H120:H130)</f>
        <v>4.0649541284403643</v>
      </c>
      <c r="I4" s="693">
        <f>$H$132</f>
        <v>4.0999999999999996</v>
      </c>
      <c r="J4" s="680"/>
      <c r="K4" s="406">
        <f>K5+K6+K15+K30+K50+K70+K87+K119</f>
        <v>1169</v>
      </c>
      <c r="L4" s="409">
        <f>AVERAGE(L5,L7:L14,L16:L29,L31:L49,L51:L69,L71:L86,L88:L118,L120:L130)</f>
        <v>4.0571089452603477</v>
      </c>
      <c r="M4" s="407">
        <f t="shared" ref="M4:M30" si="0">$L$132</f>
        <v>4.13</v>
      </c>
      <c r="N4" s="408"/>
      <c r="O4" s="406">
        <f>O5+O6+O15+O30+O50+O70+O87+O119</f>
        <v>1110</v>
      </c>
      <c r="P4" s="409">
        <f>AVERAGE(P5,P7:P14,P16:P29,P31:P49,P51:P69,P71:P86,P88:P118,P120:P130)</f>
        <v>3.9269369369369374</v>
      </c>
      <c r="Q4" s="409">
        <f>$P$132</f>
        <v>4.03</v>
      </c>
      <c r="R4" s="408"/>
      <c r="S4" s="406">
        <f>S5+S6+S15+S30+S50+S70+S87+S119</f>
        <v>1077</v>
      </c>
      <c r="T4" s="409">
        <f>AVERAGE(T5,T7:T14,T16:T29,T31:T49,T51:T69,T71:T86,T88:T118,T120:T130)</f>
        <v>3.7119298245614027</v>
      </c>
      <c r="U4" s="409">
        <f t="shared" ref="U4:U30" si="1">$T$132</f>
        <v>3.83</v>
      </c>
      <c r="V4" s="408"/>
      <c r="W4" s="406">
        <f>W5+W6+W15+W30+W50+W70+W87+W119</f>
        <v>114</v>
      </c>
      <c r="X4" s="409">
        <f>AVERAGE(X5,X7:X14,X16:X29,X31:X49,X51:X69,X71:X86,X88:X118,X120:X130)</f>
        <v>4.415151515151515</v>
      </c>
      <c r="Y4" s="409">
        <f t="shared" ref="Y4:Y30" si="2">$X$132</f>
        <v>4.38</v>
      </c>
      <c r="Z4" s="408"/>
      <c r="AA4" s="754"/>
      <c r="AC4" s="340"/>
      <c r="AD4" s="49" t="s">
        <v>123</v>
      </c>
    </row>
    <row r="5" spans="1:32" ht="15" customHeight="1" thickBot="1" x14ac:dyDescent="0.3">
      <c r="A5" s="404">
        <v>1</v>
      </c>
      <c r="B5" s="195" t="s">
        <v>27</v>
      </c>
      <c r="C5" s="759"/>
      <c r="D5" s="942"/>
      <c r="E5" s="751">
        <v>3.93</v>
      </c>
      <c r="F5" s="943">
        <v>40</v>
      </c>
      <c r="G5" s="421">
        <v>32</v>
      </c>
      <c r="H5" s="192">
        <v>3.91</v>
      </c>
      <c r="I5" s="751">
        <v>4.0999999999999996</v>
      </c>
      <c r="J5" s="422">
        <v>77</v>
      </c>
      <c r="K5" s="421">
        <v>18</v>
      </c>
      <c r="L5" s="192">
        <v>3.94</v>
      </c>
      <c r="M5" s="412">
        <v>4.13</v>
      </c>
      <c r="N5" s="422">
        <v>73</v>
      </c>
      <c r="O5" s="427">
        <v>14</v>
      </c>
      <c r="P5" s="413">
        <v>4.1399999999999997</v>
      </c>
      <c r="Q5" s="414">
        <v>4.03</v>
      </c>
      <c r="R5" s="60">
        <v>38</v>
      </c>
      <c r="S5" s="752">
        <v>14</v>
      </c>
      <c r="T5" s="415">
        <v>4.43</v>
      </c>
      <c r="U5" s="416">
        <v>3.83</v>
      </c>
      <c r="V5" s="60">
        <v>12</v>
      </c>
      <c r="W5" s="438"/>
      <c r="X5" s="417"/>
      <c r="Y5" s="326">
        <v>4.38</v>
      </c>
      <c r="Z5" s="60">
        <v>34</v>
      </c>
      <c r="AA5" s="753">
        <f>Z5+V5+R5+N5+J5+F5</f>
        <v>274</v>
      </c>
      <c r="AC5" s="95"/>
      <c r="AD5" s="49" t="s">
        <v>124</v>
      </c>
    </row>
    <row r="6" spans="1:32" ht="15" customHeight="1" thickBot="1" x14ac:dyDescent="0.3">
      <c r="A6" s="349"/>
      <c r="B6" s="350" t="s">
        <v>136</v>
      </c>
      <c r="C6" s="681">
        <f>SUM(C7:C14)</f>
        <v>305</v>
      </c>
      <c r="D6" s="720">
        <f>AVERAGE(D7:D14)</f>
        <v>3.5430599999999997</v>
      </c>
      <c r="E6" s="720">
        <v>3.93</v>
      </c>
      <c r="F6" s="682"/>
      <c r="G6" s="681">
        <f>SUM(G7:G14)</f>
        <v>82</v>
      </c>
      <c r="H6" s="720">
        <f>AVERAGE(H7:H14)</f>
        <v>4.3724999999999996</v>
      </c>
      <c r="I6" s="696">
        <v>4.0999999999999996</v>
      </c>
      <c r="J6" s="682"/>
      <c r="K6" s="358">
        <f>SUM(K7:K14)</f>
        <v>99</v>
      </c>
      <c r="L6" s="382">
        <f>AVERAGE(L7:L14)</f>
        <v>4.2213750000000001</v>
      </c>
      <c r="M6" s="144">
        <f t="shared" si="0"/>
        <v>4.13</v>
      </c>
      <c r="N6" s="352"/>
      <c r="O6" s="358">
        <f>SUM(O7:O14)</f>
        <v>96</v>
      </c>
      <c r="P6" s="382">
        <f>AVERAGE(P7:P14)</f>
        <v>4.0412499999999998</v>
      </c>
      <c r="Q6" s="144">
        <f t="shared" ref="Q6:Q30" si="3">$P$132</f>
        <v>4.03</v>
      </c>
      <c r="R6" s="352"/>
      <c r="S6" s="358">
        <f>SUM(S7:S14)</f>
        <v>101</v>
      </c>
      <c r="T6" s="382">
        <f>AVERAGE(T7:T14)</f>
        <v>3.8975000000000004</v>
      </c>
      <c r="U6" s="382">
        <f t="shared" si="1"/>
        <v>3.83</v>
      </c>
      <c r="V6" s="352"/>
      <c r="W6" s="358">
        <f>SUM(W7:W14)</f>
        <v>11</v>
      </c>
      <c r="X6" s="144">
        <f>AVERAGE(X7:X14)</f>
        <v>4.74</v>
      </c>
      <c r="Y6" s="382">
        <f t="shared" si="2"/>
        <v>4.38</v>
      </c>
      <c r="Z6" s="352"/>
      <c r="AA6" s="366"/>
      <c r="AC6" s="96"/>
      <c r="AD6" s="49" t="s">
        <v>125</v>
      </c>
    </row>
    <row r="7" spans="1:32" ht="15" customHeight="1" x14ac:dyDescent="0.25">
      <c r="A7" s="444">
        <v>1</v>
      </c>
      <c r="B7" s="197" t="s">
        <v>84</v>
      </c>
      <c r="C7" s="972"/>
      <c r="D7" s="973"/>
      <c r="E7" s="973">
        <v>3.93</v>
      </c>
      <c r="F7" s="974">
        <v>40</v>
      </c>
      <c r="G7" s="746">
        <v>7</v>
      </c>
      <c r="H7" s="709">
        <v>4.29</v>
      </c>
      <c r="I7" s="717">
        <v>4.0999999999999996</v>
      </c>
      <c r="J7" s="384">
        <v>37</v>
      </c>
      <c r="K7" s="383">
        <v>8</v>
      </c>
      <c r="L7" s="709">
        <v>3.75</v>
      </c>
      <c r="M7" s="718">
        <v>4.13</v>
      </c>
      <c r="N7" s="384">
        <v>88</v>
      </c>
      <c r="O7" s="424">
        <v>13</v>
      </c>
      <c r="P7" s="711">
        <v>3.31</v>
      </c>
      <c r="Q7" s="712">
        <v>4.03</v>
      </c>
      <c r="R7" s="61">
        <v>97</v>
      </c>
      <c r="S7" s="385">
        <v>15</v>
      </c>
      <c r="T7" s="711">
        <v>3.8</v>
      </c>
      <c r="U7" s="719">
        <v>3.83</v>
      </c>
      <c r="V7" s="61">
        <v>53</v>
      </c>
      <c r="W7" s="435">
        <v>1</v>
      </c>
      <c r="X7" s="714">
        <v>5</v>
      </c>
      <c r="Y7" s="715">
        <v>4.38</v>
      </c>
      <c r="Z7" s="61">
        <v>5</v>
      </c>
      <c r="AA7" s="367">
        <f t="shared" ref="AA7:AA14" si="4">Z7+V7+R7+N7+J7+F7</f>
        <v>320</v>
      </c>
      <c r="AC7" s="50"/>
      <c r="AD7" s="49" t="s">
        <v>126</v>
      </c>
    </row>
    <row r="8" spans="1:32" x14ac:dyDescent="0.25">
      <c r="A8" s="89">
        <v>2</v>
      </c>
      <c r="B8" s="443" t="s">
        <v>86</v>
      </c>
      <c r="C8" s="972">
        <v>129</v>
      </c>
      <c r="D8" s="973">
        <v>3.5660000000000003</v>
      </c>
      <c r="E8" s="973">
        <v>3.93</v>
      </c>
      <c r="F8" s="974">
        <v>29</v>
      </c>
      <c r="G8" s="746">
        <v>18</v>
      </c>
      <c r="H8" s="709">
        <v>4.5599999999999996</v>
      </c>
      <c r="I8" s="717">
        <v>4.0999999999999996</v>
      </c>
      <c r="J8" s="384">
        <v>12</v>
      </c>
      <c r="K8" s="383">
        <v>22</v>
      </c>
      <c r="L8" s="709">
        <v>4.5</v>
      </c>
      <c r="M8" s="718">
        <v>4.13</v>
      </c>
      <c r="N8" s="384">
        <v>18</v>
      </c>
      <c r="O8" s="424">
        <v>8</v>
      </c>
      <c r="P8" s="711">
        <v>4.3</v>
      </c>
      <c r="Q8" s="712">
        <v>4.03</v>
      </c>
      <c r="R8" s="61">
        <v>27</v>
      </c>
      <c r="S8" s="385">
        <v>17</v>
      </c>
      <c r="T8" s="711">
        <v>3.12</v>
      </c>
      <c r="U8" s="719">
        <v>3.83</v>
      </c>
      <c r="V8" s="61">
        <v>98</v>
      </c>
      <c r="W8" s="435">
        <v>3</v>
      </c>
      <c r="X8" s="714">
        <v>4.7</v>
      </c>
      <c r="Y8" s="715">
        <v>4.38</v>
      </c>
      <c r="Z8" s="61">
        <v>11</v>
      </c>
      <c r="AA8" s="369">
        <f t="shared" si="4"/>
        <v>195</v>
      </c>
      <c r="AF8" s="84"/>
    </row>
    <row r="9" spans="1:32" x14ac:dyDescent="0.25">
      <c r="A9" s="85">
        <v>3</v>
      </c>
      <c r="B9" s="700" t="s">
        <v>82</v>
      </c>
      <c r="C9" s="944">
        <v>73</v>
      </c>
      <c r="D9" s="717">
        <v>3.6716000000000002</v>
      </c>
      <c r="E9" s="717">
        <v>3.93</v>
      </c>
      <c r="F9" s="945">
        <v>26</v>
      </c>
      <c r="G9" s="746">
        <v>28</v>
      </c>
      <c r="H9" s="709">
        <v>4.5</v>
      </c>
      <c r="I9" s="717">
        <v>4.0999999999999996</v>
      </c>
      <c r="J9" s="384">
        <v>14</v>
      </c>
      <c r="K9" s="383">
        <v>31</v>
      </c>
      <c r="L9" s="709">
        <v>4.32</v>
      </c>
      <c r="M9" s="718">
        <v>4.13</v>
      </c>
      <c r="N9" s="384">
        <v>32</v>
      </c>
      <c r="O9" s="424">
        <v>25</v>
      </c>
      <c r="P9" s="711">
        <v>4.08</v>
      </c>
      <c r="Q9" s="712">
        <v>4.03</v>
      </c>
      <c r="R9" s="61">
        <v>45</v>
      </c>
      <c r="S9" s="385">
        <v>32</v>
      </c>
      <c r="T9" s="711">
        <v>4.0599999999999996</v>
      </c>
      <c r="U9" s="719">
        <v>3.83</v>
      </c>
      <c r="V9" s="61">
        <v>30</v>
      </c>
      <c r="W9" s="435">
        <v>1</v>
      </c>
      <c r="X9" s="714">
        <v>5</v>
      </c>
      <c r="Y9" s="715">
        <v>4.38</v>
      </c>
      <c r="Z9" s="61">
        <v>6</v>
      </c>
      <c r="AA9" s="368">
        <f t="shared" si="4"/>
        <v>153</v>
      </c>
      <c r="AF9" s="84"/>
    </row>
    <row r="10" spans="1:32" x14ac:dyDescent="0.25">
      <c r="A10" s="85">
        <v>4</v>
      </c>
      <c r="B10" s="700" t="s">
        <v>83</v>
      </c>
      <c r="C10" s="944">
        <v>19</v>
      </c>
      <c r="D10" s="717">
        <v>3.2631999999999994</v>
      </c>
      <c r="E10" s="717">
        <v>3.93</v>
      </c>
      <c r="F10" s="945">
        <v>34</v>
      </c>
      <c r="G10" s="746">
        <v>6</v>
      </c>
      <c r="H10" s="709">
        <v>4.33</v>
      </c>
      <c r="I10" s="717">
        <v>4.0999999999999996</v>
      </c>
      <c r="J10" s="384">
        <v>32</v>
      </c>
      <c r="K10" s="383">
        <v>8</v>
      </c>
      <c r="L10" s="709">
        <v>4.625</v>
      </c>
      <c r="M10" s="718">
        <v>4.13</v>
      </c>
      <c r="N10" s="384">
        <v>10</v>
      </c>
      <c r="O10" s="424">
        <v>10</v>
      </c>
      <c r="P10" s="711">
        <v>4.0999999999999996</v>
      </c>
      <c r="Q10" s="712">
        <v>4.03</v>
      </c>
      <c r="R10" s="61">
        <v>44</v>
      </c>
      <c r="S10" s="385">
        <v>9</v>
      </c>
      <c r="T10" s="711">
        <v>4.33</v>
      </c>
      <c r="U10" s="719">
        <v>3.83</v>
      </c>
      <c r="V10" s="61">
        <v>18</v>
      </c>
      <c r="W10" s="435">
        <v>3</v>
      </c>
      <c r="X10" s="714">
        <v>4.3</v>
      </c>
      <c r="Y10" s="715">
        <v>4.38</v>
      </c>
      <c r="Z10" s="61">
        <v>20</v>
      </c>
      <c r="AA10" s="368">
        <f t="shared" si="4"/>
        <v>158</v>
      </c>
      <c r="AD10" s="84"/>
      <c r="AF10" s="84"/>
    </row>
    <row r="11" spans="1:32" x14ac:dyDescent="0.25">
      <c r="A11" s="85">
        <v>5</v>
      </c>
      <c r="B11" s="700" t="s">
        <v>88</v>
      </c>
      <c r="C11" s="944"/>
      <c r="D11" s="717"/>
      <c r="E11" s="717">
        <v>3.93</v>
      </c>
      <c r="F11" s="945">
        <v>40</v>
      </c>
      <c r="G11" s="746">
        <v>7</v>
      </c>
      <c r="H11" s="709">
        <v>4.43</v>
      </c>
      <c r="I11" s="717">
        <v>4.0999999999999996</v>
      </c>
      <c r="J11" s="384">
        <v>20</v>
      </c>
      <c r="K11" s="383">
        <v>1</v>
      </c>
      <c r="L11" s="709">
        <v>4</v>
      </c>
      <c r="M11" s="718">
        <v>4.13</v>
      </c>
      <c r="N11" s="384">
        <v>70</v>
      </c>
      <c r="O11" s="424">
        <v>22</v>
      </c>
      <c r="P11" s="711">
        <v>3.77</v>
      </c>
      <c r="Q11" s="712">
        <v>4.03</v>
      </c>
      <c r="R11" s="61">
        <v>79</v>
      </c>
      <c r="S11" s="385">
        <v>2</v>
      </c>
      <c r="T11" s="711">
        <v>3.5</v>
      </c>
      <c r="U11" s="719">
        <v>3.83</v>
      </c>
      <c r="V11" s="61">
        <v>79</v>
      </c>
      <c r="W11" s="436"/>
      <c r="X11" s="714"/>
      <c r="Y11" s="715">
        <v>4.38</v>
      </c>
      <c r="Z11" s="61">
        <v>34</v>
      </c>
      <c r="AA11" s="368">
        <f t="shared" si="4"/>
        <v>322</v>
      </c>
      <c r="AD11" s="84"/>
      <c r="AF11" s="84"/>
    </row>
    <row r="12" spans="1:32" x14ac:dyDescent="0.25">
      <c r="A12" s="85">
        <v>6</v>
      </c>
      <c r="B12" s="700" t="s">
        <v>85</v>
      </c>
      <c r="C12" s="944"/>
      <c r="D12" s="717"/>
      <c r="E12" s="717">
        <v>3.93</v>
      </c>
      <c r="F12" s="945">
        <v>40</v>
      </c>
      <c r="G12" s="746">
        <v>5</v>
      </c>
      <c r="H12" s="709">
        <v>4.2</v>
      </c>
      <c r="I12" s="717">
        <v>4.0999999999999996</v>
      </c>
      <c r="J12" s="384">
        <v>42</v>
      </c>
      <c r="K12" s="383">
        <v>9</v>
      </c>
      <c r="L12" s="709">
        <v>4.444</v>
      </c>
      <c r="M12" s="718">
        <v>4.13</v>
      </c>
      <c r="N12" s="384">
        <v>23</v>
      </c>
      <c r="O12" s="424">
        <v>3</v>
      </c>
      <c r="P12" s="711">
        <v>4.33</v>
      </c>
      <c r="Q12" s="712">
        <v>4.03</v>
      </c>
      <c r="R12" s="61">
        <v>23</v>
      </c>
      <c r="S12" s="385">
        <v>6</v>
      </c>
      <c r="T12" s="711">
        <v>4.17</v>
      </c>
      <c r="U12" s="719">
        <v>3.83</v>
      </c>
      <c r="V12" s="61">
        <v>24</v>
      </c>
      <c r="W12" s="436"/>
      <c r="X12" s="714"/>
      <c r="Y12" s="715">
        <v>4.38</v>
      </c>
      <c r="Z12" s="61">
        <v>34</v>
      </c>
      <c r="AA12" s="369">
        <f t="shared" si="4"/>
        <v>186</v>
      </c>
      <c r="AD12" s="84"/>
      <c r="AF12" s="84"/>
    </row>
    <row r="13" spans="1:32" x14ac:dyDescent="0.25">
      <c r="A13" s="378">
        <v>7</v>
      </c>
      <c r="B13" s="700" t="s">
        <v>87</v>
      </c>
      <c r="C13" s="944">
        <v>42</v>
      </c>
      <c r="D13" s="717">
        <v>3.6666999999999996</v>
      </c>
      <c r="E13" s="717">
        <v>3.93</v>
      </c>
      <c r="F13" s="945">
        <v>27</v>
      </c>
      <c r="G13" s="746">
        <v>8</v>
      </c>
      <c r="H13" s="709">
        <v>4</v>
      </c>
      <c r="I13" s="717">
        <v>4.0999999999999996</v>
      </c>
      <c r="J13" s="384">
        <v>62</v>
      </c>
      <c r="K13" s="383">
        <v>9</v>
      </c>
      <c r="L13" s="709">
        <v>4.2220000000000004</v>
      </c>
      <c r="M13" s="718">
        <v>4.13</v>
      </c>
      <c r="N13" s="384">
        <v>38</v>
      </c>
      <c r="O13" s="424">
        <v>6</v>
      </c>
      <c r="P13" s="711">
        <v>4.33</v>
      </c>
      <c r="Q13" s="712">
        <v>4.03</v>
      </c>
      <c r="R13" s="61">
        <v>21</v>
      </c>
      <c r="S13" s="385">
        <v>10</v>
      </c>
      <c r="T13" s="711">
        <v>3.9</v>
      </c>
      <c r="U13" s="719">
        <v>3.83</v>
      </c>
      <c r="V13" s="61">
        <v>46</v>
      </c>
      <c r="W13" s="435">
        <v>3</v>
      </c>
      <c r="X13" s="714">
        <v>4.7</v>
      </c>
      <c r="Y13" s="715">
        <v>4.38</v>
      </c>
      <c r="Z13" s="61">
        <v>12</v>
      </c>
      <c r="AA13" s="368">
        <f t="shared" si="4"/>
        <v>206</v>
      </c>
      <c r="AD13" s="84"/>
      <c r="AF13" s="84"/>
    </row>
    <row r="14" spans="1:32" ht="15.75" thickBot="1" x14ac:dyDescent="0.3">
      <c r="A14" s="378">
        <v>8</v>
      </c>
      <c r="B14" s="670" t="s">
        <v>142</v>
      </c>
      <c r="C14" s="975">
        <v>42</v>
      </c>
      <c r="D14" s="976">
        <v>3.5478000000000005</v>
      </c>
      <c r="E14" s="976">
        <v>3.93</v>
      </c>
      <c r="F14" s="977">
        <v>30</v>
      </c>
      <c r="G14" s="746">
        <v>3</v>
      </c>
      <c r="H14" s="709">
        <v>4.67</v>
      </c>
      <c r="I14" s="717">
        <v>4.0999999999999996</v>
      </c>
      <c r="J14" s="384">
        <v>8</v>
      </c>
      <c r="K14" s="383">
        <v>11</v>
      </c>
      <c r="L14" s="709">
        <v>3.91</v>
      </c>
      <c r="M14" s="718">
        <v>4.13</v>
      </c>
      <c r="N14" s="384">
        <v>77</v>
      </c>
      <c r="O14" s="424">
        <v>9</v>
      </c>
      <c r="P14" s="711">
        <v>4.1100000000000003</v>
      </c>
      <c r="Q14" s="712">
        <v>4.03</v>
      </c>
      <c r="R14" s="61">
        <v>40</v>
      </c>
      <c r="S14" s="385">
        <v>10</v>
      </c>
      <c r="T14" s="711">
        <v>4.3</v>
      </c>
      <c r="U14" s="719">
        <v>3.83</v>
      </c>
      <c r="V14" s="61">
        <v>20</v>
      </c>
      <c r="W14" s="436"/>
      <c r="X14" s="714"/>
      <c r="Y14" s="715">
        <v>4.38</v>
      </c>
      <c r="Z14" s="61">
        <v>34</v>
      </c>
      <c r="AA14" s="373">
        <f t="shared" si="4"/>
        <v>209</v>
      </c>
      <c r="AD14" s="84"/>
      <c r="AF14" s="84"/>
    </row>
    <row r="15" spans="1:32" ht="15.75" thickBot="1" x14ac:dyDescent="0.3">
      <c r="A15" s="349"/>
      <c r="B15" s="351" t="s">
        <v>137</v>
      </c>
      <c r="C15" s="683">
        <f>SUM(C16:C29)</f>
        <v>106</v>
      </c>
      <c r="D15" s="382">
        <f>AVERAGE(D16:D29)</f>
        <v>3.8235250000000001</v>
      </c>
      <c r="E15" s="382">
        <v>3.93</v>
      </c>
      <c r="F15" s="684"/>
      <c r="G15" s="683">
        <f>SUM(G16:G29)</f>
        <v>90</v>
      </c>
      <c r="H15" s="382">
        <f>AVERAGE(H16:H29)</f>
        <v>4.1116666666666664</v>
      </c>
      <c r="I15" s="695">
        <v>4.0999999999999996</v>
      </c>
      <c r="J15" s="684"/>
      <c r="K15" s="379">
        <f>SUM(K16:K29)</f>
        <v>83</v>
      </c>
      <c r="L15" s="382">
        <f>AVERAGE(L16:L29)</f>
        <v>4.0734285714285718</v>
      </c>
      <c r="M15" s="144">
        <f t="shared" si="0"/>
        <v>4.13</v>
      </c>
      <c r="N15" s="352"/>
      <c r="O15" s="361">
        <f>SUM(O16:O29)</f>
        <v>87</v>
      </c>
      <c r="P15" s="353">
        <f>AVERAGE(P16:P29)</f>
        <v>3.6569230769230767</v>
      </c>
      <c r="Q15" s="353">
        <f t="shared" si="3"/>
        <v>4.03</v>
      </c>
      <c r="R15" s="362"/>
      <c r="S15" s="380">
        <f>SUM(S16:S29)</f>
        <v>87</v>
      </c>
      <c r="T15" s="354">
        <f>AVERAGE(T16:T29)</f>
        <v>3.6171428571428579</v>
      </c>
      <c r="U15" s="353">
        <f t="shared" si="1"/>
        <v>3.83</v>
      </c>
      <c r="V15" s="362"/>
      <c r="W15" s="364">
        <f>SUM(W16:W29)</f>
        <v>17</v>
      </c>
      <c r="X15" s="356">
        <f>AVERAGE(X16:X29)</f>
        <v>4.2666666666666666</v>
      </c>
      <c r="Y15" s="381">
        <f t="shared" si="2"/>
        <v>4.38</v>
      </c>
      <c r="Z15" s="362"/>
      <c r="AA15" s="372"/>
      <c r="AD15" s="84"/>
      <c r="AF15" s="84"/>
    </row>
    <row r="16" spans="1:32" x14ac:dyDescent="0.25">
      <c r="A16" s="85">
        <v>1</v>
      </c>
      <c r="B16" s="700" t="s">
        <v>62</v>
      </c>
      <c r="C16" s="944"/>
      <c r="D16" s="717"/>
      <c r="E16" s="717">
        <v>3.93</v>
      </c>
      <c r="F16" s="945">
        <v>40</v>
      </c>
      <c r="G16" s="746">
        <v>13</v>
      </c>
      <c r="H16" s="709">
        <v>3.85</v>
      </c>
      <c r="I16" s="717">
        <v>4.0999999999999996</v>
      </c>
      <c r="J16" s="384">
        <v>82</v>
      </c>
      <c r="K16" s="383">
        <v>14</v>
      </c>
      <c r="L16" s="709">
        <v>4.1428571428571432</v>
      </c>
      <c r="M16" s="718">
        <v>4.13</v>
      </c>
      <c r="N16" s="384">
        <v>45</v>
      </c>
      <c r="O16" s="425">
        <v>15</v>
      </c>
      <c r="P16" s="711">
        <v>3.73</v>
      </c>
      <c r="Q16" s="712">
        <v>4.03</v>
      </c>
      <c r="R16" s="61">
        <v>83</v>
      </c>
      <c r="S16" s="22">
        <v>12</v>
      </c>
      <c r="T16" s="711">
        <v>3.75</v>
      </c>
      <c r="U16" s="719">
        <v>3.83</v>
      </c>
      <c r="V16" s="61">
        <v>57</v>
      </c>
      <c r="W16" s="435">
        <v>11</v>
      </c>
      <c r="X16" s="714">
        <v>3.8</v>
      </c>
      <c r="Y16" s="715">
        <v>4.38</v>
      </c>
      <c r="Z16" s="61">
        <v>30</v>
      </c>
      <c r="AA16" s="368">
        <f t="shared" ref="AA16:AA79" si="5">Z16+V16+R16+N16+J16+F16</f>
        <v>337</v>
      </c>
      <c r="AC16" s="84"/>
      <c r="AD16" s="84"/>
      <c r="AF16" s="84"/>
    </row>
    <row r="17" spans="1:32" x14ac:dyDescent="0.25">
      <c r="A17" s="85">
        <v>2</v>
      </c>
      <c r="B17" s="670" t="s">
        <v>60</v>
      </c>
      <c r="C17" s="975"/>
      <c r="D17" s="976"/>
      <c r="E17" s="976">
        <v>3.93</v>
      </c>
      <c r="F17" s="977">
        <v>40</v>
      </c>
      <c r="G17" s="746">
        <v>7</v>
      </c>
      <c r="H17" s="709">
        <v>4.43</v>
      </c>
      <c r="I17" s="717">
        <v>4.0999999999999996</v>
      </c>
      <c r="J17" s="384">
        <v>21</v>
      </c>
      <c r="K17" s="383">
        <v>4</v>
      </c>
      <c r="L17" s="709">
        <v>4.5</v>
      </c>
      <c r="M17" s="718">
        <v>4.13</v>
      </c>
      <c r="N17" s="384">
        <v>20</v>
      </c>
      <c r="O17" s="425">
        <v>4</v>
      </c>
      <c r="P17" s="711">
        <v>3.75</v>
      </c>
      <c r="Q17" s="712">
        <v>4.03</v>
      </c>
      <c r="R17" s="61">
        <v>82</v>
      </c>
      <c r="S17" s="22">
        <v>2</v>
      </c>
      <c r="T17" s="711">
        <v>3.5</v>
      </c>
      <c r="U17" s="719">
        <v>3.83</v>
      </c>
      <c r="V17" s="61">
        <v>80</v>
      </c>
      <c r="W17" s="436"/>
      <c r="X17" s="714"/>
      <c r="Y17" s="715">
        <v>4.38</v>
      </c>
      <c r="Z17" s="61">
        <v>34</v>
      </c>
      <c r="AA17" s="373">
        <f t="shared" si="5"/>
        <v>277</v>
      </c>
      <c r="AC17" s="84"/>
      <c r="AD17" s="84"/>
      <c r="AF17" s="84"/>
    </row>
    <row r="18" spans="1:32" x14ac:dyDescent="0.25">
      <c r="A18" s="85">
        <v>3</v>
      </c>
      <c r="B18" s="700" t="s">
        <v>63</v>
      </c>
      <c r="C18" s="944"/>
      <c r="D18" s="717"/>
      <c r="E18" s="717">
        <v>3.93</v>
      </c>
      <c r="F18" s="945">
        <v>40</v>
      </c>
      <c r="G18" s="746">
        <v>7</v>
      </c>
      <c r="H18" s="709">
        <v>4</v>
      </c>
      <c r="I18" s="717">
        <v>4.0999999999999996</v>
      </c>
      <c r="J18" s="384">
        <v>63</v>
      </c>
      <c r="K18" s="383">
        <v>10</v>
      </c>
      <c r="L18" s="709">
        <v>4.2</v>
      </c>
      <c r="M18" s="718">
        <v>4.13</v>
      </c>
      <c r="N18" s="384">
        <v>40</v>
      </c>
      <c r="O18" s="425">
        <v>13</v>
      </c>
      <c r="P18" s="711">
        <v>4</v>
      </c>
      <c r="Q18" s="712">
        <v>4.03</v>
      </c>
      <c r="R18" s="61">
        <v>52</v>
      </c>
      <c r="S18" s="22">
        <v>6</v>
      </c>
      <c r="T18" s="711">
        <v>3.67</v>
      </c>
      <c r="U18" s="719">
        <v>3.83</v>
      </c>
      <c r="V18" s="61">
        <v>63</v>
      </c>
      <c r="W18" s="435">
        <v>3</v>
      </c>
      <c r="X18" s="714">
        <v>4.3</v>
      </c>
      <c r="Y18" s="715">
        <v>4.38</v>
      </c>
      <c r="Z18" s="61">
        <v>21</v>
      </c>
      <c r="AA18" s="368">
        <f t="shared" si="5"/>
        <v>279</v>
      </c>
      <c r="AC18" s="84"/>
      <c r="AD18" s="84"/>
      <c r="AF18" s="84"/>
    </row>
    <row r="19" spans="1:32" x14ac:dyDescent="0.25">
      <c r="A19" s="85">
        <v>4</v>
      </c>
      <c r="B19" s="701" t="s">
        <v>64</v>
      </c>
      <c r="C19" s="948">
        <v>22</v>
      </c>
      <c r="D19" s="724">
        <v>4.1367000000000012</v>
      </c>
      <c r="E19" s="724">
        <v>3.93</v>
      </c>
      <c r="F19" s="949">
        <v>7</v>
      </c>
      <c r="G19" s="747">
        <v>12</v>
      </c>
      <c r="H19" s="709">
        <v>4.42</v>
      </c>
      <c r="I19" s="724">
        <v>4.0999999999999996</v>
      </c>
      <c r="J19" s="384">
        <v>23</v>
      </c>
      <c r="K19" s="383">
        <v>17</v>
      </c>
      <c r="L19" s="709">
        <v>4.1760000000000002</v>
      </c>
      <c r="M19" s="725">
        <v>4.13</v>
      </c>
      <c r="N19" s="384">
        <v>42</v>
      </c>
      <c r="O19" s="425">
        <v>7</v>
      </c>
      <c r="P19" s="711">
        <v>3.71</v>
      </c>
      <c r="Q19" s="712">
        <v>4.03</v>
      </c>
      <c r="R19" s="61">
        <v>85</v>
      </c>
      <c r="S19" s="22">
        <v>8</v>
      </c>
      <c r="T19" s="711">
        <v>3.88</v>
      </c>
      <c r="U19" s="719">
        <v>3.83</v>
      </c>
      <c r="V19" s="61">
        <v>49</v>
      </c>
      <c r="W19" s="436"/>
      <c r="X19" s="714"/>
      <c r="Y19" s="715">
        <v>4.38</v>
      </c>
      <c r="Z19" s="61">
        <v>34</v>
      </c>
      <c r="AA19" s="368">
        <f t="shared" si="5"/>
        <v>240</v>
      </c>
      <c r="AC19" s="84"/>
      <c r="AD19" s="84"/>
      <c r="AF19" s="84"/>
    </row>
    <row r="20" spans="1:32" x14ac:dyDescent="0.25">
      <c r="A20" s="85">
        <v>5</v>
      </c>
      <c r="B20" s="702" t="s">
        <v>65</v>
      </c>
      <c r="C20" s="946">
        <v>20</v>
      </c>
      <c r="D20" s="722">
        <v>4.2</v>
      </c>
      <c r="E20" s="722">
        <v>3.93</v>
      </c>
      <c r="F20" s="947">
        <v>4</v>
      </c>
      <c r="G20" s="748">
        <v>18</v>
      </c>
      <c r="H20" s="709">
        <v>4.3899999999999997</v>
      </c>
      <c r="I20" s="722">
        <v>4.0999999999999996</v>
      </c>
      <c r="J20" s="384">
        <v>28</v>
      </c>
      <c r="K20" s="383">
        <v>19</v>
      </c>
      <c r="L20" s="709">
        <v>4.6840000000000002</v>
      </c>
      <c r="M20" s="723">
        <v>4.13</v>
      </c>
      <c r="N20" s="384">
        <v>5</v>
      </c>
      <c r="O20" s="425">
        <v>11</v>
      </c>
      <c r="P20" s="711">
        <v>4.55</v>
      </c>
      <c r="Q20" s="712">
        <v>4.03</v>
      </c>
      <c r="R20" s="61">
        <v>8</v>
      </c>
      <c r="S20" s="22">
        <v>17</v>
      </c>
      <c r="T20" s="711">
        <v>4.53</v>
      </c>
      <c r="U20" s="719">
        <v>3.83</v>
      </c>
      <c r="V20" s="61">
        <v>7</v>
      </c>
      <c r="W20" s="436"/>
      <c r="X20" s="714"/>
      <c r="Y20" s="715">
        <v>4.38</v>
      </c>
      <c r="Z20" s="61">
        <v>34</v>
      </c>
      <c r="AA20" s="368">
        <f t="shared" si="5"/>
        <v>86</v>
      </c>
      <c r="AC20" s="84"/>
      <c r="AD20" s="84"/>
      <c r="AF20" s="84"/>
    </row>
    <row r="21" spans="1:32" x14ac:dyDescent="0.25">
      <c r="A21" s="85">
        <v>6</v>
      </c>
      <c r="B21" s="703" t="s">
        <v>106</v>
      </c>
      <c r="C21" s="950">
        <v>43</v>
      </c>
      <c r="D21" s="726">
        <v>3.7669999999999999</v>
      </c>
      <c r="E21" s="726">
        <v>3.93</v>
      </c>
      <c r="F21" s="951">
        <v>20</v>
      </c>
      <c r="G21" s="383">
        <v>2</v>
      </c>
      <c r="H21" s="709">
        <v>4</v>
      </c>
      <c r="I21" s="726">
        <v>4.0999999999999996</v>
      </c>
      <c r="J21" s="384">
        <v>71</v>
      </c>
      <c r="K21" s="391"/>
      <c r="L21" s="723"/>
      <c r="M21" s="723">
        <v>4.13</v>
      </c>
      <c r="N21" s="384">
        <v>108</v>
      </c>
      <c r="O21" s="425">
        <v>1</v>
      </c>
      <c r="P21" s="711">
        <v>3</v>
      </c>
      <c r="Q21" s="712">
        <v>4.03</v>
      </c>
      <c r="R21" s="61">
        <v>106</v>
      </c>
      <c r="S21" s="22">
        <v>1</v>
      </c>
      <c r="T21" s="711">
        <v>5</v>
      </c>
      <c r="U21" s="719">
        <v>3.83</v>
      </c>
      <c r="V21" s="61">
        <v>2</v>
      </c>
      <c r="W21" s="436"/>
      <c r="X21" s="714"/>
      <c r="Y21" s="715">
        <v>4.38</v>
      </c>
      <c r="Z21" s="61">
        <v>34</v>
      </c>
      <c r="AA21" s="368">
        <f t="shared" si="5"/>
        <v>341</v>
      </c>
      <c r="AC21" s="84"/>
      <c r="AD21" s="84"/>
      <c r="AF21" s="84"/>
    </row>
    <row r="22" spans="1:32" x14ac:dyDescent="0.25">
      <c r="A22" s="85">
        <v>7</v>
      </c>
      <c r="B22" s="702" t="s">
        <v>67</v>
      </c>
      <c r="C22" s="946"/>
      <c r="D22" s="722"/>
      <c r="E22" s="722">
        <v>3.93</v>
      </c>
      <c r="F22" s="947">
        <v>40</v>
      </c>
      <c r="G22" s="383">
        <v>11</v>
      </c>
      <c r="H22" s="709">
        <v>4.45</v>
      </c>
      <c r="I22" s="722">
        <v>4.0999999999999996</v>
      </c>
      <c r="J22" s="384">
        <v>19</v>
      </c>
      <c r="K22" s="383">
        <v>9</v>
      </c>
      <c r="L22" s="709">
        <v>4.3330000000000002</v>
      </c>
      <c r="M22" s="723">
        <v>4.13</v>
      </c>
      <c r="N22" s="384">
        <v>30</v>
      </c>
      <c r="O22" s="425">
        <v>9</v>
      </c>
      <c r="P22" s="711">
        <v>4.1100000000000003</v>
      </c>
      <c r="Q22" s="712">
        <v>4.03</v>
      </c>
      <c r="R22" s="61">
        <v>41</v>
      </c>
      <c r="S22" s="22">
        <v>12</v>
      </c>
      <c r="T22" s="711">
        <v>4.08</v>
      </c>
      <c r="U22" s="719">
        <v>3.83</v>
      </c>
      <c r="V22" s="61">
        <v>29</v>
      </c>
      <c r="W22" s="435">
        <v>3</v>
      </c>
      <c r="X22" s="714">
        <v>4.7</v>
      </c>
      <c r="Y22" s="715">
        <v>4.38</v>
      </c>
      <c r="Z22" s="61">
        <v>13</v>
      </c>
      <c r="AA22" s="368">
        <f t="shared" si="5"/>
        <v>172</v>
      </c>
      <c r="AC22" s="84"/>
      <c r="AD22" s="84"/>
      <c r="AF22" s="84"/>
    </row>
    <row r="23" spans="1:32" x14ac:dyDescent="0.25">
      <c r="A23" s="85">
        <v>8</v>
      </c>
      <c r="B23" s="702" t="s">
        <v>61</v>
      </c>
      <c r="C23" s="946"/>
      <c r="D23" s="722"/>
      <c r="E23" s="722">
        <v>3.93</v>
      </c>
      <c r="F23" s="947">
        <v>40</v>
      </c>
      <c r="G23" s="383">
        <v>4</v>
      </c>
      <c r="H23" s="709">
        <v>4</v>
      </c>
      <c r="I23" s="722">
        <v>4.0999999999999996</v>
      </c>
      <c r="J23" s="384">
        <v>68</v>
      </c>
      <c r="K23" s="383">
        <v>8</v>
      </c>
      <c r="L23" s="709">
        <v>3.625</v>
      </c>
      <c r="M23" s="723">
        <v>4.13</v>
      </c>
      <c r="N23" s="384">
        <v>93</v>
      </c>
      <c r="O23" s="425">
        <v>3</v>
      </c>
      <c r="P23" s="711">
        <v>4</v>
      </c>
      <c r="Q23" s="712">
        <v>4.03</v>
      </c>
      <c r="R23" s="61">
        <v>58</v>
      </c>
      <c r="S23" s="22">
        <v>2</v>
      </c>
      <c r="T23" s="711">
        <v>4.5</v>
      </c>
      <c r="U23" s="719">
        <v>3.83</v>
      </c>
      <c r="V23" s="61">
        <v>11</v>
      </c>
      <c r="W23" s="436"/>
      <c r="X23" s="714"/>
      <c r="Y23" s="715">
        <v>4.38</v>
      </c>
      <c r="Z23" s="61">
        <v>34</v>
      </c>
      <c r="AA23" s="368">
        <f t="shared" si="5"/>
        <v>304</v>
      </c>
      <c r="AC23" s="84"/>
      <c r="AD23" s="84"/>
      <c r="AF23" s="84"/>
    </row>
    <row r="24" spans="1:32" x14ac:dyDescent="0.25">
      <c r="A24" s="85">
        <v>9</v>
      </c>
      <c r="B24" s="703" t="s">
        <v>58</v>
      </c>
      <c r="C24" s="950">
        <v>21</v>
      </c>
      <c r="D24" s="726">
        <v>3.1903999999999995</v>
      </c>
      <c r="E24" s="726">
        <v>3.93</v>
      </c>
      <c r="F24" s="951">
        <v>35</v>
      </c>
      <c r="G24" s="391">
        <v>4</v>
      </c>
      <c r="H24" s="709">
        <v>3.5</v>
      </c>
      <c r="I24" s="726">
        <v>4.0999999999999996</v>
      </c>
      <c r="J24" s="384">
        <v>97</v>
      </c>
      <c r="K24" s="391"/>
      <c r="L24" s="723"/>
      <c r="M24" s="723">
        <v>4.13</v>
      </c>
      <c r="N24" s="384">
        <v>108</v>
      </c>
      <c r="O24" s="425"/>
      <c r="P24" s="711"/>
      <c r="Q24" s="712">
        <v>4.03</v>
      </c>
      <c r="R24" s="61">
        <v>112</v>
      </c>
      <c r="S24" s="22">
        <v>3</v>
      </c>
      <c r="T24" s="711">
        <v>3.33</v>
      </c>
      <c r="U24" s="719">
        <v>3.83</v>
      </c>
      <c r="V24" s="61">
        <v>88</v>
      </c>
      <c r="W24" s="436"/>
      <c r="X24" s="714"/>
      <c r="Y24" s="715">
        <v>4.38</v>
      </c>
      <c r="Z24" s="61">
        <v>34</v>
      </c>
      <c r="AA24" s="368">
        <f t="shared" si="5"/>
        <v>474</v>
      </c>
      <c r="AC24" s="84"/>
      <c r="AD24" s="84"/>
      <c r="AF24" s="84"/>
    </row>
    <row r="25" spans="1:32" x14ac:dyDescent="0.25">
      <c r="A25" s="85">
        <v>10</v>
      </c>
      <c r="B25" s="702" t="s">
        <v>59</v>
      </c>
      <c r="C25" s="946"/>
      <c r="D25" s="722"/>
      <c r="E25" s="722">
        <v>3.93</v>
      </c>
      <c r="F25" s="947">
        <v>40</v>
      </c>
      <c r="G25" s="383">
        <v>2</v>
      </c>
      <c r="H25" s="709">
        <v>4.5</v>
      </c>
      <c r="I25" s="722">
        <v>4.0999999999999996</v>
      </c>
      <c r="J25" s="384">
        <v>18</v>
      </c>
      <c r="K25" s="383">
        <v>1</v>
      </c>
      <c r="L25" s="709">
        <v>3</v>
      </c>
      <c r="M25" s="723">
        <v>4.13</v>
      </c>
      <c r="N25" s="384">
        <v>103</v>
      </c>
      <c r="O25" s="425">
        <v>3</v>
      </c>
      <c r="P25" s="711">
        <v>3.33</v>
      </c>
      <c r="Q25" s="712">
        <v>4.03</v>
      </c>
      <c r="R25" s="61">
        <v>95</v>
      </c>
      <c r="S25" s="22">
        <v>3</v>
      </c>
      <c r="T25" s="711">
        <v>3.67</v>
      </c>
      <c r="U25" s="719">
        <v>3.83</v>
      </c>
      <c r="V25" s="61">
        <v>64</v>
      </c>
      <c r="W25" s="436"/>
      <c r="X25" s="714"/>
      <c r="Y25" s="715">
        <v>4.38</v>
      </c>
      <c r="Z25" s="61">
        <v>34</v>
      </c>
      <c r="AA25" s="368">
        <f t="shared" si="5"/>
        <v>354</v>
      </c>
      <c r="AC25" s="84"/>
      <c r="AD25" s="84"/>
      <c r="AF25" s="84"/>
    </row>
    <row r="26" spans="1:32" x14ac:dyDescent="0.25">
      <c r="A26" s="85">
        <v>11</v>
      </c>
      <c r="B26" s="703" t="s">
        <v>56</v>
      </c>
      <c r="C26" s="950"/>
      <c r="D26" s="726"/>
      <c r="E26" s="726">
        <v>3.93</v>
      </c>
      <c r="F26" s="951">
        <v>40</v>
      </c>
      <c r="G26" s="391"/>
      <c r="H26" s="723"/>
      <c r="I26" s="726">
        <v>4.0999999999999996</v>
      </c>
      <c r="J26" s="384">
        <v>110</v>
      </c>
      <c r="K26" s="391"/>
      <c r="L26" s="723"/>
      <c r="M26" s="723">
        <v>4.13</v>
      </c>
      <c r="N26" s="384">
        <v>108</v>
      </c>
      <c r="O26" s="425">
        <v>3</v>
      </c>
      <c r="P26" s="711">
        <v>4.33</v>
      </c>
      <c r="Q26" s="712">
        <v>4.03</v>
      </c>
      <c r="R26" s="61">
        <v>24</v>
      </c>
      <c r="S26" s="22">
        <v>5</v>
      </c>
      <c r="T26" s="711">
        <v>2.2000000000000002</v>
      </c>
      <c r="U26" s="719">
        <v>3.83</v>
      </c>
      <c r="V26" s="61">
        <v>112</v>
      </c>
      <c r="W26" s="436"/>
      <c r="X26" s="714"/>
      <c r="Y26" s="715">
        <v>4.38</v>
      </c>
      <c r="Z26" s="61">
        <v>34</v>
      </c>
      <c r="AA26" s="368">
        <f t="shared" si="5"/>
        <v>428</v>
      </c>
      <c r="AC26" s="84"/>
      <c r="AD26" s="84"/>
      <c r="AF26" s="84"/>
    </row>
    <row r="27" spans="1:32" x14ac:dyDescent="0.25">
      <c r="A27" s="85">
        <v>12</v>
      </c>
      <c r="B27" s="704" t="s">
        <v>57</v>
      </c>
      <c r="C27" s="952"/>
      <c r="D27" s="727"/>
      <c r="E27" s="727">
        <v>3.93</v>
      </c>
      <c r="F27" s="953">
        <v>40</v>
      </c>
      <c r="G27" s="383">
        <v>5</v>
      </c>
      <c r="H27" s="709">
        <v>4</v>
      </c>
      <c r="I27" s="727">
        <v>4.0999999999999996</v>
      </c>
      <c r="J27" s="384">
        <v>67</v>
      </c>
      <c r="K27" s="392"/>
      <c r="L27" s="728"/>
      <c r="M27" s="728">
        <v>4.13</v>
      </c>
      <c r="N27" s="384">
        <v>108</v>
      </c>
      <c r="O27" s="425">
        <v>5</v>
      </c>
      <c r="P27" s="711">
        <v>3</v>
      </c>
      <c r="Q27" s="712">
        <v>4.03</v>
      </c>
      <c r="R27" s="61">
        <v>103</v>
      </c>
      <c r="S27" s="22">
        <v>3</v>
      </c>
      <c r="T27" s="711">
        <v>2.33</v>
      </c>
      <c r="U27" s="719">
        <v>3.83</v>
      </c>
      <c r="V27" s="61">
        <v>110</v>
      </c>
      <c r="W27" s="436"/>
      <c r="X27" s="714"/>
      <c r="Y27" s="715">
        <v>4.38</v>
      </c>
      <c r="Z27" s="61">
        <v>34</v>
      </c>
      <c r="AA27" s="368">
        <f t="shared" si="5"/>
        <v>462</v>
      </c>
      <c r="AC27" s="84"/>
      <c r="AD27" s="84"/>
      <c r="AF27" s="84"/>
    </row>
    <row r="28" spans="1:32" x14ac:dyDescent="0.25">
      <c r="A28" s="85">
        <v>13</v>
      </c>
      <c r="B28" s="690" t="s">
        <v>75</v>
      </c>
      <c r="C28" s="978"/>
      <c r="D28" s="979"/>
      <c r="E28" s="979">
        <v>3.93</v>
      </c>
      <c r="F28" s="980">
        <v>40</v>
      </c>
      <c r="G28" s="383">
        <v>5</v>
      </c>
      <c r="H28" s="709">
        <v>3.8</v>
      </c>
      <c r="I28" s="726">
        <v>4.0999999999999996</v>
      </c>
      <c r="J28" s="384">
        <v>86</v>
      </c>
      <c r="K28" s="391"/>
      <c r="L28" s="723"/>
      <c r="M28" s="723">
        <v>4.13</v>
      </c>
      <c r="N28" s="384">
        <v>108</v>
      </c>
      <c r="O28" s="425">
        <v>6</v>
      </c>
      <c r="P28" s="711">
        <v>3.17</v>
      </c>
      <c r="Q28" s="712">
        <v>4.03</v>
      </c>
      <c r="R28" s="61">
        <v>100</v>
      </c>
      <c r="S28" s="22">
        <v>10</v>
      </c>
      <c r="T28" s="711">
        <v>3.2</v>
      </c>
      <c r="U28" s="719">
        <v>3.83</v>
      </c>
      <c r="V28" s="61">
        <v>91</v>
      </c>
      <c r="W28" s="436"/>
      <c r="X28" s="714"/>
      <c r="Y28" s="715">
        <v>4.38</v>
      </c>
      <c r="Z28" s="61">
        <v>34</v>
      </c>
      <c r="AA28" s="368">
        <f t="shared" si="5"/>
        <v>459</v>
      </c>
      <c r="AC28" s="84"/>
      <c r="AD28" s="84"/>
      <c r="AF28" s="84"/>
    </row>
    <row r="29" spans="1:32" ht="15.75" thickBot="1" x14ac:dyDescent="0.3">
      <c r="A29" s="85">
        <v>14</v>
      </c>
      <c r="B29" s="702" t="s">
        <v>54</v>
      </c>
      <c r="C29" s="946"/>
      <c r="D29" s="722"/>
      <c r="E29" s="722">
        <v>3.93</v>
      </c>
      <c r="F29" s="947">
        <v>40</v>
      </c>
      <c r="G29" s="748"/>
      <c r="H29" s="721"/>
      <c r="I29" s="722">
        <v>4.0999999999999996</v>
      </c>
      <c r="J29" s="384">
        <v>110</v>
      </c>
      <c r="K29" s="383">
        <v>1</v>
      </c>
      <c r="L29" s="709">
        <v>4</v>
      </c>
      <c r="M29" s="723">
        <v>4.13</v>
      </c>
      <c r="N29" s="384">
        <v>71</v>
      </c>
      <c r="O29" s="425">
        <v>7</v>
      </c>
      <c r="P29" s="711">
        <v>2.86</v>
      </c>
      <c r="Q29" s="712">
        <v>4.03</v>
      </c>
      <c r="R29" s="61">
        <v>110</v>
      </c>
      <c r="S29" s="22">
        <v>3</v>
      </c>
      <c r="T29" s="711">
        <v>3</v>
      </c>
      <c r="U29" s="719">
        <v>3.83</v>
      </c>
      <c r="V29" s="61">
        <v>105</v>
      </c>
      <c r="W29" s="436"/>
      <c r="X29" s="714"/>
      <c r="Y29" s="715">
        <v>4.38</v>
      </c>
      <c r="Z29" s="61">
        <v>34</v>
      </c>
      <c r="AA29" s="369">
        <f t="shared" si="5"/>
        <v>470</v>
      </c>
      <c r="AC29" s="84"/>
      <c r="AD29" s="84"/>
      <c r="AF29" s="84"/>
    </row>
    <row r="30" spans="1:32" ht="15.75" thickBot="1" x14ac:dyDescent="0.3">
      <c r="A30" s="349"/>
      <c r="B30" s="393" t="s">
        <v>138</v>
      </c>
      <c r="C30" s="685">
        <f>SUM(C31:C49)</f>
        <v>303</v>
      </c>
      <c r="D30" s="400">
        <f>AVERAGE(D31:D49)</f>
        <v>3.8436500000000002</v>
      </c>
      <c r="E30" s="400">
        <v>3.93</v>
      </c>
      <c r="F30" s="686"/>
      <c r="G30" s="685">
        <f>SUM(G31:G49)</f>
        <v>167</v>
      </c>
      <c r="H30" s="400">
        <f>AVERAGE(H31:H49)</f>
        <v>3.8699999999999992</v>
      </c>
      <c r="I30" s="694">
        <v>4.0999999999999996</v>
      </c>
      <c r="J30" s="686"/>
      <c r="K30" s="394">
        <f>SUM(K31:K49)</f>
        <v>150</v>
      </c>
      <c r="L30" s="400">
        <f>AVERAGE(L31:L49)</f>
        <v>3.892105263157895</v>
      </c>
      <c r="M30" s="106">
        <f t="shared" si="0"/>
        <v>4.13</v>
      </c>
      <c r="N30" s="395"/>
      <c r="O30" s="396">
        <f>SUM(O31:O49)</f>
        <v>145</v>
      </c>
      <c r="P30" s="353">
        <f>AVERAGE(P31:P49)</f>
        <v>3.8852941176470588</v>
      </c>
      <c r="Q30" s="353">
        <f t="shared" si="3"/>
        <v>4.03</v>
      </c>
      <c r="R30" s="362"/>
      <c r="S30" s="101">
        <f>SUM(S31:S49)</f>
        <v>129</v>
      </c>
      <c r="T30" s="354">
        <f>AVERAGE(T31:T49)</f>
        <v>3.8233333333333328</v>
      </c>
      <c r="U30" s="353">
        <f t="shared" si="1"/>
        <v>3.83</v>
      </c>
      <c r="V30" s="362"/>
      <c r="W30" s="397">
        <f>SUM(W31:W49)</f>
        <v>16</v>
      </c>
      <c r="X30" s="356">
        <f>AVERAGE(X31:X49)</f>
        <v>4.4000000000000004</v>
      </c>
      <c r="Y30" s="381">
        <f t="shared" si="2"/>
        <v>4.38</v>
      </c>
      <c r="Z30" s="362"/>
      <c r="AA30" s="372"/>
      <c r="AC30" s="84"/>
      <c r="AD30" s="84"/>
      <c r="AF30" s="84"/>
    </row>
    <row r="31" spans="1:32" x14ac:dyDescent="0.25">
      <c r="A31" s="447">
        <v>1</v>
      </c>
      <c r="B31" s="197" t="s">
        <v>89</v>
      </c>
      <c r="C31" s="972">
        <v>109</v>
      </c>
      <c r="D31" s="973">
        <v>3.7067999999999994</v>
      </c>
      <c r="E31" s="973">
        <v>3.93</v>
      </c>
      <c r="F31" s="974">
        <v>25</v>
      </c>
      <c r="G31" s="383">
        <v>18</v>
      </c>
      <c r="H31" s="709">
        <v>4.5</v>
      </c>
      <c r="I31" s="717">
        <v>4.0999999999999996</v>
      </c>
      <c r="J31" s="384">
        <v>15</v>
      </c>
      <c r="K31" s="383">
        <v>19</v>
      </c>
      <c r="L31" s="709">
        <v>4.5780000000000003</v>
      </c>
      <c r="M31" s="718">
        <v>4.13</v>
      </c>
      <c r="N31" s="384">
        <v>14</v>
      </c>
      <c r="O31" s="424">
        <v>28</v>
      </c>
      <c r="P31" s="711">
        <v>4.32</v>
      </c>
      <c r="Q31" s="712">
        <v>4.03</v>
      </c>
      <c r="R31" s="61">
        <v>26</v>
      </c>
      <c r="S31" s="385">
        <v>26</v>
      </c>
      <c r="T31" s="711">
        <v>4.04</v>
      </c>
      <c r="U31" s="719">
        <v>3.83</v>
      </c>
      <c r="V31" s="61">
        <v>32</v>
      </c>
      <c r="W31" s="435">
        <v>7</v>
      </c>
      <c r="X31" s="714">
        <v>4.9000000000000004</v>
      </c>
      <c r="Y31" s="715">
        <v>4.38</v>
      </c>
      <c r="Z31" s="61">
        <v>9</v>
      </c>
      <c r="AA31" s="367">
        <f t="shared" si="5"/>
        <v>121</v>
      </c>
      <c r="AC31" s="84"/>
      <c r="AD31" s="84"/>
      <c r="AF31" s="84"/>
    </row>
    <row r="32" spans="1:32" x14ac:dyDescent="0.25">
      <c r="A32" s="89">
        <v>2</v>
      </c>
      <c r="B32" s="446" t="s">
        <v>146</v>
      </c>
      <c r="C32" s="981"/>
      <c r="D32" s="982"/>
      <c r="E32" s="982">
        <v>3.93</v>
      </c>
      <c r="F32" s="983">
        <v>40</v>
      </c>
      <c r="G32" s="383">
        <v>30</v>
      </c>
      <c r="H32" s="709">
        <v>3.97</v>
      </c>
      <c r="I32" s="729">
        <v>4.0999999999999996</v>
      </c>
      <c r="J32" s="384">
        <v>75</v>
      </c>
      <c r="K32" s="383">
        <v>19</v>
      </c>
      <c r="L32" s="709">
        <v>4.2629999999999999</v>
      </c>
      <c r="M32" s="730">
        <v>4.13</v>
      </c>
      <c r="N32" s="384">
        <v>34</v>
      </c>
      <c r="O32" s="424">
        <v>13</v>
      </c>
      <c r="P32" s="711">
        <v>3.92</v>
      </c>
      <c r="Q32" s="712">
        <v>4.03</v>
      </c>
      <c r="R32" s="61">
        <v>66</v>
      </c>
      <c r="S32" s="431">
        <v>16</v>
      </c>
      <c r="T32" s="713">
        <v>4.0599999999999996</v>
      </c>
      <c r="U32" s="719">
        <v>3.83</v>
      </c>
      <c r="V32" s="61">
        <v>31</v>
      </c>
      <c r="W32" s="435">
        <v>2</v>
      </c>
      <c r="X32" s="714">
        <v>5</v>
      </c>
      <c r="Y32" s="715">
        <v>4.38</v>
      </c>
      <c r="Z32" s="61">
        <v>3</v>
      </c>
      <c r="AA32" s="369">
        <f t="shared" si="5"/>
        <v>249</v>
      </c>
      <c r="AC32" s="84"/>
      <c r="AD32" s="84"/>
      <c r="AF32" s="84"/>
    </row>
    <row r="33" spans="1:32" x14ac:dyDescent="0.25">
      <c r="A33" s="85">
        <v>3</v>
      </c>
      <c r="B33" s="700" t="s">
        <v>81</v>
      </c>
      <c r="C33" s="944"/>
      <c r="D33" s="717"/>
      <c r="E33" s="717">
        <v>3.93</v>
      </c>
      <c r="F33" s="945">
        <v>40</v>
      </c>
      <c r="G33" s="383">
        <v>7</v>
      </c>
      <c r="H33" s="709">
        <v>4.29</v>
      </c>
      <c r="I33" s="717">
        <v>4.0999999999999996</v>
      </c>
      <c r="J33" s="384">
        <v>38</v>
      </c>
      <c r="K33" s="383">
        <v>19</v>
      </c>
      <c r="L33" s="709">
        <v>4.0519999999999996</v>
      </c>
      <c r="M33" s="718">
        <v>4.13</v>
      </c>
      <c r="N33" s="384">
        <v>57</v>
      </c>
      <c r="O33" s="424">
        <v>8</v>
      </c>
      <c r="P33" s="711">
        <v>4.38</v>
      </c>
      <c r="Q33" s="712">
        <v>4.03</v>
      </c>
      <c r="R33" s="61">
        <v>19</v>
      </c>
      <c r="S33" s="431">
        <v>6</v>
      </c>
      <c r="T33" s="713">
        <v>3.83</v>
      </c>
      <c r="U33" s="719">
        <v>3.83</v>
      </c>
      <c r="V33" s="61">
        <v>51</v>
      </c>
      <c r="W33" s="435"/>
      <c r="X33" s="714"/>
      <c r="Y33" s="715">
        <v>4.38</v>
      </c>
      <c r="Z33" s="61">
        <v>34</v>
      </c>
      <c r="AA33" s="368">
        <f t="shared" si="5"/>
        <v>239</v>
      </c>
      <c r="AC33" s="84"/>
      <c r="AD33" s="84"/>
      <c r="AF33" s="84"/>
    </row>
    <row r="34" spans="1:32" x14ac:dyDescent="0.25">
      <c r="A34" s="85">
        <v>4</v>
      </c>
      <c r="B34" s="700" t="s">
        <v>80</v>
      </c>
      <c r="C34" s="944">
        <v>42</v>
      </c>
      <c r="D34" s="717">
        <v>4.4286000000000003</v>
      </c>
      <c r="E34" s="717">
        <v>3.93</v>
      </c>
      <c r="F34" s="945">
        <v>1</v>
      </c>
      <c r="G34" s="383">
        <v>7</v>
      </c>
      <c r="H34" s="709">
        <v>4.43</v>
      </c>
      <c r="I34" s="717">
        <v>4.0999999999999996</v>
      </c>
      <c r="J34" s="384">
        <v>22</v>
      </c>
      <c r="K34" s="383">
        <v>8</v>
      </c>
      <c r="L34" s="709">
        <v>4.375</v>
      </c>
      <c r="M34" s="718">
        <v>4.13</v>
      </c>
      <c r="N34" s="384">
        <v>27</v>
      </c>
      <c r="O34" s="424">
        <v>14</v>
      </c>
      <c r="P34" s="711">
        <v>4</v>
      </c>
      <c r="Q34" s="712">
        <v>4.03</v>
      </c>
      <c r="R34" s="61">
        <v>51</v>
      </c>
      <c r="S34" s="385">
        <v>19</v>
      </c>
      <c r="T34" s="711">
        <v>4.37</v>
      </c>
      <c r="U34" s="719">
        <v>3.83</v>
      </c>
      <c r="V34" s="61">
        <v>16</v>
      </c>
      <c r="W34" s="435">
        <v>5</v>
      </c>
      <c r="X34" s="714">
        <v>4.2</v>
      </c>
      <c r="Y34" s="715">
        <v>4.38</v>
      </c>
      <c r="Z34" s="61">
        <v>22</v>
      </c>
      <c r="AA34" s="368">
        <f t="shared" si="5"/>
        <v>139</v>
      </c>
      <c r="AC34" s="84"/>
      <c r="AD34" s="84"/>
      <c r="AF34" s="84"/>
    </row>
    <row r="35" spans="1:32" x14ac:dyDescent="0.25">
      <c r="A35" s="85">
        <v>5</v>
      </c>
      <c r="B35" s="700" t="s">
        <v>79</v>
      </c>
      <c r="C35" s="944">
        <v>84</v>
      </c>
      <c r="D35" s="717">
        <v>3.8572000000000002</v>
      </c>
      <c r="E35" s="717">
        <v>3.93</v>
      </c>
      <c r="F35" s="945">
        <v>15</v>
      </c>
      <c r="G35" s="383">
        <v>22</v>
      </c>
      <c r="H35" s="709">
        <v>4.09</v>
      </c>
      <c r="I35" s="717">
        <v>4.0999999999999996</v>
      </c>
      <c r="J35" s="384">
        <v>54</v>
      </c>
      <c r="K35" s="383">
        <v>21</v>
      </c>
      <c r="L35" s="709">
        <v>4.0949999999999998</v>
      </c>
      <c r="M35" s="718">
        <v>4.13</v>
      </c>
      <c r="N35" s="384">
        <v>50</v>
      </c>
      <c r="O35" s="424">
        <v>16</v>
      </c>
      <c r="P35" s="711">
        <v>4</v>
      </c>
      <c r="Q35" s="712">
        <v>4.03</v>
      </c>
      <c r="R35" s="61">
        <v>50</v>
      </c>
      <c r="S35" s="431">
        <v>9</v>
      </c>
      <c r="T35" s="713">
        <v>4.22</v>
      </c>
      <c r="U35" s="719">
        <v>3.83</v>
      </c>
      <c r="V35" s="61">
        <v>23</v>
      </c>
      <c r="W35" s="435"/>
      <c r="X35" s="714"/>
      <c r="Y35" s="715">
        <v>4.38</v>
      </c>
      <c r="Z35" s="61">
        <v>34</v>
      </c>
      <c r="AA35" s="368">
        <f t="shared" si="5"/>
        <v>226</v>
      </c>
      <c r="AC35" s="84"/>
      <c r="AD35" s="84"/>
      <c r="AF35" s="84"/>
    </row>
    <row r="36" spans="1:32" x14ac:dyDescent="0.25">
      <c r="A36" s="85">
        <v>6</v>
      </c>
      <c r="B36" s="700" t="s">
        <v>50</v>
      </c>
      <c r="C36" s="944"/>
      <c r="D36" s="717"/>
      <c r="E36" s="717">
        <v>3.93</v>
      </c>
      <c r="F36" s="945">
        <v>40</v>
      </c>
      <c r="G36" s="383">
        <v>4</v>
      </c>
      <c r="H36" s="709">
        <v>3.25</v>
      </c>
      <c r="I36" s="717">
        <v>4.0999999999999996</v>
      </c>
      <c r="J36" s="384">
        <v>103</v>
      </c>
      <c r="K36" s="383">
        <v>3</v>
      </c>
      <c r="L36" s="709">
        <v>4</v>
      </c>
      <c r="M36" s="718">
        <v>4.13</v>
      </c>
      <c r="N36" s="384">
        <v>64</v>
      </c>
      <c r="O36" s="424">
        <v>7</v>
      </c>
      <c r="P36" s="711">
        <v>3.86</v>
      </c>
      <c r="Q36" s="712">
        <v>4.03</v>
      </c>
      <c r="R36" s="61">
        <v>70</v>
      </c>
      <c r="S36" s="385">
        <v>4</v>
      </c>
      <c r="T36" s="711">
        <v>3.25</v>
      </c>
      <c r="U36" s="719">
        <v>3.83</v>
      </c>
      <c r="V36" s="61">
        <v>89</v>
      </c>
      <c r="W36" s="435"/>
      <c r="X36" s="714"/>
      <c r="Y36" s="715">
        <v>4.38</v>
      </c>
      <c r="Z36" s="61">
        <v>34</v>
      </c>
      <c r="AA36" s="368">
        <f t="shared" si="5"/>
        <v>400</v>
      </c>
      <c r="AC36" s="84"/>
      <c r="AD36" s="84"/>
      <c r="AF36" s="84"/>
    </row>
    <row r="37" spans="1:32" x14ac:dyDescent="0.25">
      <c r="A37" s="85">
        <v>7</v>
      </c>
      <c r="B37" s="700" t="s">
        <v>48</v>
      </c>
      <c r="C37" s="944">
        <v>68</v>
      </c>
      <c r="D37" s="717">
        <v>3.3819999999999997</v>
      </c>
      <c r="E37" s="717">
        <v>3.93</v>
      </c>
      <c r="F37" s="945">
        <v>31</v>
      </c>
      <c r="G37" s="383">
        <v>6</v>
      </c>
      <c r="H37" s="709">
        <v>4</v>
      </c>
      <c r="I37" s="717">
        <v>4.0999999999999996</v>
      </c>
      <c r="J37" s="384">
        <v>65</v>
      </c>
      <c r="K37" s="383">
        <v>2</v>
      </c>
      <c r="L37" s="709">
        <v>3.5</v>
      </c>
      <c r="M37" s="718">
        <v>4.13</v>
      </c>
      <c r="N37" s="384">
        <v>94</v>
      </c>
      <c r="O37" s="424"/>
      <c r="P37" s="711"/>
      <c r="Q37" s="712">
        <v>4.03</v>
      </c>
      <c r="R37" s="61">
        <v>112</v>
      </c>
      <c r="S37" s="385">
        <v>1</v>
      </c>
      <c r="T37" s="711">
        <v>4</v>
      </c>
      <c r="U37" s="719">
        <v>3.83</v>
      </c>
      <c r="V37" s="61">
        <v>39</v>
      </c>
      <c r="W37" s="435"/>
      <c r="X37" s="714"/>
      <c r="Y37" s="715">
        <v>4.38</v>
      </c>
      <c r="Z37" s="61">
        <v>34</v>
      </c>
      <c r="AA37" s="368">
        <f t="shared" si="5"/>
        <v>375</v>
      </c>
      <c r="AC37" s="84"/>
      <c r="AD37" s="84"/>
      <c r="AF37" s="84"/>
    </row>
    <row r="38" spans="1:32" x14ac:dyDescent="0.25">
      <c r="A38" s="85">
        <v>8</v>
      </c>
      <c r="B38" s="700" t="s">
        <v>133</v>
      </c>
      <c r="C38" s="944"/>
      <c r="D38" s="717"/>
      <c r="E38" s="717">
        <v>3.93</v>
      </c>
      <c r="F38" s="945">
        <v>40</v>
      </c>
      <c r="G38" s="746"/>
      <c r="H38" s="716"/>
      <c r="I38" s="717">
        <v>4.0999999999999996</v>
      </c>
      <c r="J38" s="384">
        <v>110</v>
      </c>
      <c r="K38" s="383">
        <v>1</v>
      </c>
      <c r="L38" s="709">
        <v>3</v>
      </c>
      <c r="M38" s="718">
        <v>4.13</v>
      </c>
      <c r="N38" s="384">
        <v>104</v>
      </c>
      <c r="O38" s="424"/>
      <c r="P38" s="711"/>
      <c r="Q38" s="712">
        <v>4.03</v>
      </c>
      <c r="R38" s="61">
        <v>112</v>
      </c>
      <c r="S38" s="385"/>
      <c r="T38" s="711"/>
      <c r="U38" s="719">
        <v>3.83</v>
      </c>
      <c r="V38" s="61">
        <v>115</v>
      </c>
      <c r="W38" s="435"/>
      <c r="X38" s="714"/>
      <c r="Y38" s="715">
        <v>4.38</v>
      </c>
      <c r="Z38" s="61">
        <v>34</v>
      </c>
      <c r="AA38" s="368">
        <f t="shared" si="5"/>
        <v>515</v>
      </c>
      <c r="AC38" s="84"/>
      <c r="AD38" s="84"/>
      <c r="AF38" s="84"/>
    </row>
    <row r="39" spans="1:32" ht="15" customHeight="1" x14ac:dyDescent="0.25">
      <c r="A39" s="85">
        <v>9</v>
      </c>
      <c r="B39" s="700" t="s">
        <v>49</v>
      </c>
      <c r="C39" s="944"/>
      <c r="D39" s="717"/>
      <c r="E39" s="717">
        <v>3.93</v>
      </c>
      <c r="F39" s="945">
        <v>40</v>
      </c>
      <c r="G39" s="383">
        <v>17</v>
      </c>
      <c r="H39" s="709">
        <v>3.47</v>
      </c>
      <c r="I39" s="717">
        <v>4.0999999999999996</v>
      </c>
      <c r="J39" s="384">
        <v>100</v>
      </c>
      <c r="K39" s="383">
        <v>13</v>
      </c>
      <c r="L39" s="709">
        <v>3.7690000000000001</v>
      </c>
      <c r="M39" s="718">
        <v>4.13</v>
      </c>
      <c r="N39" s="384">
        <v>86</v>
      </c>
      <c r="O39" s="424">
        <v>8</v>
      </c>
      <c r="P39" s="711">
        <v>3.5</v>
      </c>
      <c r="Q39" s="712">
        <v>4.03</v>
      </c>
      <c r="R39" s="61">
        <v>90</v>
      </c>
      <c r="S39" s="431">
        <v>11</v>
      </c>
      <c r="T39" s="713">
        <v>3.18</v>
      </c>
      <c r="U39" s="719">
        <v>3.83</v>
      </c>
      <c r="V39" s="61">
        <v>93</v>
      </c>
      <c r="W39" s="435"/>
      <c r="X39" s="714"/>
      <c r="Y39" s="715">
        <v>4.38</v>
      </c>
      <c r="Z39" s="61">
        <v>34</v>
      </c>
      <c r="AA39" s="368">
        <f t="shared" si="5"/>
        <v>443</v>
      </c>
      <c r="AC39" s="84"/>
      <c r="AD39" s="84"/>
      <c r="AF39" s="84"/>
    </row>
    <row r="40" spans="1:32" x14ac:dyDescent="0.25">
      <c r="A40" s="85">
        <v>10</v>
      </c>
      <c r="B40" s="700" t="s">
        <v>45</v>
      </c>
      <c r="C40" s="944"/>
      <c r="D40" s="717"/>
      <c r="E40" s="717">
        <v>3.93</v>
      </c>
      <c r="F40" s="945">
        <v>40</v>
      </c>
      <c r="G40" s="383">
        <v>3</v>
      </c>
      <c r="H40" s="709">
        <v>4.33</v>
      </c>
      <c r="I40" s="717">
        <v>4.0999999999999996</v>
      </c>
      <c r="J40" s="384">
        <v>34</v>
      </c>
      <c r="K40" s="383">
        <v>1</v>
      </c>
      <c r="L40" s="709">
        <v>3</v>
      </c>
      <c r="M40" s="718">
        <v>4.13</v>
      </c>
      <c r="N40" s="384">
        <v>105</v>
      </c>
      <c r="O40" s="424">
        <v>4</v>
      </c>
      <c r="P40" s="711">
        <v>3.5</v>
      </c>
      <c r="Q40" s="712">
        <v>4.03</v>
      </c>
      <c r="R40" s="61">
        <v>91</v>
      </c>
      <c r="S40" s="431">
        <v>4</v>
      </c>
      <c r="T40" s="713">
        <v>3.5</v>
      </c>
      <c r="U40" s="719">
        <v>3.83</v>
      </c>
      <c r="V40" s="61">
        <v>77</v>
      </c>
      <c r="W40" s="435"/>
      <c r="X40" s="714"/>
      <c r="Y40" s="715">
        <v>4.38</v>
      </c>
      <c r="Z40" s="61">
        <v>34</v>
      </c>
      <c r="AA40" s="368">
        <f t="shared" si="5"/>
        <v>381</v>
      </c>
      <c r="AC40" s="84"/>
      <c r="AD40" s="84"/>
      <c r="AF40" s="84"/>
    </row>
    <row r="41" spans="1:32" x14ac:dyDescent="0.25">
      <c r="A41" s="85">
        <v>11</v>
      </c>
      <c r="B41" s="700" t="s">
        <v>47</v>
      </c>
      <c r="C41" s="944"/>
      <c r="D41" s="717"/>
      <c r="E41" s="717">
        <v>3.93</v>
      </c>
      <c r="F41" s="945">
        <v>40</v>
      </c>
      <c r="G41" s="383">
        <v>11</v>
      </c>
      <c r="H41" s="709">
        <v>3.91</v>
      </c>
      <c r="I41" s="717">
        <v>4.0999999999999996</v>
      </c>
      <c r="J41" s="384">
        <v>78</v>
      </c>
      <c r="K41" s="383">
        <v>2</v>
      </c>
      <c r="L41" s="709">
        <v>4</v>
      </c>
      <c r="M41" s="718">
        <v>4.13</v>
      </c>
      <c r="N41" s="384">
        <v>67</v>
      </c>
      <c r="O41" s="424">
        <v>2</v>
      </c>
      <c r="P41" s="711">
        <v>4</v>
      </c>
      <c r="Q41" s="712">
        <v>4.03</v>
      </c>
      <c r="R41" s="61">
        <v>59</v>
      </c>
      <c r="S41" s="431">
        <v>4</v>
      </c>
      <c r="T41" s="713">
        <v>4</v>
      </c>
      <c r="U41" s="719">
        <v>3.83</v>
      </c>
      <c r="V41" s="61">
        <v>36</v>
      </c>
      <c r="W41" s="435"/>
      <c r="X41" s="714"/>
      <c r="Y41" s="715">
        <v>4.38</v>
      </c>
      <c r="Z41" s="61">
        <v>34</v>
      </c>
      <c r="AA41" s="368">
        <f t="shared" si="5"/>
        <v>314</v>
      </c>
      <c r="AC41" s="84"/>
      <c r="AD41" s="84"/>
      <c r="AF41" s="84"/>
    </row>
    <row r="42" spans="1:32" x14ac:dyDescent="0.25">
      <c r="A42" s="85">
        <v>12</v>
      </c>
      <c r="B42" s="700" t="s">
        <v>52</v>
      </c>
      <c r="C42" s="944"/>
      <c r="D42" s="717"/>
      <c r="E42" s="717">
        <v>3.93</v>
      </c>
      <c r="F42" s="945">
        <v>40</v>
      </c>
      <c r="G42" s="383">
        <v>1</v>
      </c>
      <c r="H42" s="709">
        <v>3</v>
      </c>
      <c r="I42" s="717">
        <v>4.0999999999999996</v>
      </c>
      <c r="J42" s="384">
        <v>106</v>
      </c>
      <c r="K42" s="383">
        <v>9</v>
      </c>
      <c r="L42" s="709">
        <v>3.6659999999999999</v>
      </c>
      <c r="M42" s="718">
        <v>4.13</v>
      </c>
      <c r="N42" s="384">
        <v>91</v>
      </c>
      <c r="O42" s="424">
        <v>1</v>
      </c>
      <c r="P42" s="711">
        <v>2</v>
      </c>
      <c r="Q42" s="712">
        <v>4.03</v>
      </c>
      <c r="R42" s="61">
        <v>111</v>
      </c>
      <c r="S42" s="431">
        <v>7</v>
      </c>
      <c r="T42" s="713">
        <v>3</v>
      </c>
      <c r="U42" s="719">
        <v>3.83</v>
      </c>
      <c r="V42" s="61">
        <v>101</v>
      </c>
      <c r="W42" s="435"/>
      <c r="X42" s="714"/>
      <c r="Y42" s="715">
        <v>4.38</v>
      </c>
      <c r="Z42" s="61">
        <v>34</v>
      </c>
      <c r="AA42" s="368">
        <f t="shared" si="5"/>
        <v>483</v>
      </c>
      <c r="AC42" s="84"/>
      <c r="AD42" s="84"/>
      <c r="AF42" s="84"/>
    </row>
    <row r="43" spans="1:32" x14ac:dyDescent="0.25">
      <c r="A43" s="85">
        <v>13</v>
      </c>
      <c r="B43" s="700" t="s">
        <v>53</v>
      </c>
      <c r="C43" s="944"/>
      <c r="D43" s="717"/>
      <c r="E43" s="717">
        <v>3.93</v>
      </c>
      <c r="F43" s="945">
        <v>40</v>
      </c>
      <c r="G43" s="383">
        <v>5</v>
      </c>
      <c r="H43" s="709">
        <v>4.2</v>
      </c>
      <c r="I43" s="717">
        <v>4.0999999999999996</v>
      </c>
      <c r="J43" s="384">
        <v>43</v>
      </c>
      <c r="K43" s="383">
        <v>3</v>
      </c>
      <c r="L43" s="709">
        <v>4.6660000000000004</v>
      </c>
      <c r="M43" s="718">
        <v>4.13</v>
      </c>
      <c r="N43" s="384">
        <v>7</v>
      </c>
      <c r="O43" s="424">
        <v>10</v>
      </c>
      <c r="P43" s="711">
        <v>4.5</v>
      </c>
      <c r="Q43" s="712">
        <v>4.03</v>
      </c>
      <c r="R43" s="61">
        <v>10</v>
      </c>
      <c r="S43" s="431">
        <v>5</v>
      </c>
      <c r="T43" s="713">
        <v>3.8</v>
      </c>
      <c r="U43" s="719">
        <v>3.83</v>
      </c>
      <c r="V43" s="61">
        <v>54</v>
      </c>
      <c r="W43" s="435"/>
      <c r="X43" s="714"/>
      <c r="Y43" s="715">
        <v>4.38</v>
      </c>
      <c r="Z43" s="61">
        <v>34</v>
      </c>
      <c r="AA43" s="368">
        <f t="shared" si="5"/>
        <v>188</v>
      </c>
      <c r="AC43" s="84"/>
      <c r="AD43" s="84"/>
      <c r="AF43" s="84"/>
    </row>
    <row r="44" spans="1:32" x14ac:dyDescent="0.25">
      <c r="A44" s="85">
        <v>14</v>
      </c>
      <c r="B44" s="700" t="s">
        <v>77</v>
      </c>
      <c r="C44" s="944"/>
      <c r="D44" s="717"/>
      <c r="E44" s="717">
        <v>3.93</v>
      </c>
      <c r="F44" s="945">
        <v>40</v>
      </c>
      <c r="G44" s="383">
        <v>4</v>
      </c>
      <c r="H44" s="709">
        <v>3.25</v>
      </c>
      <c r="I44" s="717">
        <v>4.0999999999999996</v>
      </c>
      <c r="J44" s="384">
        <v>104</v>
      </c>
      <c r="K44" s="383">
        <v>2</v>
      </c>
      <c r="L44" s="709">
        <v>4</v>
      </c>
      <c r="M44" s="718">
        <v>4.13</v>
      </c>
      <c r="N44" s="384">
        <v>68</v>
      </c>
      <c r="O44" s="424">
        <v>5</v>
      </c>
      <c r="P44" s="711">
        <v>3.8</v>
      </c>
      <c r="Q44" s="712">
        <v>4.03</v>
      </c>
      <c r="R44" s="61">
        <v>74</v>
      </c>
      <c r="S44" s="431">
        <v>2</v>
      </c>
      <c r="T44" s="713">
        <v>4</v>
      </c>
      <c r="U44" s="719">
        <v>3.83</v>
      </c>
      <c r="V44" s="61">
        <v>38</v>
      </c>
      <c r="W44" s="435">
        <v>2</v>
      </c>
      <c r="X44" s="714">
        <v>3.5</v>
      </c>
      <c r="Y44" s="715">
        <v>4.38</v>
      </c>
      <c r="Z44" s="61">
        <v>32</v>
      </c>
      <c r="AA44" s="368">
        <f t="shared" si="5"/>
        <v>356</v>
      </c>
      <c r="AC44" s="84"/>
      <c r="AD44" s="84"/>
      <c r="AF44" s="84"/>
    </row>
    <row r="45" spans="1:32" x14ac:dyDescent="0.25">
      <c r="A45" s="85">
        <v>15</v>
      </c>
      <c r="B45" s="700" t="s">
        <v>78</v>
      </c>
      <c r="C45" s="944"/>
      <c r="D45" s="717"/>
      <c r="E45" s="717">
        <v>3.93</v>
      </c>
      <c r="F45" s="945">
        <v>40</v>
      </c>
      <c r="G45" s="383">
        <v>1</v>
      </c>
      <c r="H45" s="709">
        <v>3</v>
      </c>
      <c r="I45" s="717">
        <v>4.0999999999999996</v>
      </c>
      <c r="J45" s="384">
        <v>107</v>
      </c>
      <c r="K45" s="383">
        <v>1</v>
      </c>
      <c r="L45" s="709">
        <v>3</v>
      </c>
      <c r="M45" s="718">
        <v>4.13</v>
      </c>
      <c r="N45" s="384">
        <v>106</v>
      </c>
      <c r="O45" s="424">
        <v>1</v>
      </c>
      <c r="P45" s="711">
        <v>4</v>
      </c>
      <c r="Q45" s="712">
        <v>4.03</v>
      </c>
      <c r="R45" s="61">
        <v>62</v>
      </c>
      <c r="S45" s="431">
        <v>1</v>
      </c>
      <c r="T45" s="713">
        <v>4</v>
      </c>
      <c r="U45" s="719">
        <v>3.83</v>
      </c>
      <c r="V45" s="61">
        <v>40</v>
      </c>
      <c r="W45" s="435"/>
      <c r="X45" s="714"/>
      <c r="Y45" s="715">
        <v>4.38</v>
      </c>
      <c r="Z45" s="61">
        <v>34</v>
      </c>
      <c r="AA45" s="368">
        <f t="shared" si="5"/>
        <v>389</v>
      </c>
      <c r="AC45" s="84"/>
      <c r="AD45" s="84"/>
      <c r="AF45" s="84"/>
    </row>
    <row r="46" spans="1:32" x14ac:dyDescent="0.25">
      <c r="A46" s="85">
        <v>16</v>
      </c>
      <c r="B46" s="700" t="s">
        <v>44</v>
      </c>
      <c r="C46" s="944"/>
      <c r="D46" s="717"/>
      <c r="E46" s="717">
        <v>3.93</v>
      </c>
      <c r="F46" s="945">
        <v>40</v>
      </c>
      <c r="G46" s="383">
        <v>4</v>
      </c>
      <c r="H46" s="709">
        <v>5</v>
      </c>
      <c r="I46" s="717">
        <v>4.0999999999999996</v>
      </c>
      <c r="J46" s="384">
        <v>1</v>
      </c>
      <c r="K46" s="383">
        <v>9</v>
      </c>
      <c r="L46" s="709">
        <v>4.1109999999999998</v>
      </c>
      <c r="M46" s="718">
        <v>4.13</v>
      </c>
      <c r="N46" s="384">
        <v>48</v>
      </c>
      <c r="O46" s="424">
        <v>6</v>
      </c>
      <c r="P46" s="711">
        <v>4.33</v>
      </c>
      <c r="Q46" s="712">
        <v>4.03</v>
      </c>
      <c r="R46" s="61">
        <v>22</v>
      </c>
      <c r="S46" s="431">
        <v>7</v>
      </c>
      <c r="T46" s="713">
        <v>3.57</v>
      </c>
      <c r="U46" s="719">
        <v>3.83</v>
      </c>
      <c r="V46" s="61">
        <v>72</v>
      </c>
      <c r="W46" s="435"/>
      <c r="X46" s="714"/>
      <c r="Y46" s="715">
        <v>4.38</v>
      </c>
      <c r="Z46" s="61">
        <v>34</v>
      </c>
      <c r="AA46" s="368">
        <f t="shared" si="5"/>
        <v>217</v>
      </c>
      <c r="AC46" s="84"/>
      <c r="AD46" s="84"/>
      <c r="AF46" s="84"/>
    </row>
    <row r="47" spans="1:32" x14ac:dyDescent="0.25">
      <c r="A47" s="85">
        <v>17</v>
      </c>
      <c r="B47" s="700" t="s">
        <v>46</v>
      </c>
      <c r="C47" s="944"/>
      <c r="D47" s="717"/>
      <c r="E47" s="717">
        <v>3.93</v>
      </c>
      <c r="F47" s="945">
        <v>40</v>
      </c>
      <c r="G47" s="383">
        <v>10</v>
      </c>
      <c r="H47" s="709">
        <v>3.3</v>
      </c>
      <c r="I47" s="717">
        <v>4.0999999999999996</v>
      </c>
      <c r="J47" s="384">
        <v>102</v>
      </c>
      <c r="K47" s="383">
        <v>5</v>
      </c>
      <c r="L47" s="709">
        <v>3.8</v>
      </c>
      <c r="M47" s="718">
        <v>4.13</v>
      </c>
      <c r="N47" s="384">
        <v>82</v>
      </c>
      <c r="O47" s="424">
        <v>3</v>
      </c>
      <c r="P47" s="711">
        <v>4.33</v>
      </c>
      <c r="Q47" s="712">
        <v>4.03</v>
      </c>
      <c r="R47" s="61">
        <v>25</v>
      </c>
      <c r="S47" s="431">
        <v>1</v>
      </c>
      <c r="T47" s="713">
        <v>4</v>
      </c>
      <c r="U47" s="719">
        <v>3.83</v>
      </c>
      <c r="V47" s="61">
        <v>41</v>
      </c>
      <c r="W47" s="435"/>
      <c r="X47" s="714"/>
      <c r="Y47" s="715">
        <v>4.38</v>
      </c>
      <c r="Z47" s="61">
        <v>34</v>
      </c>
      <c r="AA47" s="373">
        <f t="shared" si="5"/>
        <v>324</v>
      </c>
      <c r="AC47" s="84"/>
      <c r="AD47" s="84"/>
      <c r="AF47" s="84"/>
    </row>
    <row r="48" spans="1:32" x14ac:dyDescent="0.25">
      <c r="A48" s="378">
        <v>18</v>
      </c>
      <c r="B48" s="670" t="s">
        <v>42</v>
      </c>
      <c r="C48" s="975"/>
      <c r="D48" s="976"/>
      <c r="E48" s="976">
        <v>3.93</v>
      </c>
      <c r="F48" s="977">
        <v>40</v>
      </c>
      <c r="G48" s="383">
        <v>7</v>
      </c>
      <c r="H48" s="709">
        <v>3.57</v>
      </c>
      <c r="I48" s="717">
        <v>4.0999999999999996</v>
      </c>
      <c r="J48" s="384">
        <v>94</v>
      </c>
      <c r="K48" s="383">
        <v>5</v>
      </c>
      <c r="L48" s="709">
        <v>4.2</v>
      </c>
      <c r="M48" s="718">
        <v>4.13</v>
      </c>
      <c r="N48" s="384">
        <v>41</v>
      </c>
      <c r="O48" s="424">
        <v>7</v>
      </c>
      <c r="P48" s="711">
        <v>3.86</v>
      </c>
      <c r="Q48" s="712">
        <v>4.03</v>
      </c>
      <c r="R48" s="61">
        <v>71</v>
      </c>
      <c r="S48" s="431">
        <v>5</v>
      </c>
      <c r="T48" s="713">
        <v>4</v>
      </c>
      <c r="U48" s="719">
        <v>3.83</v>
      </c>
      <c r="V48" s="61">
        <v>35</v>
      </c>
      <c r="W48" s="435"/>
      <c r="X48" s="714"/>
      <c r="Y48" s="715">
        <v>4.38</v>
      </c>
      <c r="Z48" s="61">
        <v>34</v>
      </c>
      <c r="AA48" s="373">
        <f t="shared" si="5"/>
        <v>315</v>
      </c>
      <c r="AC48" s="84"/>
      <c r="AD48" s="84"/>
      <c r="AF48" s="84"/>
    </row>
    <row r="49" spans="1:32" ht="15.75" thickBot="1" x14ac:dyDescent="0.3">
      <c r="A49" s="85">
        <v>19</v>
      </c>
      <c r="B49" s="700" t="s">
        <v>51</v>
      </c>
      <c r="C49" s="944"/>
      <c r="D49" s="717"/>
      <c r="E49" s="717">
        <v>3.93</v>
      </c>
      <c r="F49" s="945">
        <v>40</v>
      </c>
      <c r="G49" s="383">
        <v>10</v>
      </c>
      <c r="H49" s="709">
        <v>4.0999999999999996</v>
      </c>
      <c r="I49" s="717">
        <v>4.0999999999999996</v>
      </c>
      <c r="J49" s="384">
        <v>53</v>
      </c>
      <c r="K49" s="383">
        <v>8</v>
      </c>
      <c r="L49" s="709">
        <v>3.875</v>
      </c>
      <c r="M49" s="718">
        <v>4.13</v>
      </c>
      <c r="N49" s="384">
        <v>79</v>
      </c>
      <c r="O49" s="424">
        <v>12</v>
      </c>
      <c r="P49" s="711">
        <v>3.75</v>
      </c>
      <c r="Q49" s="712">
        <v>4.03</v>
      </c>
      <c r="R49" s="61">
        <v>80</v>
      </c>
      <c r="S49" s="431">
        <v>1</v>
      </c>
      <c r="T49" s="713">
        <v>4</v>
      </c>
      <c r="U49" s="719">
        <v>3.83</v>
      </c>
      <c r="V49" s="61">
        <v>42</v>
      </c>
      <c r="W49" s="435"/>
      <c r="X49" s="714"/>
      <c r="Y49" s="715">
        <v>4.38</v>
      </c>
      <c r="Z49" s="61">
        <v>34</v>
      </c>
      <c r="AA49" s="368">
        <f t="shared" si="5"/>
        <v>328</v>
      </c>
      <c r="AC49" s="84"/>
      <c r="AD49" s="84"/>
      <c r="AF49" s="84"/>
    </row>
    <row r="50" spans="1:32" ht="15.75" thickBot="1" x14ac:dyDescent="0.3">
      <c r="A50" s="349"/>
      <c r="B50" s="351" t="s">
        <v>139</v>
      </c>
      <c r="C50" s="683">
        <f>SUM(C51:C69)</f>
        <v>223</v>
      </c>
      <c r="D50" s="382">
        <f>AVERAGE(D51:D69)</f>
        <v>3.7976749999999999</v>
      </c>
      <c r="E50" s="382">
        <v>3.93</v>
      </c>
      <c r="F50" s="684"/>
      <c r="G50" s="683">
        <f>SUM(G51:G69)</f>
        <v>178</v>
      </c>
      <c r="H50" s="382">
        <f>AVERAGE(H51:H69)</f>
        <v>4.1511111111111108</v>
      </c>
      <c r="I50" s="695">
        <v>4.0999999999999996</v>
      </c>
      <c r="J50" s="684"/>
      <c r="K50" s="379">
        <f>SUM(K51:K69)</f>
        <v>153</v>
      </c>
      <c r="L50" s="382">
        <f>AVERAGE(L51:L69)</f>
        <v>4.0402222222222219</v>
      </c>
      <c r="M50" s="144">
        <f t="shared" ref="M50" si="6">$L$132</f>
        <v>4.13</v>
      </c>
      <c r="N50" s="352"/>
      <c r="O50" s="361">
        <f>SUM(O51:O69)</f>
        <v>195</v>
      </c>
      <c r="P50" s="353">
        <f>AVERAGE(P51:P69)</f>
        <v>3.9199999999999995</v>
      </c>
      <c r="Q50" s="353">
        <f t="shared" ref="Q50" si="7">$P$132</f>
        <v>4.03</v>
      </c>
      <c r="R50" s="362"/>
      <c r="S50" s="380">
        <f>SUM(S51:S69)</f>
        <v>166</v>
      </c>
      <c r="T50" s="354">
        <f>AVERAGE(T51:T69)</f>
        <v>3.7068421052631582</v>
      </c>
      <c r="U50" s="353">
        <f t="shared" ref="U50" si="8">$T$132</f>
        <v>3.83</v>
      </c>
      <c r="V50" s="362"/>
      <c r="W50" s="364">
        <f>SUM(W51:W69)</f>
        <v>37</v>
      </c>
      <c r="X50" s="356">
        <f>AVERAGE(X51:X69)</f>
        <v>4.5250000000000004</v>
      </c>
      <c r="Y50" s="381">
        <f t="shared" ref="Y50" si="9">$X$132</f>
        <v>4.38</v>
      </c>
      <c r="Z50" s="362"/>
      <c r="AA50" s="372"/>
      <c r="AC50" s="84"/>
      <c r="AD50" s="84"/>
      <c r="AF50" s="84"/>
    </row>
    <row r="51" spans="1:32" ht="15" customHeight="1" x14ac:dyDescent="0.25">
      <c r="A51" s="401">
        <v>1</v>
      </c>
      <c r="B51" s="197" t="s">
        <v>93</v>
      </c>
      <c r="C51" s="972"/>
      <c r="D51" s="973"/>
      <c r="E51" s="973">
        <v>3.93</v>
      </c>
      <c r="F51" s="974">
        <v>40</v>
      </c>
      <c r="G51" s="383">
        <v>35</v>
      </c>
      <c r="H51" s="731">
        <v>4.29</v>
      </c>
      <c r="I51" s="717">
        <v>4.0999999999999996</v>
      </c>
      <c r="J51" s="384">
        <v>36</v>
      </c>
      <c r="K51" s="383">
        <v>25</v>
      </c>
      <c r="L51" s="731">
        <v>4.4800000000000004</v>
      </c>
      <c r="M51" s="718">
        <v>4.13</v>
      </c>
      <c r="N51" s="384">
        <v>22</v>
      </c>
      <c r="O51" s="424">
        <v>29</v>
      </c>
      <c r="P51" s="711">
        <v>4.21</v>
      </c>
      <c r="Q51" s="712">
        <v>4.03</v>
      </c>
      <c r="R51" s="61">
        <v>31</v>
      </c>
      <c r="S51" s="431">
        <v>30</v>
      </c>
      <c r="T51" s="713">
        <v>3.9</v>
      </c>
      <c r="U51" s="719">
        <v>3.83</v>
      </c>
      <c r="V51" s="61">
        <v>45</v>
      </c>
      <c r="W51" s="436">
        <v>4</v>
      </c>
      <c r="X51" s="714">
        <v>5</v>
      </c>
      <c r="Y51" s="715">
        <v>4.38</v>
      </c>
      <c r="Z51" s="61">
        <v>1</v>
      </c>
      <c r="AA51" s="367">
        <f t="shared" si="5"/>
        <v>175</v>
      </c>
      <c r="AC51" s="84"/>
      <c r="AD51" s="84"/>
      <c r="AF51" s="84"/>
    </row>
    <row r="52" spans="1:32" ht="15" customHeight="1" x14ac:dyDescent="0.25">
      <c r="A52" s="448">
        <v>2</v>
      </c>
      <c r="B52" s="956" t="s">
        <v>165</v>
      </c>
      <c r="C52" s="944"/>
      <c r="D52" s="717"/>
      <c r="E52" s="717">
        <v>3.93</v>
      </c>
      <c r="F52" s="945">
        <v>40</v>
      </c>
      <c r="G52" s="383">
        <v>18</v>
      </c>
      <c r="H52" s="731">
        <v>4.17</v>
      </c>
      <c r="I52" s="717">
        <v>4.0999999999999996</v>
      </c>
      <c r="J52" s="384">
        <v>46</v>
      </c>
      <c r="K52" s="383">
        <v>13</v>
      </c>
      <c r="L52" s="731">
        <v>3.923</v>
      </c>
      <c r="M52" s="718">
        <v>4.13</v>
      </c>
      <c r="N52" s="384">
        <v>75</v>
      </c>
      <c r="O52" s="424">
        <v>8</v>
      </c>
      <c r="P52" s="711">
        <v>4.25</v>
      </c>
      <c r="Q52" s="712">
        <v>4.03</v>
      </c>
      <c r="R52" s="61">
        <v>29</v>
      </c>
      <c r="S52" s="431">
        <v>7</v>
      </c>
      <c r="T52" s="713">
        <v>4.57</v>
      </c>
      <c r="U52" s="719">
        <v>3.83</v>
      </c>
      <c r="V52" s="61">
        <v>6</v>
      </c>
      <c r="W52" s="436">
        <v>3</v>
      </c>
      <c r="X52" s="714">
        <v>4</v>
      </c>
      <c r="Y52" s="715">
        <v>4.38</v>
      </c>
      <c r="Z52" s="61">
        <v>24</v>
      </c>
      <c r="AA52" s="368">
        <f t="shared" si="5"/>
        <v>220</v>
      </c>
      <c r="AC52" s="84"/>
      <c r="AD52" s="84"/>
      <c r="AF52" s="84"/>
    </row>
    <row r="53" spans="1:32" ht="15" customHeight="1" x14ac:dyDescent="0.25">
      <c r="A53" s="402">
        <v>3</v>
      </c>
      <c r="B53" s="700" t="s">
        <v>94</v>
      </c>
      <c r="C53" s="944"/>
      <c r="D53" s="717"/>
      <c r="E53" s="717">
        <v>3.93</v>
      </c>
      <c r="F53" s="945">
        <v>40</v>
      </c>
      <c r="G53" s="383">
        <v>10</v>
      </c>
      <c r="H53" s="731">
        <v>4.5</v>
      </c>
      <c r="I53" s="717">
        <v>4.0999999999999996</v>
      </c>
      <c r="J53" s="384">
        <v>16</v>
      </c>
      <c r="K53" s="383">
        <v>10</v>
      </c>
      <c r="L53" s="731">
        <v>3.9</v>
      </c>
      <c r="M53" s="718">
        <v>4.13</v>
      </c>
      <c r="N53" s="384">
        <v>78</v>
      </c>
      <c r="O53" s="424">
        <v>17</v>
      </c>
      <c r="P53" s="711">
        <v>4.41</v>
      </c>
      <c r="Q53" s="712">
        <v>4.03</v>
      </c>
      <c r="R53" s="61">
        <v>17</v>
      </c>
      <c r="S53" s="431">
        <v>12</v>
      </c>
      <c r="T53" s="713">
        <v>3.92</v>
      </c>
      <c r="U53" s="719">
        <v>3.83</v>
      </c>
      <c r="V53" s="61">
        <v>44</v>
      </c>
      <c r="W53" s="436">
        <v>11</v>
      </c>
      <c r="X53" s="714">
        <v>4.0999999999999996</v>
      </c>
      <c r="Y53" s="715">
        <v>4.38</v>
      </c>
      <c r="Z53" s="61">
        <v>23</v>
      </c>
      <c r="AA53" s="368">
        <f t="shared" si="5"/>
        <v>218</v>
      </c>
      <c r="AC53" s="84"/>
      <c r="AD53" s="84"/>
      <c r="AF53" s="84"/>
    </row>
    <row r="54" spans="1:32" ht="15" customHeight="1" x14ac:dyDescent="0.25">
      <c r="A54" s="402">
        <v>4</v>
      </c>
      <c r="B54" s="700" t="s">
        <v>107</v>
      </c>
      <c r="C54" s="944"/>
      <c r="D54" s="717"/>
      <c r="E54" s="717">
        <v>3.93</v>
      </c>
      <c r="F54" s="945">
        <v>40</v>
      </c>
      <c r="G54" s="383">
        <v>27</v>
      </c>
      <c r="H54" s="731">
        <v>4.1100000000000003</v>
      </c>
      <c r="I54" s="717">
        <v>4.0999999999999996</v>
      </c>
      <c r="J54" s="384">
        <v>51</v>
      </c>
      <c r="K54" s="383">
        <v>11</v>
      </c>
      <c r="L54" s="731">
        <v>4</v>
      </c>
      <c r="M54" s="718">
        <v>4.13</v>
      </c>
      <c r="N54" s="384">
        <v>58</v>
      </c>
      <c r="O54" s="424">
        <v>26</v>
      </c>
      <c r="P54" s="711">
        <v>4.1900000000000004</v>
      </c>
      <c r="Q54" s="712">
        <v>4.03</v>
      </c>
      <c r="R54" s="61">
        <v>34</v>
      </c>
      <c r="S54" s="431">
        <v>23</v>
      </c>
      <c r="T54" s="713">
        <v>4.13</v>
      </c>
      <c r="U54" s="719">
        <v>3.83</v>
      </c>
      <c r="V54" s="61">
        <v>27</v>
      </c>
      <c r="W54" s="436">
        <v>1</v>
      </c>
      <c r="X54" s="714">
        <v>5</v>
      </c>
      <c r="Y54" s="715">
        <v>4.38</v>
      </c>
      <c r="Z54" s="61">
        <v>7</v>
      </c>
      <c r="AA54" s="368">
        <f t="shared" si="5"/>
        <v>217</v>
      </c>
      <c r="AC54" s="84"/>
      <c r="AD54" s="84"/>
      <c r="AF54" s="84"/>
    </row>
    <row r="55" spans="1:32" ht="15" customHeight="1" x14ac:dyDescent="0.25">
      <c r="A55" s="402">
        <v>5</v>
      </c>
      <c r="B55" s="700" t="s">
        <v>39</v>
      </c>
      <c r="C55" s="944"/>
      <c r="D55" s="717"/>
      <c r="E55" s="717">
        <v>3.93</v>
      </c>
      <c r="F55" s="945">
        <v>40</v>
      </c>
      <c r="G55" s="383">
        <v>9</v>
      </c>
      <c r="H55" s="731">
        <v>4.5599999999999996</v>
      </c>
      <c r="I55" s="717">
        <v>4.0999999999999996</v>
      </c>
      <c r="J55" s="384">
        <v>13</v>
      </c>
      <c r="K55" s="383">
        <v>12</v>
      </c>
      <c r="L55" s="731">
        <v>3</v>
      </c>
      <c r="M55" s="718">
        <v>4.13</v>
      </c>
      <c r="N55" s="384">
        <v>101</v>
      </c>
      <c r="O55" s="424">
        <v>12</v>
      </c>
      <c r="P55" s="711">
        <v>4</v>
      </c>
      <c r="Q55" s="712">
        <v>4.03</v>
      </c>
      <c r="R55" s="61">
        <v>53</v>
      </c>
      <c r="S55" s="431">
        <v>4</v>
      </c>
      <c r="T55" s="713">
        <v>3.75</v>
      </c>
      <c r="U55" s="719">
        <v>3.83</v>
      </c>
      <c r="V55" s="61">
        <v>60</v>
      </c>
      <c r="W55" s="436">
        <v>4</v>
      </c>
      <c r="X55" s="714">
        <v>4.5</v>
      </c>
      <c r="Y55" s="715">
        <v>4.38</v>
      </c>
      <c r="Z55" s="61">
        <v>15</v>
      </c>
      <c r="AA55" s="368">
        <f t="shared" si="5"/>
        <v>282</v>
      </c>
      <c r="AC55" s="84"/>
      <c r="AD55" s="84"/>
      <c r="AF55" s="84"/>
    </row>
    <row r="56" spans="1:32" ht="15" customHeight="1" x14ac:dyDescent="0.25">
      <c r="A56" s="402">
        <v>6</v>
      </c>
      <c r="B56" s="700" t="s">
        <v>38</v>
      </c>
      <c r="C56" s="944"/>
      <c r="D56" s="717"/>
      <c r="E56" s="717">
        <v>3.93</v>
      </c>
      <c r="F56" s="945">
        <v>40</v>
      </c>
      <c r="G56" s="383">
        <v>7</v>
      </c>
      <c r="H56" s="731">
        <v>4</v>
      </c>
      <c r="I56" s="717">
        <v>4.0999999999999996</v>
      </c>
      <c r="J56" s="384">
        <v>64</v>
      </c>
      <c r="K56" s="383">
        <v>10</v>
      </c>
      <c r="L56" s="731">
        <v>4</v>
      </c>
      <c r="M56" s="718">
        <v>4.13</v>
      </c>
      <c r="N56" s="384">
        <v>59</v>
      </c>
      <c r="O56" s="424">
        <v>14</v>
      </c>
      <c r="P56" s="711">
        <v>3.86</v>
      </c>
      <c r="Q56" s="712">
        <v>4.03</v>
      </c>
      <c r="R56" s="61">
        <v>69</v>
      </c>
      <c r="S56" s="431">
        <v>5</v>
      </c>
      <c r="T56" s="713">
        <v>3.6</v>
      </c>
      <c r="U56" s="719">
        <v>3.83</v>
      </c>
      <c r="V56" s="61">
        <v>68</v>
      </c>
      <c r="W56" s="436"/>
      <c r="X56" s="714"/>
      <c r="Y56" s="715">
        <v>4.38</v>
      </c>
      <c r="Z56" s="61">
        <v>34</v>
      </c>
      <c r="AA56" s="368">
        <f t="shared" si="5"/>
        <v>334</v>
      </c>
      <c r="AC56" s="84"/>
      <c r="AD56" s="84"/>
      <c r="AF56" s="84"/>
    </row>
    <row r="57" spans="1:32" ht="15" customHeight="1" x14ac:dyDescent="0.25">
      <c r="A57" s="402">
        <v>7</v>
      </c>
      <c r="B57" s="705" t="s">
        <v>147</v>
      </c>
      <c r="C57" s="954"/>
      <c r="D57" s="729"/>
      <c r="E57" s="729">
        <v>3.93</v>
      </c>
      <c r="F57" s="955">
        <v>40</v>
      </c>
      <c r="G57" s="383">
        <v>5</v>
      </c>
      <c r="H57" s="731">
        <v>4.5999999999999996</v>
      </c>
      <c r="I57" s="729">
        <v>4.0999999999999996</v>
      </c>
      <c r="J57" s="384">
        <v>9</v>
      </c>
      <c r="K57" s="383">
        <v>2</v>
      </c>
      <c r="L57" s="731">
        <v>4.5</v>
      </c>
      <c r="M57" s="730">
        <v>4.13</v>
      </c>
      <c r="N57" s="384">
        <v>21</v>
      </c>
      <c r="O57" s="424">
        <v>10</v>
      </c>
      <c r="P57" s="711">
        <v>4.4000000000000004</v>
      </c>
      <c r="Q57" s="712">
        <v>4.03</v>
      </c>
      <c r="R57" s="61">
        <v>18</v>
      </c>
      <c r="S57" s="431">
        <v>14</v>
      </c>
      <c r="T57" s="713">
        <v>4.57</v>
      </c>
      <c r="U57" s="719">
        <v>3.83</v>
      </c>
      <c r="V57" s="61">
        <v>5</v>
      </c>
      <c r="W57" s="436">
        <v>5</v>
      </c>
      <c r="X57" s="714">
        <v>4.8</v>
      </c>
      <c r="Y57" s="715">
        <v>4.38</v>
      </c>
      <c r="Z57" s="61">
        <v>10</v>
      </c>
      <c r="AA57" s="368">
        <f t="shared" si="5"/>
        <v>103</v>
      </c>
      <c r="AC57" s="84"/>
      <c r="AD57" s="84"/>
      <c r="AF57" s="84"/>
    </row>
    <row r="58" spans="1:32" ht="15" customHeight="1" x14ac:dyDescent="0.25">
      <c r="A58" s="402">
        <v>8</v>
      </c>
      <c r="B58" s="700" t="s">
        <v>41</v>
      </c>
      <c r="C58" s="944">
        <v>75</v>
      </c>
      <c r="D58" s="717">
        <v>3.8395999999999999</v>
      </c>
      <c r="E58" s="717">
        <v>3.93</v>
      </c>
      <c r="F58" s="945">
        <v>17</v>
      </c>
      <c r="G58" s="383">
        <v>15</v>
      </c>
      <c r="H58" s="731">
        <v>4</v>
      </c>
      <c r="I58" s="717">
        <v>4.0999999999999996</v>
      </c>
      <c r="J58" s="384">
        <v>59</v>
      </c>
      <c r="K58" s="383">
        <v>14</v>
      </c>
      <c r="L58" s="731">
        <v>4.0709999999999997</v>
      </c>
      <c r="M58" s="718">
        <v>4.13</v>
      </c>
      <c r="N58" s="384">
        <v>56</v>
      </c>
      <c r="O58" s="424">
        <v>12</v>
      </c>
      <c r="P58" s="711">
        <v>3.92</v>
      </c>
      <c r="Q58" s="712">
        <v>4.03</v>
      </c>
      <c r="R58" s="61">
        <v>67</v>
      </c>
      <c r="S58" s="431">
        <v>16</v>
      </c>
      <c r="T58" s="713">
        <v>4.5</v>
      </c>
      <c r="U58" s="719">
        <v>3.83</v>
      </c>
      <c r="V58" s="61">
        <v>9</v>
      </c>
      <c r="W58" s="436"/>
      <c r="X58" s="714"/>
      <c r="Y58" s="715">
        <v>4.38</v>
      </c>
      <c r="Z58" s="61">
        <v>34</v>
      </c>
      <c r="AA58" s="368">
        <f t="shared" si="5"/>
        <v>242</v>
      </c>
      <c r="AC58" s="84"/>
      <c r="AD58" s="84"/>
      <c r="AF58" s="84"/>
    </row>
    <row r="59" spans="1:32" ht="15" customHeight="1" x14ac:dyDescent="0.25">
      <c r="A59" s="402">
        <v>9</v>
      </c>
      <c r="B59" s="700" t="s">
        <v>90</v>
      </c>
      <c r="C59" s="944">
        <v>40</v>
      </c>
      <c r="D59" s="717">
        <v>4</v>
      </c>
      <c r="E59" s="717">
        <v>3.93</v>
      </c>
      <c r="F59" s="945">
        <v>13</v>
      </c>
      <c r="G59" s="383">
        <v>14</v>
      </c>
      <c r="H59" s="731">
        <v>3.5</v>
      </c>
      <c r="I59" s="717">
        <v>4.0999999999999996</v>
      </c>
      <c r="J59" s="384">
        <v>95</v>
      </c>
      <c r="K59" s="383">
        <v>5</v>
      </c>
      <c r="L59" s="731">
        <v>3.8</v>
      </c>
      <c r="M59" s="718">
        <v>4.13</v>
      </c>
      <c r="N59" s="384">
        <v>83</v>
      </c>
      <c r="O59" s="424">
        <v>6</v>
      </c>
      <c r="P59" s="711">
        <v>4</v>
      </c>
      <c r="Q59" s="712">
        <v>4.03</v>
      </c>
      <c r="R59" s="61">
        <v>55</v>
      </c>
      <c r="S59" s="431">
        <v>9</v>
      </c>
      <c r="T59" s="713">
        <v>3.56</v>
      </c>
      <c r="U59" s="719">
        <v>3.83</v>
      </c>
      <c r="V59" s="61">
        <v>74</v>
      </c>
      <c r="W59" s="436"/>
      <c r="X59" s="714"/>
      <c r="Y59" s="715">
        <v>4.38</v>
      </c>
      <c r="Z59" s="61">
        <v>34</v>
      </c>
      <c r="AA59" s="368">
        <f t="shared" si="5"/>
        <v>354</v>
      </c>
      <c r="AC59" s="84"/>
      <c r="AD59" s="84"/>
      <c r="AF59" s="84"/>
    </row>
    <row r="60" spans="1:32" ht="15" customHeight="1" x14ac:dyDescent="0.25">
      <c r="A60" s="402">
        <v>10</v>
      </c>
      <c r="B60" s="700" t="s">
        <v>74</v>
      </c>
      <c r="C60" s="944">
        <v>21</v>
      </c>
      <c r="D60" s="717">
        <v>3.1902000000000004</v>
      </c>
      <c r="E60" s="717">
        <v>3.93</v>
      </c>
      <c r="F60" s="945">
        <v>36</v>
      </c>
      <c r="G60" s="383">
        <v>1</v>
      </c>
      <c r="H60" s="731">
        <v>5</v>
      </c>
      <c r="I60" s="717">
        <v>4.0999999999999996</v>
      </c>
      <c r="J60" s="384">
        <v>2</v>
      </c>
      <c r="K60" s="383">
        <v>1</v>
      </c>
      <c r="L60" s="731">
        <v>4</v>
      </c>
      <c r="M60" s="718">
        <v>4.13</v>
      </c>
      <c r="N60" s="384">
        <v>72</v>
      </c>
      <c r="O60" s="424">
        <v>2</v>
      </c>
      <c r="P60" s="711">
        <v>4.5</v>
      </c>
      <c r="Q60" s="712">
        <v>4.03</v>
      </c>
      <c r="R60" s="61">
        <v>13</v>
      </c>
      <c r="S60" s="431">
        <v>1</v>
      </c>
      <c r="T60" s="713">
        <v>4</v>
      </c>
      <c r="U60" s="719">
        <v>3.83</v>
      </c>
      <c r="V60" s="61">
        <v>43</v>
      </c>
      <c r="W60" s="436"/>
      <c r="X60" s="714"/>
      <c r="Y60" s="715">
        <v>4.38</v>
      </c>
      <c r="Z60" s="61">
        <v>34</v>
      </c>
      <c r="AA60" s="368">
        <f t="shared" si="5"/>
        <v>200</v>
      </c>
      <c r="AC60" s="84"/>
      <c r="AD60" s="84"/>
      <c r="AF60" s="84"/>
    </row>
    <row r="61" spans="1:32" ht="15" customHeight="1" x14ac:dyDescent="0.25">
      <c r="A61" s="402">
        <v>11</v>
      </c>
      <c r="B61" s="702" t="s">
        <v>73</v>
      </c>
      <c r="C61" s="946"/>
      <c r="D61" s="722"/>
      <c r="E61" s="722">
        <v>3.93</v>
      </c>
      <c r="F61" s="947">
        <v>40</v>
      </c>
      <c r="G61" s="748"/>
      <c r="H61" s="721"/>
      <c r="I61" s="722">
        <v>4.0999999999999996</v>
      </c>
      <c r="J61" s="384">
        <v>110</v>
      </c>
      <c r="K61" s="383">
        <v>5</v>
      </c>
      <c r="L61" s="731">
        <v>3.8</v>
      </c>
      <c r="M61" s="723">
        <v>4.13</v>
      </c>
      <c r="N61" s="384">
        <v>84</v>
      </c>
      <c r="O61" s="424">
        <v>3</v>
      </c>
      <c r="P61" s="711">
        <v>3.67</v>
      </c>
      <c r="Q61" s="712">
        <v>4.03</v>
      </c>
      <c r="R61" s="61">
        <v>86</v>
      </c>
      <c r="S61" s="431">
        <v>2</v>
      </c>
      <c r="T61" s="713">
        <v>3.5</v>
      </c>
      <c r="U61" s="719">
        <v>3.83</v>
      </c>
      <c r="V61" s="61">
        <v>81</v>
      </c>
      <c r="W61" s="436"/>
      <c r="X61" s="714"/>
      <c r="Y61" s="715">
        <v>4.38</v>
      </c>
      <c r="Z61" s="61">
        <v>34</v>
      </c>
      <c r="AA61" s="368">
        <f t="shared" si="5"/>
        <v>435</v>
      </c>
      <c r="AC61" s="84"/>
      <c r="AD61" s="84"/>
      <c r="AF61" s="84"/>
    </row>
    <row r="62" spans="1:32" ht="15" customHeight="1" x14ac:dyDescent="0.25">
      <c r="A62" s="402">
        <v>12</v>
      </c>
      <c r="B62" s="703" t="s">
        <v>35</v>
      </c>
      <c r="C62" s="950"/>
      <c r="D62" s="726"/>
      <c r="E62" s="726">
        <v>3.93</v>
      </c>
      <c r="F62" s="951">
        <v>40</v>
      </c>
      <c r="G62" s="383">
        <v>1</v>
      </c>
      <c r="H62" s="731">
        <v>4</v>
      </c>
      <c r="I62" s="726">
        <v>4.0999999999999996</v>
      </c>
      <c r="J62" s="384">
        <v>74</v>
      </c>
      <c r="K62" s="391"/>
      <c r="L62" s="723"/>
      <c r="M62" s="723">
        <v>4.13</v>
      </c>
      <c r="N62" s="384">
        <v>108</v>
      </c>
      <c r="O62" s="424">
        <v>1</v>
      </c>
      <c r="P62" s="711">
        <v>3</v>
      </c>
      <c r="Q62" s="712">
        <v>4.03</v>
      </c>
      <c r="R62" s="61">
        <v>107</v>
      </c>
      <c r="S62" s="431">
        <v>1</v>
      </c>
      <c r="T62" s="713">
        <v>2</v>
      </c>
      <c r="U62" s="719">
        <v>3.83</v>
      </c>
      <c r="V62" s="61">
        <v>113</v>
      </c>
      <c r="W62" s="436"/>
      <c r="X62" s="714"/>
      <c r="Y62" s="715">
        <v>4.38</v>
      </c>
      <c r="Z62" s="61">
        <v>34</v>
      </c>
      <c r="AA62" s="368">
        <f t="shared" si="5"/>
        <v>476</v>
      </c>
      <c r="AC62" s="84"/>
      <c r="AD62" s="84"/>
      <c r="AF62" s="84"/>
    </row>
    <row r="63" spans="1:32" ht="15" customHeight="1" x14ac:dyDescent="0.25">
      <c r="A63" s="402">
        <v>13</v>
      </c>
      <c r="B63" s="706" t="s">
        <v>148</v>
      </c>
      <c r="C63" s="957"/>
      <c r="D63" s="735"/>
      <c r="E63" s="735">
        <v>3.93</v>
      </c>
      <c r="F63" s="958">
        <v>40</v>
      </c>
      <c r="G63" s="383">
        <v>6</v>
      </c>
      <c r="H63" s="734">
        <v>4.67</v>
      </c>
      <c r="I63" s="735">
        <v>4.0999999999999996</v>
      </c>
      <c r="J63" s="384">
        <v>7</v>
      </c>
      <c r="K63" s="383">
        <v>7</v>
      </c>
      <c r="L63" s="734">
        <v>4.5709999999999997</v>
      </c>
      <c r="M63" s="736">
        <v>4.13</v>
      </c>
      <c r="N63" s="384">
        <v>16</v>
      </c>
      <c r="O63" s="424">
        <v>18</v>
      </c>
      <c r="P63" s="737">
        <v>4.5</v>
      </c>
      <c r="Q63" s="712">
        <v>4.03</v>
      </c>
      <c r="R63" s="61">
        <v>9</v>
      </c>
      <c r="S63" s="431">
        <v>2</v>
      </c>
      <c r="T63" s="713">
        <v>3.5</v>
      </c>
      <c r="U63" s="719">
        <v>3.83</v>
      </c>
      <c r="V63" s="61">
        <v>82</v>
      </c>
      <c r="W63" s="436"/>
      <c r="X63" s="714"/>
      <c r="Y63" s="715">
        <v>4.38</v>
      </c>
      <c r="Z63" s="61">
        <v>34</v>
      </c>
      <c r="AA63" s="368">
        <f t="shared" si="5"/>
        <v>188</v>
      </c>
      <c r="AC63" s="84"/>
      <c r="AD63" s="84"/>
      <c r="AF63" s="84"/>
    </row>
    <row r="64" spans="1:32" ht="15" customHeight="1" x14ac:dyDescent="0.25">
      <c r="A64" s="402">
        <v>14</v>
      </c>
      <c r="B64" s="700" t="s">
        <v>91</v>
      </c>
      <c r="C64" s="944"/>
      <c r="D64" s="717"/>
      <c r="E64" s="717">
        <v>3.93</v>
      </c>
      <c r="F64" s="945">
        <v>40</v>
      </c>
      <c r="G64" s="383">
        <v>1</v>
      </c>
      <c r="H64" s="731">
        <v>5</v>
      </c>
      <c r="I64" s="717">
        <v>4.0999999999999996</v>
      </c>
      <c r="J64" s="384">
        <v>3</v>
      </c>
      <c r="K64" s="383">
        <v>1</v>
      </c>
      <c r="L64" s="731">
        <v>5</v>
      </c>
      <c r="M64" s="718">
        <v>4.13</v>
      </c>
      <c r="N64" s="384">
        <v>2</v>
      </c>
      <c r="O64" s="428">
        <v>2</v>
      </c>
      <c r="P64" s="711">
        <v>3</v>
      </c>
      <c r="Q64" s="712">
        <v>4.03</v>
      </c>
      <c r="R64" s="61">
        <v>105</v>
      </c>
      <c r="S64" s="431">
        <v>1</v>
      </c>
      <c r="T64" s="713">
        <v>2</v>
      </c>
      <c r="U64" s="719">
        <v>3.83</v>
      </c>
      <c r="V64" s="61">
        <v>114</v>
      </c>
      <c r="W64" s="436"/>
      <c r="X64" s="714"/>
      <c r="Y64" s="715">
        <v>4.38</v>
      </c>
      <c r="Z64" s="61">
        <v>34</v>
      </c>
      <c r="AA64" s="368">
        <f t="shared" si="5"/>
        <v>298</v>
      </c>
      <c r="AC64" s="84"/>
      <c r="AD64" s="84"/>
      <c r="AF64" s="84"/>
    </row>
    <row r="65" spans="1:32" ht="15" customHeight="1" x14ac:dyDescent="0.25">
      <c r="A65" s="402">
        <v>15</v>
      </c>
      <c r="B65" s="700" t="s">
        <v>36</v>
      </c>
      <c r="C65" s="944"/>
      <c r="D65" s="717"/>
      <c r="E65" s="717">
        <v>3.93</v>
      </c>
      <c r="F65" s="945">
        <v>40</v>
      </c>
      <c r="G65" s="383">
        <v>2</v>
      </c>
      <c r="H65" s="731">
        <v>4</v>
      </c>
      <c r="I65" s="717">
        <v>4.0999999999999996</v>
      </c>
      <c r="J65" s="384">
        <v>72</v>
      </c>
      <c r="K65" s="383">
        <v>2</v>
      </c>
      <c r="L65" s="731">
        <v>4</v>
      </c>
      <c r="M65" s="718">
        <v>4.13</v>
      </c>
      <c r="N65" s="384">
        <v>69</v>
      </c>
      <c r="O65" s="424">
        <v>8</v>
      </c>
      <c r="P65" s="711">
        <v>3.75</v>
      </c>
      <c r="Q65" s="712">
        <v>4.03</v>
      </c>
      <c r="R65" s="61">
        <v>81</v>
      </c>
      <c r="S65" s="431">
        <v>8</v>
      </c>
      <c r="T65" s="713">
        <v>4.13</v>
      </c>
      <c r="U65" s="719">
        <v>3.83</v>
      </c>
      <c r="V65" s="61">
        <v>28</v>
      </c>
      <c r="W65" s="436">
        <v>2</v>
      </c>
      <c r="X65" s="714">
        <v>4.5</v>
      </c>
      <c r="Y65" s="715">
        <v>4.38</v>
      </c>
      <c r="Z65" s="61">
        <v>16</v>
      </c>
      <c r="AA65" s="368">
        <f t="shared" si="5"/>
        <v>306</v>
      </c>
      <c r="AC65" s="84"/>
      <c r="AD65" s="84"/>
      <c r="AF65" s="84"/>
    </row>
    <row r="66" spans="1:32" ht="15" customHeight="1" x14ac:dyDescent="0.25">
      <c r="A66" s="402">
        <v>16</v>
      </c>
      <c r="B66" s="700" t="s">
        <v>37</v>
      </c>
      <c r="C66" s="944"/>
      <c r="D66" s="717"/>
      <c r="E66" s="717">
        <v>3.93</v>
      </c>
      <c r="F66" s="945">
        <v>40</v>
      </c>
      <c r="G66" s="383">
        <v>2</v>
      </c>
      <c r="H66" s="731">
        <v>3.5</v>
      </c>
      <c r="I66" s="717">
        <v>4.0999999999999996</v>
      </c>
      <c r="J66" s="384">
        <v>99</v>
      </c>
      <c r="K66" s="383">
        <v>7</v>
      </c>
      <c r="L66" s="731">
        <v>3.4289999999999998</v>
      </c>
      <c r="M66" s="718">
        <v>4.13</v>
      </c>
      <c r="N66" s="384">
        <v>95</v>
      </c>
      <c r="O66" s="424">
        <v>5</v>
      </c>
      <c r="P66" s="711">
        <v>3.2</v>
      </c>
      <c r="Q66" s="712">
        <v>4.03</v>
      </c>
      <c r="R66" s="61">
        <v>99</v>
      </c>
      <c r="S66" s="431">
        <v>4</v>
      </c>
      <c r="T66" s="713">
        <v>3.25</v>
      </c>
      <c r="U66" s="719">
        <v>3.83</v>
      </c>
      <c r="V66" s="61">
        <v>90</v>
      </c>
      <c r="W66" s="436"/>
      <c r="X66" s="714"/>
      <c r="Y66" s="715">
        <v>4.38</v>
      </c>
      <c r="Z66" s="61">
        <v>34</v>
      </c>
      <c r="AA66" s="368">
        <f t="shared" si="5"/>
        <v>457</v>
      </c>
      <c r="AC66" s="84"/>
      <c r="AD66" s="84"/>
      <c r="AF66" s="84"/>
    </row>
    <row r="67" spans="1:32" ht="15" customHeight="1" x14ac:dyDescent="0.25">
      <c r="A67" s="402">
        <v>17</v>
      </c>
      <c r="B67" s="700" t="s">
        <v>92</v>
      </c>
      <c r="C67" s="944"/>
      <c r="D67" s="717"/>
      <c r="E67" s="717">
        <v>3.93</v>
      </c>
      <c r="F67" s="945">
        <v>40</v>
      </c>
      <c r="G67" s="383">
        <v>1</v>
      </c>
      <c r="H67" s="731">
        <v>3</v>
      </c>
      <c r="I67" s="717">
        <v>4.0999999999999996</v>
      </c>
      <c r="J67" s="384">
        <v>108</v>
      </c>
      <c r="K67" s="383">
        <v>4</v>
      </c>
      <c r="L67" s="731">
        <v>4.25</v>
      </c>
      <c r="M67" s="718">
        <v>4.13</v>
      </c>
      <c r="N67" s="384">
        <v>37</v>
      </c>
      <c r="O67" s="424">
        <v>3</v>
      </c>
      <c r="P67" s="711">
        <v>4.67</v>
      </c>
      <c r="Q67" s="712">
        <v>4.03</v>
      </c>
      <c r="R67" s="61">
        <v>6</v>
      </c>
      <c r="S67" s="431">
        <v>2</v>
      </c>
      <c r="T67" s="713">
        <v>5</v>
      </c>
      <c r="U67" s="719">
        <v>3.83</v>
      </c>
      <c r="V67" s="61">
        <v>1</v>
      </c>
      <c r="W67" s="436"/>
      <c r="X67" s="714"/>
      <c r="Y67" s="715">
        <v>4.38</v>
      </c>
      <c r="Z67" s="61">
        <v>34</v>
      </c>
      <c r="AA67" s="368">
        <f t="shared" si="5"/>
        <v>226</v>
      </c>
      <c r="AC67" s="84"/>
      <c r="AD67" s="84"/>
      <c r="AF67" s="84"/>
    </row>
    <row r="68" spans="1:32" ht="15" customHeight="1" x14ac:dyDescent="0.25">
      <c r="A68" s="402">
        <v>18</v>
      </c>
      <c r="B68" s="700" t="s">
        <v>40</v>
      </c>
      <c r="C68" s="944">
        <v>87</v>
      </c>
      <c r="D68" s="717">
        <v>4.1608999999999998</v>
      </c>
      <c r="E68" s="717">
        <v>3.93</v>
      </c>
      <c r="F68" s="945">
        <v>5</v>
      </c>
      <c r="G68" s="383">
        <v>16</v>
      </c>
      <c r="H68" s="731">
        <v>4.1900000000000004</v>
      </c>
      <c r="I68" s="717">
        <v>4.0999999999999996</v>
      </c>
      <c r="J68" s="384">
        <v>45</v>
      </c>
      <c r="K68" s="383">
        <v>20</v>
      </c>
      <c r="L68" s="731">
        <v>4.25</v>
      </c>
      <c r="M68" s="718">
        <v>4.13</v>
      </c>
      <c r="N68" s="384">
        <v>35</v>
      </c>
      <c r="O68" s="424">
        <v>11</v>
      </c>
      <c r="P68" s="711">
        <v>3.82</v>
      </c>
      <c r="Q68" s="712">
        <v>4.03</v>
      </c>
      <c r="R68" s="61">
        <v>73</v>
      </c>
      <c r="S68" s="432">
        <v>20</v>
      </c>
      <c r="T68" s="713">
        <v>3.55</v>
      </c>
      <c r="U68" s="719">
        <v>3.83</v>
      </c>
      <c r="V68" s="61">
        <v>75</v>
      </c>
      <c r="W68" s="436">
        <v>7</v>
      </c>
      <c r="X68" s="714">
        <v>4.3</v>
      </c>
      <c r="Y68" s="715">
        <v>4.38</v>
      </c>
      <c r="Z68" s="61">
        <v>19</v>
      </c>
      <c r="AA68" s="369">
        <f t="shared" si="5"/>
        <v>252</v>
      </c>
      <c r="AC68" s="84"/>
      <c r="AD68" s="84"/>
      <c r="AF68" s="84"/>
    </row>
    <row r="69" spans="1:32" ht="15" customHeight="1" thickBot="1" x14ac:dyDescent="0.3">
      <c r="A69" s="403">
        <v>19</v>
      </c>
      <c r="B69" s="449" t="s">
        <v>33</v>
      </c>
      <c r="C69" s="984"/>
      <c r="D69" s="985"/>
      <c r="E69" s="985">
        <v>3.93</v>
      </c>
      <c r="F69" s="986">
        <v>40</v>
      </c>
      <c r="G69" s="383">
        <v>8</v>
      </c>
      <c r="H69" s="731">
        <v>3.63</v>
      </c>
      <c r="I69" s="732">
        <v>4.0999999999999996</v>
      </c>
      <c r="J69" s="384">
        <v>91</v>
      </c>
      <c r="K69" s="383">
        <v>4</v>
      </c>
      <c r="L69" s="731">
        <v>3.75</v>
      </c>
      <c r="M69" s="733">
        <v>4.13</v>
      </c>
      <c r="N69" s="384">
        <v>90</v>
      </c>
      <c r="O69" s="424">
        <v>8</v>
      </c>
      <c r="P69" s="711">
        <v>3.13</v>
      </c>
      <c r="Q69" s="712">
        <v>4.03</v>
      </c>
      <c r="R69" s="61">
        <v>101</v>
      </c>
      <c r="S69" s="431">
        <v>5</v>
      </c>
      <c r="T69" s="713">
        <v>3</v>
      </c>
      <c r="U69" s="719">
        <v>3.83</v>
      </c>
      <c r="V69" s="61">
        <v>103</v>
      </c>
      <c r="W69" s="436"/>
      <c r="X69" s="714"/>
      <c r="Y69" s="715">
        <v>4.38</v>
      </c>
      <c r="Z69" s="61">
        <v>34</v>
      </c>
      <c r="AA69" s="369">
        <f t="shared" si="5"/>
        <v>459</v>
      </c>
      <c r="AC69" s="84"/>
      <c r="AD69" s="84"/>
      <c r="AF69" s="84"/>
    </row>
    <row r="70" spans="1:32" ht="15" customHeight="1" thickBot="1" x14ac:dyDescent="0.3">
      <c r="A70" s="349"/>
      <c r="B70" s="351" t="s">
        <v>140</v>
      </c>
      <c r="C70" s="683">
        <f>SUM(C71:C86)</f>
        <v>294</v>
      </c>
      <c r="D70" s="382">
        <f>AVERAGE(D71:D86)</f>
        <v>3.7228250000000003</v>
      </c>
      <c r="E70" s="382">
        <v>3.93</v>
      </c>
      <c r="F70" s="684"/>
      <c r="G70" s="683">
        <f>SUM(G71:G86)</f>
        <v>122</v>
      </c>
      <c r="H70" s="382">
        <f>AVERAGE(H71:H86)</f>
        <v>3.9786666666666668</v>
      </c>
      <c r="I70" s="695">
        <v>4.0999999999999996</v>
      </c>
      <c r="J70" s="684"/>
      <c r="K70" s="379">
        <f>SUM(K71:K86)</f>
        <v>109</v>
      </c>
      <c r="L70" s="382">
        <f>AVERAGE(L71:L86)</f>
        <v>4.4198571428571425</v>
      </c>
      <c r="M70" s="144">
        <f t="shared" ref="M70:M87" si="10">$L$132</f>
        <v>4.13</v>
      </c>
      <c r="N70" s="352"/>
      <c r="O70" s="410">
        <f>SUM(O71:O86)</f>
        <v>103</v>
      </c>
      <c r="P70" s="353">
        <f>AVERAGE(P71:P86)</f>
        <v>4.0657142857142858</v>
      </c>
      <c r="Q70" s="353">
        <f t="shared" ref="Q70:Q87" si="11">$P$132</f>
        <v>4.03</v>
      </c>
      <c r="R70" s="362"/>
      <c r="S70" s="363">
        <f>SUM(S71:S86)</f>
        <v>104</v>
      </c>
      <c r="T70" s="354">
        <f>AVERAGE(T71:T86)</f>
        <v>3.4526666666666666</v>
      </c>
      <c r="U70" s="355">
        <f t="shared" ref="U70:U87" si="12">$T$132</f>
        <v>3.83</v>
      </c>
      <c r="V70" s="362"/>
      <c r="W70" s="379">
        <f>SUM(W71:W86)</f>
        <v>8</v>
      </c>
      <c r="X70" s="382">
        <f>AVERAGE(X71:X86)</f>
        <v>4.2</v>
      </c>
      <c r="Y70" s="381">
        <f t="shared" ref="Y70:Y87" si="13">$X$132</f>
        <v>4.38</v>
      </c>
      <c r="Z70" s="362"/>
      <c r="AA70" s="372"/>
      <c r="AC70" s="84"/>
      <c r="AD70" s="84"/>
      <c r="AF70" s="84"/>
    </row>
    <row r="71" spans="1:32" x14ac:dyDescent="0.25">
      <c r="A71" s="89">
        <v>1</v>
      </c>
      <c r="B71" s="195" t="s">
        <v>97</v>
      </c>
      <c r="C71" s="965"/>
      <c r="D71" s="751"/>
      <c r="E71" s="751">
        <v>3.93</v>
      </c>
      <c r="F71" s="943">
        <v>40</v>
      </c>
      <c r="G71" s="383">
        <v>14</v>
      </c>
      <c r="H71" s="709">
        <v>4.1399999999999997</v>
      </c>
      <c r="I71" s="738">
        <v>4.0999999999999996</v>
      </c>
      <c r="J71" s="384">
        <v>48</v>
      </c>
      <c r="K71" s="383">
        <v>12</v>
      </c>
      <c r="L71" s="709">
        <v>4.5830000000000002</v>
      </c>
      <c r="M71" s="710">
        <v>4.13</v>
      </c>
      <c r="N71" s="384">
        <v>15</v>
      </c>
      <c r="O71" s="428">
        <v>6</v>
      </c>
      <c r="P71" s="711">
        <v>4.17</v>
      </c>
      <c r="Q71" s="712">
        <v>4.03</v>
      </c>
      <c r="R71" s="61">
        <v>35</v>
      </c>
      <c r="S71" s="431">
        <v>5</v>
      </c>
      <c r="T71" s="713">
        <v>3.8</v>
      </c>
      <c r="U71" s="719">
        <v>3.83</v>
      </c>
      <c r="V71" s="61">
        <v>55</v>
      </c>
      <c r="W71" s="436"/>
      <c r="X71" s="714"/>
      <c r="Y71" s="715">
        <v>4.38</v>
      </c>
      <c r="Z71" s="61">
        <v>34</v>
      </c>
      <c r="AA71" s="369">
        <f t="shared" si="5"/>
        <v>227</v>
      </c>
      <c r="AC71" s="84"/>
      <c r="AD71" s="84"/>
      <c r="AF71" s="84"/>
    </row>
    <row r="72" spans="1:32" x14ac:dyDescent="0.25">
      <c r="A72" s="85">
        <v>2</v>
      </c>
      <c r="B72" s="698" t="s">
        <v>111</v>
      </c>
      <c r="C72" s="961">
        <v>75</v>
      </c>
      <c r="D72" s="738">
        <v>3.7734000000000001</v>
      </c>
      <c r="E72" s="738">
        <v>3.93</v>
      </c>
      <c r="F72" s="962">
        <v>19</v>
      </c>
      <c r="G72" s="383">
        <v>17</v>
      </c>
      <c r="H72" s="709">
        <v>4.41</v>
      </c>
      <c r="I72" s="738">
        <v>4.0999999999999996</v>
      </c>
      <c r="J72" s="384">
        <v>24</v>
      </c>
      <c r="K72" s="383">
        <v>11</v>
      </c>
      <c r="L72" s="709">
        <v>4.5449999999999999</v>
      </c>
      <c r="M72" s="710">
        <v>4.13</v>
      </c>
      <c r="N72" s="384">
        <v>17</v>
      </c>
      <c r="O72" s="428">
        <v>19</v>
      </c>
      <c r="P72" s="711">
        <v>4.21</v>
      </c>
      <c r="Q72" s="712">
        <v>4.03</v>
      </c>
      <c r="R72" s="61">
        <v>33</v>
      </c>
      <c r="S72" s="431">
        <v>18</v>
      </c>
      <c r="T72" s="713">
        <v>4.33</v>
      </c>
      <c r="U72" s="719">
        <v>3.83</v>
      </c>
      <c r="V72" s="61">
        <v>17</v>
      </c>
      <c r="W72" s="436">
        <v>1</v>
      </c>
      <c r="X72" s="714">
        <v>5</v>
      </c>
      <c r="Y72" s="715">
        <v>4.38</v>
      </c>
      <c r="Z72" s="61">
        <v>8</v>
      </c>
      <c r="AA72" s="368">
        <f t="shared" si="5"/>
        <v>118</v>
      </c>
      <c r="AC72" s="84"/>
      <c r="AD72" s="84"/>
      <c r="AF72" s="84"/>
    </row>
    <row r="73" spans="1:32" x14ac:dyDescent="0.25">
      <c r="A73" s="85">
        <v>3</v>
      </c>
      <c r="B73" s="698" t="s">
        <v>32</v>
      </c>
      <c r="C73" s="961"/>
      <c r="D73" s="738"/>
      <c r="E73" s="738">
        <v>3.93</v>
      </c>
      <c r="F73" s="962">
        <v>40</v>
      </c>
      <c r="G73" s="383">
        <v>4</v>
      </c>
      <c r="H73" s="709">
        <v>4.75</v>
      </c>
      <c r="I73" s="738">
        <v>4.0999999999999996</v>
      </c>
      <c r="J73" s="384">
        <v>4</v>
      </c>
      <c r="K73" s="383">
        <v>6</v>
      </c>
      <c r="L73" s="709">
        <v>4.3330000000000002</v>
      </c>
      <c r="M73" s="710">
        <v>4.13</v>
      </c>
      <c r="N73" s="384">
        <v>31</v>
      </c>
      <c r="O73" s="428">
        <v>13</v>
      </c>
      <c r="P73" s="711">
        <v>4.08</v>
      </c>
      <c r="Q73" s="712">
        <v>4.03</v>
      </c>
      <c r="R73" s="61">
        <v>47</v>
      </c>
      <c r="S73" s="431">
        <v>5</v>
      </c>
      <c r="T73" s="713">
        <v>3.6</v>
      </c>
      <c r="U73" s="719">
        <v>3.83</v>
      </c>
      <c r="V73" s="61">
        <v>69</v>
      </c>
      <c r="W73" s="436">
        <v>4</v>
      </c>
      <c r="X73" s="714">
        <v>3.8</v>
      </c>
      <c r="Y73" s="715">
        <v>4.38</v>
      </c>
      <c r="Z73" s="61">
        <v>31</v>
      </c>
      <c r="AA73" s="368">
        <f t="shared" si="5"/>
        <v>222</v>
      </c>
      <c r="AC73" s="84"/>
      <c r="AD73" s="84"/>
      <c r="AF73" s="84"/>
    </row>
    <row r="74" spans="1:32" x14ac:dyDescent="0.25">
      <c r="A74" s="85">
        <v>4</v>
      </c>
      <c r="B74" s="698" t="s">
        <v>29</v>
      </c>
      <c r="C74" s="961"/>
      <c r="D74" s="738"/>
      <c r="E74" s="738">
        <v>3.93</v>
      </c>
      <c r="F74" s="962">
        <v>40</v>
      </c>
      <c r="G74" s="383">
        <v>4</v>
      </c>
      <c r="H74" s="709">
        <v>4.5</v>
      </c>
      <c r="I74" s="738">
        <v>4.0999999999999996</v>
      </c>
      <c r="J74" s="384">
        <v>17</v>
      </c>
      <c r="K74" s="383">
        <v>3</v>
      </c>
      <c r="L74" s="709">
        <v>4.6660000000000004</v>
      </c>
      <c r="M74" s="710">
        <v>4.13</v>
      </c>
      <c r="N74" s="384">
        <v>8</v>
      </c>
      <c r="O74" s="428">
        <v>1</v>
      </c>
      <c r="P74" s="711">
        <v>5</v>
      </c>
      <c r="Q74" s="712">
        <v>4.03</v>
      </c>
      <c r="R74" s="61">
        <v>1</v>
      </c>
      <c r="S74" s="431">
        <v>7</v>
      </c>
      <c r="T74" s="713">
        <v>4.1399999999999997</v>
      </c>
      <c r="U74" s="719">
        <v>3.83</v>
      </c>
      <c r="V74" s="61">
        <v>26</v>
      </c>
      <c r="W74" s="436">
        <v>2</v>
      </c>
      <c r="X74" s="714">
        <v>4</v>
      </c>
      <c r="Y74" s="715">
        <v>4.38</v>
      </c>
      <c r="Z74" s="61">
        <v>25</v>
      </c>
      <c r="AA74" s="368">
        <f t="shared" si="5"/>
        <v>117</v>
      </c>
      <c r="AC74" s="84"/>
      <c r="AD74" s="84"/>
      <c r="AF74" s="84"/>
    </row>
    <row r="75" spans="1:32" x14ac:dyDescent="0.25">
      <c r="A75" s="85">
        <v>5</v>
      </c>
      <c r="B75" s="698" t="s">
        <v>30</v>
      </c>
      <c r="C75" s="961">
        <v>63</v>
      </c>
      <c r="D75" s="738">
        <v>3.7620000000000005</v>
      </c>
      <c r="E75" s="738">
        <v>3.93</v>
      </c>
      <c r="F75" s="962">
        <v>21</v>
      </c>
      <c r="G75" s="383">
        <v>11</v>
      </c>
      <c r="H75" s="709">
        <v>4.3600000000000003</v>
      </c>
      <c r="I75" s="738">
        <v>4.0999999999999996</v>
      </c>
      <c r="J75" s="384">
        <v>29</v>
      </c>
      <c r="K75" s="383">
        <v>6</v>
      </c>
      <c r="L75" s="709">
        <v>4.6660000000000004</v>
      </c>
      <c r="M75" s="710">
        <v>4.13</v>
      </c>
      <c r="N75" s="384">
        <v>6</v>
      </c>
      <c r="O75" s="428">
        <v>8</v>
      </c>
      <c r="P75" s="711">
        <v>4.25</v>
      </c>
      <c r="Q75" s="712">
        <v>4.03</v>
      </c>
      <c r="R75" s="61">
        <v>30</v>
      </c>
      <c r="S75" s="431">
        <v>8</v>
      </c>
      <c r="T75" s="713">
        <v>4.38</v>
      </c>
      <c r="U75" s="719">
        <v>3.83</v>
      </c>
      <c r="V75" s="61">
        <v>15</v>
      </c>
      <c r="W75" s="436"/>
      <c r="X75" s="714"/>
      <c r="Y75" s="715">
        <v>4.38</v>
      </c>
      <c r="Z75" s="61">
        <v>34</v>
      </c>
      <c r="AA75" s="368">
        <f t="shared" si="5"/>
        <v>135</v>
      </c>
      <c r="AC75" s="84"/>
      <c r="AD75" s="84"/>
      <c r="AF75" s="84"/>
    </row>
    <row r="76" spans="1:32" x14ac:dyDescent="0.25">
      <c r="A76" s="85">
        <v>6</v>
      </c>
      <c r="B76" s="707" t="s">
        <v>112</v>
      </c>
      <c r="C76" s="963"/>
      <c r="D76" s="739"/>
      <c r="E76" s="739">
        <v>3.93</v>
      </c>
      <c r="F76" s="964">
        <v>40</v>
      </c>
      <c r="G76" s="423"/>
      <c r="H76" s="710"/>
      <c r="I76" s="739">
        <v>4.0999999999999996</v>
      </c>
      <c r="J76" s="384">
        <v>110</v>
      </c>
      <c r="K76" s="423"/>
      <c r="L76" s="710"/>
      <c r="M76" s="710">
        <v>4.13</v>
      </c>
      <c r="N76" s="384">
        <v>108</v>
      </c>
      <c r="O76" s="428">
        <v>2</v>
      </c>
      <c r="P76" s="711">
        <v>3.5</v>
      </c>
      <c r="Q76" s="712">
        <v>4.03</v>
      </c>
      <c r="R76" s="61">
        <v>93</v>
      </c>
      <c r="S76" s="431">
        <v>6</v>
      </c>
      <c r="T76" s="713">
        <v>3.5</v>
      </c>
      <c r="U76" s="719">
        <v>3.83</v>
      </c>
      <c r="V76" s="61">
        <v>76</v>
      </c>
      <c r="W76" s="436"/>
      <c r="X76" s="714"/>
      <c r="Y76" s="715">
        <v>4.38</v>
      </c>
      <c r="Z76" s="61">
        <v>34</v>
      </c>
      <c r="AA76" s="368">
        <f t="shared" si="5"/>
        <v>461</v>
      </c>
      <c r="AC76" s="84"/>
      <c r="AD76" s="84"/>
      <c r="AF76" s="84"/>
    </row>
    <row r="77" spans="1:32" x14ac:dyDescent="0.25">
      <c r="A77" s="85">
        <v>7</v>
      </c>
      <c r="B77" s="698" t="s">
        <v>100</v>
      </c>
      <c r="C77" s="961"/>
      <c r="D77" s="738"/>
      <c r="E77" s="738">
        <v>3.93</v>
      </c>
      <c r="F77" s="962">
        <v>40</v>
      </c>
      <c r="G77" s="383">
        <v>2</v>
      </c>
      <c r="H77" s="709">
        <v>4</v>
      </c>
      <c r="I77" s="738">
        <v>4.0999999999999996</v>
      </c>
      <c r="J77" s="384">
        <v>73</v>
      </c>
      <c r="K77" s="383">
        <v>9</v>
      </c>
      <c r="L77" s="709">
        <v>4.2220000000000004</v>
      </c>
      <c r="M77" s="710">
        <v>4.13</v>
      </c>
      <c r="N77" s="384">
        <v>39</v>
      </c>
      <c r="O77" s="428">
        <v>7</v>
      </c>
      <c r="P77" s="711">
        <v>3.43</v>
      </c>
      <c r="Q77" s="712">
        <v>4.03</v>
      </c>
      <c r="R77" s="61">
        <v>94</v>
      </c>
      <c r="S77" s="431">
        <v>4</v>
      </c>
      <c r="T77" s="713">
        <v>2.25</v>
      </c>
      <c r="U77" s="719">
        <v>3.83</v>
      </c>
      <c r="V77" s="61">
        <v>111</v>
      </c>
      <c r="W77" s="436"/>
      <c r="X77" s="714"/>
      <c r="Y77" s="715">
        <v>4.38</v>
      </c>
      <c r="Z77" s="61">
        <v>34</v>
      </c>
      <c r="AA77" s="411">
        <f t="shared" si="5"/>
        <v>391</v>
      </c>
      <c r="AC77" s="84"/>
      <c r="AD77" s="84"/>
      <c r="AF77" s="84"/>
    </row>
    <row r="78" spans="1:32" x14ac:dyDescent="0.25">
      <c r="A78" s="85">
        <v>8</v>
      </c>
      <c r="B78" s="698" t="s">
        <v>98</v>
      </c>
      <c r="C78" s="961"/>
      <c r="D78" s="738"/>
      <c r="E78" s="738">
        <v>3.93</v>
      </c>
      <c r="F78" s="962">
        <v>40</v>
      </c>
      <c r="G78" s="383">
        <v>4</v>
      </c>
      <c r="H78" s="709">
        <v>4.25</v>
      </c>
      <c r="I78" s="738">
        <v>4.0999999999999996</v>
      </c>
      <c r="J78" s="384">
        <v>39</v>
      </c>
      <c r="K78" s="383">
        <v>2</v>
      </c>
      <c r="L78" s="709">
        <v>5</v>
      </c>
      <c r="M78" s="710">
        <v>4.13</v>
      </c>
      <c r="N78" s="384">
        <v>1</v>
      </c>
      <c r="O78" s="428"/>
      <c r="P78" s="711"/>
      <c r="Q78" s="712">
        <v>4.03</v>
      </c>
      <c r="R78" s="61">
        <v>112</v>
      </c>
      <c r="S78" s="431">
        <v>6</v>
      </c>
      <c r="T78" s="713">
        <v>3</v>
      </c>
      <c r="U78" s="719">
        <v>3.83</v>
      </c>
      <c r="V78" s="61">
        <v>102</v>
      </c>
      <c r="W78" s="436"/>
      <c r="X78" s="714"/>
      <c r="Y78" s="715">
        <v>4.38</v>
      </c>
      <c r="Z78" s="61">
        <v>34</v>
      </c>
      <c r="AA78" s="368">
        <f t="shared" si="5"/>
        <v>328</v>
      </c>
      <c r="AC78" s="84"/>
      <c r="AD78" s="84"/>
      <c r="AF78" s="84"/>
    </row>
    <row r="79" spans="1:32" x14ac:dyDescent="0.25">
      <c r="A79" s="85">
        <v>9</v>
      </c>
      <c r="B79" s="698" t="s">
        <v>99</v>
      </c>
      <c r="C79" s="961">
        <v>92</v>
      </c>
      <c r="D79" s="738">
        <v>3.2935000000000003</v>
      </c>
      <c r="E79" s="738">
        <v>3.93</v>
      </c>
      <c r="F79" s="962">
        <v>33</v>
      </c>
      <c r="G79" s="383">
        <v>17</v>
      </c>
      <c r="H79" s="709">
        <v>3.88</v>
      </c>
      <c r="I79" s="738">
        <v>4.0999999999999996</v>
      </c>
      <c r="J79" s="384">
        <v>80</v>
      </c>
      <c r="K79" s="383">
        <v>13</v>
      </c>
      <c r="L79" s="709">
        <v>4.3849999999999998</v>
      </c>
      <c r="M79" s="710">
        <v>4.13</v>
      </c>
      <c r="N79" s="384">
        <v>26</v>
      </c>
      <c r="O79" s="428">
        <v>14</v>
      </c>
      <c r="P79" s="711">
        <v>3.93</v>
      </c>
      <c r="Q79" s="712">
        <v>4.03</v>
      </c>
      <c r="R79" s="61">
        <v>65</v>
      </c>
      <c r="S79" s="431"/>
      <c r="T79" s="713"/>
      <c r="U79" s="719">
        <v>3.83</v>
      </c>
      <c r="V79" s="61">
        <v>115</v>
      </c>
      <c r="W79" s="436"/>
      <c r="X79" s="714"/>
      <c r="Y79" s="715">
        <v>4.38</v>
      </c>
      <c r="Z79" s="61">
        <v>34</v>
      </c>
      <c r="AA79" s="368">
        <f t="shared" si="5"/>
        <v>353</v>
      </c>
      <c r="AC79" s="84"/>
      <c r="AD79" s="84"/>
      <c r="AF79" s="84"/>
    </row>
    <row r="80" spans="1:32" x14ac:dyDescent="0.25">
      <c r="A80" s="85">
        <v>10</v>
      </c>
      <c r="B80" s="698" t="s">
        <v>25</v>
      </c>
      <c r="C80" s="961"/>
      <c r="D80" s="738"/>
      <c r="E80" s="738">
        <v>3.93</v>
      </c>
      <c r="F80" s="962">
        <v>40</v>
      </c>
      <c r="G80" s="383">
        <v>4</v>
      </c>
      <c r="H80" s="709">
        <v>3</v>
      </c>
      <c r="I80" s="738">
        <v>4.0999999999999996</v>
      </c>
      <c r="J80" s="384">
        <v>105</v>
      </c>
      <c r="K80" s="383">
        <v>1</v>
      </c>
      <c r="L80" s="709">
        <v>5</v>
      </c>
      <c r="M80" s="710">
        <v>4.13</v>
      </c>
      <c r="N80" s="384">
        <v>3</v>
      </c>
      <c r="O80" s="428"/>
      <c r="P80" s="711"/>
      <c r="Q80" s="712">
        <v>4.03</v>
      </c>
      <c r="R80" s="429">
        <v>112</v>
      </c>
      <c r="S80" s="431">
        <v>12</v>
      </c>
      <c r="T80" s="713">
        <v>3.58</v>
      </c>
      <c r="U80" s="719">
        <v>3.83</v>
      </c>
      <c r="V80" s="61">
        <v>71</v>
      </c>
      <c r="W80" s="436"/>
      <c r="X80" s="714"/>
      <c r="Y80" s="715">
        <v>4.38</v>
      </c>
      <c r="Z80" s="61">
        <v>34</v>
      </c>
      <c r="AA80" s="368">
        <f t="shared" ref="AA80:AA86" si="14">Z80+V80+R80+N80+J80+F80</f>
        <v>365</v>
      </c>
      <c r="AC80" s="84"/>
      <c r="AD80" s="84"/>
      <c r="AF80" s="84"/>
    </row>
    <row r="81" spans="1:32" x14ac:dyDescent="0.25">
      <c r="A81" s="85">
        <v>11</v>
      </c>
      <c r="B81" s="698" t="s">
        <v>108</v>
      </c>
      <c r="C81" s="961"/>
      <c r="D81" s="738"/>
      <c r="E81" s="738">
        <v>3.93</v>
      </c>
      <c r="F81" s="962">
        <v>40</v>
      </c>
      <c r="G81" s="383">
        <v>4</v>
      </c>
      <c r="H81" s="709">
        <v>4</v>
      </c>
      <c r="I81" s="738">
        <v>4.0999999999999996</v>
      </c>
      <c r="J81" s="384">
        <v>69</v>
      </c>
      <c r="K81" s="383">
        <v>6</v>
      </c>
      <c r="L81" s="709">
        <v>3.8330000000000002</v>
      </c>
      <c r="M81" s="710">
        <v>4.13</v>
      </c>
      <c r="N81" s="384">
        <v>81</v>
      </c>
      <c r="O81" s="428">
        <v>4</v>
      </c>
      <c r="P81" s="711">
        <v>4.5</v>
      </c>
      <c r="Q81" s="712">
        <v>4.03</v>
      </c>
      <c r="R81" s="61">
        <v>12</v>
      </c>
      <c r="S81" s="431">
        <v>4</v>
      </c>
      <c r="T81" s="713">
        <v>3</v>
      </c>
      <c r="U81" s="719">
        <v>3.83</v>
      </c>
      <c r="V81" s="61">
        <v>104</v>
      </c>
      <c r="W81" s="439">
        <v>1</v>
      </c>
      <c r="X81" s="714">
        <v>4</v>
      </c>
      <c r="Y81" s="715">
        <v>4.38</v>
      </c>
      <c r="Z81" s="61">
        <v>27</v>
      </c>
      <c r="AA81" s="368">
        <f t="shared" si="14"/>
        <v>333</v>
      </c>
      <c r="AC81" s="84"/>
      <c r="AD81" s="84"/>
      <c r="AF81" s="84"/>
    </row>
    <row r="82" spans="1:32" x14ac:dyDescent="0.25">
      <c r="A82" s="85">
        <v>12</v>
      </c>
      <c r="B82" s="707" t="s">
        <v>109</v>
      </c>
      <c r="C82" s="963"/>
      <c r="D82" s="739"/>
      <c r="E82" s="739">
        <v>3.93</v>
      </c>
      <c r="F82" s="964">
        <v>40</v>
      </c>
      <c r="G82" s="383">
        <v>1</v>
      </c>
      <c r="H82" s="709">
        <v>3</v>
      </c>
      <c r="I82" s="739">
        <v>4.0999999999999996</v>
      </c>
      <c r="J82" s="384">
        <v>109</v>
      </c>
      <c r="K82" s="423"/>
      <c r="L82" s="710"/>
      <c r="M82" s="710">
        <v>4.13</v>
      </c>
      <c r="N82" s="384">
        <v>108</v>
      </c>
      <c r="O82" s="428">
        <v>2</v>
      </c>
      <c r="P82" s="711">
        <v>4</v>
      </c>
      <c r="Q82" s="712">
        <v>4.03</v>
      </c>
      <c r="R82" s="61">
        <v>60</v>
      </c>
      <c r="S82" s="431">
        <v>6</v>
      </c>
      <c r="T82" s="713">
        <v>3.17</v>
      </c>
      <c r="U82" s="719">
        <v>3.83</v>
      </c>
      <c r="V82" s="61">
        <v>94</v>
      </c>
      <c r="W82" s="436"/>
      <c r="X82" s="714"/>
      <c r="Y82" s="715">
        <v>4.38</v>
      </c>
      <c r="Z82" s="61">
        <v>34</v>
      </c>
      <c r="AA82" s="368">
        <f t="shared" si="14"/>
        <v>445</v>
      </c>
      <c r="AC82" s="84"/>
      <c r="AD82" s="84"/>
      <c r="AF82" s="84"/>
    </row>
    <row r="83" spans="1:32" x14ac:dyDescent="0.25">
      <c r="A83" s="85">
        <v>13</v>
      </c>
      <c r="B83" s="698" t="s">
        <v>96</v>
      </c>
      <c r="C83" s="961">
        <v>64</v>
      </c>
      <c r="D83" s="738">
        <v>4.0623999999999993</v>
      </c>
      <c r="E83" s="738">
        <v>3.93</v>
      </c>
      <c r="F83" s="962">
        <v>10</v>
      </c>
      <c r="G83" s="383">
        <v>10</v>
      </c>
      <c r="H83" s="709">
        <v>4</v>
      </c>
      <c r="I83" s="738">
        <v>4.0999999999999996</v>
      </c>
      <c r="J83" s="384">
        <v>60</v>
      </c>
      <c r="K83" s="383">
        <v>14</v>
      </c>
      <c r="L83" s="709">
        <v>4.4290000000000003</v>
      </c>
      <c r="M83" s="710">
        <v>4.13</v>
      </c>
      <c r="N83" s="384">
        <v>24</v>
      </c>
      <c r="O83" s="428">
        <v>5</v>
      </c>
      <c r="P83" s="711">
        <v>4</v>
      </c>
      <c r="Q83" s="712">
        <v>4.03</v>
      </c>
      <c r="R83" s="61">
        <v>57</v>
      </c>
      <c r="S83" s="433">
        <v>9</v>
      </c>
      <c r="T83" s="740">
        <v>3.44</v>
      </c>
      <c r="U83" s="719">
        <v>3.83</v>
      </c>
      <c r="V83" s="61">
        <v>85</v>
      </c>
      <c r="W83" s="436"/>
      <c r="X83" s="714"/>
      <c r="Y83" s="715">
        <v>4.38</v>
      </c>
      <c r="Z83" s="61">
        <v>34</v>
      </c>
      <c r="AA83" s="451">
        <f t="shared" si="14"/>
        <v>270</v>
      </c>
      <c r="AC83" s="84"/>
      <c r="AD83" s="84"/>
      <c r="AF83" s="84"/>
    </row>
    <row r="84" spans="1:32" x14ac:dyDescent="0.25">
      <c r="A84" s="85">
        <v>14</v>
      </c>
      <c r="B84" s="698" t="s">
        <v>95</v>
      </c>
      <c r="C84" s="961"/>
      <c r="D84" s="738"/>
      <c r="E84" s="738">
        <v>3.93</v>
      </c>
      <c r="F84" s="962">
        <v>40</v>
      </c>
      <c r="G84" s="383">
        <v>15</v>
      </c>
      <c r="H84" s="756">
        <v>3.8</v>
      </c>
      <c r="I84" s="738">
        <v>4.0999999999999996</v>
      </c>
      <c r="J84" s="384">
        <v>85</v>
      </c>
      <c r="K84" s="383">
        <v>11</v>
      </c>
      <c r="L84" s="709">
        <v>4.0910000000000002</v>
      </c>
      <c r="M84" s="710">
        <v>4.13</v>
      </c>
      <c r="N84" s="384">
        <v>52</v>
      </c>
      <c r="O84" s="428">
        <v>6</v>
      </c>
      <c r="P84" s="711">
        <v>4.17</v>
      </c>
      <c r="Q84" s="712">
        <v>4.03</v>
      </c>
      <c r="R84" s="61">
        <v>36</v>
      </c>
      <c r="S84" s="431">
        <v>5</v>
      </c>
      <c r="T84" s="713">
        <v>2.6</v>
      </c>
      <c r="U84" s="719">
        <v>3.83</v>
      </c>
      <c r="V84" s="61">
        <v>109</v>
      </c>
      <c r="W84" s="436"/>
      <c r="X84" s="714"/>
      <c r="Y84" s="715">
        <v>4.38</v>
      </c>
      <c r="Z84" s="61">
        <v>34</v>
      </c>
      <c r="AA84" s="368">
        <f t="shared" si="14"/>
        <v>356</v>
      </c>
      <c r="AC84" s="84"/>
      <c r="AD84" s="84"/>
      <c r="AF84" s="84"/>
    </row>
    <row r="85" spans="1:32" x14ac:dyDescent="0.25">
      <c r="A85" s="85">
        <v>15</v>
      </c>
      <c r="B85" s="661" t="s">
        <v>28</v>
      </c>
      <c r="C85" s="987"/>
      <c r="D85" s="988"/>
      <c r="E85" s="988">
        <v>3.93</v>
      </c>
      <c r="F85" s="989">
        <v>40</v>
      </c>
      <c r="G85" s="383">
        <v>8</v>
      </c>
      <c r="H85" s="709">
        <v>3.88</v>
      </c>
      <c r="I85" s="738">
        <v>4.0999999999999996</v>
      </c>
      <c r="J85" s="384">
        <v>81</v>
      </c>
      <c r="K85" s="383">
        <v>8</v>
      </c>
      <c r="L85" s="709">
        <v>4.125</v>
      </c>
      <c r="M85" s="710">
        <v>4.13</v>
      </c>
      <c r="N85" s="384">
        <v>47</v>
      </c>
      <c r="O85" s="428">
        <v>9</v>
      </c>
      <c r="P85" s="711">
        <v>4.1100000000000003</v>
      </c>
      <c r="Q85" s="712">
        <v>4.03</v>
      </c>
      <c r="R85" s="61">
        <v>42</v>
      </c>
      <c r="S85" s="431">
        <v>2</v>
      </c>
      <c r="T85" s="713">
        <v>3</v>
      </c>
      <c r="U85" s="719">
        <v>3.83</v>
      </c>
      <c r="V85" s="61">
        <v>106</v>
      </c>
      <c r="W85" s="436"/>
      <c r="X85" s="714"/>
      <c r="Y85" s="715">
        <v>4.38</v>
      </c>
      <c r="Z85" s="61">
        <v>34</v>
      </c>
      <c r="AA85" s="411">
        <f t="shared" si="14"/>
        <v>350</v>
      </c>
      <c r="AC85" s="84"/>
      <c r="AD85" s="84"/>
      <c r="AF85" s="84"/>
    </row>
    <row r="86" spans="1:32" ht="15.75" thickBot="1" x14ac:dyDescent="0.3">
      <c r="A86" s="378">
        <v>16</v>
      </c>
      <c r="B86" s="708" t="s">
        <v>31</v>
      </c>
      <c r="C86" s="990"/>
      <c r="D86" s="991"/>
      <c r="E86" s="991">
        <v>3.93</v>
      </c>
      <c r="F86" s="992">
        <v>40</v>
      </c>
      <c r="G86" s="383">
        <v>7</v>
      </c>
      <c r="H86" s="709">
        <v>3.71</v>
      </c>
      <c r="I86" s="738">
        <v>4.0999999999999996</v>
      </c>
      <c r="J86" s="384">
        <v>88</v>
      </c>
      <c r="K86" s="383">
        <v>7</v>
      </c>
      <c r="L86" s="709">
        <v>4</v>
      </c>
      <c r="M86" s="710">
        <v>4.13</v>
      </c>
      <c r="N86" s="384">
        <v>61</v>
      </c>
      <c r="O86" s="428">
        <v>7</v>
      </c>
      <c r="P86" s="711">
        <v>3.57</v>
      </c>
      <c r="Q86" s="712">
        <v>4.03</v>
      </c>
      <c r="R86" s="61">
        <v>88</v>
      </c>
      <c r="S86" s="431">
        <v>7</v>
      </c>
      <c r="T86" s="713">
        <v>4</v>
      </c>
      <c r="U86" s="719">
        <v>3.83</v>
      </c>
      <c r="V86" s="61">
        <v>34</v>
      </c>
      <c r="W86" s="436"/>
      <c r="X86" s="714"/>
      <c r="Y86" s="715">
        <v>4.38</v>
      </c>
      <c r="Z86" s="61">
        <v>34</v>
      </c>
      <c r="AA86" s="452">
        <f t="shared" si="14"/>
        <v>345</v>
      </c>
      <c r="AC86" s="84"/>
      <c r="AD86" s="84"/>
      <c r="AF86" s="84"/>
    </row>
    <row r="87" spans="1:32" ht="15.75" thickBot="1" x14ac:dyDescent="0.3">
      <c r="A87" s="349"/>
      <c r="B87" s="357" t="s">
        <v>150</v>
      </c>
      <c r="C87" s="687">
        <f>SUM(C88:C118)</f>
        <v>861</v>
      </c>
      <c r="D87" s="418">
        <f>AVERAGE(D88:D118)</f>
        <v>3.7579857142857143</v>
      </c>
      <c r="E87" s="418">
        <v>3.93</v>
      </c>
      <c r="F87" s="688"/>
      <c r="G87" s="687">
        <f>SUM(G88:G118)</f>
        <v>418</v>
      </c>
      <c r="H87" s="418">
        <f>AVERAGE(H88:H118)</f>
        <v>4.0920689655172415</v>
      </c>
      <c r="I87" s="697">
        <v>4.0999999999999996</v>
      </c>
      <c r="J87" s="688"/>
      <c r="K87" s="359">
        <f>SUM(K88:K118)</f>
        <v>422</v>
      </c>
      <c r="L87" s="418">
        <f>AVERAGE(L88:L118)</f>
        <v>4.0504586206896551</v>
      </c>
      <c r="M87" s="149">
        <f t="shared" si="10"/>
        <v>4.13</v>
      </c>
      <c r="N87" s="360"/>
      <c r="O87" s="410">
        <f>SUM(O88:O118)</f>
        <v>374</v>
      </c>
      <c r="P87" s="353">
        <f>AVERAGE(P88:P118)</f>
        <v>3.9593103448275864</v>
      </c>
      <c r="Q87" s="353">
        <f t="shared" si="11"/>
        <v>4.03</v>
      </c>
      <c r="R87" s="362"/>
      <c r="S87" s="363">
        <f>SUM(S88:S118)</f>
        <v>369</v>
      </c>
      <c r="T87" s="354">
        <f>AVERAGE(T88:T118)</f>
        <v>3.7568965517241368</v>
      </c>
      <c r="U87" s="355">
        <f t="shared" si="12"/>
        <v>3.83</v>
      </c>
      <c r="V87" s="362"/>
      <c r="W87" s="397">
        <f>SUM(W88:W118)</f>
        <v>11</v>
      </c>
      <c r="X87" s="356">
        <f>AVERAGE(X88:X118)</f>
        <v>4.166666666666667</v>
      </c>
      <c r="Y87" s="381">
        <f t="shared" si="13"/>
        <v>4.38</v>
      </c>
      <c r="Z87" s="362"/>
      <c r="AA87" s="372"/>
      <c r="AC87" s="84"/>
      <c r="AD87" s="84"/>
      <c r="AF87" s="84"/>
    </row>
    <row r="88" spans="1:32" x14ac:dyDescent="0.25">
      <c r="A88" s="89">
        <v>1</v>
      </c>
      <c r="B88" s="698" t="s">
        <v>7</v>
      </c>
      <c r="C88" s="961">
        <v>71</v>
      </c>
      <c r="D88" s="738">
        <v>3.6197000000000004</v>
      </c>
      <c r="E88" s="738">
        <v>3.93</v>
      </c>
      <c r="F88" s="962">
        <v>28</v>
      </c>
      <c r="G88" s="383">
        <v>4</v>
      </c>
      <c r="H88" s="709">
        <v>4.75</v>
      </c>
      <c r="I88" s="738">
        <v>4.0999999999999996</v>
      </c>
      <c r="J88" s="384">
        <v>5</v>
      </c>
      <c r="K88" s="383">
        <v>5</v>
      </c>
      <c r="L88" s="709">
        <v>4.4000000000000004</v>
      </c>
      <c r="M88" s="710">
        <v>4.13</v>
      </c>
      <c r="N88" s="384">
        <v>25</v>
      </c>
      <c r="O88" s="424">
        <v>7</v>
      </c>
      <c r="P88" s="711">
        <v>4.71</v>
      </c>
      <c r="Q88" s="712">
        <v>4.03</v>
      </c>
      <c r="R88" s="61">
        <v>4</v>
      </c>
      <c r="S88" s="431">
        <v>8</v>
      </c>
      <c r="T88" s="713">
        <v>4.63</v>
      </c>
      <c r="U88" s="719">
        <v>3.83</v>
      </c>
      <c r="V88" s="61">
        <v>4</v>
      </c>
      <c r="W88" s="435">
        <v>2</v>
      </c>
      <c r="X88" s="714">
        <v>5</v>
      </c>
      <c r="Y88" s="715">
        <v>4.38</v>
      </c>
      <c r="Z88" s="61">
        <v>4</v>
      </c>
      <c r="AA88" s="367">
        <f t="shared" ref="AA88:AA130" si="15">Z88+V88+R88+N88+J88+F88</f>
        <v>70</v>
      </c>
      <c r="AC88" s="84"/>
      <c r="AD88" s="84"/>
      <c r="AF88" s="84"/>
    </row>
    <row r="89" spans="1:32" x14ac:dyDescent="0.25">
      <c r="A89" s="85">
        <v>2</v>
      </c>
      <c r="B89" s="698" t="s">
        <v>72</v>
      </c>
      <c r="C89" s="961"/>
      <c r="D89" s="738"/>
      <c r="E89" s="738">
        <v>3.93</v>
      </c>
      <c r="F89" s="962">
        <v>40</v>
      </c>
      <c r="G89" s="383">
        <v>5</v>
      </c>
      <c r="H89" s="709">
        <v>3.4</v>
      </c>
      <c r="I89" s="738">
        <v>4.0999999999999996</v>
      </c>
      <c r="J89" s="384">
        <v>101</v>
      </c>
      <c r="K89" s="383">
        <v>6</v>
      </c>
      <c r="L89" s="709">
        <v>3.6659999999999999</v>
      </c>
      <c r="M89" s="710">
        <v>4.13</v>
      </c>
      <c r="N89" s="384">
        <v>92</v>
      </c>
      <c r="O89" s="424">
        <v>6</v>
      </c>
      <c r="P89" s="711">
        <v>4</v>
      </c>
      <c r="Q89" s="712">
        <v>4.03</v>
      </c>
      <c r="R89" s="61">
        <v>56</v>
      </c>
      <c r="S89" s="431">
        <v>5</v>
      </c>
      <c r="T89" s="713">
        <v>3.6</v>
      </c>
      <c r="U89" s="719">
        <v>3.83</v>
      </c>
      <c r="V89" s="61">
        <v>70</v>
      </c>
      <c r="W89" s="435"/>
      <c r="X89" s="714"/>
      <c r="Y89" s="715">
        <v>4.38</v>
      </c>
      <c r="Z89" s="61">
        <v>34</v>
      </c>
      <c r="AA89" s="368">
        <f t="shared" si="15"/>
        <v>393</v>
      </c>
      <c r="AC89" s="84"/>
      <c r="AD89" s="84"/>
      <c r="AF89" s="84"/>
    </row>
    <row r="90" spans="1:32" x14ac:dyDescent="0.25">
      <c r="A90" s="85">
        <v>3</v>
      </c>
      <c r="B90" s="698" t="s">
        <v>9</v>
      </c>
      <c r="C90" s="961"/>
      <c r="D90" s="738"/>
      <c r="E90" s="738">
        <v>3.93</v>
      </c>
      <c r="F90" s="962">
        <v>40</v>
      </c>
      <c r="G90" s="383">
        <v>12</v>
      </c>
      <c r="H90" s="709">
        <v>4.58</v>
      </c>
      <c r="I90" s="738">
        <v>4.0999999999999996</v>
      </c>
      <c r="J90" s="384">
        <v>11</v>
      </c>
      <c r="K90" s="383">
        <v>12</v>
      </c>
      <c r="L90" s="709">
        <v>4.0830000000000002</v>
      </c>
      <c r="M90" s="710">
        <v>4.13</v>
      </c>
      <c r="N90" s="384">
        <v>55</v>
      </c>
      <c r="O90" s="424">
        <v>14</v>
      </c>
      <c r="P90" s="711">
        <v>4.29</v>
      </c>
      <c r="Q90" s="712">
        <v>4.03</v>
      </c>
      <c r="R90" s="61">
        <v>28</v>
      </c>
      <c r="S90" s="431">
        <v>11</v>
      </c>
      <c r="T90" s="713">
        <v>4</v>
      </c>
      <c r="U90" s="719">
        <v>3.83</v>
      </c>
      <c r="V90" s="61">
        <v>33</v>
      </c>
      <c r="W90" s="435">
        <v>2</v>
      </c>
      <c r="X90" s="714">
        <v>4.5</v>
      </c>
      <c r="Y90" s="715">
        <v>4.38</v>
      </c>
      <c r="Z90" s="61">
        <v>17</v>
      </c>
      <c r="AA90" s="368">
        <f t="shared" si="15"/>
        <v>184</v>
      </c>
      <c r="AC90" s="84"/>
      <c r="AD90" s="84"/>
      <c r="AF90" s="84"/>
    </row>
    <row r="91" spans="1:32" x14ac:dyDescent="0.25">
      <c r="A91" s="85">
        <v>4</v>
      </c>
      <c r="B91" s="698" t="s">
        <v>21</v>
      </c>
      <c r="C91" s="961"/>
      <c r="D91" s="738"/>
      <c r="E91" s="738">
        <v>3.93</v>
      </c>
      <c r="F91" s="962">
        <v>40</v>
      </c>
      <c r="G91" s="383">
        <v>10</v>
      </c>
      <c r="H91" s="709">
        <v>4.4000000000000004</v>
      </c>
      <c r="I91" s="738">
        <v>4.0999999999999996</v>
      </c>
      <c r="J91" s="384">
        <v>27</v>
      </c>
      <c r="K91" s="383">
        <v>8</v>
      </c>
      <c r="L91" s="709">
        <v>4.625</v>
      </c>
      <c r="M91" s="710">
        <v>4.13</v>
      </c>
      <c r="N91" s="384">
        <v>11</v>
      </c>
      <c r="O91" s="424">
        <v>12</v>
      </c>
      <c r="P91" s="711">
        <v>4.42</v>
      </c>
      <c r="Q91" s="712">
        <v>4.03</v>
      </c>
      <c r="R91" s="61">
        <v>14</v>
      </c>
      <c r="S91" s="431">
        <v>15</v>
      </c>
      <c r="T91" s="713">
        <v>3.67</v>
      </c>
      <c r="U91" s="719">
        <v>3.83</v>
      </c>
      <c r="V91" s="61">
        <v>61</v>
      </c>
      <c r="W91" s="435"/>
      <c r="X91" s="714"/>
      <c r="Y91" s="715">
        <v>4.38</v>
      </c>
      <c r="Z91" s="61">
        <v>34</v>
      </c>
      <c r="AA91" s="368">
        <f t="shared" si="15"/>
        <v>187</v>
      </c>
      <c r="AC91" s="84"/>
      <c r="AD91" s="84"/>
      <c r="AF91" s="84"/>
    </row>
    <row r="92" spans="1:32" x14ac:dyDescent="0.25">
      <c r="A92" s="85">
        <v>5</v>
      </c>
      <c r="B92" s="698" t="s">
        <v>12</v>
      </c>
      <c r="C92" s="961"/>
      <c r="D92" s="738"/>
      <c r="E92" s="738">
        <v>3.93</v>
      </c>
      <c r="F92" s="962">
        <v>40</v>
      </c>
      <c r="G92" s="383">
        <v>32</v>
      </c>
      <c r="H92" s="709">
        <v>4.59</v>
      </c>
      <c r="I92" s="738">
        <v>4.0999999999999996</v>
      </c>
      <c r="J92" s="384">
        <v>10</v>
      </c>
      <c r="K92" s="383">
        <v>21</v>
      </c>
      <c r="L92" s="709">
        <v>4.7619999999999996</v>
      </c>
      <c r="M92" s="710">
        <v>4.13</v>
      </c>
      <c r="N92" s="384">
        <v>4</v>
      </c>
      <c r="O92" s="424">
        <v>32</v>
      </c>
      <c r="P92" s="711">
        <v>3.94</v>
      </c>
      <c r="Q92" s="712">
        <v>4.03</v>
      </c>
      <c r="R92" s="61">
        <v>64</v>
      </c>
      <c r="S92" s="431">
        <v>19</v>
      </c>
      <c r="T92" s="713">
        <v>3.89</v>
      </c>
      <c r="U92" s="719">
        <v>3.83</v>
      </c>
      <c r="V92" s="61">
        <v>48</v>
      </c>
      <c r="W92" s="435"/>
      <c r="X92" s="714"/>
      <c r="Y92" s="715">
        <v>4.38</v>
      </c>
      <c r="Z92" s="61">
        <v>34</v>
      </c>
      <c r="AA92" s="368">
        <f t="shared" si="15"/>
        <v>200</v>
      </c>
      <c r="AC92" s="84"/>
      <c r="AD92" s="84"/>
      <c r="AF92" s="84"/>
    </row>
    <row r="93" spans="1:32" x14ac:dyDescent="0.25">
      <c r="A93" s="85">
        <v>6</v>
      </c>
      <c r="B93" s="698" t="s">
        <v>14</v>
      </c>
      <c r="C93" s="961"/>
      <c r="D93" s="738"/>
      <c r="E93" s="738">
        <v>3.93</v>
      </c>
      <c r="F93" s="962">
        <v>40</v>
      </c>
      <c r="G93" s="383">
        <v>6</v>
      </c>
      <c r="H93" s="709">
        <v>3.83</v>
      </c>
      <c r="I93" s="738">
        <v>4.0999999999999996</v>
      </c>
      <c r="J93" s="384">
        <v>83</v>
      </c>
      <c r="K93" s="383">
        <v>14</v>
      </c>
      <c r="L93" s="709">
        <v>3.0710000000000002</v>
      </c>
      <c r="M93" s="710">
        <v>4.13</v>
      </c>
      <c r="N93" s="384">
        <v>100</v>
      </c>
      <c r="O93" s="424">
        <v>11</v>
      </c>
      <c r="P93" s="711">
        <v>3.64</v>
      </c>
      <c r="Q93" s="712">
        <v>4.03</v>
      </c>
      <c r="R93" s="61">
        <v>87</v>
      </c>
      <c r="S93" s="431">
        <v>9</v>
      </c>
      <c r="T93" s="713">
        <v>3.78</v>
      </c>
      <c r="U93" s="719">
        <v>3.83</v>
      </c>
      <c r="V93" s="61">
        <v>56</v>
      </c>
      <c r="W93" s="435"/>
      <c r="X93" s="714"/>
      <c r="Y93" s="715">
        <v>4.38</v>
      </c>
      <c r="Z93" s="61">
        <v>34</v>
      </c>
      <c r="AA93" s="368">
        <f t="shared" si="15"/>
        <v>400</v>
      </c>
      <c r="AC93" s="84"/>
      <c r="AD93" s="84"/>
      <c r="AF93" s="84"/>
    </row>
    <row r="94" spans="1:32" x14ac:dyDescent="0.25">
      <c r="A94" s="85">
        <v>7</v>
      </c>
      <c r="B94" s="698" t="s">
        <v>19</v>
      </c>
      <c r="C94" s="961"/>
      <c r="D94" s="738"/>
      <c r="E94" s="738">
        <v>3.93</v>
      </c>
      <c r="F94" s="962">
        <v>40</v>
      </c>
      <c r="G94" s="383">
        <v>30</v>
      </c>
      <c r="H94" s="709">
        <v>4.03</v>
      </c>
      <c r="I94" s="738">
        <v>4.0999999999999996</v>
      </c>
      <c r="J94" s="384">
        <v>58</v>
      </c>
      <c r="K94" s="383">
        <v>16</v>
      </c>
      <c r="L94" s="709">
        <v>4.125</v>
      </c>
      <c r="M94" s="710">
        <v>4.13</v>
      </c>
      <c r="N94" s="384">
        <v>46</v>
      </c>
      <c r="O94" s="424">
        <v>20</v>
      </c>
      <c r="P94" s="711">
        <v>4</v>
      </c>
      <c r="Q94" s="712">
        <v>4.03</v>
      </c>
      <c r="R94" s="61">
        <v>49</v>
      </c>
      <c r="S94" s="431">
        <v>15</v>
      </c>
      <c r="T94" s="713">
        <v>3.6</v>
      </c>
      <c r="U94" s="719">
        <v>3.83</v>
      </c>
      <c r="V94" s="61">
        <v>67</v>
      </c>
      <c r="W94" s="435"/>
      <c r="X94" s="714"/>
      <c r="Y94" s="715">
        <v>4.38</v>
      </c>
      <c r="Z94" s="61">
        <v>34</v>
      </c>
      <c r="AA94" s="368">
        <f t="shared" si="15"/>
        <v>294</v>
      </c>
      <c r="AC94" s="84"/>
      <c r="AD94" s="84"/>
      <c r="AF94" s="84"/>
    </row>
    <row r="95" spans="1:32" x14ac:dyDescent="0.25">
      <c r="A95" s="85">
        <v>8</v>
      </c>
      <c r="B95" s="698" t="s">
        <v>23</v>
      </c>
      <c r="C95" s="961">
        <v>34</v>
      </c>
      <c r="D95" s="738">
        <v>4.0294000000000008</v>
      </c>
      <c r="E95" s="738">
        <v>3.93</v>
      </c>
      <c r="F95" s="962">
        <v>12</v>
      </c>
      <c r="G95" s="383">
        <v>6</v>
      </c>
      <c r="H95" s="709">
        <v>4</v>
      </c>
      <c r="I95" s="738">
        <v>4.0999999999999996</v>
      </c>
      <c r="J95" s="384">
        <v>66</v>
      </c>
      <c r="K95" s="383">
        <v>9</v>
      </c>
      <c r="L95" s="709">
        <v>3.7770000000000001</v>
      </c>
      <c r="M95" s="710">
        <v>4.13</v>
      </c>
      <c r="N95" s="384">
        <v>85</v>
      </c>
      <c r="O95" s="424">
        <v>5</v>
      </c>
      <c r="P95" s="711">
        <v>3.8</v>
      </c>
      <c r="Q95" s="712">
        <v>4.03</v>
      </c>
      <c r="R95" s="61">
        <v>75</v>
      </c>
      <c r="S95" s="431">
        <v>5</v>
      </c>
      <c r="T95" s="713">
        <v>3.4</v>
      </c>
      <c r="U95" s="719">
        <v>3.83</v>
      </c>
      <c r="V95" s="61">
        <v>87</v>
      </c>
      <c r="W95" s="435"/>
      <c r="X95" s="714"/>
      <c r="Y95" s="715">
        <v>4.38</v>
      </c>
      <c r="Z95" s="61">
        <v>34</v>
      </c>
      <c r="AA95" s="368">
        <f t="shared" si="15"/>
        <v>359</v>
      </c>
      <c r="AC95" s="84"/>
      <c r="AD95" s="84"/>
      <c r="AF95" s="84"/>
    </row>
    <row r="96" spans="1:32" x14ac:dyDescent="0.25">
      <c r="A96" s="85">
        <v>9</v>
      </c>
      <c r="B96" s="698" t="s">
        <v>3</v>
      </c>
      <c r="C96" s="961"/>
      <c r="D96" s="738"/>
      <c r="E96" s="738">
        <v>3.93</v>
      </c>
      <c r="F96" s="962">
        <v>40</v>
      </c>
      <c r="G96" s="383">
        <v>4</v>
      </c>
      <c r="H96" s="709">
        <v>4.75</v>
      </c>
      <c r="I96" s="738">
        <v>4.0999999999999996</v>
      </c>
      <c r="J96" s="384">
        <v>6</v>
      </c>
      <c r="K96" s="383">
        <v>3</v>
      </c>
      <c r="L96" s="709">
        <v>4</v>
      </c>
      <c r="M96" s="710">
        <v>4.13</v>
      </c>
      <c r="N96" s="384">
        <v>65</v>
      </c>
      <c r="O96" s="424">
        <v>6</v>
      </c>
      <c r="P96" s="711">
        <v>4.17</v>
      </c>
      <c r="Q96" s="712">
        <v>4.03</v>
      </c>
      <c r="R96" s="61">
        <v>37</v>
      </c>
      <c r="S96" s="431">
        <v>6</v>
      </c>
      <c r="T96" s="713">
        <v>4.33</v>
      </c>
      <c r="U96" s="719">
        <v>3.83</v>
      </c>
      <c r="V96" s="61">
        <v>19</v>
      </c>
      <c r="W96" s="435"/>
      <c r="X96" s="714"/>
      <c r="Y96" s="715">
        <v>4.38</v>
      </c>
      <c r="Z96" s="61">
        <v>34</v>
      </c>
      <c r="AA96" s="368">
        <f t="shared" si="15"/>
        <v>201</v>
      </c>
      <c r="AC96" s="84"/>
      <c r="AD96" s="84"/>
      <c r="AF96" s="84"/>
    </row>
    <row r="97" spans="1:32" x14ac:dyDescent="0.25">
      <c r="A97" s="85">
        <v>10</v>
      </c>
      <c r="B97" s="698" t="s">
        <v>5</v>
      </c>
      <c r="C97" s="961">
        <v>23</v>
      </c>
      <c r="D97" s="738">
        <v>4.043099999999999</v>
      </c>
      <c r="E97" s="738">
        <v>3.93</v>
      </c>
      <c r="F97" s="962">
        <v>11</v>
      </c>
      <c r="G97" s="383">
        <v>8</v>
      </c>
      <c r="H97" s="709">
        <v>3.63</v>
      </c>
      <c r="I97" s="738">
        <v>4.0999999999999996</v>
      </c>
      <c r="J97" s="384">
        <v>92</v>
      </c>
      <c r="K97" s="383">
        <v>3</v>
      </c>
      <c r="L97" s="709">
        <v>4</v>
      </c>
      <c r="M97" s="710">
        <v>4.13</v>
      </c>
      <c r="N97" s="384">
        <v>66</v>
      </c>
      <c r="O97" s="424">
        <v>1</v>
      </c>
      <c r="P97" s="711">
        <v>4</v>
      </c>
      <c r="Q97" s="712">
        <v>4.03</v>
      </c>
      <c r="R97" s="61">
        <v>63</v>
      </c>
      <c r="S97" s="431">
        <v>8</v>
      </c>
      <c r="T97" s="713">
        <v>4.25</v>
      </c>
      <c r="U97" s="719">
        <v>3.83</v>
      </c>
      <c r="V97" s="61">
        <v>22</v>
      </c>
      <c r="W97" s="435"/>
      <c r="X97" s="714"/>
      <c r="Y97" s="715">
        <v>4.38</v>
      </c>
      <c r="Z97" s="61">
        <v>34</v>
      </c>
      <c r="AA97" s="368">
        <f t="shared" si="15"/>
        <v>288</v>
      </c>
      <c r="AC97" s="84"/>
      <c r="AD97" s="84"/>
      <c r="AF97" s="84"/>
    </row>
    <row r="98" spans="1:32" x14ac:dyDescent="0.25">
      <c r="A98" s="85">
        <v>11</v>
      </c>
      <c r="B98" s="698" t="s">
        <v>1</v>
      </c>
      <c r="C98" s="961">
        <v>46</v>
      </c>
      <c r="D98" s="738">
        <v>3.1304000000000003</v>
      </c>
      <c r="E98" s="738">
        <v>3.93</v>
      </c>
      <c r="F98" s="962">
        <v>37</v>
      </c>
      <c r="G98" s="383">
        <v>7</v>
      </c>
      <c r="H98" s="709">
        <v>4.1399999999999997</v>
      </c>
      <c r="I98" s="738">
        <v>4.0999999999999996</v>
      </c>
      <c r="J98" s="384">
        <v>50</v>
      </c>
      <c r="K98" s="383">
        <v>12</v>
      </c>
      <c r="L98" s="709">
        <v>3.75</v>
      </c>
      <c r="M98" s="710">
        <v>4.13</v>
      </c>
      <c r="N98" s="384">
        <v>87</v>
      </c>
      <c r="O98" s="424">
        <v>6</v>
      </c>
      <c r="P98" s="711">
        <v>4.5</v>
      </c>
      <c r="Q98" s="712">
        <v>4.03</v>
      </c>
      <c r="R98" s="61">
        <v>11</v>
      </c>
      <c r="S98" s="431">
        <v>7</v>
      </c>
      <c r="T98" s="713">
        <v>3.43</v>
      </c>
      <c r="U98" s="719">
        <v>3.83</v>
      </c>
      <c r="V98" s="61">
        <v>86</v>
      </c>
      <c r="W98" s="435"/>
      <c r="X98" s="714"/>
      <c r="Y98" s="715">
        <v>4.38</v>
      </c>
      <c r="Z98" s="61">
        <v>34</v>
      </c>
      <c r="AA98" s="368">
        <f t="shared" si="15"/>
        <v>305</v>
      </c>
      <c r="AC98" s="84"/>
      <c r="AD98" s="84"/>
      <c r="AF98" s="84"/>
    </row>
    <row r="99" spans="1:32" x14ac:dyDescent="0.25">
      <c r="A99" s="85">
        <v>12</v>
      </c>
      <c r="B99" s="698" t="s">
        <v>20</v>
      </c>
      <c r="C99" s="961">
        <v>24</v>
      </c>
      <c r="D99" s="738">
        <v>3.3334000000000001</v>
      </c>
      <c r="E99" s="738">
        <v>3.93</v>
      </c>
      <c r="F99" s="962">
        <v>32</v>
      </c>
      <c r="G99" s="383">
        <v>20</v>
      </c>
      <c r="H99" s="709">
        <v>4.4000000000000004</v>
      </c>
      <c r="I99" s="738">
        <v>4.0999999999999996</v>
      </c>
      <c r="J99" s="384">
        <v>26</v>
      </c>
      <c r="K99" s="383">
        <v>20</v>
      </c>
      <c r="L99" s="709">
        <v>4.5999999999999996</v>
      </c>
      <c r="M99" s="710">
        <v>4.13</v>
      </c>
      <c r="N99" s="384">
        <v>12</v>
      </c>
      <c r="O99" s="424">
        <v>12</v>
      </c>
      <c r="P99" s="711">
        <v>4.42</v>
      </c>
      <c r="Q99" s="712">
        <v>4.03</v>
      </c>
      <c r="R99" s="61">
        <v>15</v>
      </c>
      <c r="S99" s="431">
        <v>18</v>
      </c>
      <c r="T99" s="713">
        <v>4.28</v>
      </c>
      <c r="U99" s="719">
        <v>3.83</v>
      </c>
      <c r="V99" s="61">
        <v>21</v>
      </c>
      <c r="W99" s="435"/>
      <c r="X99" s="714"/>
      <c r="Y99" s="715">
        <v>4.38</v>
      </c>
      <c r="Z99" s="61">
        <v>34</v>
      </c>
      <c r="AA99" s="368">
        <f t="shared" si="15"/>
        <v>140</v>
      </c>
      <c r="AC99" s="84"/>
      <c r="AD99" s="84"/>
      <c r="AF99" s="84"/>
    </row>
    <row r="100" spans="1:32" x14ac:dyDescent="0.25">
      <c r="A100" s="85">
        <v>13</v>
      </c>
      <c r="B100" s="698" t="s">
        <v>17</v>
      </c>
      <c r="C100" s="961"/>
      <c r="D100" s="738"/>
      <c r="E100" s="738">
        <v>3.93</v>
      </c>
      <c r="F100" s="962">
        <v>40</v>
      </c>
      <c r="G100" s="383">
        <v>6</v>
      </c>
      <c r="H100" s="709">
        <v>4.33</v>
      </c>
      <c r="I100" s="738">
        <v>4.0999999999999996</v>
      </c>
      <c r="J100" s="384">
        <v>33</v>
      </c>
      <c r="K100" s="383">
        <v>10</v>
      </c>
      <c r="L100" s="709">
        <v>4.3</v>
      </c>
      <c r="M100" s="710">
        <v>4.13</v>
      </c>
      <c r="N100" s="384">
        <v>33</v>
      </c>
      <c r="O100" s="424">
        <v>4</v>
      </c>
      <c r="P100" s="711">
        <v>3.25</v>
      </c>
      <c r="Q100" s="712">
        <v>4.03</v>
      </c>
      <c r="R100" s="61">
        <v>98</v>
      </c>
      <c r="S100" s="431">
        <v>5</v>
      </c>
      <c r="T100" s="713">
        <v>4.4000000000000004</v>
      </c>
      <c r="U100" s="719">
        <v>3.83</v>
      </c>
      <c r="V100" s="61">
        <v>14</v>
      </c>
      <c r="W100" s="435"/>
      <c r="X100" s="714"/>
      <c r="Y100" s="715">
        <v>4.38</v>
      </c>
      <c r="Z100" s="61">
        <v>34</v>
      </c>
      <c r="AA100" s="368">
        <f t="shared" si="15"/>
        <v>252</v>
      </c>
      <c r="AC100" s="84"/>
      <c r="AD100" s="84"/>
      <c r="AF100" s="84"/>
    </row>
    <row r="101" spans="1:32" x14ac:dyDescent="0.25">
      <c r="A101" s="85">
        <v>14</v>
      </c>
      <c r="B101" s="698" t="s">
        <v>6</v>
      </c>
      <c r="C101" s="961">
        <v>66</v>
      </c>
      <c r="D101" s="738">
        <v>3.7273000000000001</v>
      </c>
      <c r="E101" s="738">
        <v>3.93</v>
      </c>
      <c r="F101" s="962">
        <v>24</v>
      </c>
      <c r="G101" s="383">
        <v>9</v>
      </c>
      <c r="H101" s="709">
        <v>4.1100000000000003</v>
      </c>
      <c r="I101" s="738">
        <v>4.0999999999999996</v>
      </c>
      <c r="J101" s="384">
        <v>52</v>
      </c>
      <c r="K101" s="383">
        <v>5</v>
      </c>
      <c r="L101" s="709">
        <v>4.5999999999999996</v>
      </c>
      <c r="M101" s="710">
        <v>4.13</v>
      </c>
      <c r="N101" s="384">
        <v>13</v>
      </c>
      <c r="O101" s="424">
        <v>9</v>
      </c>
      <c r="P101" s="711">
        <v>4.78</v>
      </c>
      <c r="Q101" s="712">
        <v>4.03</v>
      </c>
      <c r="R101" s="61">
        <v>2</v>
      </c>
      <c r="S101" s="431">
        <v>3</v>
      </c>
      <c r="T101" s="713">
        <v>4</v>
      </c>
      <c r="U101" s="719">
        <v>3.83</v>
      </c>
      <c r="V101" s="61">
        <v>37</v>
      </c>
      <c r="W101" s="435"/>
      <c r="X101" s="714"/>
      <c r="Y101" s="715">
        <v>4.38</v>
      </c>
      <c r="Z101" s="61">
        <v>34</v>
      </c>
      <c r="AA101" s="368">
        <f t="shared" si="15"/>
        <v>162</v>
      </c>
      <c r="AC101" s="84"/>
      <c r="AD101" s="84"/>
      <c r="AF101" s="84"/>
    </row>
    <row r="102" spans="1:32" x14ac:dyDescent="0.25">
      <c r="A102" s="454">
        <v>15</v>
      </c>
      <c r="B102" s="698" t="s">
        <v>13</v>
      </c>
      <c r="C102" s="961">
        <v>82</v>
      </c>
      <c r="D102" s="738">
        <v>3.7318000000000002</v>
      </c>
      <c r="E102" s="738">
        <v>3.93</v>
      </c>
      <c r="F102" s="962">
        <v>23</v>
      </c>
      <c r="G102" s="383">
        <v>11</v>
      </c>
      <c r="H102" s="709">
        <v>3.91</v>
      </c>
      <c r="I102" s="738">
        <v>4.0999999999999996</v>
      </c>
      <c r="J102" s="384">
        <v>79</v>
      </c>
      <c r="K102" s="383">
        <v>7</v>
      </c>
      <c r="L102" s="709">
        <v>4</v>
      </c>
      <c r="M102" s="710">
        <v>4.13</v>
      </c>
      <c r="N102" s="384">
        <v>62</v>
      </c>
      <c r="O102" s="424">
        <v>9</v>
      </c>
      <c r="P102" s="711">
        <v>3.56</v>
      </c>
      <c r="Q102" s="712">
        <v>4.03</v>
      </c>
      <c r="R102" s="61">
        <v>89</v>
      </c>
      <c r="S102" s="432">
        <v>13</v>
      </c>
      <c r="T102" s="713">
        <v>3.15</v>
      </c>
      <c r="U102" s="719">
        <v>3.83</v>
      </c>
      <c r="V102" s="61">
        <v>95</v>
      </c>
      <c r="W102" s="435"/>
      <c r="X102" s="714"/>
      <c r="Y102" s="715">
        <v>4.38</v>
      </c>
      <c r="Z102" s="61">
        <v>34</v>
      </c>
      <c r="AA102" s="369">
        <f t="shared" si="15"/>
        <v>382</v>
      </c>
      <c r="AC102" s="84"/>
      <c r="AD102" s="84"/>
      <c r="AF102" s="84"/>
    </row>
    <row r="103" spans="1:32" x14ac:dyDescent="0.25">
      <c r="A103" s="85">
        <v>16</v>
      </c>
      <c r="B103" s="698" t="s">
        <v>10</v>
      </c>
      <c r="C103" s="961"/>
      <c r="D103" s="738"/>
      <c r="E103" s="738">
        <v>3.93</v>
      </c>
      <c r="F103" s="962">
        <v>40</v>
      </c>
      <c r="G103" s="383">
        <v>11</v>
      </c>
      <c r="H103" s="709">
        <v>3.64</v>
      </c>
      <c r="I103" s="738">
        <v>4.0999999999999996</v>
      </c>
      <c r="J103" s="384">
        <v>90</v>
      </c>
      <c r="K103" s="383">
        <v>7</v>
      </c>
      <c r="L103" s="709">
        <v>4</v>
      </c>
      <c r="M103" s="710">
        <v>4.13</v>
      </c>
      <c r="N103" s="384">
        <v>63</v>
      </c>
      <c r="O103" s="424">
        <v>4</v>
      </c>
      <c r="P103" s="711">
        <v>3.5</v>
      </c>
      <c r="Q103" s="712">
        <v>4.03</v>
      </c>
      <c r="R103" s="61">
        <v>92</v>
      </c>
      <c r="S103" s="431">
        <v>8</v>
      </c>
      <c r="T103" s="713">
        <v>3.13</v>
      </c>
      <c r="U103" s="719">
        <v>3.83</v>
      </c>
      <c r="V103" s="61">
        <v>97</v>
      </c>
      <c r="W103" s="435"/>
      <c r="X103" s="714"/>
      <c r="Y103" s="715">
        <v>4.38</v>
      </c>
      <c r="Z103" s="61">
        <v>34</v>
      </c>
      <c r="AA103" s="368">
        <f t="shared" si="15"/>
        <v>416</v>
      </c>
      <c r="AC103" s="84"/>
      <c r="AD103" s="84"/>
      <c r="AF103" s="84"/>
    </row>
    <row r="104" spans="1:32" x14ac:dyDescent="0.25">
      <c r="A104" s="85">
        <v>17</v>
      </c>
      <c r="B104" s="698" t="s">
        <v>22</v>
      </c>
      <c r="C104" s="961"/>
      <c r="D104" s="738"/>
      <c r="E104" s="738">
        <v>3.93</v>
      </c>
      <c r="F104" s="962">
        <v>40</v>
      </c>
      <c r="G104" s="749"/>
      <c r="H104" s="741"/>
      <c r="I104" s="738">
        <v>4.0999999999999996</v>
      </c>
      <c r="J104" s="384">
        <v>110</v>
      </c>
      <c r="K104" s="383">
        <v>9</v>
      </c>
      <c r="L104" s="709">
        <v>4</v>
      </c>
      <c r="M104" s="710">
        <v>4.13</v>
      </c>
      <c r="N104" s="384">
        <v>60</v>
      </c>
      <c r="O104" s="424">
        <v>3</v>
      </c>
      <c r="P104" s="711">
        <v>3</v>
      </c>
      <c r="Q104" s="712">
        <v>4.03</v>
      </c>
      <c r="R104" s="61">
        <v>104</v>
      </c>
      <c r="S104" s="431">
        <v>2</v>
      </c>
      <c r="T104" s="713">
        <v>3</v>
      </c>
      <c r="U104" s="719">
        <v>3.83</v>
      </c>
      <c r="V104" s="61">
        <v>107</v>
      </c>
      <c r="W104" s="435"/>
      <c r="X104" s="714"/>
      <c r="Y104" s="715">
        <v>4.38</v>
      </c>
      <c r="Z104" s="61">
        <v>34</v>
      </c>
      <c r="AA104" s="368">
        <f t="shared" si="15"/>
        <v>455</v>
      </c>
      <c r="AC104" s="84"/>
      <c r="AD104" s="84"/>
      <c r="AF104" s="84"/>
    </row>
    <row r="105" spans="1:32" x14ac:dyDescent="0.25">
      <c r="A105" s="85">
        <v>18</v>
      </c>
      <c r="B105" s="698" t="s">
        <v>15</v>
      </c>
      <c r="C105" s="961"/>
      <c r="D105" s="738"/>
      <c r="E105" s="738">
        <v>3.93</v>
      </c>
      <c r="F105" s="962">
        <v>40</v>
      </c>
      <c r="G105" s="383">
        <v>5</v>
      </c>
      <c r="H105" s="709">
        <v>4.2</v>
      </c>
      <c r="I105" s="738">
        <v>4.0999999999999996</v>
      </c>
      <c r="J105" s="384">
        <v>44</v>
      </c>
      <c r="K105" s="383">
        <v>8</v>
      </c>
      <c r="L105" s="709">
        <v>3.75</v>
      </c>
      <c r="M105" s="710">
        <v>4.13</v>
      </c>
      <c r="N105" s="384">
        <v>89</v>
      </c>
      <c r="O105" s="424">
        <v>1</v>
      </c>
      <c r="P105" s="711">
        <v>3</v>
      </c>
      <c r="Q105" s="712">
        <v>4.03</v>
      </c>
      <c r="R105" s="61">
        <v>108</v>
      </c>
      <c r="S105" s="431">
        <v>5</v>
      </c>
      <c r="T105" s="713">
        <v>3.2</v>
      </c>
      <c r="U105" s="719">
        <v>3.83</v>
      </c>
      <c r="V105" s="61">
        <v>92</v>
      </c>
      <c r="W105" s="435">
        <v>2</v>
      </c>
      <c r="X105" s="714">
        <v>3</v>
      </c>
      <c r="Y105" s="715">
        <v>4.38</v>
      </c>
      <c r="Z105" s="61">
        <v>33</v>
      </c>
      <c r="AA105" s="368">
        <f t="shared" si="15"/>
        <v>406</v>
      </c>
      <c r="AC105" s="84"/>
      <c r="AD105" s="84"/>
      <c r="AF105" s="84"/>
    </row>
    <row r="106" spans="1:32" x14ac:dyDescent="0.25">
      <c r="A106" s="85">
        <v>19</v>
      </c>
      <c r="B106" s="698" t="s">
        <v>11</v>
      </c>
      <c r="C106" s="961"/>
      <c r="D106" s="738"/>
      <c r="E106" s="738">
        <v>3.93</v>
      </c>
      <c r="F106" s="962">
        <v>40</v>
      </c>
      <c r="G106" s="383">
        <v>4</v>
      </c>
      <c r="H106" s="709">
        <v>3.5</v>
      </c>
      <c r="I106" s="738">
        <v>4.0999999999999996</v>
      </c>
      <c r="J106" s="384">
        <v>98</v>
      </c>
      <c r="K106" s="383">
        <v>9</v>
      </c>
      <c r="L106" s="709">
        <v>3</v>
      </c>
      <c r="M106" s="710">
        <v>4.13</v>
      </c>
      <c r="N106" s="384">
        <v>102</v>
      </c>
      <c r="O106" s="424">
        <v>5</v>
      </c>
      <c r="P106" s="711">
        <v>3.8</v>
      </c>
      <c r="Q106" s="712">
        <v>4.03</v>
      </c>
      <c r="R106" s="61">
        <v>76</v>
      </c>
      <c r="S106" s="431">
        <v>7</v>
      </c>
      <c r="T106" s="713">
        <v>3.57</v>
      </c>
      <c r="U106" s="719">
        <v>3.83</v>
      </c>
      <c r="V106" s="61">
        <v>73</v>
      </c>
      <c r="W106" s="435"/>
      <c r="X106" s="714"/>
      <c r="Y106" s="715">
        <v>4.38</v>
      </c>
      <c r="Z106" s="61">
        <v>34</v>
      </c>
      <c r="AA106" s="368">
        <f t="shared" si="15"/>
        <v>423</v>
      </c>
      <c r="AC106" s="84"/>
      <c r="AD106" s="84"/>
      <c r="AF106" s="84"/>
    </row>
    <row r="107" spans="1:32" x14ac:dyDescent="0.25">
      <c r="A107" s="85">
        <v>20</v>
      </c>
      <c r="B107" s="698" t="s">
        <v>8</v>
      </c>
      <c r="C107" s="961"/>
      <c r="D107" s="738"/>
      <c r="E107" s="738">
        <v>3.93</v>
      </c>
      <c r="F107" s="962">
        <v>40</v>
      </c>
      <c r="G107" s="383">
        <v>12</v>
      </c>
      <c r="H107" s="709">
        <v>3.5</v>
      </c>
      <c r="I107" s="738">
        <v>4.0999999999999996</v>
      </c>
      <c r="J107" s="384">
        <v>96</v>
      </c>
      <c r="K107" s="383">
        <v>11</v>
      </c>
      <c r="L107" s="709">
        <v>3.2723</v>
      </c>
      <c r="M107" s="710">
        <v>4.13</v>
      </c>
      <c r="N107" s="384">
        <v>97</v>
      </c>
      <c r="O107" s="424">
        <v>11</v>
      </c>
      <c r="P107" s="711">
        <v>3.73</v>
      </c>
      <c r="Q107" s="712">
        <v>4.03</v>
      </c>
      <c r="R107" s="61">
        <v>84</v>
      </c>
      <c r="S107" s="431">
        <v>12</v>
      </c>
      <c r="T107" s="713">
        <v>3.67</v>
      </c>
      <c r="U107" s="719">
        <v>3.83</v>
      </c>
      <c r="V107" s="61">
        <v>62</v>
      </c>
      <c r="W107" s="435"/>
      <c r="X107" s="714"/>
      <c r="Y107" s="715">
        <v>4.38</v>
      </c>
      <c r="Z107" s="61">
        <v>34</v>
      </c>
      <c r="AA107" s="368">
        <f t="shared" si="15"/>
        <v>413</v>
      </c>
      <c r="AC107" s="84"/>
      <c r="AD107" s="84"/>
      <c r="AF107" s="84"/>
    </row>
    <row r="108" spans="1:32" x14ac:dyDescent="0.25">
      <c r="A108" s="85">
        <v>21</v>
      </c>
      <c r="B108" s="698" t="s">
        <v>24</v>
      </c>
      <c r="C108" s="961"/>
      <c r="D108" s="738"/>
      <c r="E108" s="738">
        <v>3.93</v>
      </c>
      <c r="F108" s="962">
        <v>40</v>
      </c>
      <c r="G108" s="383">
        <v>11</v>
      </c>
      <c r="H108" s="709">
        <v>4.3600000000000003</v>
      </c>
      <c r="I108" s="738">
        <v>4.0999999999999996</v>
      </c>
      <c r="J108" s="384">
        <v>30</v>
      </c>
      <c r="K108" s="383">
        <v>13</v>
      </c>
      <c r="L108" s="709">
        <v>4.077</v>
      </c>
      <c r="M108" s="710">
        <v>4.13</v>
      </c>
      <c r="N108" s="384">
        <v>53</v>
      </c>
      <c r="O108" s="424">
        <v>9</v>
      </c>
      <c r="P108" s="711">
        <v>4</v>
      </c>
      <c r="Q108" s="712">
        <v>4.03</v>
      </c>
      <c r="R108" s="61">
        <v>54</v>
      </c>
      <c r="S108" s="431">
        <v>11</v>
      </c>
      <c r="T108" s="713">
        <v>3.45</v>
      </c>
      <c r="U108" s="719">
        <v>3.83</v>
      </c>
      <c r="V108" s="61">
        <v>84</v>
      </c>
      <c r="W108" s="435"/>
      <c r="X108" s="714"/>
      <c r="Y108" s="715">
        <v>4.38</v>
      </c>
      <c r="Z108" s="61">
        <v>34</v>
      </c>
      <c r="AA108" s="368">
        <f t="shared" si="15"/>
        <v>295</v>
      </c>
      <c r="AC108" s="84"/>
      <c r="AD108" s="84"/>
      <c r="AF108" s="84"/>
    </row>
    <row r="109" spans="1:32" x14ac:dyDescent="0.25">
      <c r="A109" s="85">
        <v>22</v>
      </c>
      <c r="B109" s="698" t="s">
        <v>151</v>
      </c>
      <c r="C109" s="961">
        <v>158</v>
      </c>
      <c r="D109" s="738">
        <v>3.8734999999999995</v>
      </c>
      <c r="E109" s="738">
        <v>3.93</v>
      </c>
      <c r="F109" s="962">
        <v>14</v>
      </c>
      <c r="G109" s="383">
        <v>33</v>
      </c>
      <c r="H109" s="709">
        <v>3.73</v>
      </c>
      <c r="I109" s="738">
        <v>4.0999999999999996</v>
      </c>
      <c r="J109" s="384">
        <v>87</v>
      </c>
      <c r="K109" s="383">
        <v>39</v>
      </c>
      <c r="L109" s="709">
        <v>3.8719999999999999</v>
      </c>
      <c r="M109" s="710">
        <v>4.13</v>
      </c>
      <c r="N109" s="384">
        <v>80</v>
      </c>
      <c r="O109" s="424">
        <v>40</v>
      </c>
      <c r="P109" s="711">
        <v>3.78</v>
      </c>
      <c r="Q109" s="712">
        <v>4.03</v>
      </c>
      <c r="R109" s="61">
        <v>78</v>
      </c>
      <c r="S109" s="431">
        <v>46</v>
      </c>
      <c r="T109" s="713">
        <v>3.89</v>
      </c>
      <c r="U109" s="719">
        <v>3.83</v>
      </c>
      <c r="V109" s="61">
        <v>47</v>
      </c>
      <c r="W109" s="435"/>
      <c r="X109" s="714"/>
      <c r="Y109" s="715">
        <v>4.38</v>
      </c>
      <c r="Z109" s="61">
        <v>34</v>
      </c>
      <c r="AA109" s="369">
        <f t="shared" si="15"/>
        <v>340</v>
      </c>
      <c r="AC109" s="84"/>
      <c r="AD109" s="84"/>
      <c r="AF109" s="84"/>
    </row>
    <row r="110" spans="1:32" x14ac:dyDescent="0.25">
      <c r="A110" s="85">
        <v>23</v>
      </c>
      <c r="B110" s="698" t="s">
        <v>18</v>
      </c>
      <c r="C110" s="961"/>
      <c r="D110" s="738"/>
      <c r="E110" s="738">
        <v>3.93</v>
      </c>
      <c r="F110" s="962">
        <v>40</v>
      </c>
      <c r="G110" s="383">
        <v>10</v>
      </c>
      <c r="H110" s="709">
        <v>4</v>
      </c>
      <c r="I110" s="738">
        <v>4.0999999999999996</v>
      </c>
      <c r="J110" s="384">
        <v>61</v>
      </c>
      <c r="K110" s="383">
        <v>21</v>
      </c>
      <c r="L110" s="709">
        <v>4.1429999999999998</v>
      </c>
      <c r="M110" s="710">
        <v>4.13</v>
      </c>
      <c r="N110" s="384">
        <v>44</v>
      </c>
      <c r="O110" s="424">
        <v>9</v>
      </c>
      <c r="P110" s="711">
        <v>4.1100000000000003</v>
      </c>
      <c r="Q110" s="712">
        <v>4.03</v>
      </c>
      <c r="R110" s="61">
        <v>43</v>
      </c>
      <c r="S110" s="431">
        <v>7</v>
      </c>
      <c r="T110" s="713">
        <v>3.14</v>
      </c>
      <c r="U110" s="719">
        <v>3.83</v>
      </c>
      <c r="V110" s="61">
        <v>96</v>
      </c>
      <c r="W110" s="435">
        <v>1</v>
      </c>
      <c r="X110" s="714">
        <v>4</v>
      </c>
      <c r="Y110" s="715">
        <v>4.38</v>
      </c>
      <c r="Z110" s="61">
        <v>28</v>
      </c>
      <c r="AA110" s="368">
        <f t="shared" si="15"/>
        <v>312</v>
      </c>
      <c r="AC110" s="84"/>
      <c r="AD110" s="84"/>
      <c r="AF110" s="84"/>
    </row>
    <row r="111" spans="1:32" x14ac:dyDescent="0.25">
      <c r="A111" s="85">
        <v>24</v>
      </c>
      <c r="B111" s="698" t="s">
        <v>152</v>
      </c>
      <c r="C111" s="961">
        <v>46</v>
      </c>
      <c r="D111" s="738">
        <v>3.7392000000000003</v>
      </c>
      <c r="E111" s="738">
        <v>3.93</v>
      </c>
      <c r="F111" s="962">
        <v>22</v>
      </c>
      <c r="G111" s="383">
        <v>18</v>
      </c>
      <c r="H111" s="709">
        <v>4.33</v>
      </c>
      <c r="I111" s="738">
        <v>4.0999999999999996</v>
      </c>
      <c r="J111" s="384">
        <v>31</v>
      </c>
      <c r="K111" s="383">
        <v>8</v>
      </c>
      <c r="L111" s="709">
        <v>4.5</v>
      </c>
      <c r="M111" s="710">
        <v>4.13</v>
      </c>
      <c r="N111" s="384">
        <v>19</v>
      </c>
      <c r="O111" s="424">
        <v>15</v>
      </c>
      <c r="P111" s="711">
        <v>4.33</v>
      </c>
      <c r="Q111" s="712">
        <v>4.03</v>
      </c>
      <c r="R111" s="61">
        <v>20</v>
      </c>
      <c r="S111" s="431">
        <v>14</v>
      </c>
      <c r="T111" s="713">
        <v>4.43</v>
      </c>
      <c r="U111" s="719">
        <v>3.83</v>
      </c>
      <c r="V111" s="61">
        <v>13</v>
      </c>
      <c r="W111" s="435"/>
      <c r="X111" s="714"/>
      <c r="Y111" s="715">
        <v>4.38</v>
      </c>
      <c r="Z111" s="61">
        <v>34</v>
      </c>
      <c r="AA111" s="368">
        <f t="shared" si="15"/>
        <v>139</v>
      </c>
      <c r="AC111" s="84"/>
      <c r="AD111" s="84"/>
      <c r="AF111" s="84"/>
    </row>
    <row r="112" spans="1:32" x14ac:dyDescent="0.25">
      <c r="A112" s="85">
        <v>25</v>
      </c>
      <c r="B112" s="698" t="s">
        <v>4</v>
      </c>
      <c r="C112" s="961"/>
      <c r="D112" s="738"/>
      <c r="E112" s="738">
        <v>3.93</v>
      </c>
      <c r="F112" s="962">
        <v>40</v>
      </c>
      <c r="G112" s="383">
        <v>14</v>
      </c>
      <c r="H112" s="709">
        <v>4.21</v>
      </c>
      <c r="I112" s="738">
        <v>4.0999999999999996</v>
      </c>
      <c r="J112" s="384">
        <v>41</v>
      </c>
      <c r="K112" s="383">
        <v>12</v>
      </c>
      <c r="L112" s="709">
        <v>4.1660000000000004</v>
      </c>
      <c r="M112" s="710">
        <v>4.13</v>
      </c>
      <c r="N112" s="384">
        <v>43</v>
      </c>
      <c r="O112" s="424">
        <v>24</v>
      </c>
      <c r="P112" s="711">
        <v>4.08</v>
      </c>
      <c r="Q112" s="712">
        <v>4.03</v>
      </c>
      <c r="R112" s="61">
        <v>46</v>
      </c>
      <c r="S112" s="431">
        <v>13</v>
      </c>
      <c r="T112" s="713">
        <v>4.1500000000000004</v>
      </c>
      <c r="U112" s="719">
        <v>3.83</v>
      </c>
      <c r="V112" s="61">
        <v>25</v>
      </c>
      <c r="W112" s="435"/>
      <c r="X112" s="714"/>
      <c r="Y112" s="715">
        <v>4.38</v>
      </c>
      <c r="Z112" s="61">
        <v>34</v>
      </c>
      <c r="AA112" s="368">
        <f t="shared" si="15"/>
        <v>229</v>
      </c>
      <c r="AC112" s="84"/>
      <c r="AD112" s="84"/>
      <c r="AF112" s="84"/>
    </row>
    <row r="113" spans="1:32" x14ac:dyDescent="0.25">
      <c r="A113" s="85">
        <v>26</v>
      </c>
      <c r="B113" s="698" t="s">
        <v>153</v>
      </c>
      <c r="C113" s="961">
        <v>22</v>
      </c>
      <c r="D113" s="738">
        <v>3.8635999999999999</v>
      </c>
      <c r="E113" s="738">
        <v>3.93</v>
      </c>
      <c r="F113" s="962">
        <v>16</v>
      </c>
      <c r="G113" s="383">
        <v>35</v>
      </c>
      <c r="H113" s="709">
        <v>4.03</v>
      </c>
      <c r="I113" s="738">
        <v>4.0999999999999996</v>
      </c>
      <c r="J113" s="384">
        <v>57</v>
      </c>
      <c r="K113" s="383">
        <v>44</v>
      </c>
      <c r="L113" s="709">
        <v>4.3630000000000004</v>
      </c>
      <c r="M113" s="710">
        <v>4.13</v>
      </c>
      <c r="N113" s="384">
        <v>29</v>
      </c>
      <c r="O113" s="424">
        <v>29</v>
      </c>
      <c r="P113" s="711">
        <v>4.21</v>
      </c>
      <c r="Q113" s="712">
        <v>4.03</v>
      </c>
      <c r="R113" s="61">
        <v>32</v>
      </c>
      <c r="S113" s="431">
        <v>17</v>
      </c>
      <c r="T113" s="713">
        <v>3.82</v>
      </c>
      <c r="U113" s="719">
        <v>3.83</v>
      </c>
      <c r="V113" s="61">
        <v>52</v>
      </c>
      <c r="W113" s="435"/>
      <c r="X113" s="714"/>
      <c r="Y113" s="715">
        <v>4.38</v>
      </c>
      <c r="Z113" s="61">
        <v>34</v>
      </c>
      <c r="AA113" s="368">
        <f t="shared" si="15"/>
        <v>220</v>
      </c>
      <c r="AC113" s="84"/>
      <c r="AD113" s="84"/>
      <c r="AF113" s="84"/>
    </row>
    <row r="114" spans="1:32" x14ac:dyDescent="0.25">
      <c r="A114" s="85">
        <v>27</v>
      </c>
      <c r="B114" s="698" t="s">
        <v>154</v>
      </c>
      <c r="C114" s="961"/>
      <c r="D114" s="738"/>
      <c r="E114" s="738">
        <v>3.93</v>
      </c>
      <c r="F114" s="962">
        <v>40</v>
      </c>
      <c r="G114" s="383">
        <v>34</v>
      </c>
      <c r="H114" s="709">
        <v>4.1500000000000004</v>
      </c>
      <c r="I114" s="738">
        <v>4.0999999999999996</v>
      </c>
      <c r="J114" s="384">
        <v>47</v>
      </c>
      <c r="K114" s="383">
        <v>33</v>
      </c>
      <c r="L114" s="709">
        <v>4.0910000000000002</v>
      </c>
      <c r="M114" s="710">
        <v>4.13</v>
      </c>
      <c r="N114" s="384">
        <v>51</v>
      </c>
      <c r="O114" s="424">
        <v>28</v>
      </c>
      <c r="P114" s="711">
        <v>3.86</v>
      </c>
      <c r="Q114" s="712">
        <v>4.03</v>
      </c>
      <c r="R114" s="61">
        <v>68</v>
      </c>
      <c r="S114" s="434">
        <v>36</v>
      </c>
      <c r="T114" s="713">
        <v>3.86</v>
      </c>
      <c r="U114" s="719">
        <v>3.83</v>
      </c>
      <c r="V114" s="61">
        <v>50</v>
      </c>
      <c r="W114" s="435">
        <v>2</v>
      </c>
      <c r="X114" s="714">
        <v>4.5</v>
      </c>
      <c r="Y114" s="715">
        <v>4.38</v>
      </c>
      <c r="Z114" s="61">
        <v>18</v>
      </c>
      <c r="AA114" s="368">
        <f t="shared" si="15"/>
        <v>274</v>
      </c>
      <c r="AC114" s="84"/>
      <c r="AD114" s="84"/>
      <c r="AF114" s="84"/>
    </row>
    <row r="115" spans="1:32" x14ac:dyDescent="0.25">
      <c r="A115" s="85">
        <v>28</v>
      </c>
      <c r="B115" s="698" t="s">
        <v>16</v>
      </c>
      <c r="C115" s="961">
        <v>93</v>
      </c>
      <c r="D115" s="738">
        <v>4.0644999999999998</v>
      </c>
      <c r="E115" s="738">
        <v>3.93</v>
      </c>
      <c r="F115" s="962">
        <v>9</v>
      </c>
      <c r="G115" s="383">
        <v>37</v>
      </c>
      <c r="H115" s="709">
        <v>4.03</v>
      </c>
      <c r="I115" s="738">
        <v>4.0999999999999996</v>
      </c>
      <c r="J115" s="384">
        <v>56</v>
      </c>
      <c r="K115" s="383">
        <v>27</v>
      </c>
      <c r="L115" s="709">
        <v>4.37</v>
      </c>
      <c r="M115" s="710">
        <v>4.13</v>
      </c>
      <c r="N115" s="384">
        <v>28</v>
      </c>
      <c r="O115" s="424">
        <v>19</v>
      </c>
      <c r="P115" s="711">
        <v>4.1100000000000003</v>
      </c>
      <c r="Q115" s="712">
        <v>4.03</v>
      </c>
      <c r="R115" s="61">
        <v>39</v>
      </c>
      <c r="S115" s="431">
        <v>19</v>
      </c>
      <c r="T115" s="713">
        <v>3.63</v>
      </c>
      <c r="U115" s="719">
        <v>3.83</v>
      </c>
      <c r="V115" s="61">
        <v>65</v>
      </c>
      <c r="W115" s="435">
        <v>2</v>
      </c>
      <c r="X115" s="714">
        <v>4</v>
      </c>
      <c r="Y115" s="715">
        <v>4.38</v>
      </c>
      <c r="Z115" s="61">
        <v>26</v>
      </c>
      <c r="AA115" s="368">
        <f t="shared" si="15"/>
        <v>223</v>
      </c>
      <c r="AC115" s="84"/>
      <c r="AD115" s="84"/>
      <c r="AF115" s="84"/>
    </row>
    <row r="116" spans="1:32" x14ac:dyDescent="0.25">
      <c r="A116" s="85">
        <v>29</v>
      </c>
      <c r="B116" s="707" t="s">
        <v>155</v>
      </c>
      <c r="C116" s="963">
        <v>26</v>
      </c>
      <c r="D116" s="739">
        <v>4.3075999999999999</v>
      </c>
      <c r="E116" s="739">
        <v>3.93</v>
      </c>
      <c r="F116" s="964">
        <v>2</v>
      </c>
      <c r="G116" s="383">
        <v>21</v>
      </c>
      <c r="H116" s="709">
        <v>3.81</v>
      </c>
      <c r="I116" s="739">
        <v>4.0999999999999996</v>
      </c>
      <c r="J116" s="384">
        <v>84</v>
      </c>
      <c r="K116" s="383">
        <v>30</v>
      </c>
      <c r="L116" s="709">
        <v>4.0999999999999996</v>
      </c>
      <c r="M116" s="710">
        <v>4.13</v>
      </c>
      <c r="N116" s="384">
        <v>49</v>
      </c>
      <c r="O116" s="425">
        <v>23</v>
      </c>
      <c r="P116" s="711">
        <v>3.83</v>
      </c>
      <c r="Q116" s="712">
        <v>4.03</v>
      </c>
      <c r="R116" s="61">
        <v>72</v>
      </c>
      <c r="S116" s="431">
        <v>25</v>
      </c>
      <c r="T116" s="713">
        <v>3.6</v>
      </c>
      <c r="U116" s="719">
        <v>3.83</v>
      </c>
      <c r="V116" s="61">
        <v>66</v>
      </c>
      <c r="W116" s="435"/>
      <c r="X116" s="714"/>
      <c r="Y116" s="715">
        <v>4.38</v>
      </c>
      <c r="Z116" s="61">
        <v>34</v>
      </c>
      <c r="AA116" s="368">
        <f t="shared" si="15"/>
        <v>307</v>
      </c>
      <c r="AC116" s="84"/>
      <c r="AD116" s="84"/>
      <c r="AF116" s="84"/>
    </row>
    <row r="117" spans="1:32" x14ac:dyDescent="0.25">
      <c r="A117" s="85">
        <v>30</v>
      </c>
      <c r="B117" s="707" t="s">
        <v>161</v>
      </c>
      <c r="C117" s="963">
        <v>142</v>
      </c>
      <c r="D117" s="739">
        <v>4.1482999999999999</v>
      </c>
      <c r="E117" s="739">
        <v>3.93</v>
      </c>
      <c r="F117" s="964">
        <v>6</v>
      </c>
      <c r="G117" s="383">
        <v>3</v>
      </c>
      <c r="H117" s="709">
        <v>4.33</v>
      </c>
      <c r="I117" s="739">
        <v>4.0999999999999996</v>
      </c>
      <c r="J117" s="384">
        <v>35</v>
      </c>
      <c r="K117" s="383"/>
      <c r="L117" s="709"/>
      <c r="M117" s="710">
        <v>4.13</v>
      </c>
      <c r="N117" s="384">
        <v>108</v>
      </c>
      <c r="O117" s="425"/>
      <c r="P117" s="711"/>
      <c r="Q117" s="712">
        <v>4.03</v>
      </c>
      <c r="R117" s="61">
        <v>112</v>
      </c>
      <c r="S117" s="431"/>
      <c r="T117" s="713"/>
      <c r="U117" s="719">
        <v>3.83</v>
      </c>
      <c r="V117" s="61">
        <v>115</v>
      </c>
      <c r="W117" s="435"/>
      <c r="X117" s="714"/>
      <c r="Y117" s="715">
        <v>4.38</v>
      </c>
      <c r="Z117" s="61">
        <v>34</v>
      </c>
      <c r="AA117" s="368">
        <f t="shared" ref="AA117" si="16">Z117+V117+R117+N117+J117+F117</f>
        <v>410</v>
      </c>
      <c r="AC117" s="84"/>
      <c r="AD117" s="84"/>
      <c r="AF117" s="84"/>
    </row>
    <row r="118" spans="1:32" ht="15.75" thickBot="1" x14ac:dyDescent="0.3">
      <c r="A118" s="88">
        <v>31</v>
      </c>
      <c r="B118" s="778" t="s">
        <v>164</v>
      </c>
      <c r="C118" s="972">
        <v>28</v>
      </c>
      <c r="D118" s="973">
        <v>3</v>
      </c>
      <c r="E118" s="973">
        <v>3.93</v>
      </c>
      <c r="F118" s="974">
        <v>39</v>
      </c>
      <c r="G118" s="421"/>
      <c r="H118" s="192"/>
      <c r="I118" s="773">
        <v>4.0999999999999996</v>
      </c>
      <c r="J118" s="422">
        <v>110</v>
      </c>
      <c r="K118" s="774"/>
      <c r="L118" s="775"/>
      <c r="M118" s="775">
        <v>4.13</v>
      </c>
      <c r="N118" s="422">
        <v>108</v>
      </c>
      <c r="O118" s="776"/>
      <c r="P118" s="413"/>
      <c r="Q118" s="414">
        <v>4.03</v>
      </c>
      <c r="R118" s="60">
        <v>112</v>
      </c>
      <c r="S118" s="777"/>
      <c r="T118" s="415"/>
      <c r="U118" s="416">
        <v>3.83</v>
      </c>
      <c r="V118" s="60">
        <v>115</v>
      </c>
      <c r="W118" s="438"/>
      <c r="X118" s="417"/>
      <c r="Y118" s="326">
        <v>4.38</v>
      </c>
      <c r="Z118" s="60">
        <v>34</v>
      </c>
      <c r="AA118" s="369">
        <f t="shared" si="15"/>
        <v>518</v>
      </c>
      <c r="AC118" s="84"/>
      <c r="AD118" s="84"/>
      <c r="AF118" s="84"/>
    </row>
    <row r="119" spans="1:32" ht="15.75" thickBot="1" x14ac:dyDescent="0.3">
      <c r="A119" s="349"/>
      <c r="B119" s="357" t="s">
        <v>141</v>
      </c>
      <c r="C119" s="687">
        <f>SUM(C120:C130)</f>
        <v>187</v>
      </c>
      <c r="D119" s="418">
        <f>AVERAGE(D120:D130)</f>
        <v>3.807175</v>
      </c>
      <c r="E119" s="418">
        <v>3.93</v>
      </c>
      <c r="F119" s="688"/>
      <c r="G119" s="687">
        <f>SUM(G120:G130)</f>
        <v>117</v>
      </c>
      <c r="H119" s="418">
        <f>AVERAGE(H120:H130)</f>
        <v>4.0150000000000006</v>
      </c>
      <c r="I119" s="697">
        <v>4.0999999999999996</v>
      </c>
      <c r="J119" s="688"/>
      <c r="K119" s="359">
        <f>SUM(K120:K130)</f>
        <v>135</v>
      </c>
      <c r="L119" s="418">
        <f>AVERAGE(L120:L130)</f>
        <v>3.7470555555555558</v>
      </c>
      <c r="M119" s="149">
        <f t="shared" ref="M119" si="17">$L$132</f>
        <v>4.13</v>
      </c>
      <c r="N119" s="360"/>
      <c r="O119" s="361">
        <f>SUM(O120:O130)</f>
        <v>96</v>
      </c>
      <c r="P119" s="353">
        <f>AVERAGE(P120:P130)</f>
        <v>3.9609999999999999</v>
      </c>
      <c r="Q119" s="353">
        <f t="shared" ref="Q119" si="18">$P$132</f>
        <v>4.03</v>
      </c>
      <c r="R119" s="362"/>
      <c r="S119" s="363">
        <f>SUM(S120:S130)</f>
        <v>107</v>
      </c>
      <c r="T119" s="354">
        <f>AVERAGE(T120:T130)</f>
        <v>3.6920000000000002</v>
      </c>
      <c r="U119" s="355">
        <f t="shared" ref="U119" si="19">$T$132</f>
        <v>3.83</v>
      </c>
      <c r="V119" s="362"/>
      <c r="W119" s="364">
        <f>SUM(W120:W130)</f>
        <v>14</v>
      </c>
      <c r="X119" s="356">
        <f>AVERAGE(X120:X130)</f>
        <v>4.5333333333333332</v>
      </c>
      <c r="Y119" s="356">
        <f t="shared" ref="Y119" si="20">$X$132</f>
        <v>4.38</v>
      </c>
      <c r="Z119" s="362"/>
      <c r="AA119" s="372"/>
      <c r="AC119" s="84"/>
      <c r="AD119" s="84"/>
      <c r="AF119" s="84"/>
    </row>
    <row r="120" spans="1:32" x14ac:dyDescent="0.25">
      <c r="A120" s="82">
        <v>1</v>
      </c>
      <c r="B120" s="197" t="s">
        <v>102</v>
      </c>
      <c r="C120" s="966"/>
      <c r="D120" s="744"/>
      <c r="E120" s="744">
        <v>3.93</v>
      </c>
      <c r="F120" s="967">
        <v>40</v>
      </c>
      <c r="G120" s="386">
        <v>17</v>
      </c>
      <c r="H120" s="187">
        <v>4.41</v>
      </c>
      <c r="I120" s="744">
        <v>4.0999999999999996</v>
      </c>
      <c r="J120" s="420">
        <v>25</v>
      </c>
      <c r="K120" s="386">
        <v>16</v>
      </c>
      <c r="L120" s="187">
        <v>4.25</v>
      </c>
      <c r="M120" s="398">
        <v>4.13</v>
      </c>
      <c r="N120" s="420">
        <v>36</v>
      </c>
      <c r="O120" s="426">
        <v>12</v>
      </c>
      <c r="P120" s="387">
        <v>4.58</v>
      </c>
      <c r="Q120" s="388">
        <v>4.03</v>
      </c>
      <c r="R120" s="68">
        <v>7</v>
      </c>
      <c r="S120" s="430">
        <v>9</v>
      </c>
      <c r="T120" s="399">
        <v>4.67</v>
      </c>
      <c r="U120" s="389">
        <v>3.83</v>
      </c>
      <c r="V120" s="68">
        <v>3</v>
      </c>
      <c r="W120" s="437"/>
      <c r="X120" s="390"/>
      <c r="Y120" s="327">
        <v>4.38</v>
      </c>
      <c r="Z120" s="68">
        <v>34</v>
      </c>
      <c r="AA120" s="367">
        <f t="shared" si="15"/>
        <v>145</v>
      </c>
      <c r="AC120" s="84"/>
      <c r="AD120" s="84"/>
      <c r="AF120" s="84"/>
    </row>
    <row r="121" spans="1:32" x14ac:dyDescent="0.25">
      <c r="A121" s="89">
        <v>2</v>
      </c>
      <c r="B121" s="705" t="s">
        <v>145</v>
      </c>
      <c r="C121" s="954"/>
      <c r="D121" s="729"/>
      <c r="E121" s="729">
        <v>3.93</v>
      </c>
      <c r="F121" s="955">
        <v>40</v>
      </c>
      <c r="G121" s="750"/>
      <c r="H121" s="742"/>
      <c r="I121" s="729">
        <v>4.0999999999999996</v>
      </c>
      <c r="J121" s="384">
        <v>110</v>
      </c>
      <c r="K121" s="383">
        <v>5</v>
      </c>
      <c r="L121" s="709">
        <v>3.4</v>
      </c>
      <c r="M121" s="730">
        <v>4.13</v>
      </c>
      <c r="N121" s="384">
        <v>96</v>
      </c>
      <c r="O121" s="424">
        <v>1</v>
      </c>
      <c r="P121" s="711">
        <v>3</v>
      </c>
      <c r="Q121" s="712">
        <v>4.03</v>
      </c>
      <c r="R121" s="61">
        <v>109</v>
      </c>
      <c r="S121" s="432">
        <v>2</v>
      </c>
      <c r="T121" s="713">
        <v>3.5</v>
      </c>
      <c r="U121" s="719">
        <v>3.83</v>
      </c>
      <c r="V121" s="61">
        <v>83</v>
      </c>
      <c r="W121" s="436"/>
      <c r="X121" s="714"/>
      <c r="Y121" s="715">
        <v>4.38</v>
      </c>
      <c r="Z121" s="61">
        <v>34</v>
      </c>
      <c r="AA121" s="368">
        <f t="shared" si="15"/>
        <v>472</v>
      </c>
      <c r="AC121" s="84"/>
      <c r="AD121" s="84"/>
      <c r="AF121" s="84"/>
    </row>
    <row r="122" spans="1:32" x14ac:dyDescent="0.25">
      <c r="A122" s="89">
        <v>3</v>
      </c>
      <c r="B122" s="700" t="s">
        <v>105</v>
      </c>
      <c r="C122" s="944"/>
      <c r="D122" s="717"/>
      <c r="E122" s="717">
        <v>3.93</v>
      </c>
      <c r="F122" s="945">
        <v>40</v>
      </c>
      <c r="G122" s="383">
        <v>20</v>
      </c>
      <c r="H122" s="709">
        <v>3.95</v>
      </c>
      <c r="I122" s="717">
        <v>4.0999999999999996</v>
      </c>
      <c r="J122" s="384">
        <v>76</v>
      </c>
      <c r="K122" s="383">
        <v>16</v>
      </c>
      <c r="L122" s="709">
        <v>3.9375</v>
      </c>
      <c r="M122" s="718">
        <v>4.13</v>
      </c>
      <c r="N122" s="384">
        <v>74</v>
      </c>
      <c r="O122" s="424">
        <v>12</v>
      </c>
      <c r="P122" s="711">
        <v>4.42</v>
      </c>
      <c r="Q122" s="712">
        <v>4.03</v>
      </c>
      <c r="R122" s="61">
        <v>16</v>
      </c>
      <c r="S122" s="431">
        <v>12</v>
      </c>
      <c r="T122" s="713">
        <v>4.5</v>
      </c>
      <c r="U122" s="719">
        <v>3.83</v>
      </c>
      <c r="V122" s="61">
        <v>10</v>
      </c>
      <c r="W122" s="435">
        <v>4</v>
      </c>
      <c r="X122" s="714">
        <v>5</v>
      </c>
      <c r="Y122" s="715">
        <v>4.38</v>
      </c>
      <c r="Z122" s="61">
        <v>2</v>
      </c>
      <c r="AA122" s="368">
        <f t="shared" si="15"/>
        <v>218</v>
      </c>
      <c r="AC122" s="84"/>
      <c r="AD122" s="84"/>
      <c r="AF122" s="84"/>
    </row>
    <row r="123" spans="1:32" x14ac:dyDescent="0.25">
      <c r="A123" s="89">
        <v>4</v>
      </c>
      <c r="B123" s="700" t="s">
        <v>101</v>
      </c>
      <c r="C123" s="944">
        <v>62</v>
      </c>
      <c r="D123" s="717">
        <v>4.2419000000000002</v>
      </c>
      <c r="E123" s="717">
        <v>3.93</v>
      </c>
      <c r="F123" s="945">
        <v>3</v>
      </c>
      <c r="G123" s="383">
        <v>14</v>
      </c>
      <c r="H123" s="709">
        <v>4.1399999999999997</v>
      </c>
      <c r="I123" s="717">
        <v>4.0999999999999996</v>
      </c>
      <c r="J123" s="384">
        <v>49</v>
      </c>
      <c r="K123" s="383">
        <v>13</v>
      </c>
      <c r="L123" s="709">
        <v>3.923</v>
      </c>
      <c r="M123" s="718">
        <v>4.13</v>
      </c>
      <c r="N123" s="384">
        <v>76</v>
      </c>
      <c r="O123" s="424">
        <v>19</v>
      </c>
      <c r="P123" s="711">
        <v>4.74</v>
      </c>
      <c r="Q123" s="712">
        <v>4.03</v>
      </c>
      <c r="R123" s="61">
        <v>3</v>
      </c>
      <c r="S123" s="431">
        <v>8</v>
      </c>
      <c r="T123" s="713">
        <v>3.75</v>
      </c>
      <c r="U123" s="719">
        <v>3.83</v>
      </c>
      <c r="V123" s="61">
        <v>58</v>
      </c>
      <c r="W123" s="436"/>
      <c r="X123" s="714"/>
      <c r="Y123" s="715">
        <v>4.38</v>
      </c>
      <c r="Z123" s="61">
        <v>34</v>
      </c>
      <c r="AA123" s="368">
        <f t="shared" si="15"/>
        <v>223</v>
      </c>
      <c r="AC123" s="84"/>
      <c r="AD123" s="84"/>
      <c r="AF123" s="84"/>
    </row>
    <row r="124" spans="1:32" x14ac:dyDescent="0.25">
      <c r="A124" s="89">
        <v>5</v>
      </c>
      <c r="B124" s="703" t="s">
        <v>71</v>
      </c>
      <c r="C124" s="950"/>
      <c r="D124" s="726"/>
      <c r="E124" s="726">
        <v>3.93</v>
      </c>
      <c r="F124" s="951">
        <v>40</v>
      </c>
      <c r="G124" s="383">
        <v>5</v>
      </c>
      <c r="H124" s="709">
        <v>3.6</v>
      </c>
      <c r="I124" s="726">
        <v>4.0999999999999996</v>
      </c>
      <c r="J124" s="384">
        <v>93</v>
      </c>
      <c r="K124" s="391"/>
      <c r="L124" s="723"/>
      <c r="M124" s="723">
        <v>4.13</v>
      </c>
      <c r="N124" s="384">
        <v>108</v>
      </c>
      <c r="O124" s="424">
        <v>3</v>
      </c>
      <c r="P124" s="711">
        <v>3.33</v>
      </c>
      <c r="Q124" s="712">
        <v>4.03</v>
      </c>
      <c r="R124" s="61">
        <v>96</v>
      </c>
      <c r="S124" s="431">
        <v>4</v>
      </c>
      <c r="T124" s="713">
        <v>3.5</v>
      </c>
      <c r="U124" s="719">
        <v>3.83</v>
      </c>
      <c r="V124" s="61">
        <v>78</v>
      </c>
      <c r="W124" s="436"/>
      <c r="X124" s="714"/>
      <c r="Y124" s="715">
        <v>4.38</v>
      </c>
      <c r="Z124" s="61">
        <v>34</v>
      </c>
      <c r="AA124" s="368">
        <f t="shared" si="15"/>
        <v>449</v>
      </c>
      <c r="AC124" s="84"/>
      <c r="AD124" s="84"/>
      <c r="AF124" s="84"/>
    </row>
    <row r="125" spans="1:32" x14ac:dyDescent="0.25">
      <c r="A125" s="89">
        <v>6</v>
      </c>
      <c r="B125" s="705" t="s">
        <v>143</v>
      </c>
      <c r="C125" s="954"/>
      <c r="D125" s="729"/>
      <c r="E125" s="729">
        <v>3.93</v>
      </c>
      <c r="F125" s="955">
        <v>40</v>
      </c>
      <c r="G125" s="383">
        <v>13</v>
      </c>
      <c r="H125" s="709">
        <v>4.2300000000000004</v>
      </c>
      <c r="I125" s="729">
        <v>4.0999999999999996</v>
      </c>
      <c r="J125" s="384">
        <v>40</v>
      </c>
      <c r="K125" s="383">
        <v>22</v>
      </c>
      <c r="L125" s="709">
        <v>4.6360000000000001</v>
      </c>
      <c r="M125" s="730">
        <v>4.13</v>
      </c>
      <c r="N125" s="384">
        <v>9</v>
      </c>
      <c r="O125" s="424">
        <v>13</v>
      </c>
      <c r="P125" s="711">
        <v>4.6900000000000004</v>
      </c>
      <c r="Q125" s="712">
        <v>4.03</v>
      </c>
      <c r="R125" s="61">
        <v>5</v>
      </c>
      <c r="S125" s="431">
        <v>22</v>
      </c>
      <c r="T125" s="713">
        <v>4.5</v>
      </c>
      <c r="U125" s="719">
        <v>3.83</v>
      </c>
      <c r="V125" s="61">
        <v>8</v>
      </c>
      <c r="W125" s="440">
        <v>9</v>
      </c>
      <c r="X125" s="714">
        <v>4.5999999999999996</v>
      </c>
      <c r="Y125" s="715">
        <v>4.38</v>
      </c>
      <c r="Z125" s="61">
        <v>14</v>
      </c>
      <c r="AA125" s="368">
        <f t="shared" si="15"/>
        <v>116</v>
      </c>
      <c r="AC125" s="84"/>
      <c r="AD125" s="84"/>
      <c r="AF125" s="84"/>
    </row>
    <row r="126" spans="1:32" x14ac:dyDescent="0.25">
      <c r="A126" s="89">
        <v>7</v>
      </c>
      <c r="B126" s="705" t="s">
        <v>144</v>
      </c>
      <c r="C126" s="954"/>
      <c r="D126" s="729"/>
      <c r="E126" s="729">
        <v>3.93</v>
      </c>
      <c r="F126" s="955">
        <v>40</v>
      </c>
      <c r="G126" s="750"/>
      <c r="H126" s="742"/>
      <c r="I126" s="729">
        <v>4.0999999999999996</v>
      </c>
      <c r="J126" s="384">
        <v>110</v>
      </c>
      <c r="K126" s="383">
        <v>1</v>
      </c>
      <c r="L126" s="709">
        <v>3</v>
      </c>
      <c r="M126" s="730">
        <v>4.13</v>
      </c>
      <c r="N126" s="384">
        <v>107</v>
      </c>
      <c r="O126" s="424">
        <v>9</v>
      </c>
      <c r="P126" s="711">
        <v>3</v>
      </c>
      <c r="Q126" s="712">
        <v>4.03</v>
      </c>
      <c r="R126" s="61">
        <v>102</v>
      </c>
      <c r="S126" s="431">
        <v>12</v>
      </c>
      <c r="T126" s="713">
        <v>3</v>
      </c>
      <c r="U126" s="719">
        <v>3.83</v>
      </c>
      <c r="V126" s="61">
        <v>100</v>
      </c>
      <c r="W126" s="436"/>
      <c r="X126" s="714"/>
      <c r="Y126" s="715">
        <v>4.38</v>
      </c>
      <c r="Z126" s="61">
        <v>34</v>
      </c>
      <c r="AA126" s="368">
        <f t="shared" si="15"/>
        <v>493</v>
      </c>
      <c r="AC126" s="84"/>
      <c r="AD126" s="84"/>
      <c r="AF126" s="84"/>
    </row>
    <row r="127" spans="1:32" ht="15" customHeight="1" x14ac:dyDescent="0.25">
      <c r="A127" s="89">
        <v>8</v>
      </c>
      <c r="B127" s="700" t="s">
        <v>103</v>
      </c>
      <c r="C127" s="944">
        <v>40</v>
      </c>
      <c r="D127" s="717">
        <v>4.125</v>
      </c>
      <c r="E127" s="717">
        <v>3.93</v>
      </c>
      <c r="F127" s="945">
        <v>8</v>
      </c>
      <c r="G127" s="383">
        <v>4</v>
      </c>
      <c r="H127" s="709">
        <v>4</v>
      </c>
      <c r="I127" s="717">
        <v>4.0999999999999996</v>
      </c>
      <c r="J127" s="384">
        <v>70</v>
      </c>
      <c r="K127" s="383">
        <v>13</v>
      </c>
      <c r="L127" s="709">
        <v>4.077</v>
      </c>
      <c r="M127" s="718">
        <v>4.13</v>
      </c>
      <c r="N127" s="384">
        <v>54</v>
      </c>
      <c r="O127" s="424">
        <v>20</v>
      </c>
      <c r="P127" s="711">
        <v>4.05</v>
      </c>
      <c r="Q127" s="712">
        <v>4.03</v>
      </c>
      <c r="R127" s="61">
        <v>48</v>
      </c>
      <c r="S127" s="431">
        <v>24</v>
      </c>
      <c r="T127" s="713">
        <v>3.08</v>
      </c>
      <c r="U127" s="719">
        <v>3.83</v>
      </c>
      <c r="V127" s="61">
        <v>99</v>
      </c>
      <c r="W127" s="435">
        <v>1</v>
      </c>
      <c r="X127" s="714">
        <v>4</v>
      </c>
      <c r="Y127" s="715">
        <v>4.38</v>
      </c>
      <c r="Z127" s="61">
        <v>29</v>
      </c>
      <c r="AA127" s="368">
        <f t="shared" si="15"/>
        <v>308</v>
      </c>
      <c r="AC127" s="84"/>
      <c r="AD127" s="84"/>
      <c r="AF127" s="84"/>
    </row>
    <row r="128" spans="1:32" ht="15" customHeight="1" x14ac:dyDescent="0.25">
      <c r="A128" s="89">
        <v>9</v>
      </c>
      <c r="B128" s="702" t="s">
        <v>70</v>
      </c>
      <c r="C128" s="946">
        <v>18</v>
      </c>
      <c r="D128" s="722">
        <v>3.0554999999999994</v>
      </c>
      <c r="E128" s="722">
        <v>3.93</v>
      </c>
      <c r="F128" s="947">
        <v>38</v>
      </c>
      <c r="G128" s="383">
        <v>7</v>
      </c>
      <c r="H128" s="709">
        <v>3.71</v>
      </c>
      <c r="I128" s="722">
        <v>4.0999999999999996</v>
      </c>
      <c r="J128" s="384">
        <v>89</v>
      </c>
      <c r="K128" s="383">
        <v>12</v>
      </c>
      <c r="L128" s="709">
        <v>3.25</v>
      </c>
      <c r="M128" s="723">
        <v>4.13</v>
      </c>
      <c r="N128" s="384">
        <v>99</v>
      </c>
      <c r="O128" s="424">
        <v>2</v>
      </c>
      <c r="P128" s="711">
        <v>4</v>
      </c>
      <c r="Q128" s="712">
        <v>4.03</v>
      </c>
      <c r="R128" s="61">
        <v>61</v>
      </c>
      <c r="S128" s="431">
        <v>6</v>
      </c>
      <c r="T128" s="713">
        <v>2.67</v>
      </c>
      <c r="U128" s="719">
        <v>3.83</v>
      </c>
      <c r="V128" s="61">
        <v>108</v>
      </c>
      <c r="W128" s="436"/>
      <c r="X128" s="714"/>
      <c r="Y128" s="715">
        <v>4.38</v>
      </c>
      <c r="Z128" s="61">
        <v>34</v>
      </c>
      <c r="AA128" s="368">
        <f t="shared" si="15"/>
        <v>429</v>
      </c>
      <c r="AC128" s="84"/>
      <c r="AD128" s="84"/>
      <c r="AF128" s="84"/>
    </row>
    <row r="129" spans="1:32" ht="15" customHeight="1" x14ac:dyDescent="0.25">
      <c r="A129" s="85">
        <v>10</v>
      </c>
      <c r="B129" s="702" t="s">
        <v>162</v>
      </c>
      <c r="C129" s="946"/>
      <c r="D129" s="722"/>
      <c r="E129" s="722">
        <v>3.93</v>
      </c>
      <c r="F129" s="947">
        <v>40</v>
      </c>
      <c r="G129" s="383">
        <v>37</v>
      </c>
      <c r="H129" s="709">
        <v>4.08</v>
      </c>
      <c r="I129" s="722">
        <v>4.0999999999999996</v>
      </c>
      <c r="J129" s="384">
        <v>55</v>
      </c>
      <c r="K129" s="383">
        <v>37</v>
      </c>
      <c r="L129" s="709">
        <v>3.25</v>
      </c>
      <c r="M129" s="723">
        <v>4.13</v>
      </c>
      <c r="N129" s="384">
        <v>98</v>
      </c>
      <c r="O129" s="424">
        <v>5</v>
      </c>
      <c r="P129" s="711">
        <v>3.8</v>
      </c>
      <c r="Q129" s="712">
        <v>4.03</v>
      </c>
      <c r="R129" s="61">
        <v>77</v>
      </c>
      <c r="S129" s="431">
        <v>8</v>
      </c>
      <c r="T129" s="713">
        <v>3.75</v>
      </c>
      <c r="U129" s="719">
        <v>3.83</v>
      </c>
      <c r="V129" s="61">
        <v>59</v>
      </c>
      <c r="W129" s="436"/>
      <c r="X129" s="714"/>
      <c r="Y129" s="715">
        <v>4.38</v>
      </c>
      <c r="Z129" s="61">
        <v>34</v>
      </c>
      <c r="AA129" s="368">
        <f t="shared" ref="AA129" si="21">Z129+V129+R129+N129+J129+F129</f>
        <v>363</v>
      </c>
      <c r="AC129" s="84"/>
      <c r="AD129" s="84"/>
      <c r="AF129" s="84"/>
    </row>
    <row r="130" spans="1:32" ht="15" customHeight="1" thickBot="1" x14ac:dyDescent="0.3">
      <c r="A130" s="88">
        <v>11</v>
      </c>
      <c r="B130" s="793" t="s">
        <v>163</v>
      </c>
      <c r="C130" s="993">
        <v>67</v>
      </c>
      <c r="D130" s="781">
        <v>3.8062999999999998</v>
      </c>
      <c r="E130" s="781">
        <v>3.93</v>
      </c>
      <c r="F130" s="994">
        <v>18</v>
      </c>
      <c r="G130" s="779"/>
      <c r="H130" s="780"/>
      <c r="I130" s="781">
        <v>4.0999999999999996</v>
      </c>
      <c r="J130" s="782">
        <v>110</v>
      </c>
      <c r="K130" s="779"/>
      <c r="L130" s="780"/>
      <c r="M130" s="783">
        <v>4.13</v>
      </c>
      <c r="N130" s="782">
        <v>108</v>
      </c>
      <c r="O130" s="784"/>
      <c r="P130" s="785"/>
      <c r="Q130" s="786">
        <v>4.03</v>
      </c>
      <c r="R130" s="787">
        <v>112</v>
      </c>
      <c r="S130" s="788"/>
      <c r="T130" s="785"/>
      <c r="U130" s="789">
        <v>3.83</v>
      </c>
      <c r="V130" s="787">
        <v>115</v>
      </c>
      <c r="W130" s="790"/>
      <c r="X130" s="791"/>
      <c r="Y130" s="792">
        <v>4.38</v>
      </c>
      <c r="Z130" s="787">
        <v>34</v>
      </c>
      <c r="AA130" s="753">
        <f t="shared" si="15"/>
        <v>497</v>
      </c>
      <c r="AD130" s="84"/>
    </row>
    <row r="131" spans="1:32" x14ac:dyDescent="0.25">
      <c r="A131" s="376" t="s">
        <v>159</v>
      </c>
      <c r="B131" s="90"/>
      <c r="C131" s="90"/>
      <c r="D131" s="442">
        <f>$D$4</f>
        <v>3.7514487179487159</v>
      </c>
      <c r="E131" s="442"/>
      <c r="F131" s="90"/>
      <c r="G131" s="90"/>
      <c r="H131" s="442">
        <f>$H$4</f>
        <v>4.0649541284403643</v>
      </c>
      <c r="I131" s="90"/>
      <c r="J131" s="90"/>
      <c r="K131" s="90"/>
      <c r="L131" s="442">
        <f>$L$4</f>
        <v>4.0571089452603477</v>
      </c>
      <c r="M131" s="90"/>
      <c r="N131" s="90"/>
      <c r="O131" s="376"/>
      <c r="P131" s="442">
        <f>$P$4</f>
        <v>3.9269369369369374</v>
      </c>
      <c r="Q131" s="1"/>
      <c r="R131" s="1"/>
      <c r="S131" s="1"/>
      <c r="T131" s="1">
        <f>$T$4</f>
        <v>3.7119298245614027</v>
      </c>
      <c r="U131" s="1"/>
      <c r="V131" s="1"/>
      <c r="W131" s="1"/>
      <c r="X131" s="1">
        <f>$X$4</f>
        <v>4.415151515151515</v>
      </c>
      <c r="Y131" s="1"/>
      <c r="Z131" s="377"/>
    </row>
    <row r="132" spans="1:32" x14ac:dyDescent="0.25">
      <c r="A132" s="441" t="s">
        <v>160</v>
      </c>
      <c r="D132" s="699">
        <v>3.93</v>
      </c>
      <c r="E132" s="84"/>
      <c r="H132" s="699">
        <v>4.0999999999999996</v>
      </c>
      <c r="L132" s="374">
        <v>4.13</v>
      </c>
      <c r="M132" s="374"/>
      <c r="N132" s="374"/>
      <c r="O132" s="374"/>
      <c r="P132" s="171">
        <v>4.03</v>
      </c>
      <c r="Q132" s="375"/>
      <c r="R132" s="375"/>
      <c r="S132" s="375"/>
      <c r="T132" s="375">
        <v>3.83</v>
      </c>
      <c r="U132" s="375"/>
      <c r="V132" s="375"/>
      <c r="W132" s="375"/>
      <c r="X132" s="375">
        <v>4.38</v>
      </c>
      <c r="Y132" s="375"/>
      <c r="Z132" s="374"/>
    </row>
  </sheetData>
  <mergeCells count="9">
    <mergeCell ref="AA2:AA3"/>
    <mergeCell ref="A2:A3"/>
    <mergeCell ref="B2:B3"/>
    <mergeCell ref="K2:N2"/>
    <mergeCell ref="O2:R2"/>
    <mergeCell ref="S2:V2"/>
    <mergeCell ref="W2:Z2"/>
    <mergeCell ref="G2:J2"/>
    <mergeCell ref="C2:F2"/>
  </mergeCells>
  <conditionalFormatting sqref="Y131:Y135">
    <cfRule type="cellIs" dxfId="71" priority="286" stopIfTrue="1" operator="greaterThanOrEqual">
      <formula>4.5</formula>
    </cfRule>
  </conditionalFormatting>
  <conditionalFormatting sqref="X4:X132">
    <cfRule type="cellIs" dxfId="70" priority="6" stopIfTrue="1" operator="equal">
      <formula>$X$131</formula>
    </cfRule>
    <cfRule type="containsBlanks" dxfId="69" priority="7" stopIfTrue="1">
      <formula>LEN(TRIM(X4))=0</formula>
    </cfRule>
    <cfRule type="cellIs" dxfId="68" priority="8" stopIfTrue="1" operator="lessThan">
      <formula>3.5</formula>
    </cfRule>
    <cfRule type="cellIs" dxfId="67" priority="9" stopIfTrue="1" operator="between">
      <formula>$X$131</formula>
      <formula>3.5</formula>
    </cfRule>
    <cfRule type="cellIs" dxfId="66" priority="10" stopIfTrue="1" operator="between">
      <formula>4.449</formula>
      <formula>$X$131</formula>
    </cfRule>
    <cfRule type="cellIs" dxfId="65" priority="11" stopIfTrue="1" operator="greaterThanOrEqual">
      <formula>4.5</formula>
    </cfRule>
  </conditionalFormatting>
  <conditionalFormatting sqref="T4:T132">
    <cfRule type="cellIs" dxfId="64" priority="12" stopIfTrue="1" operator="equal">
      <formula>$T$131</formula>
    </cfRule>
    <cfRule type="containsBlanks" dxfId="63" priority="13" stopIfTrue="1">
      <formula>LEN(TRIM(T4))=0</formula>
    </cfRule>
    <cfRule type="cellIs" dxfId="62" priority="14" stopIfTrue="1" operator="lessThan">
      <formula>3.5</formula>
    </cfRule>
    <cfRule type="cellIs" dxfId="61" priority="15" stopIfTrue="1" operator="between">
      <formula>$T$131</formula>
      <formula>3.5</formula>
    </cfRule>
    <cfRule type="cellIs" dxfId="60" priority="16" stopIfTrue="1" operator="between">
      <formula>4.499</formula>
      <formula>$T$131</formula>
    </cfRule>
    <cfRule type="cellIs" dxfId="59" priority="17" stopIfTrue="1" operator="greaterThanOrEqual">
      <formula>4.5</formula>
    </cfRule>
  </conditionalFormatting>
  <conditionalFormatting sqref="P4:P132">
    <cfRule type="cellIs" dxfId="58" priority="18" stopIfTrue="1" operator="equal">
      <formula>$P$131</formula>
    </cfRule>
    <cfRule type="containsBlanks" dxfId="57" priority="19" stopIfTrue="1">
      <formula>LEN(TRIM(P4))=0</formula>
    </cfRule>
    <cfRule type="cellIs" dxfId="56" priority="20" stopIfTrue="1" operator="lessThan">
      <formula>3.5</formula>
    </cfRule>
    <cfRule type="cellIs" dxfId="55" priority="21" stopIfTrue="1" operator="between">
      <formula>$P$131</formula>
      <formula>3.5</formula>
    </cfRule>
    <cfRule type="cellIs" dxfId="54" priority="22" stopIfTrue="1" operator="between">
      <formula>4.499</formula>
      <formula>$P$131</formula>
    </cfRule>
    <cfRule type="cellIs" dxfId="53" priority="23" stopIfTrue="1" operator="greaterThanOrEqual">
      <formula>4.5</formula>
    </cfRule>
  </conditionalFormatting>
  <conditionalFormatting sqref="L4:L132">
    <cfRule type="containsBlanks" dxfId="52" priority="24" stopIfTrue="1">
      <formula>LEN(TRIM(L4))=0</formula>
    </cfRule>
    <cfRule type="cellIs" dxfId="51" priority="25" stopIfTrue="1" operator="equal">
      <formula>$L$131</formula>
    </cfRule>
    <cfRule type="cellIs" dxfId="50" priority="26" stopIfTrue="1" operator="lessThan">
      <formula>3.5</formula>
    </cfRule>
    <cfRule type="cellIs" dxfId="49" priority="27" stopIfTrue="1" operator="between">
      <formula>$L$131</formula>
      <formula>3.5</formula>
    </cfRule>
    <cfRule type="cellIs" dxfId="48" priority="28" stopIfTrue="1" operator="between">
      <formula>4.499</formula>
      <formula>$L$131</formula>
    </cfRule>
    <cfRule type="cellIs" dxfId="47" priority="29" stopIfTrue="1" operator="greaterThanOrEqual">
      <formula>4.5</formula>
    </cfRule>
  </conditionalFormatting>
  <conditionalFormatting sqref="H4:H83 H85:H132">
    <cfRule type="containsBlanks" dxfId="46" priority="30" stopIfTrue="1">
      <formula>LEN(TRIM(H4))=0</formula>
    </cfRule>
    <cfRule type="cellIs" dxfId="45" priority="32" stopIfTrue="1" operator="equal">
      <formula>$H$131</formula>
    </cfRule>
    <cfRule type="cellIs" dxfId="44" priority="33" stopIfTrue="1" operator="lessThan">
      <formula>3.5</formula>
    </cfRule>
    <cfRule type="cellIs" dxfId="43" priority="34" stopIfTrue="1" operator="between">
      <formula>$H$131</formula>
      <formula>3.5</formula>
    </cfRule>
    <cfRule type="cellIs" dxfId="42" priority="35" stopIfTrue="1" operator="between">
      <formula>4.499</formula>
      <formula>$H$131</formula>
    </cfRule>
    <cfRule type="cellIs" dxfId="41" priority="36" stopIfTrue="1" operator="greaterThanOrEqual">
      <formula>4.5</formula>
    </cfRule>
  </conditionalFormatting>
  <conditionalFormatting sqref="D4:D132">
    <cfRule type="cellIs" dxfId="40" priority="5" operator="between">
      <formula>4.5</formula>
      <formula>$D$131</formula>
    </cfRule>
    <cfRule type="cellIs" dxfId="36" priority="4" operator="between">
      <formula>$D$131</formula>
      <formula>3.5</formula>
    </cfRule>
    <cfRule type="cellIs" dxfId="39" priority="3" operator="lessThan">
      <formula>3.5</formula>
    </cfRule>
    <cfRule type="containsBlanks" dxfId="38" priority="2">
      <formula>LEN(TRIM(D4))=0</formula>
    </cfRule>
    <cfRule type="cellIs" dxfId="37" priority="1" operator="between">
      <formula>$D$131</formula>
      <formula>3.75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2"/>
  <sheetViews>
    <sheetView zoomScale="90" zoomScaleNormal="90" workbookViewId="0">
      <selection activeCell="D132" sqref="D132"/>
    </sheetView>
  </sheetViews>
  <sheetFormatPr defaultRowHeight="15" x14ac:dyDescent="0.25"/>
  <cols>
    <col min="1" max="1" width="5.7109375" customWidth="1"/>
    <col min="2" max="2" width="33.7109375" customWidth="1"/>
    <col min="3" max="26" width="7.7109375" customWidth="1"/>
    <col min="27" max="27" width="8.85546875" customWidth="1"/>
    <col min="28" max="28" width="7.85546875" customWidth="1"/>
  </cols>
  <sheetData>
    <row r="1" spans="1:32" ht="409.5" customHeight="1" thickBot="1" x14ac:dyDescent="0.3"/>
    <row r="2" spans="1:32" ht="15" customHeight="1" x14ac:dyDescent="0.25">
      <c r="A2" s="997" t="s">
        <v>69</v>
      </c>
      <c r="B2" s="999" t="s">
        <v>129</v>
      </c>
      <c r="C2" s="1001">
        <v>2020</v>
      </c>
      <c r="D2" s="1002"/>
      <c r="E2" s="1002"/>
      <c r="F2" s="1003"/>
      <c r="G2" s="1001">
        <v>2019</v>
      </c>
      <c r="H2" s="1002"/>
      <c r="I2" s="1002"/>
      <c r="J2" s="1003"/>
      <c r="K2" s="1001">
        <v>2018</v>
      </c>
      <c r="L2" s="1002"/>
      <c r="M2" s="1002"/>
      <c r="N2" s="1003"/>
      <c r="O2" s="1001">
        <v>2017</v>
      </c>
      <c r="P2" s="1002"/>
      <c r="Q2" s="1002"/>
      <c r="R2" s="1003"/>
      <c r="S2" s="1004">
        <v>2016</v>
      </c>
      <c r="T2" s="1005"/>
      <c r="U2" s="1005"/>
      <c r="V2" s="1006"/>
      <c r="W2" s="1004">
        <v>2015</v>
      </c>
      <c r="X2" s="1005"/>
      <c r="Y2" s="1005"/>
      <c r="Z2" s="1006"/>
      <c r="AA2" s="995" t="s">
        <v>118</v>
      </c>
    </row>
    <row r="3" spans="1:32" ht="45" customHeight="1" thickBot="1" x14ac:dyDescent="0.3">
      <c r="A3" s="998"/>
      <c r="B3" s="1000"/>
      <c r="C3" s="689" t="s">
        <v>119</v>
      </c>
      <c r="D3" s="80" t="s">
        <v>120</v>
      </c>
      <c r="E3" s="80" t="s">
        <v>121</v>
      </c>
      <c r="F3" s="691" t="s">
        <v>132</v>
      </c>
      <c r="G3" s="689" t="s">
        <v>119</v>
      </c>
      <c r="H3" s="80" t="s">
        <v>120</v>
      </c>
      <c r="I3" s="692" t="s">
        <v>121</v>
      </c>
      <c r="J3" s="691" t="s">
        <v>132</v>
      </c>
      <c r="K3" s="79" t="s">
        <v>119</v>
      </c>
      <c r="L3" s="80" t="s">
        <v>120</v>
      </c>
      <c r="M3" s="80" t="s">
        <v>121</v>
      </c>
      <c r="N3" s="81" t="s">
        <v>132</v>
      </c>
      <c r="O3" s="79" t="s">
        <v>119</v>
      </c>
      <c r="P3" s="80" t="s">
        <v>120</v>
      </c>
      <c r="Q3" s="80" t="s">
        <v>121</v>
      </c>
      <c r="R3" s="81" t="s">
        <v>132</v>
      </c>
      <c r="S3" s="79" t="s">
        <v>119</v>
      </c>
      <c r="T3" s="80" t="s">
        <v>120</v>
      </c>
      <c r="U3" s="80" t="s">
        <v>121</v>
      </c>
      <c r="V3" s="81" t="s">
        <v>132</v>
      </c>
      <c r="W3" s="79" t="s">
        <v>119</v>
      </c>
      <c r="X3" s="80" t="s">
        <v>120</v>
      </c>
      <c r="Y3" s="80" t="s">
        <v>121</v>
      </c>
      <c r="Z3" s="81" t="s">
        <v>132</v>
      </c>
      <c r="AA3" s="996"/>
    </row>
    <row r="4" spans="1:32" ht="15" customHeight="1" thickBot="1" x14ac:dyDescent="0.3">
      <c r="A4" s="348"/>
      <c r="B4" s="405" t="s">
        <v>135</v>
      </c>
      <c r="C4" s="679">
        <f>C5+C6+C15+C30+C50+C70+C87+C119</f>
        <v>2279</v>
      </c>
      <c r="D4" s="743">
        <f>AVERAGE(D5,D8:D14,D16:D29,D31:D49,D51:D69,D71:D86,D88:D118,D120:D130)</f>
        <v>3.7535499999999984</v>
      </c>
      <c r="E4" s="743">
        <v>3.93</v>
      </c>
      <c r="F4" s="680"/>
      <c r="G4" s="679">
        <f>G5+G6+G15+G30+G50+G70+G87+G119</f>
        <v>1206</v>
      </c>
      <c r="H4" s="743">
        <f>AVERAGE(H5,H8:H14,H16:H29,H31:H49,H51:H69,H71:H86,H88:H118,H120:H130)</f>
        <v>4.0609259259259227</v>
      </c>
      <c r="I4" s="693">
        <v>4.0999999999999996</v>
      </c>
      <c r="J4" s="680"/>
      <c r="K4" s="406">
        <f>K5+K6+K15+K30+K50+K70+K87+K119</f>
        <v>1169</v>
      </c>
      <c r="L4" s="409">
        <f>AVERAGE(L5,L8:L14,L16:L29,L31:L49,L51:L69,L71:L86,L88:L118,L120:L130)</f>
        <v>4.0546288409703521</v>
      </c>
      <c r="M4" s="407">
        <v>4.13</v>
      </c>
      <c r="N4" s="408"/>
      <c r="O4" s="406">
        <f>O5+O6+O15+O30+O50+O70+O87+O119</f>
        <v>1110</v>
      </c>
      <c r="P4" s="409">
        <f>AVERAGE(P5,P8:P14,P16:P29,P31:P49,P51:P69,P71:P86,P88:P118,P120:P130)</f>
        <v>3.9255454545454547</v>
      </c>
      <c r="Q4" s="407">
        <v>4.03</v>
      </c>
      <c r="R4" s="408"/>
      <c r="S4" s="406">
        <f>S5+S6+S15+S30+S50+S70+S87+S119</f>
        <v>1077</v>
      </c>
      <c r="T4" s="409">
        <f>AVERAGE(T5,T8:T14,T16:T29,T31:T49,T51:T69,T71:T86,T88:T118,T120:T130)</f>
        <v>3.708849557522123</v>
      </c>
      <c r="U4" s="407">
        <v>3.83</v>
      </c>
      <c r="V4" s="408"/>
      <c r="W4" s="406">
        <f>W5+W6+W15+W30+W50+W70+W87+W119</f>
        <v>114</v>
      </c>
      <c r="X4" s="409">
        <f>AVERAGE(X5,X8:X14,X16:X29,X31:X49,X51:X69,X71:X86,X88:X118,X120:X130)</f>
        <v>4.3968749999999996</v>
      </c>
      <c r="Y4" s="407">
        <v>4.38</v>
      </c>
      <c r="Z4" s="408"/>
      <c r="AA4" s="419"/>
      <c r="AC4" s="340"/>
      <c r="AD4" s="49" t="s">
        <v>123</v>
      </c>
    </row>
    <row r="5" spans="1:32" ht="15" customHeight="1" thickBot="1" x14ac:dyDescent="0.3">
      <c r="A5" s="404">
        <v>1</v>
      </c>
      <c r="B5" s="195" t="s">
        <v>27</v>
      </c>
      <c r="C5" s="759"/>
      <c r="D5" s="942"/>
      <c r="E5" s="751">
        <v>3.93</v>
      </c>
      <c r="F5" s="943">
        <v>40</v>
      </c>
      <c r="G5" s="421">
        <v>32</v>
      </c>
      <c r="H5" s="192">
        <v>3.91</v>
      </c>
      <c r="I5" s="751">
        <v>4.0999999999999996</v>
      </c>
      <c r="J5" s="422">
        <v>77</v>
      </c>
      <c r="K5" s="421">
        <v>18</v>
      </c>
      <c r="L5" s="192">
        <v>3.94</v>
      </c>
      <c r="M5" s="412">
        <v>4.13</v>
      </c>
      <c r="N5" s="422">
        <v>73</v>
      </c>
      <c r="O5" s="427">
        <v>14</v>
      </c>
      <c r="P5" s="413">
        <v>4.1399999999999997</v>
      </c>
      <c r="Q5" s="414">
        <v>4.03</v>
      </c>
      <c r="R5" s="60">
        <v>38</v>
      </c>
      <c r="S5" s="752">
        <v>14</v>
      </c>
      <c r="T5" s="415">
        <v>4.43</v>
      </c>
      <c r="U5" s="416">
        <v>3.83</v>
      </c>
      <c r="V5" s="60">
        <v>12</v>
      </c>
      <c r="W5" s="438"/>
      <c r="X5" s="417"/>
      <c r="Y5" s="326">
        <v>4.38</v>
      </c>
      <c r="Z5" s="60">
        <v>34</v>
      </c>
      <c r="AA5" s="365">
        <f>Z5+V5+R5+N5+J5+F5</f>
        <v>274</v>
      </c>
      <c r="AC5" s="95"/>
      <c r="AD5" s="49" t="s">
        <v>124</v>
      </c>
    </row>
    <row r="6" spans="1:32" ht="15" customHeight="1" thickBot="1" x14ac:dyDescent="0.3">
      <c r="A6" s="349"/>
      <c r="B6" s="350" t="s">
        <v>136</v>
      </c>
      <c r="C6" s="681">
        <f>SUM(C7:C14)</f>
        <v>305</v>
      </c>
      <c r="D6" s="720">
        <f>AVERAGE(D7:D14)</f>
        <v>3.5430599999999997</v>
      </c>
      <c r="E6" s="720">
        <v>3.93</v>
      </c>
      <c r="F6" s="682"/>
      <c r="G6" s="681">
        <f>SUM(G7:G14)</f>
        <v>82</v>
      </c>
      <c r="H6" s="720">
        <f>AVERAGE(H7:H14)</f>
        <v>4.3724999999999996</v>
      </c>
      <c r="I6" s="696">
        <v>4.0999999999999996</v>
      </c>
      <c r="J6" s="682"/>
      <c r="K6" s="358">
        <f>SUM(K7:K14)</f>
        <v>99</v>
      </c>
      <c r="L6" s="382">
        <f>AVERAGE(L7:L14)</f>
        <v>4.2213750000000001</v>
      </c>
      <c r="M6" s="144">
        <v>4.13</v>
      </c>
      <c r="N6" s="352"/>
      <c r="O6" s="358">
        <f>SUM(O7:O14)</f>
        <v>96</v>
      </c>
      <c r="P6" s="382">
        <f>AVERAGE(P7:P14)</f>
        <v>4.0412499999999998</v>
      </c>
      <c r="Q6" s="144">
        <v>4.03</v>
      </c>
      <c r="R6" s="352"/>
      <c r="S6" s="358">
        <f>SUM(S7:S14)</f>
        <v>101</v>
      </c>
      <c r="T6" s="382">
        <f>AVERAGE(T7:T14)</f>
        <v>3.8975</v>
      </c>
      <c r="U6" s="144">
        <v>3.83</v>
      </c>
      <c r="V6" s="352"/>
      <c r="W6" s="358">
        <f>SUM(W7:W14)</f>
        <v>11</v>
      </c>
      <c r="X6" s="144">
        <f>AVERAGE(X7:X14)</f>
        <v>4.74</v>
      </c>
      <c r="Y6" s="144">
        <v>4.38</v>
      </c>
      <c r="Z6" s="352"/>
      <c r="AA6" s="366"/>
      <c r="AC6" s="96"/>
      <c r="AD6" s="49" t="s">
        <v>125</v>
      </c>
    </row>
    <row r="7" spans="1:32" ht="15" customHeight="1" x14ac:dyDescent="0.25">
      <c r="A7" s="444">
        <v>1</v>
      </c>
      <c r="B7" s="700" t="s">
        <v>82</v>
      </c>
      <c r="C7" s="944">
        <v>73</v>
      </c>
      <c r="D7" s="717">
        <v>3.6716000000000002</v>
      </c>
      <c r="E7" s="717">
        <v>3.93</v>
      </c>
      <c r="F7" s="945">
        <v>26</v>
      </c>
      <c r="G7" s="746">
        <v>28</v>
      </c>
      <c r="H7" s="709">
        <v>4.5</v>
      </c>
      <c r="I7" s="717">
        <v>4.0999999999999996</v>
      </c>
      <c r="J7" s="384">
        <v>14</v>
      </c>
      <c r="K7" s="383">
        <v>31</v>
      </c>
      <c r="L7" s="709">
        <v>4.32</v>
      </c>
      <c r="M7" s="718">
        <v>4.13</v>
      </c>
      <c r="N7" s="384">
        <v>32</v>
      </c>
      <c r="O7" s="424">
        <v>25</v>
      </c>
      <c r="P7" s="711">
        <v>4.08</v>
      </c>
      <c r="Q7" s="712">
        <v>4.03</v>
      </c>
      <c r="R7" s="61">
        <v>45</v>
      </c>
      <c r="S7" s="385">
        <v>32</v>
      </c>
      <c r="T7" s="711">
        <v>4.0599999999999996</v>
      </c>
      <c r="U7" s="719">
        <v>3.83</v>
      </c>
      <c r="V7" s="61">
        <v>30</v>
      </c>
      <c r="W7" s="436">
        <v>1</v>
      </c>
      <c r="X7" s="714">
        <v>5</v>
      </c>
      <c r="Y7" s="715">
        <v>4.38</v>
      </c>
      <c r="Z7" s="61">
        <v>6</v>
      </c>
      <c r="AA7" s="367">
        <f t="shared" ref="AA7:AA14" si="0">Z7+V7+R7+N7+J7+F7</f>
        <v>153</v>
      </c>
      <c r="AC7" s="50"/>
      <c r="AD7" s="49" t="s">
        <v>126</v>
      </c>
    </row>
    <row r="8" spans="1:32" x14ac:dyDescent="0.25">
      <c r="A8" s="89">
        <v>2</v>
      </c>
      <c r="B8" s="700" t="s">
        <v>87</v>
      </c>
      <c r="C8" s="944">
        <v>42</v>
      </c>
      <c r="D8" s="717">
        <v>3.6666999999999996</v>
      </c>
      <c r="E8" s="717">
        <v>3.93</v>
      </c>
      <c r="F8" s="945">
        <v>27</v>
      </c>
      <c r="G8" s="746">
        <v>8</v>
      </c>
      <c r="H8" s="709">
        <v>4</v>
      </c>
      <c r="I8" s="717">
        <v>4.0999999999999996</v>
      </c>
      <c r="J8" s="384">
        <v>62</v>
      </c>
      <c r="K8" s="383">
        <v>9</v>
      </c>
      <c r="L8" s="709">
        <v>4.2220000000000004</v>
      </c>
      <c r="M8" s="718">
        <v>4.13</v>
      </c>
      <c r="N8" s="384">
        <v>38</v>
      </c>
      <c r="O8" s="424">
        <v>6</v>
      </c>
      <c r="P8" s="711">
        <v>4.33</v>
      </c>
      <c r="Q8" s="712">
        <v>4.03</v>
      </c>
      <c r="R8" s="61">
        <v>21</v>
      </c>
      <c r="S8" s="385">
        <v>10</v>
      </c>
      <c r="T8" s="711">
        <v>3.9</v>
      </c>
      <c r="U8" s="719">
        <v>3.83</v>
      </c>
      <c r="V8" s="61">
        <v>46</v>
      </c>
      <c r="W8" s="435">
        <v>3</v>
      </c>
      <c r="X8" s="714">
        <v>4.7</v>
      </c>
      <c r="Y8" s="715">
        <v>4.38</v>
      </c>
      <c r="Z8" s="61">
        <v>12</v>
      </c>
      <c r="AA8" s="369">
        <f t="shared" si="0"/>
        <v>206</v>
      </c>
      <c r="AF8" s="84"/>
    </row>
    <row r="9" spans="1:32" x14ac:dyDescent="0.25">
      <c r="A9" s="85">
        <v>3</v>
      </c>
      <c r="B9" s="700" t="s">
        <v>86</v>
      </c>
      <c r="C9" s="944">
        <v>129</v>
      </c>
      <c r="D9" s="717">
        <v>3.5660000000000003</v>
      </c>
      <c r="E9" s="717">
        <v>3.93</v>
      </c>
      <c r="F9" s="945">
        <v>29</v>
      </c>
      <c r="G9" s="746">
        <v>18</v>
      </c>
      <c r="H9" s="709">
        <v>4.5599999999999996</v>
      </c>
      <c r="I9" s="717">
        <v>4.0999999999999996</v>
      </c>
      <c r="J9" s="384">
        <v>12</v>
      </c>
      <c r="K9" s="383">
        <v>22</v>
      </c>
      <c r="L9" s="709">
        <v>4.5</v>
      </c>
      <c r="M9" s="718">
        <v>4.13</v>
      </c>
      <c r="N9" s="384">
        <v>18</v>
      </c>
      <c r="O9" s="424">
        <v>8</v>
      </c>
      <c r="P9" s="711">
        <v>4.3</v>
      </c>
      <c r="Q9" s="712">
        <v>4.03</v>
      </c>
      <c r="R9" s="61">
        <v>27</v>
      </c>
      <c r="S9" s="385">
        <v>17</v>
      </c>
      <c r="T9" s="711">
        <v>3.12</v>
      </c>
      <c r="U9" s="719">
        <v>3.83</v>
      </c>
      <c r="V9" s="61">
        <v>98</v>
      </c>
      <c r="W9" s="435">
        <v>3</v>
      </c>
      <c r="X9" s="714">
        <v>4.7</v>
      </c>
      <c r="Y9" s="715">
        <v>4.38</v>
      </c>
      <c r="Z9" s="61">
        <v>11</v>
      </c>
      <c r="AA9" s="368">
        <f t="shared" si="0"/>
        <v>195</v>
      </c>
      <c r="AF9" s="84"/>
    </row>
    <row r="10" spans="1:32" x14ac:dyDescent="0.25">
      <c r="A10" s="85">
        <v>4</v>
      </c>
      <c r="B10" s="700" t="s">
        <v>142</v>
      </c>
      <c r="C10" s="944">
        <v>42</v>
      </c>
      <c r="D10" s="717">
        <v>3.5478000000000005</v>
      </c>
      <c r="E10" s="717">
        <v>3.93</v>
      </c>
      <c r="F10" s="945">
        <v>30</v>
      </c>
      <c r="G10" s="746">
        <v>3</v>
      </c>
      <c r="H10" s="709">
        <v>4.67</v>
      </c>
      <c r="I10" s="717">
        <v>4.0999999999999996</v>
      </c>
      <c r="J10" s="384">
        <v>8</v>
      </c>
      <c r="K10" s="383">
        <v>11</v>
      </c>
      <c r="L10" s="709">
        <v>3.91</v>
      </c>
      <c r="M10" s="718">
        <v>4.13</v>
      </c>
      <c r="N10" s="384">
        <v>77</v>
      </c>
      <c r="O10" s="424">
        <v>9</v>
      </c>
      <c r="P10" s="711">
        <v>4.1100000000000003</v>
      </c>
      <c r="Q10" s="712">
        <v>4.03</v>
      </c>
      <c r="R10" s="61">
        <v>40</v>
      </c>
      <c r="S10" s="385">
        <v>10</v>
      </c>
      <c r="T10" s="711">
        <v>4.3</v>
      </c>
      <c r="U10" s="719">
        <v>3.83</v>
      </c>
      <c r="V10" s="61">
        <v>20</v>
      </c>
      <c r="W10" s="436"/>
      <c r="X10" s="714"/>
      <c r="Y10" s="715">
        <v>4.38</v>
      </c>
      <c r="Z10" s="61">
        <v>34</v>
      </c>
      <c r="AA10" s="368">
        <f t="shared" si="0"/>
        <v>209</v>
      </c>
      <c r="AD10" s="84"/>
      <c r="AF10" s="84"/>
    </row>
    <row r="11" spans="1:32" x14ac:dyDescent="0.25">
      <c r="A11" s="85">
        <v>5</v>
      </c>
      <c r="B11" s="700" t="s">
        <v>83</v>
      </c>
      <c r="C11" s="944">
        <v>19</v>
      </c>
      <c r="D11" s="717">
        <v>3.2631999999999994</v>
      </c>
      <c r="E11" s="717">
        <v>3.93</v>
      </c>
      <c r="F11" s="945">
        <v>34</v>
      </c>
      <c r="G11" s="746">
        <v>6</v>
      </c>
      <c r="H11" s="709">
        <v>4.33</v>
      </c>
      <c r="I11" s="717">
        <v>4.0999999999999996</v>
      </c>
      <c r="J11" s="384">
        <v>32</v>
      </c>
      <c r="K11" s="383">
        <v>8</v>
      </c>
      <c r="L11" s="709">
        <v>4.625</v>
      </c>
      <c r="M11" s="718">
        <v>4.13</v>
      </c>
      <c r="N11" s="384">
        <v>10</v>
      </c>
      <c r="O11" s="424">
        <v>10</v>
      </c>
      <c r="P11" s="711">
        <v>4.0999999999999996</v>
      </c>
      <c r="Q11" s="712">
        <v>4.03</v>
      </c>
      <c r="R11" s="61">
        <v>44</v>
      </c>
      <c r="S11" s="385">
        <v>9</v>
      </c>
      <c r="T11" s="711">
        <v>4.33</v>
      </c>
      <c r="U11" s="719">
        <v>3.83</v>
      </c>
      <c r="V11" s="61">
        <v>18</v>
      </c>
      <c r="W11" s="435">
        <v>3</v>
      </c>
      <c r="X11" s="714">
        <v>4.3</v>
      </c>
      <c r="Y11" s="715">
        <v>4.38</v>
      </c>
      <c r="Z11" s="61">
        <v>20</v>
      </c>
      <c r="AA11" s="368">
        <f t="shared" si="0"/>
        <v>158</v>
      </c>
      <c r="AD11" s="84"/>
      <c r="AF11" s="84"/>
    </row>
    <row r="12" spans="1:32" x14ac:dyDescent="0.25">
      <c r="A12" s="85">
        <v>6</v>
      </c>
      <c r="B12" s="700" t="s">
        <v>84</v>
      </c>
      <c r="C12" s="944"/>
      <c r="D12" s="717"/>
      <c r="E12" s="717">
        <v>3.93</v>
      </c>
      <c r="F12" s="945">
        <v>40</v>
      </c>
      <c r="G12" s="746">
        <v>7</v>
      </c>
      <c r="H12" s="709">
        <v>4.29</v>
      </c>
      <c r="I12" s="717">
        <v>4.0999999999999996</v>
      </c>
      <c r="J12" s="384">
        <v>37</v>
      </c>
      <c r="K12" s="383">
        <v>8</v>
      </c>
      <c r="L12" s="709">
        <v>3.75</v>
      </c>
      <c r="M12" s="718">
        <v>4.13</v>
      </c>
      <c r="N12" s="384">
        <v>88</v>
      </c>
      <c r="O12" s="424">
        <v>13</v>
      </c>
      <c r="P12" s="711">
        <v>3.31</v>
      </c>
      <c r="Q12" s="712">
        <v>4.03</v>
      </c>
      <c r="R12" s="61">
        <v>97</v>
      </c>
      <c r="S12" s="385">
        <v>15</v>
      </c>
      <c r="T12" s="711">
        <v>3.8</v>
      </c>
      <c r="U12" s="719">
        <v>3.83</v>
      </c>
      <c r="V12" s="61">
        <v>53</v>
      </c>
      <c r="W12" s="435">
        <v>1</v>
      </c>
      <c r="X12" s="714">
        <v>5</v>
      </c>
      <c r="Y12" s="715">
        <v>4.38</v>
      </c>
      <c r="Z12" s="61">
        <v>5</v>
      </c>
      <c r="AA12" s="369">
        <f t="shared" si="0"/>
        <v>320</v>
      </c>
      <c r="AD12" s="84"/>
      <c r="AF12" s="84"/>
    </row>
    <row r="13" spans="1:32" x14ac:dyDescent="0.25">
      <c r="A13" s="378">
        <v>7</v>
      </c>
      <c r="B13" s="700" t="s">
        <v>88</v>
      </c>
      <c r="C13" s="944"/>
      <c r="D13" s="717"/>
      <c r="E13" s="717">
        <v>3.93</v>
      </c>
      <c r="F13" s="945">
        <v>40</v>
      </c>
      <c r="G13" s="746">
        <v>7</v>
      </c>
      <c r="H13" s="709">
        <v>4.43</v>
      </c>
      <c r="I13" s="717">
        <v>4.0999999999999996</v>
      </c>
      <c r="J13" s="384">
        <v>20</v>
      </c>
      <c r="K13" s="383">
        <v>1</v>
      </c>
      <c r="L13" s="709">
        <v>4</v>
      </c>
      <c r="M13" s="718">
        <v>4.13</v>
      </c>
      <c r="N13" s="384">
        <v>70</v>
      </c>
      <c r="O13" s="424">
        <v>22</v>
      </c>
      <c r="P13" s="711">
        <v>3.77</v>
      </c>
      <c r="Q13" s="712">
        <v>4.03</v>
      </c>
      <c r="R13" s="61">
        <v>79</v>
      </c>
      <c r="S13" s="385">
        <v>2</v>
      </c>
      <c r="T13" s="711">
        <v>3.5</v>
      </c>
      <c r="U13" s="719">
        <v>3.83</v>
      </c>
      <c r="V13" s="61">
        <v>79</v>
      </c>
      <c r="W13" s="436"/>
      <c r="X13" s="714"/>
      <c r="Y13" s="715">
        <v>4.38</v>
      </c>
      <c r="Z13" s="61">
        <v>34</v>
      </c>
      <c r="AA13" s="368">
        <f t="shared" si="0"/>
        <v>322</v>
      </c>
      <c r="AD13" s="84"/>
      <c r="AF13" s="84"/>
    </row>
    <row r="14" spans="1:32" ht="15.75" thickBot="1" x14ac:dyDescent="0.3">
      <c r="A14" s="378">
        <v>8</v>
      </c>
      <c r="B14" s="700" t="s">
        <v>85</v>
      </c>
      <c r="C14" s="944"/>
      <c r="D14" s="717"/>
      <c r="E14" s="717">
        <v>3.93</v>
      </c>
      <c r="F14" s="945">
        <v>40</v>
      </c>
      <c r="G14" s="746">
        <v>5</v>
      </c>
      <c r="H14" s="709">
        <v>4.2</v>
      </c>
      <c r="I14" s="717">
        <v>4.0999999999999996</v>
      </c>
      <c r="J14" s="384">
        <v>42</v>
      </c>
      <c r="K14" s="383">
        <v>9</v>
      </c>
      <c r="L14" s="709">
        <v>4.444</v>
      </c>
      <c r="M14" s="718">
        <v>4.13</v>
      </c>
      <c r="N14" s="384">
        <v>23</v>
      </c>
      <c r="O14" s="424">
        <v>3</v>
      </c>
      <c r="P14" s="711">
        <v>4.33</v>
      </c>
      <c r="Q14" s="712">
        <v>4.03</v>
      </c>
      <c r="R14" s="61">
        <v>23</v>
      </c>
      <c r="S14" s="385">
        <v>6</v>
      </c>
      <c r="T14" s="711">
        <v>4.17</v>
      </c>
      <c r="U14" s="719">
        <v>3.83</v>
      </c>
      <c r="V14" s="61">
        <v>24</v>
      </c>
      <c r="W14" s="435"/>
      <c r="X14" s="714"/>
      <c r="Y14" s="715">
        <v>4.38</v>
      </c>
      <c r="Z14" s="61">
        <v>34</v>
      </c>
      <c r="AA14" s="373">
        <f t="shared" si="0"/>
        <v>186</v>
      </c>
      <c r="AD14" s="84"/>
      <c r="AF14" s="84"/>
    </row>
    <row r="15" spans="1:32" ht="15.75" thickBot="1" x14ac:dyDescent="0.3">
      <c r="A15" s="349"/>
      <c r="B15" s="351" t="s">
        <v>137</v>
      </c>
      <c r="C15" s="683">
        <f>SUM(C16:C29)</f>
        <v>106</v>
      </c>
      <c r="D15" s="382">
        <f>AVERAGE(D16:D29)</f>
        <v>3.8235250000000001</v>
      </c>
      <c r="E15" s="382">
        <v>3.93</v>
      </c>
      <c r="F15" s="684"/>
      <c r="G15" s="683">
        <f>SUM(G16:G29)</f>
        <v>90</v>
      </c>
      <c r="H15" s="382">
        <f>AVERAGE(H16:H29)</f>
        <v>4.1116666666666664</v>
      </c>
      <c r="I15" s="695">
        <v>4.0999999999999996</v>
      </c>
      <c r="J15" s="684"/>
      <c r="K15" s="379">
        <f>SUM(K16:K29)</f>
        <v>83</v>
      </c>
      <c r="L15" s="382">
        <f>AVERAGE(L16:L29)</f>
        <v>4.073428571428571</v>
      </c>
      <c r="M15" s="144">
        <v>4.13</v>
      </c>
      <c r="N15" s="352"/>
      <c r="O15" s="361">
        <f>SUM(O16:O29)</f>
        <v>87</v>
      </c>
      <c r="P15" s="353">
        <f>AVERAGE(P16:P29)</f>
        <v>3.6569230769230763</v>
      </c>
      <c r="Q15" s="353">
        <v>4.03</v>
      </c>
      <c r="R15" s="362"/>
      <c r="S15" s="380">
        <f>SUM(S16:S29)</f>
        <v>87</v>
      </c>
      <c r="T15" s="354">
        <f>AVERAGE(T16:T29)</f>
        <v>3.6171428571428579</v>
      </c>
      <c r="U15" s="353">
        <v>3.83</v>
      </c>
      <c r="V15" s="362"/>
      <c r="W15" s="364">
        <f>SUM(W16:W29)</f>
        <v>17</v>
      </c>
      <c r="X15" s="356">
        <f>AVERAGE(X16:X29)</f>
        <v>4.2666666666666666</v>
      </c>
      <c r="Y15" s="381">
        <v>4.38</v>
      </c>
      <c r="Z15" s="362"/>
      <c r="AA15" s="372"/>
      <c r="AD15" s="84"/>
      <c r="AF15" s="84"/>
    </row>
    <row r="16" spans="1:32" x14ac:dyDescent="0.25">
      <c r="A16" s="82">
        <v>1</v>
      </c>
      <c r="B16" s="702" t="s">
        <v>65</v>
      </c>
      <c r="C16" s="946">
        <v>20</v>
      </c>
      <c r="D16" s="722">
        <v>4.2</v>
      </c>
      <c r="E16" s="722">
        <v>3.93</v>
      </c>
      <c r="F16" s="947">
        <v>4</v>
      </c>
      <c r="G16" s="383">
        <v>18</v>
      </c>
      <c r="H16" s="709">
        <v>4.3899999999999997</v>
      </c>
      <c r="I16" s="722">
        <v>4.0999999999999996</v>
      </c>
      <c r="J16" s="384">
        <v>28</v>
      </c>
      <c r="K16" s="383">
        <v>19</v>
      </c>
      <c r="L16" s="709">
        <v>4.6840000000000002</v>
      </c>
      <c r="M16" s="723">
        <v>4.13</v>
      </c>
      <c r="N16" s="384">
        <v>5</v>
      </c>
      <c r="O16" s="425">
        <v>11</v>
      </c>
      <c r="P16" s="711">
        <v>4.55</v>
      </c>
      <c r="Q16" s="712">
        <v>4.03</v>
      </c>
      <c r="R16" s="61">
        <v>8</v>
      </c>
      <c r="S16" s="22">
        <v>17</v>
      </c>
      <c r="T16" s="711">
        <v>4.53</v>
      </c>
      <c r="U16" s="719">
        <v>3.83</v>
      </c>
      <c r="V16" s="61">
        <v>7</v>
      </c>
      <c r="W16" s="436"/>
      <c r="X16" s="714"/>
      <c r="Y16" s="715">
        <v>4.38</v>
      </c>
      <c r="Z16" s="61">
        <v>34</v>
      </c>
      <c r="AA16" s="367">
        <f t="shared" ref="AA16:AA29" si="1">Z16+V16+R16+N16+J16+F16</f>
        <v>86</v>
      </c>
      <c r="AD16" s="84"/>
      <c r="AF16" s="84"/>
    </row>
    <row r="17" spans="1:32" x14ac:dyDescent="0.25">
      <c r="A17" s="85">
        <v>2</v>
      </c>
      <c r="B17" s="702" t="s">
        <v>64</v>
      </c>
      <c r="C17" s="946">
        <v>22</v>
      </c>
      <c r="D17" s="722">
        <v>4.1367000000000012</v>
      </c>
      <c r="E17" s="722">
        <v>3.93</v>
      </c>
      <c r="F17" s="947">
        <v>7</v>
      </c>
      <c r="G17" s="383">
        <v>12</v>
      </c>
      <c r="H17" s="709">
        <v>4.42</v>
      </c>
      <c r="I17" s="722">
        <v>4.0999999999999996</v>
      </c>
      <c r="J17" s="384">
        <v>23</v>
      </c>
      <c r="K17" s="383">
        <v>17</v>
      </c>
      <c r="L17" s="709">
        <v>4.1760000000000002</v>
      </c>
      <c r="M17" s="723">
        <v>4.13</v>
      </c>
      <c r="N17" s="384">
        <v>42</v>
      </c>
      <c r="O17" s="425">
        <v>7</v>
      </c>
      <c r="P17" s="711">
        <v>3.71</v>
      </c>
      <c r="Q17" s="712">
        <v>4.03</v>
      </c>
      <c r="R17" s="61">
        <v>85</v>
      </c>
      <c r="S17" s="22">
        <v>8</v>
      </c>
      <c r="T17" s="711">
        <v>3.88</v>
      </c>
      <c r="U17" s="719">
        <v>3.83</v>
      </c>
      <c r="V17" s="61">
        <v>49</v>
      </c>
      <c r="W17" s="435"/>
      <c r="X17" s="714"/>
      <c r="Y17" s="715">
        <v>4.38</v>
      </c>
      <c r="Z17" s="61">
        <v>34</v>
      </c>
      <c r="AA17" s="368">
        <f t="shared" si="1"/>
        <v>240</v>
      </c>
      <c r="AC17" s="84"/>
      <c r="AD17" s="84"/>
      <c r="AF17" s="84"/>
    </row>
    <row r="18" spans="1:32" x14ac:dyDescent="0.25">
      <c r="A18" s="85">
        <v>3</v>
      </c>
      <c r="B18" s="700" t="s">
        <v>106</v>
      </c>
      <c r="C18" s="944">
        <v>43</v>
      </c>
      <c r="D18" s="717">
        <v>3.7669999999999999</v>
      </c>
      <c r="E18" s="717">
        <v>3.93</v>
      </c>
      <c r="F18" s="945">
        <v>20</v>
      </c>
      <c r="G18" s="746">
        <v>2</v>
      </c>
      <c r="H18" s="709">
        <v>4</v>
      </c>
      <c r="I18" s="717">
        <v>4.0999999999999996</v>
      </c>
      <c r="J18" s="384">
        <v>71</v>
      </c>
      <c r="K18" s="383"/>
      <c r="L18" s="709"/>
      <c r="M18" s="718">
        <v>4.13</v>
      </c>
      <c r="N18" s="384">
        <v>108</v>
      </c>
      <c r="O18" s="425">
        <v>1</v>
      </c>
      <c r="P18" s="711">
        <v>3</v>
      </c>
      <c r="Q18" s="712">
        <v>4.03</v>
      </c>
      <c r="R18" s="61">
        <v>106</v>
      </c>
      <c r="S18" s="22">
        <v>1</v>
      </c>
      <c r="T18" s="711">
        <v>5</v>
      </c>
      <c r="U18" s="719">
        <v>3.83</v>
      </c>
      <c r="V18" s="61">
        <v>2</v>
      </c>
      <c r="W18" s="436"/>
      <c r="X18" s="714"/>
      <c r="Y18" s="715">
        <v>4.38</v>
      </c>
      <c r="Z18" s="61">
        <v>34</v>
      </c>
      <c r="AA18" s="368">
        <f t="shared" si="1"/>
        <v>341</v>
      </c>
      <c r="AC18" s="84"/>
      <c r="AD18" s="84"/>
      <c r="AF18" s="84"/>
    </row>
    <row r="19" spans="1:32" x14ac:dyDescent="0.25">
      <c r="A19" s="85">
        <v>4</v>
      </c>
      <c r="B19" s="701" t="s">
        <v>58</v>
      </c>
      <c r="C19" s="948">
        <v>21</v>
      </c>
      <c r="D19" s="724">
        <v>3.1903999999999995</v>
      </c>
      <c r="E19" s="724">
        <v>3.93</v>
      </c>
      <c r="F19" s="949">
        <v>35</v>
      </c>
      <c r="G19" s="747">
        <v>4</v>
      </c>
      <c r="H19" s="709">
        <v>3.5</v>
      </c>
      <c r="I19" s="724">
        <v>4.0999999999999996</v>
      </c>
      <c r="J19" s="384">
        <v>97</v>
      </c>
      <c r="K19" s="383"/>
      <c r="L19" s="709"/>
      <c r="M19" s="725">
        <v>4.13</v>
      </c>
      <c r="N19" s="384">
        <v>108</v>
      </c>
      <c r="O19" s="425"/>
      <c r="P19" s="711"/>
      <c r="Q19" s="712">
        <v>4.03</v>
      </c>
      <c r="R19" s="61">
        <v>112</v>
      </c>
      <c r="S19" s="22">
        <v>3</v>
      </c>
      <c r="T19" s="711">
        <v>3.33</v>
      </c>
      <c r="U19" s="719">
        <v>3.83</v>
      </c>
      <c r="V19" s="61">
        <v>88</v>
      </c>
      <c r="W19" s="436"/>
      <c r="X19" s="714"/>
      <c r="Y19" s="715">
        <v>4.38</v>
      </c>
      <c r="Z19" s="61">
        <v>34</v>
      </c>
      <c r="AA19" s="368">
        <f t="shared" si="1"/>
        <v>474</v>
      </c>
      <c r="AC19" s="84"/>
      <c r="AD19" s="84"/>
      <c r="AF19" s="84"/>
    </row>
    <row r="20" spans="1:32" x14ac:dyDescent="0.25">
      <c r="A20" s="85">
        <v>5</v>
      </c>
      <c r="B20" s="702" t="s">
        <v>63</v>
      </c>
      <c r="C20" s="946"/>
      <c r="D20" s="722"/>
      <c r="E20" s="722">
        <v>3.93</v>
      </c>
      <c r="F20" s="947">
        <v>40</v>
      </c>
      <c r="G20" s="748">
        <v>7</v>
      </c>
      <c r="H20" s="709">
        <v>4</v>
      </c>
      <c r="I20" s="722">
        <v>4.0999999999999996</v>
      </c>
      <c r="J20" s="384">
        <v>63</v>
      </c>
      <c r="K20" s="383">
        <v>10</v>
      </c>
      <c r="L20" s="709">
        <v>4.2</v>
      </c>
      <c r="M20" s="723">
        <v>4.13</v>
      </c>
      <c r="N20" s="384">
        <v>40</v>
      </c>
      <c r="O20" s="425">
        <v>13</v>
      </c>
      <c r="P20" s="711">
        <v>4</v>
      </c>
      <c r="Q20" s="712">
        <v>4.03</v>
      </c>
      <c r="R20" s="61">
        <v>52</v>
      </c>
      <c r="S20" s="22">
        <v>6</v>
      </c>
      <c r="T20" s="711">
        <v>3.67</v>
      </c>
      <c r="U20" s="719">
        <v>3.83</v>
      </c>
      <c r="V20" s="61">
        <v>63</v>
      </c>
      <c r="W20" s="436">
        <v>3</v>
      </c>
      <c r="X20" s="714">
        <v>4.3</v>
      </c>
      <c r="Y20" s="715">
        <v>4.38</v>
      </c>
      <c r="Z20" s="61">
        <v>21</v>
      </c>
      <c r="AA20" s="368">
        <f t="shared" si="1"/>
        <v>279</v>
      </c>
      <c r="AC20" s="84"/>
      <c r="AD20" s="84"/>
      <c r="AF20" s="84"/>
    </row>
    <row r="21" spans="1:32" x14ac:dyDescent="0.25">
      <c r="A21" s="85">
        <v>6</v>
      </c>
      <c r="B21" s="700" t="s">
        <v>62</v>
      </c>
      <c r="C21" s="944"/>
      <c r="D21" s="717"/>
      <c r="E21" s="717">
        <v>3.93</v>
      </c>
      <c r="F21" s="945">
        <v>40</v>
      </c>
      <c r="G21" s="746">
        <v>13</v>
      </c>
      <c r="H21" s="709">
        <v>3.85</v>
      </c>
      <c r="I21" s="717">
        <v>4.0999999999999996</v>
      </c>
      <c r="J21" s="384">
        <v>82</v>
      </c>
      <c r="K21" s="383">
        <v>14</v>
      </c>
      <c r="L21" s="709">
        <v>4.1428571428571432</v>
      </c>
      <c r="M21" s="718">
        <v>4.13</v>
      </c>
      <c r="N21" s="384">
        <v>45</v>
      </c>
      <c r="O21" s="425">
        <v>15</v>
      </c>
      <c r="P21" s="711">
        <v>3.73</v>
      </c>
      <c r="Q21" s="712">
        <v>4.03</v>
      </c>
      <c r="R21" s="61">
        <v>83</v>
      </c>
      <c r="S21" s="22">
        <v>12</v>
      </c>
      <c r="T21" s="711">
        <v>3.75</v>
      </c>
      <c r="U21" s="719">
        <v>3.83</v>
      </c>
      <c r="V21" s="61">
        <v>57</v>
      </c>
      <c r="W21" s="435">
        <v>11</v>
      </c>
      <c r="X21" s="714">
        <v>3.8</v>
      </c>
      <c r="Y21" s="715">
        <v>4.38</v>
      </c>
      <c r="Z21" s="61">
        <v>30</v>
      </c>
      <c r="AA21" s="368">
        <f t="shared" si="1"/>
        <v>337</v>
      </c>
      <c r="AC21" s="84"/>
      <c r="AD21" s="84"/>
      <c r="AF21" s="84"/>
    </row>
    <row r="22" spans="1:32" x14ac:dyDescent="0.25">
      <c r="A22" s="85">
        <v>7</v>
      </c>
      <c r="B22" s="702" t="s">
        <v>60</v>
      </c>
      <c r="C22" s="946"/>
      <c r="D22" s="722"/>
      <c r="E22" s="722">
        <v>3.93</v>
      </c>
      <c r="F22" s="947">
        <v>40</v>
      </c>
      <c r="G22" s="383">
        <v>7</v>
      </c>
      <c r="H22" s="709">
        <v>4.43</v>
      </c>
      <c r="I22" s="722">
        <v>4.0999999999999996</v>
      </c>
      <c r="J22" s="384">
        <v>21</v>
      </c>
      <c r="K22" s="383">
        <v>4</v>
      </c>
      <c r="L22" s="709">
        <v>4.5</v>
      </c>
      <c r="M22" s="723">
        <v>4.13</v>
      </c>
      <c r="N22" s="384">
        <v>20</v>
      </c>
      <c r="O22" s="425">
        <v>4</v>
      </c>
      <c r="P22" s="711">
        <v>3.75</v>
      </c>
      <c r="Q22" s="712">
        <v>4.03</v>
      </c>
      <c r="R22" s="61">
        <v>82</v>
      </c>
      <c r="S22" s="22">
        <v>2</v>
      </c>
      <c r="T22" s="711">
        <v>3.5</v>
      </c>
      <c r="U22" s="719">
        <v>3.83</v>
      </c>
      <c r="V22" s="61">
        <v>80</v>
      </c>
      <c r="W22" s="436"/>
      <c r="X22" s="714"/>
      <c r="Y22" s="715">
        <v>4.38</v>
      </c>
      <c r="Z22" s="61">
        <v>34</v>
      </c>
      <c r="AA22" s="369">
        <f t="shared" si="1"/>
        <v>277</v>
      </c>
      <c r="AC22" s="84"/>
      <c r="AD22" s="84"/>
      <c r="AF22" s="84"/>
    </row>
    <row r="23" spans="1:32" x14ac:dyDescent="0.25">
      <c r="A23" s="85">
        <v>8</v>
      </c>
      <c r="B23" s="703" t="s">
        <v>54</v>
      </c>
      <c r="C23" s="950"/>
      <c r="D23" s="726"/>
      <c r="E23" s="726">
        <v>3.93</v>
      </c>
      <c r="F23" s="951">
        <v>40</v>
      </c>
      <c r="G23" s="383"/>
      <c r="H23" s="709"/>
      <c r="I23" s="726">
        <v>4.0999999999999996</v>
      </c>
      <c r="J23" s="384">
        <v>110</v>
      </c>
      <c r="K23" s="391">
        <v>1</v>
      </c>
      <c r="L23" s="726">
        <v>4</v>
      </c>
      <c r="M23" s="723">
        <v>4.13</v>
      </c>
      <c r="N23" s="384">
        <v>71</v>
      </c>
      <c r="O23" s="425">
        <v>7</v>
      </c>
      <c r="P23" s="711">
        <v>2.86</v>
      </c>
      <c r="Q23" s="712">
        <v>4.03</v>
      </c>
      <c r="R23" s="61">
        <v>110</v>
      </c>
      <c r="S23" s="22">
        <v>3</v>
      </c>
      <c r="T23" s="711">
        <v>3</v>
      </c>
      <c r="U23" s="719">
        <v>3.83</v>
      </c>
      <c r="V23" s="61">
        <v>105</v>
      </c>
      <c r="W23" s="436"/>
      <c r="X23" s="714"/>
      <c r="Y23" s="715">
        <v>4.38</v>
      </c>
      <c r="Z23" s="61">
        <v>34</v>
      </c>
      <c r="AA23" s="368">
        <f t="shared" si="1"/>
        <v>470</v>
      </c>
      <c r="AC23" s="84"/>
      <c r="AD23" s="84"/>
      <c r="AF23" s="84"/>
    </row>
    <row r="24" spans="1:32" x14ac:dyDescent="0.25">
      <c r="A24" s="85">
        <v>9</v>
      </c>
      <c r="B24" s="704" t="s">
        <v>67</v>
      </c>
      <c r="C24" s="952"/>
      <c r="D24" s="727"/>
      <c r="E24" s="727">
        <v>3.93</v>
      </c>
      <c r="F24" s="953">
        <v>40</v>
      </c>
      <c r="G24" s="383">
        <v>11</v>
      </c>
      <c r="H24" s="709">
        <v>4.45</v>
      </c>
      <c r="I24" s="727">
        <v>4.0999999999999996</v>
      </c>
      <c r="J24" s="384">
        <v>19</v>
      </c>
      <c r="K24" s="392">
        <v>9</v>
      </c>
      <c r="L24" s="727">
        <v>4.3330000000000002</v>
      </c>
      <c r="M24" s="728">
        <v>4.13</v>
      </c>
      <c r="N24" s="384">
        <v>30</v>
      </c>
      <c r="O24" s="425">
        <v>9</v>
      </c>
      <c r="P24" s="711">
        <v>4.1100000000000003</v>
      </c>
      <c r="Q24" s="712">
        <v>4.03</v>
      </c>
      <c r="R24" s="61">
        <v>41</v>
      </c>
      <c r="S24" s="22">
        <v>12</v>
      </c>
      <c r="T24" s="711">
        <v>4.08</v>
      </c>
      <c r="U24" s="719">
        <v>3.83</v>
      </c>
      <c r="V24" s="61">
        <v>29</v>
      </c>
      <c r="W24" s="436">
        <v>3</v>
      </c>
      <c r="X24" s="714">
        <v>4.7</v>
      </c>
      <c r="Y24" s="715">
        <v>4.38</v>
      </c>
      <c r="Z24" s="61">
        <v>13</v>
      </c>
      <c r="AA24" s="368">
        <f t="shared" si="1"/>
        <v>172</v>
      </c>
      <c r="AC24" s="84"/>
      <c r="AD24" s="84"/>
      <c r="AF24" s="84"/>
    </row>
    <row r="25" spans="1:32" x14ac:dyDescent="0.25">
      <c r="A25" s="85">
        <v>10</v>
      </c>
      <c r="B25" s="700" t="s">
        <v>61</v>
      </c>
      <c r="C25" s="944"/>
      <c r="D25" s="717"/>
      <c r="E25" s="717">
        <v>3.93</v>
      </c>
      <c r="F25" s="945">
        <v>40</v>
      </c>
      <c r="G25" s="746">
        <v>4</v>
      </c>
      <c r="H25" s="709">
        <v>4</v>
      </c>
      <c r="I25" s="717">
        <v>4.0999999999999996</v>
      </c>
      <c r="J25" s="384">
        <v>68</v>
      </c>
      <c r="K25" s="383">
        <v>8</v>
      </c>
      <c r="L25" s="709">
        <v>3.625</v>
      </c>
      <c r="M25" s="718">
        <v>4.13</v>
      </c>
      <c r="N25" s="384">
        <v>93</v>
      </c>
      <c r="O25" s="425">
        <v>3</v>
      </c>
      <c r="P25" s="711">
        <v>4</v>
      </c>
      <c r="Q25" s="712">
        <v>4.03</v>
      </c>
      <c r="R25" s="61">
        <v>58</v>
      </c>
      <c r="S25" s="22">
        <v>2</v>
      </c>
      <c r="T25" s="711">
        <v>4.5</v>
      </c>
      <c r="U25" s="719">
        <v>3.83</v>
      </c>
      <c r="V25" s="61">
        <v>11</v>
      </c>
      <c r="W25" s="435"/>
      <c r="X25" s="714"/>
      <c r="Y25" s="715">
        <v>4.38</v>
      </c>
      <c r="Z25" s="61">
        <v>34</v>
      </c>
      <c r="AA25" s="368">
        <f t="shared" si="1"/>
        <v>304</v>
      </c>
      <c r="AC25" s="84"/>
      <c r="AD25" s="84"/>
      <c r="AF25" s="84"/>
    </row>
    <row r="26" spans="1:32" x14ac:dyDescent="0.25">
      <c r="A26" s="85">
        <v>11</v>
      </c>
      <c r="B26" s="703" t="s">
        <v>59</v>
      </c>
      <c r="C26" s="950"/>
      <c r="D26" s="726"/>
      <c r="E26" s="726">
        <v>3.93</v>
      </c>
      <c r="F26" s="951">
        <v>40</v>
      </c>
      <c r="G26" s="383">
        <v>2</v>
      </c>
      <c r="H26" s="709">
        <v>4.5</v>
      </c>
      <c r="I26" s="726">
        <v>4.0999999999999996</v>
      </c>
      <c r="J26" s="384">
        <v>18</v>
      </c>
      <c r="K26" s="391">
        <v>1</v>
      </c>
      <c r="L26" s="726">
        <v>3</v>
      </c>
      <c r="M26" s="723">
        <v>4.13</v>
      </c>
      <c r="N26" s="384">
        <v>103</v>
      </c>
      <c r="O26" s="425">
        <v>3</v>
      </c>
      <c r="P26" s="711">
        <v>3.33</v>
      </c>
      <c r="Q26" s="712">
        <v>4.03</v>
      </c>
      <c r="R26" s="61">
        <v>95</v>
      </c>
      <c r="S26" s="22">
        <v>3</v>
      </c>
      <c r="T26" s="711">
        <v>3.67</v>
      </c>
      <c r="U26" s="719">
        <v>3.83</v>
      </c>
      <c r="V26" s="61">
        <v>64</v>
      </c>
      <c r="W26" s="436"/>
      <c r="X26" s="714"/>
      <c r="Y26" s="715">
        <v>4.38</v>
      </c>
      <c r="Z26" s="61">
        <v>34</v>
      </c>
      <c r="AA26" s="368">
        <f t="shared" si="1"/>
        <v>354</v>
      </c>
      <c r="AC26" s="84"/>
      <c r="AD26" s="84"/>
      <c r="AF26" s="84"/>
    </row>
    <row r="27" spans="1:32" x14ac:dyDescent="0.25">
      <c r="A27" s="85">
        <v>12</v>
      </c>
      <c r="B27" s="703" t="s">
        <v>56</v>
      </c>
      <c r="C27" s="950"/>
      <c r="D27" s="726"/>
      <c r="E27" s="726">
        <v>3.93</v>
      </c>
      <c r="F27" s="951">
        <v>40</v>
      </c>
      <c r="G27" s="391"/>
      <c r="H27" s="709"/>
      <c r="I27" s="726">
        <v>4.0999999999999996</v>
      </c>
      <c r="J27" s="384">
        <v>110</v>
      </c>
      <c r="K27" s="391"/>
      <c r="L27" s="723"/>
      <c r="M27" s="723">
        <v>4.13</v>
      </c>
      <c r="N27" s="384">
        <v>108</v>
      </c>
      <c r="O27" s="425">
        <v>3</v>
      </c>
      <c r="P27" s="711">
        <v>4.33</v>
      </c>
      <c r="Q27" s="712">
        <v>4.03</v>
      </c>
      <c r="R27" s="61">
        <v>24</v>
      </c>
      <c r="S27" s="22">
        <v>5</v>
      </c>
      <c r="T27" s="711">
        <v>2.2000000000000002</v>
      </c>
      <c r="U27" s="719">
        <v>3.83</v>
      </c>
      <c r="V27" s="61">
        <v>112</v>
      </c>
      <c r="W27" s="436"/>
      <c r="X27" s="714"/>
      <c r="Y27" s="715">
        <v>4.38</v>
      </c>
      <c r="Z27" s="61">
        <v>34</v>
      </c>
      <c r="AA27" s="368">
        <f t="shared" si="1"/>
        <v>428</v>
      </c>
      <c r="AC27" s="84"/>
      <c r="AD27" s="84"/>
      <c r="AF27" s="84"/>
    </row>
    <row r="28" spans="1:32" x14ac:dyDescent="0.25">
      <c r="A28" s="85">
        <v>13</v>
      </c>
      <c r="B28" s="702" t="s">
        <v>57</v>
      </c>
      <c r="C28" s="946"/>
      <c r="D28" s="722"/>
      <c r="E28" s="722">
        <v>3.93</v>
      </c>
      <c r="F28" s="947">
        <v>40</v>
      </c>
      <c r="G28" s="748">
        <v>5</v>
      </c>
      <c r="H28" s="722">
        <v>4</v>
      </c>
      <c r="I28" s="722">
        <v>4.0999999999999996</v>
      </c>
      <c r="J28" s="384">
        <v>67</v>
      </c>
      <c r="K28" s="383"/>
      <c r="L28" s="709"/>
      <c r="M28" s="723">
        <v>4.13</v>
      </c>
      <c r="N28" s="384">
        <v>108</v>
      </c>
      <c r="O28" s="425">
        <v>5</v>
      </c>
      <c r="P28" s="711">
        <v>3</v>
      </c>
      <c r="Q28" s="712">
        <v>4.03</v>
      </c>
      <c r="R28" s="61">
        <v>103</v>
      </c>
      <c r="S28" s="22">
        <v>3</v>
      </c>
      <c r="T28" s="711">
        <v>2.33</v>
      </c>
      <c r="U28" s="719">
        <v>3.83</v>
      </c>
      <c r="V28" s="61">
        <v>110</v>
      </c>
      <c r="W28" s="436"/>
      <c r="X28" s="714"/>
      <c r="Y28" s="715">
        <v>4.38</v>
      </c>
      <c r="Z28" s="61">
        <v>34</v>
      </c>
      <c r="AA28" s="368">
        <f t="shared" si="1"/>
        <v>462</v>
      </c>
      <c r="AC28" s="84"/>
      <c r="AD28" s="84"/>
      <c r="AF28" s="84"/>
    </row>
    <row r="29" spans="1:32" ht="15.75" thickBot="1" x14ac:dyDescent="0.3">
      <c r="A29" s="378">
        <v>14</v>
      </c>
      <c r="B29" s="703" t="s">
        <v>75</v>
      </c>
      <c r="C29" s="950"/>
      <c r="D29" s="726"/>
      <c r="E29" s="726">
        <v>3.93</v>
      </c>
      <c r="F29" s="951">
        <v>40</v>
      </c>
      <c r="G29" s="391">
        <v>5</v>
      </c>
      <c r="H29" s="726">
        <v>3.8</v>
      </c>
      <c r="I29" s="726">
        <v>4.0999999999999996</v>
      </c>
      <c r="J29" s="384">
        <v>86</v>
      </c>
      <c r="K29" s="391"/>
      <c r="L29" s="723"/>
      <c r="M29" s="723">
        <v>4.13</v>
      </c>
      <c r="N29" s="384">
        <v>108</v>
      </c>
      <c r="O29" s="425">
        <v>6</v>
      </c>
      <c r="P29" s="711">
        <v>3.17</v>
      </c>
      <c r="Q29" s="712">
        <v>4.03</v>
      </c>
      <c r="R29" s="61">
        <v>100</v>
      </c>
      <c r="S29" s="22">
        <v>10</v>
      </c>
      <c r="T29" s="711">
        <v>3.2</v>
      </c>
      <c r="U29" s="719">
        <v>3.83</v>
      </c>
      <c r="V29" s="61">
        <v>91</v>
      </c>
      <c r="W29" s="436"/>
      <c r="X29" s="714"/>
      <c r="Y29" s="715">
        <v>4.38</v>
      </c>
      <c r="Z29" s="61">
        <v>34</v>
      </c>
      <c r="AA29" s="373">
        <f t="shared" si="1"/>
        <v>459</v>
      </c>
      <c r="AC29" s="84"/>
      <c r="AD29" s="84"/>
      <c r="AF29" s="84"/>
    </row>
    <row r="30" spans="1:32" ht="15.75" thickBot="1" x14ac:dyDescent="0.3">
      <c r="A30" s="349"/>
      <c r="B30" s="393" t="s">
        <v>138</v>
      </c>
      <c r="C30" s="685">
        <f>SUM(C31:C49)</f>
        <v>303</v>
      </c>
      <c r="D30" s="400">
        <f>AVERAGE(D31:D49)</f>
        <v>3.8436499999999998</v>
      </c>
      <c r="E30" s="400">
        <v>3.93</v>
      </c>
      <c r="F30" s="686"/>
      <c r="G30" s="685">
        <f>SUM(G31:G49)</f>
        <v>167</v>
      </c>
      <c r="H30" s="106">
        <f>AVERAGE(H31:H49)</f>
        <v>3.8699999999999992</v>
      </c>
      <c r="I30" s="694">
        <v>4.0999999999999996</v>
      </c>
      <c r="J30" s="686"/>
      <c r="K30" s="394">
        <f>SUM(K31:K49)</f>
        <v>150</v>
      </c>
      <c r="L30" s="400">
        <f>AVERAGE(L31:L49)</f>
        <v>3.892105263157895</v>
      </c>
      <c r="M30" s="106">
        <v>4.13</v>
      </c>
      <c r="N30" s="395"/>
      <c r="O30" s="396">
        <f>SUM(O31:O49)</f>
        <v>145</v>
      </c>
      <c r="P30" s="353">
        <f>AVERAGE(P31:P49)</f>
        <v>3.8852941176470588</v>
      </c>
      <c r="Q30" s="353">
        <v>4.03</v>
      </c>
      <c r="R30" s="362"/>
      <c r="S30" s="101">
        <f>SUM(S31:S49)</f>
        <v>129</v>
      </c>
      <c r="T30" s="354">
        <f>AVERAGE(T31:T49)</f>
        <v>3.8233333333333328</v>
      </c>
      <c r="U30" s="353">
        <v>3.83</v>
      </c>
      <c r="V30" s="362"/>
      <c r="W30" s="397">
        <f>SUM(W31:W49)</f>
        <v>16</v>
      </c>
      <c r="X30" s="356">
        <f>AVERAGE(X31:X49)</f>
        <v>4.4000000000000004</v>
      </c>
      <c r="Y30" s="381">
        <v>4.38</v>
      </c>
      <c r="Z30" s="362"/>
      <c r="AA30" s="372"/>
      <c r="AC30" s="84"/>
      <c r="AD30" s="84"/>
      <c r="AF30" s="84"/>
    </row>
    <row r="31" spans="1:32" x14ac:dyDescent="0.25">
      <c r="A31" s="82">
        <v>1</v>
      </c>
      <c r="B31" s="700" t="s">
        <v>80</v>
      </c>
      <c r="C31" s="944">
        <v>42</v>
      </c>
      <c r="D31" s="717">
        <v>4.4286000000000003</v>
      </c>
      <c r="E31" s="717">
        <v>3.93</v>
      </c>
      <c r="F31" s="945">
        <v>1</v>
      </c>
      <c r="G31" s="383">
        <v>7</v>
      </c>
      <c r="H31" s="709">
        <v>4.43</v>
      </c>
      <c r="I31" s="717">
        <v>4.0999999999999996</v>
      </c>
      <c r="J31" s="384">
        <v>22</v>
      </c>
      <c r="K31" s="383">
        <v>8</v>
      </c>
      <c r="L31" s="709">
        <v>4.375</v>
      </c>
      <c r="M31" s="718">
        <v>4.13</v>
      </c>
      <c r="N31" s="384">
        <v>27</v>
      </c>
      <c r="O31" s="424">
        <v>14</v>
      </c>
      <c r="P31" s="711">
        <v>4</v>
      </c>
      <c r="Q31" s="712">
        <v>4.03</v>
      </c>
      <c r="R31" s="61">
        <v>51</v>
      </c>
      <c r="S31" s="431">
        <v>19</v>
      </c>
      <c r="T31" s="713">
        <v>4.37</v>
      </c>
      <c r="U31" s="719">
        <v>3.83</v>
      </c>
      <c r="V31" s="61">
        <v>16</v>
      </c>
      <c r="W31" s="435">
        <v>5</v>
      </c>
      <c r="X31" s="714">
        <v>4.2</v>
      </c>
      <c r="Y31" s="715">
        <v>4.38</v>
      </c>
      <c r="Z31" s="61">
        <v>22</v>
      </c>
      <c r="AA31" s="367">
        <f t="shared" ref="AA31:AA49" si="2">Z31+V31+R31+N31+J31+F31</f>
        <v>139</v>
      </c>
      <c r="AC31" s="84"/>
      <c r="AD31" s="84"/>
      <c r="AF31" s="84"/>
    </row>
    <row r="32" spans="1:32" x14ac:dyDescent="0.25">
      <c r="A32" s="85">
        <v>2</v>
      </c>
      <c r="B32" s="700" t="s">
        <v>79</v>
      </c>
      <c r="C32" s="944">
        <v>84</v>
      </c>
      <c r="D32" s="717">
        <v>3.8572000000000002</v>
      </c>
      <c r="E32" s="717">
        <v>3.93</v>
      </c>
      <c r="F32" s="945">
        <v>15</v>
      </c>
      <c r="G32" s="383">
        <v>22</v>
      </c>
      <c r="H32" s="709">
        <v>4.09</v>
      </c>
      <c r="I32" s="717">
        <v>4.0999999999999996</v>
      </c>
      <c r="J32" s="384">
        <v>54</v>
      </c>
      <c r="K32" s="383">
        <v>21</v>
      </c>
      <c r="L32" s="709">
        <v>4.0949999999999998</v>
      </c>
      <c r="M32" s="718">
        <v>4.13</v>
      </c>
      <c r="N32" s="384">
        <v>50</v>
      </c>
      <c r="O32" s="424">
        <v>16</v>
      </c>
      <c r="P32" s="711">
        <v>4</v>
      </c>
      <c r="Q32" s="712">
        <v>4.03</v>
      </c>
      <c r="R32" s="61">
        <v>50</v>
      </c>
      <c r="S32" s="385">
        <v>9</v>
      </c>
      <c r="T32" s="711">
        <v>4.22</v>
      </c>
      <c r="U32" s="719">
        <v>3.83</v>
      </c>
      <c r="V32" s="61">
        <v>23</v>
      </c>
      <c r="W32" s="435"/>
      <c r="X32" s="714"/>
      <c r="Y32" s="715">
        <v>4.38</v>
      </c>
      <c r="Z32" s="61">
        <v>34</v>
      </c>
      <c r="AA32" s="368">
        <f t="shared" si="2"/>
        <v>226</v>
      </c>
      <c r="AC32" s="84"/>
      <c r="AD32" s="84"/>
      <c r="AF32" s="84"/>
    </row>
    <row r="33" spans="1:32" x14ac:dyDescent="0.25">
      <c r="A33" s="85">
        <v>3</v>
      </c>
      <c r="B33" s="700" t="s">
        <v>89</v>
      </c>
      <c r="C33" s="944">
        <v>109</v>
      </c>
      <c r="D33" s="717">
        <v>3.7067999999999994</v>
      </c>
      <c r="E33" s="717">
        <v>3.93</v>
      </c>
      <c r="F33" s="945">
        <v>25</v>
      </c>
      <c r="G33" s="383">
        <v>18</v>
      </c>
      <c r="H33" s="709">
        <v>4.5</v>
      </c>
      <c r="I33" s="717">
        <v>4.0999999999999996</v>
      </c>
      <c r="J33" s="384">
        <v>15</v>
      </c>
      <c r="K33" s="383">
        <v>19</v>
      </c>
      <c r="L33" s="709">
        <v>4.5780000000000003</v>
      </c>
      <c r="M33" s="718">
        <v>4.13</v>
      </c>
      <c r="N33" s="384">
        <v>14</v>
      </c>
      <c r="O33" s="424">
        <v>28</v>
      </c>
      <c r="P33" s="711">
        <v>4.32</v>
      </c>
      <c r="Q33" s="712">
        <v>4.03</v>
      </c>
      <c r="R33" s="61">
        <v>26</v>
      </c>
      <c r="S33" s="385">
        <v>26</v>
      </c>
      <c r="T33" s="711">
        <v>4.04</v>
      </c>
      <c r="U33" s="719">
        <v>3.83</v>
      </c>
      <c r="V33" s="61">
        <v>32</v>
      </c>
      <c r="W33" s="435">
        <v>7</v>
      </c>
      <c r="X33" s="714">
        <v>4.9000000000000004</v>
      </c>
      <c r="Y33" s="715">
        <v>4.38</v>
      </c>
      <c r="Z33" s="61">
        <v>9</v>
      </c>
      <c r="AA33" s="368">
        <f t="shared" si="2"/>
        <v>121</v>
      </c>
      <c r="AC33" s="84"/>
      <c r="AD33" s="84"/>
      <c r="AF33" s="84"/>
    </row>
    <row r="34" spans="1:32" x14ac:dyDescent="0.25">
      <c r="A34" s="85">
        <v>4</v>
      </c>
      <c r="B34" s="700" t="s">
        <v>48</v>
      </c>
      <c r="C34" s="944">
        <v>68</v>
      </c>
      <c r="D34" s="717">
        <v>3.3819999999999997</v>
      </c>
      <c r="E34" s="717">
        <v>3.93</v>
      </c>
      <c r="F34" s="945">
        <v>31</v>
      </c>
      <c r="G34" s="383">
        <v>6</v>
      </c>
      <c r="H34" s="709">
        <v>4</v>
      </c>
      <c r="I34" s="717">
        <v>4.0999999999999996</v>
      </c>
      <c r="J34" s="384">
        <v>65</v>
      </c>
      <c r="K34" s="383">
        <v>2</v>
      </c>
      <c r="L34" s="709">
        <v>3.5</v>
      </c>
      <c r="M34" s="718">
        <v>4.13</v>
      </c>
      <c r="N34" s="384">
        <v>94</v>
      </c>
      <c r="O34" s="424"/>
      <c r="P34" s="711"/>
      <c r="Q34" s="712">
        <v>4.03</v>
      </c>
      <c r="R34" s="61">
        <v>112</v>
      </c>
      <c r="S34" s="431">
        <v>1</v>
      </c>
      <c r="T34" s="713">
        <v>4</v>
      </c>
      <c r="U34" s="719">
        <v>3.83</v>
      </c>
      <c r="V34" s="61">
        <v>39</v>
      </c>
      <c r="W34" s="435"/>
      <c r="X34" s="714"/>
      <c r="Y34" s="715">
        <v>4.38</v>
      </c>
      <c r="Z34" s="61">
        <v>34</v>
      </c>
      <c r="AA34" s="368">
        <f t="shared" si="2"/>
        <v>375</v>
      </c>
      <c r="AC34" s="84"/>
      <c r="AD34" s="84"/>
      <c r="AF34" s="84"/>
    </row>
    <row r="35" spans="1:32" x14ac:dyDescent="0.25">
      <c r="A35" s="85">
        <v>5</v>
      </c>
      <c r="B35" s="700" t="s">
        <v>146</v>
      </c>
      <c r="C35" s="944"/>
      <c r="D35" s="717"/>
      <c r="E35" s="717">
        <v>3.93</v>
      </c>
      <c r="F35" s="945">
        <v>40</v>
      </c>
      <c r="G35" s="383">
        <v>30</v>
      </c>
      <c r="H35" s="709">
        <v>3.97</v>
      </c>
      <c r="I35" s="717">
        <v>4.0999999999999996</v>
      </c>
      <c r="J35" s="384">
        <v>75</v>
      </c>
      <c r="K35" s="383">
        <v>19</v>
      </c>
      <c r="L35" s="709">
        <v>4.2629999999999999</v>
      </c>
      <c r="M35" s="718">
        <v>4.13</v>
      </c>
      <c r="N35" s="384">
        <v>34</v>
      </c>
      <c r="O35" s="424">
        <v>13</v>
      </c>
      <c r="P35" s="711">
        <v>3.92</v>
      </c>
      <c r="Q35" s="712">
        <v>4.03</v>
      </c>
      <c r="R35" s="61">
        <v>66</v>
      </c>
      <c r="S35" s="431">
        <v>16</v>
      </c>
      <c r="T35" s="713">
        <v>4.0599999999999996</v>
      </c>
      <c r="U35" s="719">
        <v>3.83</v>
      </c>
      <c r="V35" s="61">
        <v>31</v>
      </c>
      <c r="W35" s="435">
        <v>2</v>
      </c>
      <c r="X35" s="714">
        <v>5</v>
      </c>
      <c r="Y35" s="715">
        <v>4.38</v>
      </c>
      <c r="Z35" s="61">
        <v>3</v>
      </c>
      <c r="AA35" s="368">
        <f t="shared" si="2"/>
        <v>249</v>
      </c>
      <c r="AC35" s="84"/>
      <c r="AD35" s="84"/>
      <c r="AF35" s="84"/>
    </row>
    <row r="36" spans="1:32" x14ac:dyDescent="0.25">
      <c r="A36" s="85">
        <v>6</v>
      </c>
      <c r="B36" s="700" t="s">
        <v>81</v>
      </c>
      <c r="C36" s="944"/>
      <c r="D36" s="717"/>
      <c r="E36" s="717">
        <v>3.93</v>
      </c>
      <c r="F36" s="945">
        <v>40</v>
      </c>
      <c r="G36" s="383">
        <v>7</v>
      </c>
      <c r="H36" s="709">
        <v>4.29</v>
      </c>
      <c r="I36" s="717">
        <v>4.0999999999999996</v>
      </c>
      <c r="J36" s="384">
        <v>38</v>
      </c>
      <c r="K36" s="383">
        <v>19</v>
      </c>
      <c r="L36" s="709">
        <v>4.0519999999999996</v>
      </c>
      <c r="M36" s="718">
        <v>4.13</v>
      </c>
      <c r="N36" s="384">
        <v>57</v>
      </c>
      <c r="O36" s="424">
        <v>8</v>
      </c>
      <c r="P36" s="711">
        <v>4.38</v>
      </c>
      <c r="Q36" s="712">
        <v>4.03</v>
      </c>
      <c r="R36" s="61">
        <v>19</v>
      </c>
      <c r="S36" s="431">
        <v>6</v>
      </c>
      <c r="T36" s="713">
        <v>3.83</v>
      </c>
      <c r="U36" s="719">
        <v>3.83</v>
      </c>
      <c r="V36" s="61">
        <v>51</v>
      </c>
      <c r="W36" s="435"/>
      <c r="X36" s="714"/>
      <c r="Y36" s="715">
        <v>4.38</v>
      </c>
      <c r="Z36" s="61">
        <v>34</v>
      </c>
      <c r="AA36" s="368">
        <f t="shared" si="2"/>
        <v>239</v>
      </c>
      <c r="AC36" s="84"/>
      <c r="AD36" s="84"/>
      <c r="AF36" s="84"/>
    </row>
    <row r="37" spans="1:32" x14ac:dyDescent="0.25">
      <c r="A37" s="85">
        <v>7</v>
      </c>
      <c r="B37" s="956" t="s">
        <v>51</v>
      </c>
      <c r="C37" s="944"/>
      <c r="D37" s="717"/>
      <c r="E37" s="717">
        <v>3.93</v>
      </c>
      <c r="F37" s="945">
        <v>40</v>
      </c>
      <c r="G37" s="383">
        <v>10</v>
      </c>
      <c r="H37" s="709">
        <v>4.0999999999999996</v>
      </c>
      <c r="I37" s="717">
        <v>4.0999999999999996</v>
      </c>
      <c r="J37" s="384">
        <v>53</v>
      </c>
      <c r="K37" s="383">
        <v>8</v>
      </c>
      <c r="L37" s="709">
        <v>3.875</v>
      </c>
      <c r="M37" s="718">
        <v>4.13</v>
      </c>
      <c r="N37" s="384">
        <v>79</v>
      </c>
      <c r="O37" s="424">
        <v>12</v>
      </c>
      <c r="P37" s="711">
        <v>3.75</v>
      </c>
      <c r="Q37" s="712">
        <v>4.03</v>
      </c>
      <c r="R37" s="61">
        <v>80</v>
      </c>
      <c r="S37" s="431">
        <v>1</v>
      </c>
      <c r="T37" s="713">
        <v>4</v>
      </c>
      <c r="U37" s="719">
        <v>3.83</v>
      </c>
      <c r="V37" s="61">
        <v>42</v>
      </c>
      <c r="W37" s="435"/>
      <c r="X37" s="714"/>
      <c r="Y37" s="715">
        <v>4.38</v>
      </c>
      <c r="Z37" s="61">
        <v>34</v>
      </c>
      <c r="AA37" s="368">
        <f t="shared" si="2"/>
        <v>328</v>
      </c>
      <c r="AC37" s="84"/>
      <c r="AD37" s="84"/>
      <c r="AF37" s="84"/>
    </row>
    <row r="38" spans="1:32" x14ac:dyDescent="0.25">
      <c r="A38" s="85">
        <v>8</v>
      </c>
      <c r="B38" s="700" t="s">
        <v>50</v>
      </c>
      <c r="C38" s="944"/>
      <c r="D38" s="717"/>
      <c r="E38" s="717">
        <v>3.93</v>
      </c>
      <c r="F38" s="945">
        <v>40</v>
      </c>
      <c r="G38" s="383">
        <v>4</v>
      </c>
      <c r="H38" s="709">
        <v>3.25</v>
      </c>
      <c r="I38" s="717">
        <v>4.0999999999999996</v>
      </c>
      <c r="J38" s="384">
        <v>103</v>
      </c>
      <c r="K38" s="383">
        <v>3</v>
      </c>
      <c r="L38" s="709">
        <v>4</v>
      </c>
      <c r="M38" s="718">
        <v>4.13</v>
      </c>
      <c r="N38" s="384">
        <v>64</v>
      </c>
      <c r="O38" s="424">
        <v>7</v>
      </c>
      <c r="P38" s="711">
        <v>3.86</v>
      </c>
      <c r="Q38" s="712">
        <v>4.03</v>
      </c>
      <c r="R38" s="61">
        <v>70</v>
      </c>
      <c r="S38" s="431">
        <v>4</v>
      </c>
      <c r="T38" s="713">
        <v>3.25</v>
      </c>
      <c r="U38" s="719">
        <v>3.83</v>
      </c>
      <c r="V38" s="61">
        <v>89</v>
      </c>
      <c r="W38" s="435"/>
      <c r="X38" s="714"/>
      <c r="Y38" s="715">
        <v>4.38</v>
      </c>
      <c r="Z38" s="61">
        <v>34</v>
      </c>
      <c r="AA38" s="368">
        <f t="shared" si="2"/>
        <v>400</v>
      </c>
      <c r="AC38" s="84"/>
      <c r="AD38" s="84"/>
      <c r="AF38" s="84"/>
    </row>
    <row r="39" spans="1:32" x14ac:dyDescent="0.25">
      <c r="A39" s="85">
        <v>9</v>
      </c>
      <c r="B39" s="700" t="s">
        <v>133</v>
      </c>
      <c r="C39" s="944"/>
      <c r="D39" s="717"/>
      <c r="E39" s="717">
        <v>3.93</v>
      </c>
      <c r="F39" s="945">
        <v>40</v>
      </c>
      <c r="G39" s="383"/>
      <c r="H39" s="709"/>
      <c r="I39" s="717">
        <v>4.0999999999999996</v>
      </c>
      <c r="J39" s="384">
        <v>110</v>
      </c>
      <c r="K39" s="383">
        <v>1</v>
      </c>
      <c r="L39" s="709">
        <v>3</v>
      </c>
      <c r="M39" s="718">
        <v>4.13</v>
      </c>
      <c r="N39" s="384">
        <v>104</v>
      </c>
      <c r="O39" s="424"/>
      <c r="P39" s="711"/>
      <c r="Q39" s="712">
        <v>4.03</v>
      </c>
      <c r="R39" s="61">
        <v>112</v>
      </c>
      <c r="S39" s="385"/>
      <c r="T39" s="711"/>
      <c r="U39" s="719">
        <v>3.83</v>
      </c>
      <c r="V39" s="61">
        <v>115</v>
      </c>
      <c r="W39" s="435"/>
      <c r="X39" s="714"/>
      <c r="Y39" s="715">
        <v>4.38</v>
      </c>
      <c r="Z39" s="61">
        <v>34</v>
      </c>
      <c r="AA39" s="368">
        <f t="shared" si="2"/>
        <v>515</v>
      </c>
      <c r="AC39" s="84"/>
      <c r="AD39" s="84"/>
      <c r="AF39" s="84"/>
    </row>
    <row r="40" spans="1:32" ht="15" customHeight="1" x14ac:dyDescent="0.25">
      <c r="A40" s="85">
        <v>10</v>
      </c>
      <c r="B40" s="705" t="s">
        <v>49</v>
      </c>
      <c r="C40" s="954"/>
      <c r="D40" s="729"/>
      <c r="E40" s="729">
        <v>3.93</v>
      </c>
      <c r="F40" s="955">
        <v>40</v>
      </c>
      <c r="G40" s="383">
        <v>17</v>
      </c>
      <c r="H40" s="709">
        <v>3.47</v>
      </c>
      <c r="I40" s="729">
        <v>4.0999999999999996</v>
      </c>
      <c r="J40" s="384">
        <v>100</v>
      </c>
      <c r="K40" s="383">
        <v>13</v>
      </c>
      <c r="L40" s="709">
        <v>3.7690000000000001</v>
      </c>
      <c r="M40" s="730">
        <v>4.13</v>
      </c>
      <c r="N40" s="384">
        <v>86</v>
      </c>
      <c r="O40" s="424">
        <v>8</v>
      </c>
      <c r="P40" s="711">
        <v>3.5</v>
      </c>
      <c r="Q40" s="712">
        <v>4.03</v>
      </c>
      <c r="R40" s="61">
        <v>90</v>
      </c>
      <c r="S40" s="431">
        <v>11</v>
      </c>
      <c r="T40" s="713">
        <v>3.18</v>
      </c>
      <c r="U40" s="719">
        <v>3.83</v>
      </c>
      <c r="V40" s="61">
        <v>93</v>
      </c>
      <c r="W40" s="435"/>
      <c r="X40" s="714"/>
      <c r="Y40" s="715">
        <v>4.38</v>
      </c>
      <c r="Z40" s="61">
        <v>34</v>
      </c>
      <c r="AA40" s="368">
        <f t="shared" si="2"/>
        <v>443</v>
      </c>
      <c r="AC40" s="84"/>
      <c r="AD40" s="84"/>
      <c r="AF40" s="84"/>
    </row>
    <row r="41" spans="1:32" x14ac:dyDescent="0.25">
      <c r="A41" s="85">
        <v>11</v>
      </c>
      <c r="B41" s="700" t="s">
        <v>45</v>
      </c>
      <c r="C41" s="944"/>
      <c r="D41" s="717"/>
      <c r="E41" s="717">
        <v>3.93</v>
      </c>
      <c r="F41" s="945">
        <v>40</v>
      </c>
      <c r="G41" s="383">
        <v>3</v>
      </c>
      <c r="H41" s="709">
        <v>4.33</v>
      </c>
      <c r="I41" s="717">
        <v>4.0999999999999996</v>
      </c>
      <c r="J41" s="384">
        <v>34</v>
      </c>
      <c r="K41" s="383">
        <v>1</v>
      </c>
      <c r="L41" s="709">
        <v>3</v>
      </c>
      <c r="M41" s="718">
        <v>4.13</v>
      </c>
      <c r="N41" s="384">
        <v>105</v>
      </c>
      <c r="O41" s="424">
        <v>4</v>
      </c>
      <c r="P41" s="711">
        <v>3.5</v>
      </c>
      <c r="Q41" s="712">
        <v>4.03</v>
      </c>
      <c r="R41" s="61">
        <v>91</v>
      </c>
      <c r="S41" s="431">
        <v>4</v>
      </c>
      <c r="T41" s="713">
        <v>3.5</v>
      </c>
      <c r="U41" s="719">
        <v>3.83</v>
      </c>
      <c r="V41" s="61">
        <v>77</v>
      </c>
      <c r="W41" s="435"/>
      <c r="X41" s="714"/>
      <c r="Y41" s="715">
        <v>4.38</v>
      </c>
      <c r="Z41" s="61">
        <v>34</v>
      </c>
      <c r="AA41" s="368">
        <f t="shared" si="2"/>
        <v>381</v>
      </c>
      <c r="AC41" s="84"/>
      <c r="AD41" s="84"/>
      <c r="AF41" s="84"/>
    </row>
    <row r="42" spans="1:32" x14ac:dyDescent="0.25">
      <c r="A42" s="85">
        <v>12</v>
      </c>
      <c r="B42" s="700" t="s">
        <v>47</v>
      </c>
      <c r="C42" s="944"/>
      <c r="D42" s="717"/>
      <c r="E42" s="717">
        <v>3.93</v>
      </c>
      <c r="F42" s="945">
        <v>40</v>
      </c>
      <c r="G42" s="383">
        <v>11</v>
      </c>
      <c r="H42" s="709">
        <v>3.91</v>
      </c>
      <c r="I42" s="717">
        <v>4.0999999999999996</v>
      </c>
      <c r="J42" s="384">
        <v>78</v>
      </c>
      <c r="K42" s="383">
        <v>2</v>
      </c>
      <c r="L42" s="709">
        <v>4</v>
      </c>
      <c r="M42" s="718">
        <v>4.13</v>
      </c>
      <c r="N42" s="384">
        <v>67</v>
      </c>
      <c r="O42" s="424">
        <v>2</v>
      </c>
      <c r="P42" s="711">
        <v>4</v>
      </c>
      <c r="Q42" s="712">
        <v>4.03</v>
      </c>
      <c r="R42" s="61">
        <v>59</v>
      </c>
      <c r="S42" s="431">
        <v>4</v>
      </c>
      <c r="T42" s="713">
        <v>4</v>
      </c>
      <c r="U42" s="719">
        <v>3.83</v>
      </c>
      <c r="V42" s="61">
        <v>36</v>
      </c>
      <c r="W42" s="435"/>
      <c r="X42" s="714"/>
      <c r="Y42" s="715">
        <v>4.38</v>
      </c>
      <c r="Z42" s="61">
        <v>34</v>
      </c>
      <c r="AA42" s="368">
        <f t="shared" si="2"/>
        <v>314</v>
      </c>
      <c r="AC42" s="84"/>
      <c r="AD42" s="84"/>
      <c r="AF42" s="84"/>
    </row>
    <row r="43" spans="1:32" x14ac:dyDescent="0.25">
      <c r="A43" s="85">
        <v>13</v>
      </c>
      <c r="B43" s="700" t="s">
        <v>52</v>
      </c>
      <c r="C43" s="944"/>
      <c r="D43" s="717"/>
      <c r="E43" s="717">
        <v>3.93</v>
      </c>
      <c r="F43" s="945">
        <v>40</v>
      </c>
      <c r="G43" s="383">
        <v>1</v>
      </c>
      <c r="H43" s="709">
        <v>3</v>
      </c>
      <c r="I43" s="717">
        <v>4.0999999999999996</v>
      </c>
      <c r="J43" s="384">
        <v>106</v>
      </c>
      <c r="K43" s="383">
        <v>9</v>
      </c>
      <c r="L43" s="709">
        <v>3.6659999999999999</v>
      </c>
      <c r="M43" s="718">
        <v>4.13</v>
      </c>
      <c r="N43" s="384">
        <v>91</v>
      </c>
      <c r="O43" s="424">
        <v>1</v>
      </c>
      <c r="P43" s="711">
        <v>2</v>
      </c>
      <c r="Q43" s="712">
        <v>4.03</v>
      </c>
      <c r="R43" s="61">
        <v>111</v>
      </c>
      <c r="S43" s="431">
        <v>7</v>
      </c>
      <c r="T43" s="713">
        <v>3</v>
      </c>
      <c r="U43" s="719">
        <v>3.83</v>
      </c>
      <c r="V43" s="61">
        <v>101</v>
      </c>
      <c r="W43" s="435"/>
      <c r="X43" s="714"/>
      <c r="Y43" s="715">
        <v>4.38</v>
      </c>
      <c r="Z43" s="61">
        <v>34</v>
      </c>
      <c r="AA43" s="368">
        <f t="shared" si="2"/>
        <v>483</v>
      </c>
      <c r="AC43" s="84"/>
      <c r="AD43" s="84"/>
      <c r="AF43" s="84"/>
    </row>
    <row r="44" spans="1:32" x14ac:dyDescent="0.25">
      <c r="A44" s="85">
        <v>14</v>
      </c>
      <c r="B44" s="700" t="s">
        <v>53</v>
      </c>
      <c r="C44" s="944"/>
      <c r="D44" s="717"/>
      <c r="E44" s="717">
        <v>3.93</v>
      </c>
      <c r="F44" s="945">
        <v>40</v>
      </c>
      <c r="G44" s="383">
        <v>5</v>
      </c>
      <c r="H44" s="709">
        <v>4.2</v>
      </c>
      <c r="I44" s="717">
        <v>4.0999999999999996</v>
      </c>
      <c r="J44" s="384">
        <v>43</v>
      </c>
      <c r="K44" s="383">
        <v>3</v>
      </c>
      <c r="L44" s="709">
        <v>4.6660000000000004</v>
      </c>
      <c r="M44" s="718">
        <v>4.13</v>
      </c>
      <c r="N44" s="384">
        <v>7</v>
      </c>
      <c r="O44" s="424">
        <v>10</v>
      </c>
      <c r="P44" s="711">
        <v>4.5</v>
      </c>
      <c r="Q44" s="712">
        <v>4.03</v>
      </c>
      <c r="R44" s="61">
        <v>10</v>
      </c>
      <c r="S44" s="431">
        <v>5</v>
      </c>
      <c r="T44" s="713">
        <v>3.8</v>
      </c>
      <c r="U44" s="719">
        <v>3.83</v>
      </c>
      <c r="V44" s="61">
        <v>54</v>
      </c>
      <c r="W44" s="435"/>
      <c r="X44" s="714"/>
      <c r="Y44" s="715">
        <v>4.38</v>
      </c>
      <c r="Z44" s="61">
        <v>34</v>
      </c>
      <c r="AA44" s="368">
        <f t="shared" si="2"/>
        <v>188</v>
      </c>
      <c r="AC44" s="84"/>
      <c r="AD44" s="84"/>
      <c r="AF44" s="84"/>
    </row>
    <row r="45" spans="1:32" x14ac:dyDescent="0.25">
      <c r="A45" s="85">
        <v>15</v>
      </c>
      <c r="B45" s="700" t="s">
        <v>77</v>
      </c>
      <c r="C45" s="944"/>
      <c r="D45" s="717"/>
      <c r="E45" s="717">
        <v>3.93</v>
      </c>
      <c r="F45" s="945">
        <v>40</v>
      </c>
      <c r="G45" s="383">
        <v>4</v>
      </c>
      <c r="H45" s="709">
        <v>3.25</v>
      </c>
      <c r="I45" s="717">
        <v>4.0999999999999996</v>
      </c>
      <c r="J45" s="384">
        <v>104</v>
      </c>
      <c r="K45" s="383">
        <v>2</v>
      </c>
      <c r="L45" s="709">
        <v>4</v>
      </c>
      <c r="M45" s="718">
        <v>4.13</v>
      </c>
      <c r="N45" s="384">
        <v>68</v>
      </c>
      <c r="O45" s="424">
        <v>5</v>
      </c>
      <c r="P45" s="711">
        <v>3.8</v>
      </c>
      <c r="Q45" s="712">
        <v>4.03</v>
      </c>
      <c r="R45" s="61">
        <v>74</v>
      </c>
      <c r="S45" s="385">
        <v>2</v>
      </c>
      <c r="T45" s="711">
        <v>4</v>
      </c>
      <c r="U45" s="719">
        <v>3.83</v>
      </c>
      <c r="V45" s="61">
        <v>38</v>
      </c>
      <c r="W45" s="435">
        <v>2</v>
      </c>
      <c r="X45" s="714">
        <v>3.5</v>
      </c>
      <c r="Y45" s="715">
        <v>4.38</v>
      </c>
      <c r="Z45" s="61">
        <v>32</v>
      </c>
      <c r="AA45" s="368">
        <f t="shared" si="2"/>
        <v>356</v>
      </c>
      <c r="AC45" s="84"/>
      <c r="AD45" s="84"/>
      <c r="AF45" s="84"/>
    </row>
    <row r="46" spans="1:32" x14ac:dyDescent="0.25">
      <c r="A46" s="85">
        <v>16</v>
      </c>
      <c r="B46" s="700" t="s">
        <v>78</v>
      </c>
      <c r="C46" s="944"/>
      <c r="D46" s="717"/>
      <c r="E46" s="717">
        <v>3.93</v>
      </c>
      <c r="F46" s="945">
        <v>40</v>
      </c>
      <c r="G46" s="383">
        <v>1</v>
      </c>
      <c r="H46" s="709">
        <v>3</v>
      </c>
      <c r="I46" s="717">
        <v>4.0999999999999996</v>
      </c>
      <c r="J46" s="384">
        <v>107</v>
      </c>
      <c r="K46" s="383">
        <v>1</v>
      </c>
      <c r="L46" s="709">
        <v>3</v>
      </c>
      <c r="M46" s="718">
        <v>4.13</v>
      </c>
      <c r="N46" s="384">
        <v>106</v>
      </c>
      <c r="O46" s="424">
        <v>1</v>
      </c>
      <c r="P46" s="711">
        <v>4</v>
      </c>
      <c r="Q46" s="712">
        <v>4.03</v>
      </c>
      <c r="R46" s="61">
        <v>62</v>
      </c>
      <c r="S46" s="431">
        <v>1</v>
      </c>
      <c r="T46" s="713">
        <v>4</v>
      </c>
      <c r="U46" s="719">
        <v>3.83</v>
      </c>
      <c r="V46" s="61">
        <v>40</v>
      </c>
      <c r="W46" s="435"/>
      <c r="X46" s="714"/>
      <c r="Y46" s="715">
        <v>4.38</v>
      </c>
      <c r="Z46" s="61">
        <v>34</v>
      </c>
      <c r="AA46" s="368">
        <f t="shared" si="2"/>
        <v>389</v>
      </c>
      <c r="AC46" s="84"/>
      <c r="AD46" s="84"/>
      <c r="AF46" s="84"/>
    </row>
    <row r="47" spans="1:32" x14ac:dyDescent="0.25">
      <c r="A47" s="85">
        <v>17</v>
      </c>
      <c r="B47" s="700" t="s">
        <v>44</v>
      </c>
      <c r="C47" s="944"/>
      <c r="D47" s="717"/>
      <c r="E47" s="717">
        <v>3.93</v>
      </c>
      <c r="F47" s="945">
        <v>40</v>
      </c>
      <c r="G47" s="383">
        <v>4</v>
      </c>
      <c r="H47" s="709">
        <v>5</v>
      </c>
      <c r="I47" s="717">
        <v>4.0999999999999996</v>
      </c>
      <c r="J47" s="384">
        <v>1</v>
      </c>
      <c r="K47" s="383">
        <v>9</v>
      </c>
      <c r="L47" s="709">
        <v>4.1109999999999998</v>
      </c>
      <c r="M47" s="718">
        <v>4.13</v>
      </c>
      <c r="N47" s="384">
        <v>48</v>
      </c>
      <c r="O47" s="424">
        <v>6</v>
      </c>
      <c r="P47" s="711">
        <v>4.33</v>
      </c>
      <c r="Q47" s="712">
        <v>4.03</v>
      </c>
      <c r="R47" s="61">
        <v>22</v>
      </c>
      <c r="S47" s="431">
        <v>7</v>
      </c>
      <c r="T47" s="713">
        <v>3.57</v>
      </c>
      <c r="U47" s="719">
        <v>3.83</v>
      </c>
      <c r="V47" s="61">
        <v>72</v>
      </c>
      <c r="W47" s="435"/>
      <c r="X47" s="714"/>
      <c r="Y47" s="715">
        <v>4.38</v>
      </c>
      <c r="Z47" s="61">
        <v>34</v>
      </c>
      <c r="AA47" s="368">
        <f t="shared" si="2"/>
        <v>217</v>
      </c>
      <c r="AC47" s="84"/>
      <c r="AD47" s="84"/>
      <c r="AF47" s="84"/>
    </row>
    <row r="48" spans="1:32" x14ac:dyDescent="0.25">
      <c r="A48" s="378">
        <v>18</v>
      </c>
      <c r="B48" s="700" t="s">
        <v>46</v>
      </c>
      <c r="C48" s="944"/>
      <c r="D48" s="717"/>
      <c r="E48" s="717">
        <v>3.93</v>
      </c>
      <c r="F48" s="945">
        <v>40</v>
      </c>
      <c r="G48" s="383">
        <v>10</v>
      </c>
      <c r="H48" s="709">
        <v>3.3</v>
      </c>
      <c r="I48" s="717">
        <v>4.0999999999999996</v>
      </c>
      <c r="J48" s="384">
        <v>102</v>
      </c>
      <c r="K48" s="383">
        <v>5</v>
      </c>
      <c r="L48" s="709">
        <v>3.8</v>
      </c>
      <c r="M48" s="718">
        <v>4.13</v>
      </c>
      <c r="N48" s="384">
        <v>82</v>
      </c>
      <c r="O48" s="424">
        <v>3</v>
      </c>
      <c r="P48" s="711">
        <v>4.33</v>
      </c>
      <c r="Q48" s="712">
        <v>4.03</v>
      </c>
      <c r="R48" s="61">
        <v>25</v>
      </c>
      <c r="S48" s="431">
        <v>1</v>
      </c>
      <c r="T48" s="713">
        <v>4</v>
      </c>
      <c r="U48" s="719">
        <v>3.83</v>
      </c>
      <c r="V48" s="61">
        <v>41</v>
      </c>
      <c r="W48" s="435"/>
      <c r="X48" s="714"/>
      <c r="Y48" s="715">
        <v>4.38</v>
      </c>
      <c r="Z48" s="61">
        <v>34</v>
      </c>
      <c r="AA48" s="373">
        <f t="shared" si="2"/>
        <v>324</v>
      </c>
      <c r="AC48" s="84"/>
      <c r="AD48" s="84"/>
      <c r="AF48" s="84"/>
    </row>
    <row r="49" spans="1:32" ht="15.75" thickBot="1" x14ac:dyDescent="0.3">
      <c r="A49" s="378">
        <v>19</v>
      </c>
      <c r="B49" s="700" t="s">
        <v>42</v>
      </c>
      <c r="C49" s="944"/>
      <c r="D49" s="717"/>
      <c r="E49" s="717">
        <v>3.93</v>
      </c>
      <c r="F49" s="945">
        <v>40</v>
      </c>
      <c r="G49" s="746">
        <v>7</v>
      </c>
      <c r="H49" s="716">
        <v>3.57</v>
      </c>
      <c r="I49" s="717">
        <v>4.0999999999999996</v>
      </c>
      <c r="J49" s="384">
        <v>94</v>
      </c>
      <c r="K49" s="383">
        <v>5</v>
      </c>
      <c r="L49" s="709">
        <v>4.2</v>
      </c>
      <c r="M49" s="718">
        <v>4.13</v>
      </c>
      <c r="N49" s="384">
        <v>41</v>
      </c>
      <c r="O49" s="424">
        <v>7</v>
      </c>
      <c r="P49" s="711">
        <v>3.86</v>
      </c>
      <c r="Q49" s="712">
        <v>4.03</v>
      </c>
      <c r="R49" s="61">
        <v>71</v>
      </c>
      <c r="S49" s="385">
        <v>5</v>
      </c>
      <c r="T49" s="711">
        <v>4</v>
      </c>
      <c r="U49" s="719">
        <v>3.83</v>
      </c>
      <c r="V49" s="61">
        <v>35</v>
      </c>
      <c r="W49" s="435"/>
      <c r="X49" s="714"/>
      <c r="Y49" s="715">
        <v>4.38</v>
      </c>
      <c r="Z49" s="61">
        <v>34</v>
      </c>
      <c r="AA49" s="373">
        <f t="shared" si="2"/>
        <v>315</v>
      </c>
      <c r="AC49" s="84"/>
      <c r="AD49" s="84"/>
      <c r="AF49" s="84"/>
    </row>
    <row r="50" spans="1:32" ht="15.75" thickBot="1" x14ac:dyDescent="0.3">
      <c r="A50" s="349"/>
      <c r="B50" s="351" t="s">
        <v>139</v>
      </c>
      <c r="C50" s="683">
        <f>SUM(C51:C69)</f>
        <v>223</v>
      </c>
      <c r="D50" s="382">
        <f>AVERAGE(D51:D69)</f>
        <v>3.7976749999999999</v>
      </c>
      <c r="E50" s="382">
        <v>3.93</v>
      </c>
      <c r="F50" s="684"/>
      <c r="G50" s="683">
        <f>SUM(G51:G69)</f>
        <v>178</v>
      </c>
      <c r="H50" s="382">
        <f>AVERAGE(H51:H69)</f>
        <v>4.1511111111111108</v>
      </c>
      <c r="I50" s="695">
        <v>4.0999999999999996</v>
      </c>
      <c r="J50" s="684"/>
      <c r="K50" s="379">
        <f>SUM(K51:K69)</f>
        <v>153</v>
      </c>
      <c r="L50" s="382">
        <f>AVERAGE(L51:L69)</f>
        <v>4.0402222222222219</v>
      </c>
      <c r="M50" s="144">
        <v>4.13</v>
      </c>
      <c r="N50" s="352"/>
      <c r="O50" s="361">
        <f>SUM(O51:O69)</f>
        <v>195</v>
      </c>
      <c r="P50" s="353">
        <f>AVERAGE(P51:P69)</f>
        <v>3.9200000000000008</v>
      </c>
      <c r="Q50" s="353">
        <v>4.03</v>
      </c>
      <c r="R50" s="362"/>
      <c r="S50" s="380">
        <f>SUM(S51:S69)</f>
        <v>166</v>
      </c>
      <c r="T50" s="354">
        <f>AVERAGE(T51:T69)</f>
        <v>3.7068421052631582</v>
      </c>
      <c r="U50" s="353">
        <v>3.83</v>
      </c>
      <c r="V50" s="362"/>
      <c r="W50" s="364">
        <f>SUM(W51:W69)</f>
        <v>37</v>
      </c>
      <c r="X50" s="356">
        <f>AVERAGE(X51:X69)</f>
        <v>4.5249999999999995</v>
      </c>
      <c r="Y50" s="381">
        <v>4.38</v>
      </c>
      <c r="Z50" s="362"/>
      <c r="AA50" s="372"/>
      <c r="AC50" s="84"/>
      <c r="AD50" s="84"/>
      <c r="AF50" s="84"/>
    </row>
    <row r="51" spans="1:32" ht="15" customHeight="1" x14ac:dyDescent="0.25">
      <c r="A51" s="401">
        <v>1</v>
      </c>
      <c r="B51" s="700" t="s">
        <v>40</v>
      </c>
      <c r="C51" s="944">
        <v>87</v>
      </c>
      <c r="D51" s="717">
        <v>4.1608999999999998</v>
      </c>
      <c r="E51" s="717">
        <v>3.93</v>
      </c>
      <c r="F51" s="945">
        <v>5</v>
      </c>
      <c r="G51" s="383">
        <v>16</v>
      </c>
      <c r="H51" s="731">
        <v>4.1900000000000004</v>
      </c>
      <c r="I51" s="717">
        <v>4.0999999999999996</v>
      </c>
      <c r="J51" s="384">
        <v>45</v>
      </c>
      <c r="K51" s="383">
        <v>20</v>
      </c>
      <c r="L51" s="731">
        <v>4.25</v>
      </c>
      <c r="M51" s="718">
        <v>4.13</v>
      </c>
      <c r="N51" s="384">
        <v>35</v>
      </c>
      <c r="O51" s="424">
        <v>11</v>
      </c>
      <c r="P51" s="711">
        <v>3.82</v>
      </c>
      <c r="Q51" s="712">
        <v>4.03</v>
      </c>
      <c r="R51" s="61">
        <v>73</v>
      </c>
      <c r="S51" s="431">
        <v>20</v>
      </c>
      <c r="T51" s="713">
        <v>3.55</v>
      </c>
      <c r="U51" s="719">
        <v>3.83</v>
      </c>
      <c r="V51" s="61">
        <v>75</v>
      </c>
      <c r="W51" s="436">
        <v>7</v>
      </c>
      <c r="X51" s="714">
        <v>4.3</v>
      </c>
      <c r="Y51" s="715">
        <v>4.38</v>
      </c>
      <c r="Z51" s="61">
        <v>19</v>
      </c>
      <c r="AA51" s="367">
        <f t="shared" ref="AA51:AA69" si="3">Z51+V51+R51+N51+J51+F51</f>
        <v>252</v>
      </c>
      <c r="AC51" s="84"/>
      <c r="AD51" s="84"/>
      <c r="AF51" s="84"/>
    </row>
    <row r="52" spans="1:32" ht="15" customHeight="1" x14ac:dyDescent="0.25">
      <c r="A52" s="402">
        <v>2</v>
      </c>
      <c r="B52" s="700" t="s">
        <v>90</v>
      </c>
      <c r="C52" s="944">
        <v>40</v>
      </c>
      <c r="D52" s="717">
        <v>4</v>
      </c>
      <c r="E52" s="717">
        <v>3.93</v>
      </c>
      <c r="F52" s="945">
        <v>13</v>
      </c>
      <c r="G52" s="383">
        <v>14</v>
      </c>
      <c r="H52" s="731">
        <v>3.5</v>
      </c>
      <c r="I52" s="717">
        <v>4.0999999999999996</v>
      </c>
      <c r="J52" s="384">
        <v>95</v>
      </c>
      <c r="K52" s="383">
        <v>5</v>
      </c>
      <c r="L52" s="731">
        <v>3.8</v>
      </c>
      <c r="M52" s="718">
        <v>4.13</v>
      </c>
      <c r="N52" s="384">
        <v>83</v>
      </c>
      <c r="O52" s="428">
        <v>6</v>
      </c>
      <c r="P52" s="711">
        <v>4</v>
      </c>
      <c r="Q52" s="712">
        <v>4.03</v>
      </c>
      <c r="R52" s="61">
        <v>55</v>
      </c>
      <c r="S52" s="431">
        <v>9</v>
      </c>
      <c r="T52" s="713">
        <v>3.56</v>
      </c>
      <c r="U52" s="719">
        <v>3.83</v>
      </c>
      <c r="V52" s="61">
        <v>74</v>
      </c>
      <c r="W52" s="436"/>
      <c r="X52" s="714"/>
      <c r="Y52" s="715">
        <v>4.38</v>
      </c>
      <c r="Z52" s="61">
        <v>34</v>
      </c>
      <c r="AA52" s="368">
        <f t="shared" si="3"/>
        <v>354</v>
      </c>
      <c r="AC52" s="84"/>
      <c r="AD52" s="84"/>
      <c r="AF52" s="84"/>
    </row>
    <row r="53" spans="1:32" ht="15" customHeight="1" x14ac:dyDescent="0.25">
      <c r="A53" s="402">
        <v>3</v>
      </c>
      <c r="B53" s="706" t="s">
        <v>41</v>
      </c>
      <c r="C53" s="957">
        <v>75</v>
      </c>
      <c r="D53" s="735">
        <v>3.8395999999999999</v>
      </c>
      <c r="E53" s="735">
        <v>3.93</v>
      </c>
      <c r="F53" s="958">
        <v>17</v>
      </c>
      <c r="G53" s="383">
        <v>15</v>
      </c>
      <c r="H53" s="734">
        <v>4</v>
      </c>
      <c r="I53" s="735">
        <v>4.0999999999999996</v>
      </c>
      <c r="J53" s="384">
        <v>59</v>
      </c>
      <c r="K53" s="383">
        <v>14</v>
      </c>
      <c r="L53" s="734">
        <v>4.0709999999999997</v>
      </c>
      <c r="M53" s="736">
        <v>4.13</v>
      </c>
      <c r="N53" s="384">
        <v>56</v>
      </c>
      <c r="O53" s="424">
        <v>12</v>
      </c>
      <c r="P53" s="737">
        <v>3.92</v>
      </c>
      <c r="Q53" s="712">
        <v>4.03</v>
      </c>
      <c r="R53" s="61">
        <v>67</v>
      </c>
      <c r="S53" s="431">
        <v>16</v>
      </c>
      <c r="T53" s="713">
        <v>4.5</v>
      </c>
      <c r="U53" s="719">
        <v>3.83</v>
      </c>
      <c r="V53" s="61">
        <v>9</v>
      </c>
      <c r="W53" s="436"/>
      <c r="X53" s="714"/>
      <c r="Y53" s="715">
        <v>4.38</v>
      </c>
      <c r="Z53" s="61">
        <v>34</v>
      </c>
      <c r="AA53" s="368">
        <f t="shared" si="3"/>
        <v>242</v>
      </c>
      <c r="AC53" s="84"/>
      <c r="AD53" s="84"/>
      <c r="AF53" s="84"/>
    </row>
    <row r="54" spans="1:32" ht="15" customHeight="1" x14ac:dyDescent="0.25">
      <c r="A54" s="402">
        <v>4</v>
      </c>
      <c r="B54" s="705" t="s">
        <v>74</v>
      </c>
      <c r="C54" s="954">
        <v>21</v>
      </c>
      <c r="D54" s="729">
        <v>3.1902000000000004</v>
      </c>
      <c r="E54" s="729">
        <v>3.93</v>
      </c>
      <c r="F54" s="955">
        <v>36</v>
      </c>
      <c r="G54" s="383">
        <v>1</v>
      </c>
      <c r="H54" s="731">
        <v>5</v>
      </c>
      <c r="I54" s="729">
        <v>4.0999999999999996</v>
      </c>
      <c r="J54" s="384">
        <v>2</v>
      </c>
      <c r="K54" s="383">
        <v>1</v>
      </c>
      <c r="L54" s="731">
        <v>4</v>
      </c>
      <c r="M54" s="730">
        <v>4.13</v>
      </c>
      <c r="N54" s="384">
        <v>72</v>
      </c>
      <c r="O54" s="424">
        <v>2</v>
      </c>
      <c r="P54" s="711">
        <v>4.5</v>
      </c>
      <c r="Q54" s="712">
        <v>4.03</v>
      </c>
      <c r="R54" s="61">
        <v>13</v>
      </c>
      <c r="S54" s="431">
        <v>1</v>
      </c>
      <c r="T54" s="713">
        <v>4</v>
      </c>
      <c r="U54" s="719">
        <v>3.83</v>
      </c>
      <c r="V54" s="61">
        <v>43</v>
      </c>
      <c r="W54" s="436"/>
      <c r="X54" s="714"/>
      <c r="Y54" s="715">
        <v>4.38</v>
      </c>
      <c r="Z54" s="61">
        <v>34</v>
      </c>
      <c r="AA54" s="368">
        <f t="shared" si="3"/>
        <v>200</v>
      </c>
      <c r="AC54" s="84"/>
      <c r="AD54" s="84"/>
      <c r="AF54" s="84"/>
    </row>
    <row r="55" spans="1:32" ht="15" customHeight="1" x14ac:dyDescent="0.25">
      <c r="A55" s="402">
        <v>5</v>
      </c>
      <c r="B55" s="700" t="s">
        <v>93</v>
      </c>
      <c r="C55" s="944"/>
      <c r="D55" s="717"/>
      <c r="E55" s="717">
        <v>3.93</v>
      </c>
      <c r="F55" s="945">
        <v>40</v>
      </c>
      <c r="G55" s="383">
        <v>35</v>
      </c>
      <c r="H55" s="731">
        <v>4.29</v>
      </c>
      <c r="I55" s="717">
        <v>4.0999999999999996</v>
      </c>
      <c r="J55" s="384">
        <v>36</v>
      </c>
      <c r="K55" s="383">
        <v>25</v>
      </c>
      <c r="L55" s="731">
        <v>4.4800000000000004</v>
      </c>
      <c r="M55" s="718">
        <v>4.13</v>
      </c>
      <c r="N55" s="384">
        <v>22</v>
      </c>
      <c r="O55" s="424">
        <v>29</v>
      </c>
      <c r="P55" s="711">
        <v>4.21</v>
      </c>
      <c r="Q55" s="712">
        <v>4.03</v>
      </c>
      <c r="R55" s="61">
        <v>31</v>
      </c>
      <c r="S55" s="431">
        <v>30</v>
      </c>
      <c r="T55" s="713">
        <v>3.9</v>
      </c>
      <c r="U55" s="719">
        <v>3.83</v>
      </c>
      <c r="V55" s="61">
        <v>45</v>
      </c>
      <c r="W55" s="436">
        <v>4</v>
      </c>
      <c r="X55" s="714">
        <v>5</v>
      </c>
      <c r="Y55" s="715">
        <v>4.38</v>
      </c>
      <c r="Z55" s="61">
        <v>1</v>
      </c>
      <c r="AA55" s="368">
        <f t="shared" si="3"/>
        <v>175</v>
      </c>
      <c r="AC55" s="84"/>
      <c r="AD55" s="84"/>
      <c r="AF55" s="84"/>
    </row>
    <row r="56" spans="1:32" ht="15" customHeight="1" x14ac:dyDescent="0.25">
      <c r="A56" s="402">
        <v>6</v>
      </c>
      <c r="B56" s="700" t="s">
        <v>94</v>
      </c>
      <c r="C56" s="944"/>
      <c r="D56" s="717"/>
      <c r="E56" s="717">
        <v>3.93</v>
      </c>
      <c r="F56" s="945">
        <v>40</v>
      </c>
      <c r="G56" s="383">
        <v>10</v>
      </c>
      <c r="H56" s="731">
        <v>4.5</v>
      </c>
      <c r="I56" s="717">
        <v>4.0999999999999996</v>
      </c>
      <c r="J56" s="384">
        <v>16</v>
      </c>
      <c r="K56" s="383">
        <v>10</v>
      </c>
      <c r="L56" s="731">
        <v>3.9</v>
      </c>
      <c r="M56" s="718">
        <v>4.13</v>
      </c>
      <c r="N56" s="384">
        <v>78</v>
      </c>
      <c r="O56" s="424">
        <v>17</v>
      </c>
      <c r="P56" s="711">
        <v>4.41</v>
      </c>
      <c r="Q56" s="712">
        <v>4.03</v>
      </c>
      <c r="R56" s="61">
        <v>17</v>
      </c>
      <c r="S56" s="431">
        <v>12</v>
      </c>
      <c r="T56" s="713">
        <v>3.92</v>
      </c>
      <c r="U56" s="719">
        <v>3.83</v>
      </c>
      <c r="V56" s="61">
        <v>44</v>
      </c>
      <c r="W56" s="436">
        <v>11</v>
      </c>
      <c r="X56" s="714">
        <v>4.0999999999999996</v>
      </c>
      <c r="Y56" s="715">
        <v>4.38</v>
      </c>
      <c r="Z56" s="61">
        <v>23</v>
      </c>
      <c r="AA56" s="368">
        <f t="shared" si="3"/>
        <v>218</v>
      </c>
      <c r="AC56" s="84"/>
      <c r="AD56" s="84"/>
      <c r="AF56" s="84"/>
    </row>
    <row r="57" spans="1:32" ht="15" customHeight="1" x14ac:dyDescent="0.25">
      <c r="A57" s="402">
        <v>7</v>
      </c>
      <c r="B57" s="700" t="s">
        <v>107</v>
      </c>
      <c r="C57" s="944"/>
      <c r="D57" s="717"/>
      <c r="E57" s="717">
        <v>3.93</v>
      </c>
      <c r="F57" s="945">
        <v>40</v>
      </c>
      <c r="G57" s="383">
        <v>27</v>
      </c>
      <c r="H57" s="731">
        <v>4.1100000000000003</v>
      </c>
      <c r="I57" s="717">
        <v>4.0999999999999996</v>
      </c>
      <c r="J57" s="384">
        <v>51</v>
      </c>
      <c r="K57" s="383">
        <v>11</v>
      </c>
      <c r="L57" s="731">
        <v>4</v>
      </c>
      <c r="M57" s="718">
        <v>4.13</v>
      </c>
      <c r="N57" s="384">
        <v>58</v>
      </c>
      <c r="O57" s="424">
        <v>26</v>
      </c>
      <c r="P57" s="711">
        <v>4.1900000000000004</v>
      </c>
      <c r="Q57" s="712">
        <v>4.03</v>
      </c>
      <c r="R57" s="61">
        <v>34</v>
      </c>
      <c r="S57" s="431">
        <v>23</v>
      </c>
      <c r="T57" s="713">
        <v>4.13</v>
      </c>
      <c r="U57" s="719">
        <v>3.83</v>
      </c>
      <c r="V57" s="61">
        <v>27</v>
      </c>
      <c r="W57" s="436">
        <v>1</v>
      </c>
      <c r="X57" s="714">
        <v>5</v>
      </c>
      <c r="Y57" s="715">
        <v>4.38</v>
      </c>
      <c r="Z57" s="61">
        <v>7</v>
      </c>
      <c r="AA57" s="368">
        <f t="shared" si="3"/>
        <v>217</v>
      </c>
      <c r="AC57" s="84"/>
      <c r="AD57" s="84"/>
      <c r="AF57" s="84"/>
    </row>
    <row r="58" spans="1:32" ht="15" customHeight="1" x14ac:dyDescent="0.25">
      <c r="A58" s="402">
        <v>8</v>
      </c>
      <c r="B58" s="700" t="s">
        <v>165</v>
      </c>
      <c r="C58" s="944"/>
      <c r="D58" s="717"/>
      <c r="E58" s="717">
        <v>3.93</v>
      </c>
      <c r="F58" s="945">
        <v>40</v>
      </c>
      <c r="G58" s="383">
        <v>18</v>
      </c>
      <c r="H58" s="731">
        <v>4.17</v>
      </c>
      <c r="I58" s="717">
        <v>4.0999999999999996</v>
      </c>
      <c r="J58" s="384">
        <v>46</v>
      </c>
      <c r="K58" s="383">
        <v>13</v>
      </c>
      <c r="L58" s="731">
        <v>3.923</v>
      </c>
      <c r="M58" s="718">
        <v>4.13</v>
      </c>
      <c r="N58" s="384">
        <v>75</v>
      </c>
      <c r="O58" s="424">
        <v>8</v>
      </c>
      <c r="P58" s="711">
        <v>4.25</v>
      </c>
      <c r="Q58" s="712">
        <v>4.03</v>
      </c>
      <c r="R58" s="61">
        <v>29</v>
      </c>
      <c r="S58" s="432">
        <v>7</v>
      </c>
      <c r="T58" s="713">
        <v>4.57</v>
      </c>
      <c r="U58" s="719">
        <v>3.83</v>
      </c>
      <c r="V58" s="61">
        <v>6</v>
      </c>
      <c r="W58" s="436">
        <v>3</v>
      </c>
      <c r="X58" s="714">
        <v>4</v>
      </c>
      <c r="Y58" s="715">
        <v>4.38</v>
      </c>
      <c r="Z58" s="61">
        <v>24</v>
      </c>
      <c r="AA58" s="368">
        <f t="shared" si="3"/>
        <v>220</v>
      </c>
      <c r="AC58" s="84"/>
      <c r="AD58" s="84"/>
      <c r="AF58" s="84"/>
    </row>
    <row r="59" spans="1:32" ht="15" customHeight="1" x14ac:dyDescent="0.25">
      <c r="A59" s="402">
        <v>9</v>
      </c>
      <c r="B59" s="700" t="s">
        <v>38</v>
      </c>
      <c r="C59" s="944"/>
      <c r="D59" s="717"/>
      <c r="E59" s="717">
        <v>3.93</v>
      </c>
      <c r="F59" s="945">
        <v>40</v>
      </c>
      <c r="G59" s="383">
        <v>7</v>
      </c>
      <c r="H59" s="731">
        <v>4</v>
      </c>
      <c r="I59" s="717">
        <v>4.0999999999999996</v>
      </c>
      <c r="J59" s="384">
        <v>64</v>
      </c>
      <c r="K59" s="383">
        <v>10</v>
      </c>
      <c r="L59" s="731">
        <v>4</v>
      </c>
      <c r="M59" s="718">
        <v>4.13</v>
      </c>
      <c r="N59" s="384">
        <v>59</v>
      </c>
      <c r="O59" s="424">
        <v>14</v>
      </c>
      <c r="P59" s="711">
        <v>3.86</v>
      </c>
      <c r="Q59" s="712">
        <v>4.03</v>
      </c>
      <c r="R59" s="61">
        <v>69</v>
      </c>
      <c r="S59" s="431">
        <v>5</v>
      </c>
      <c r="T59" s="713">
        <v>3.6</v>
      </c>
      <c r="U59" s="719">
        <v>3.83</v>
      </c>
      <c r="V59" s="61">
        <v>68</v>
      </c>
      <c r="W59" s="436"/>
      <c r="X59" s="714"/>
      <c r="Y59" s="715">
        <v>4.38</v>
      </c>
      <c r="Z59" s="61">
        <v>34</v>
      </c>
      <c r="AA59" s="368">
        <f t="shared" si="3"/>
        <v>334</v>
      </c>
      <c r="AC59" s="84"/>
      <c r="AD59" s="84"/>
      <c r="AF59" s="84"/>
    </row>
    <row r="60" spans="1:32" ht="15" customHeight="1" x14ac:dyDescent="0.25">
      <c r="A60" s="402">
        <v>10</v>
      </c>
      <c r="B60" s="700" t="s">
        <v>39</v>
      </c>
      <c r="C60" s="944"/>
      <c r="D60" s="717"/>
      <c r="E60" s="717">
        <v>3.93</v>
      </c>
      <c r="F60" s="945">
        <v>40</v>
      </c>
      <c r="G60" s="383">
        <v>9</v>
      </c>
      <c r="H60" s="731">
        <v>4.5599999999999996</v>
      </c>
      <c r="I60" s="717">
        <v>4.0999999999999996</v>
      </c>
      <c r="J60" s="384">
        <v>13</v>
      </c>
      <c r="K60" s="383">
        <v>12</v>
      </c>
      <c r="L60" s="731">
        <v>3</v>
      </c>
      <c r="M60" s="718">
        <v>4.13</v>
      </c>
      <c r="N60" s="384">
        <v>101</v>
      </c>
      <c r="O60" s="424">
        <v>12</v>
      </c>
      <c r="P60" s="711">
        <v>4</v>
      </c>
      <c r="Q60" s="712">
        <v>4.03</v>
      </c>
      <c r="R60" s="61">
        <v>53</v>
      </c>
      <c r="S60" s="431">
        <v>4</v>
      </c>
      <c r="T60" s="713">
        <v>3.75</v>
      </c>
      <c r="U60" s="719">
        <v>3.83</v>
      </c>
      <c r="V60" s="61">
        <v>60</v>
      </c>
      <c r="W60" s="436">
        <v>4</v>
      </c>
      <c r="X60" s="714">
        <v>4.5</v>
      </c>
      <c r="Y60" s="715">
        <v>4.38</v>
      </c>
      <c r="Z60" s="61">
        <v>15</v>
      </c>
      <c r="AA60" s="368">
        <f t="shared" si="3"/>
        <v>282</v>
      </c>
      <c r="AC60" s="84"/>
      <c r="AD60" s="84"/>
      <c r="AF60" s="84"/>
    </row>
    <row r="61" spans="1:32" ht="15" customHeight="1" x14ac:dyDescent="0.25">
      <c r="A61" s="402">
        <v>11</v>
      </c>
      <c r="B61" s="700" t="s">
        <v>33</v>
      </c>
      <c r="C61" s="944"/>
      <c r="D61" s="717"/>
      <c r="E61" s="717">
        <v>3.93</v>
      </c>
      <c r="F61" s="945">
        <v>40</v>
      </c>
      <c r="G61" s="383">
        <v>8</v>
      </c>
      <c r="H61" s="731">
        <v>3.63</v>
      </c>
      <c r="I61" s="717">
        <v>4.0999999999999996</v>
      </c>
      <c r="J61" s="384">
        <v>91</v>
      </c>
      <c r="K61" s="383">
        <v>4</v>
      </c>
      <c r="L61" s="731">
        <v>3.75</v>
      </c>
      <c r="M61" s="718">
        <v>4.13</v>
      </c>
      <c r="N61" s="384">
        <v>90</v>
      </c>
      <c r="O61" s="424">
        <v>8</v>
      </c>
      <c r="P61" s="711">
        <v>3.13</v>
      </c>
      <c r="Q61" s="712">
        <v>4.03</v>
      </c>
      <c r="R61" s="61">
        <v>101</v>
      </c>
      <c r="S61" s="431">
        <v>5</v>
      </c>
      <c r="T61" s="713">
        <v>3</v>
      </c>
      <c r="U61" s="719">
        <v>3.83</v>
      </c>
      <c r="V61" s="61">
        <v>103</v>
      </c>
      <c r="W61" s="436"/>
      <c r="X61" s="714"/>
      <c r="Y61" s="715">
        <v>4.38</v>
      </c>
      <c r="Z61" s="61">
        <v>34</v>
      </c>
      <c r="AA61" s="368">
        <f t="shared" si="3"/>
        <v>459</v>
      </c>
      <c r="AC61" s="84"/>
      <c r="AD61" s="84"/>
      <c r="AF61" s="84"/>
    </row>
    <row r="62" spans="1:32" ht="15" customHeight="1" x14ac:dyDescent="0.25">
      <c r="A62" s="402">
        <v>12</v>
      </c>
      <c r="B62" s="700" t="s">
        <v>73</v>
      </c>
      <c r="C62" s="944"/>
      <c r="D62" s="717"/>
      <c r="E62" s="717">
        <v>3.93</v>
      </c>
      <c r="F62" s="945">
        <v>40</v>
      </c>
      <c r="G62" s="383"/>
      <c r="H62" s="731"/>
      <c r="I62" s="717">
        <v>4.0999999999999996</v>
      </c>
      <c r="J62" s="384">
        <v>110</v>
      </c>
      <c r="K62" s="383">
        <v>5</v>
      </c>
      <c r="L62" s="731">
        <v>3.8</v>
      </c>
      <c r="M62" s="718">
        <v>4.13</v>
      </c>
      <c r="N62" s="384">
        <v>84</v>
      </c>
      <c r="O62" s="424">
        <v>3</v>
      </c>
      <c r="P62" s="711">
        <v>3.67</v>
      </c>
      <c r="Q62" s="712">
        <v>4.03</v>
      </c>
      <c r="R62" s="61">
        <v>86</v>
      </c>
      <c r="S62" s="431">
        <v>2</v>
      </c>
      <c r="T62" s="713">
        <v>3.5</v>
      </c>
      <c r="U62" s="719">
        <v>3.83</v>
      </c>
      <c r="V62" s="61">
        <v>81</v>
      </c>
      <c r="W62" s="436"/>
      <c r="X62" s="714"/>
      <c r="Y62" s="715">
        <v>4.38</v>
      </c>
      <c r="Z62" s="61">
        <v>34</v>
      </c>
      <c r="AA62" s="368">
        <f t="shared" si="3"/>
        <v>435</v>
      </c>
      <c r="AC62" s="84"/>
      <c r="AD62" s="84"/>
      <c r="AF62" s="84"/>
    </row>
    <row r="63" spans="1:32" ht="15" customHeight="1" x14ac:dyDescent="0.25">
      <c r="A63" s="402">
        <v>13</v>
      </c>
      <c r="B63" s="703" t="s">
        <v>35</v>
      </c>
      <c r="C63" s="950"/>
      <c r="D63" s="726"/>
      <c r="E63" s="726">
        <v>3.93</v>
      </c>
      <c r="F63" s="951">
        <v>40</v>
      </c>
      <c r="G63" s="383">
        <v>1</v>
      </c>
      <c r="H63" s="731">
        <v>4</v>
      </c>
      <c r="I63" s="726">
        <v>4.0999999999999996</v>
      </c>
      <c r="J63" s="384">
        <v>74</v>
      </c>
      <c r="K63" s="391"/>
      <c r="L63" s="723"/>
      <c r="M63" s="723">
        <v>4.13</v>
      </c>
      <c r="N63" s="384">
        <v>108</v>
      </c>
      <c r="O63" s="424">
        <v>1</v>
      </c>
      <c r="P63" s="711">
        <v>3</v>
      </c>
      <c r="Q63" s="712">
        <v>4.03</v>
      </c>
      <c r="R63" s="61">
        <v>107</v>
      </c>
      <c r="S63" s="431">
        <v>1</v>
      </c>
      <c r="T63" s="713">
        <v>2</v>
      </c>
      <c r="U63" s="719">
        <v>3.83</v>
      </c>
      <c r="V63" s="61">
        <v>113</v>
      </c>
      <c r="W63" s="436"/>
      <c r="X63" s="714"/>
      <c r="Y63" s="715">
        <v>4.38</v>
      </c>
      <c r="Z63" s="61">
        <v>34</v>
      </c>
      <c r="AA63" s="368">
        <f t="shared" si="3"/>
        <v>476</v>
      </c>
      <c r="AC63" s="84"/>
      <c r="AD63" s="84"/>
      <c r="AF63" s="84"/>
    </row>
    <row r="64" spans="1:32" ht="15" customHeight="1" x14ac:dyDescent="0.25">
      <c r="A64" s="402">
        <v>14</v>
      </c>
      <c r="B64" s="700" t="s">
        <v>148</v>
      </c>
      <c r="C64" s="944"/>
      <c r="D64" s="717"/>
      <c r="E64" s="717">
        <v>3.93</v>
      </c>
      <c r="F64" s="945">
        <v>40</v>
      </c>
      <c r="G64" s="383">
        <v>6</v>
      </c>
      <c r="H64" s="731">
        <v>4.67</v>
      </c>
      <c r="I64" s="717">
        <v>4.0999999999999996</v>
      </c>
      <c r="J64" s="384">
        <v>7</v>
      </c>
      <c r="K64" s="383">
        <v>7</v>
      </c>
      <c r="L64" s="731">
        <v>4.5709999999999997</v>
      </c>
      <c r="M64" s="718">
        <v>4.13</v>
      </c>
      <c r="N64" s="384">
        <v>16</v>
      </c>
      <c r="O64" s="424">
        <v>18</v>
      </c>
      <c r="P64" s="711">
        <v>4.5</v>
      </c>
      <c r="Q64" s="712">
        <v>4.03</v>
      </c>
      <c r="R64" s="61">
        <v>9</v>
      </c>
      <c r="S64" s="431">
        <v>2</v>
      </c>
      <c r="T64" s="713">
        <v>3.5</v>
      </c>
      <c r="U64" s="719">
        <v>3.83</v>
      </c>
      <c r="V64" s="61">
        <v>82</v>
      </c>
      <c r="W64" s="436"/>
      <c r="X64" s="714"/>
      <c r="Y64" s="715">
        <v>4.38</v>
      </c>
      <c r="Z64" s="61">
        <v>34</v>
      </c>
      <c r="AA64" s="368">
        <f t="shared" si="3"/>
        <v>188</v>
      </c>
      <c r="AC64" s="84"/>
      <c r="AD64" s="84"/>
      <c r="AF64" s="84"/>
    </row>
    <row r="65" spans="1:32" ht="15" customHeight="1" x14ac:dyDescent="0.25">
      <c r="A65" s="402">
        <v>15</v>
      </c>
      <c r="B65" s="745" t="s">
        <v>91</v>
      </c>
      <c r="C65" s="959"/>
      <c r="D65" s="732"/>
      <c r="E65" s="732">
        <v>3.93</v>
      </c>
      <c r="F65" s="960">
        <v>40</v>
      </c>
      <c r="G65" s="383">
        <v>1</v>
      </c>
      <c r="H65" s="731">
        <v>5</v>
      </c>
      <c r="I65" s="732">
        <v>4.0999999999999996</v>
      </c>
      <c r="J65" s="384">
        <v>3</v>
      </c>
      <c r="K65" s="383">
        <v>1</v>
      </c>
      <c r="L65" s="731">
        <v>5</v>
      </c>
      <c r="M65" s="733">
        <v>4.13</v>
      </c>
      <c r="N65" s="384">
        <v>2</v>
      </c>
      <c r="O65" s="424">
        <v>2</v>
      </c>
      <c r="P65" s="711">
        <v>3</v>
      </c>
      <c r="Q65" s="712">
        <v>4.03</v>
      </c>
      <c r="R65" s="61">
        <v>105</v>
      </c>
      <c r="S65" s="431">
        <v>1</v>
      </c>
      <c r="T65" s="713">
        <v>2</v>
      </c>
      <c r="U65" s="719">
        <v>3.83</v>
      </c>
      <c r="V65" s="61">
        <v>114</v>
      </c>
      <c r="W65" s="436"/>
      <c r="X65" s="714"/>
      <c r="Y65" s="715">
        <v>4.38</v>
      </c>
      <c r="Z65" s="61">
        <v>34</v>
      </c>
      <c r="AA65" s="368">
        <f t="shared" si="3"/>
        <v>298</v>
      </c>
      <c r="AC65" s="84"/>
      <c r="AD65" s="84"/>
      <c r="AF65" s="84"/>
    </row>
    <row r="66" spans="1:32" ht="15" customHeight="1" x14ac:dyDescent="0.25">
      <c r="A66" s="402">
        <v>16</v>
      </c>
      <c r="B66" s="700" t="s">
        <v>36</v>
      </c>
      <c r="C66" s="944"/>
      <c r="D66" s="717"/>
      <c r="E66" s="717">
        <v>3.93</v>
      </c>
      <c r="F66" s="945">
        <v>40</v>
      </c>
      <c r="G66" s="383">
        <v>2</v>
      </c>
      <c r="H66" s="731">
        <v>4</v>
      </c>
      <c r="I66" s="717">
        <v>4.0999999999999996</v>
      </c>
      <c r="J66" s="384">
        <v>72</v>
      </c>
      <c r="K66" s="383">
        <v>2</v>
      </c>
      <c r="L66" s="731">
        <v>4</v>
      </c>
      <c r="M66" s="718">
        <v>4.13</v>
      </c>
      <c r="N66" s="384">
        <v>69</v>
      </c>
      <c r="O66" s="424">
        <v>8</v>
      </c>
      <c r="P66" s="711">
        <v>3.75</v>
      </c>
      <c r="Q66" s="712">
        <v>4.03</v>
      </c>
      <c r="R66" s="61">
        <v>81</v>
      </c>
      <c r="S66" s="431">
        <v>8</v>
      </c>
      <c r="T66" s="713">
        <v>4.13</v>
      </c>
      <c r="U66" s="719">
        <v>3.83</v>
      </c>
      <c r="V66" s="61">
        <v>28</v>
      </c>
      <c r="W66" s="436">
        <v>2</v>
      </c>
      <c r="X66" s="714">
        <v>4.5</v>
      </c>
      <c r="Y66" s="715">
        <v>4.38</v>
      </c>
      <c r="Z66" s="61">
        <v>16</v>
      </c>
      <c r="AA66" s="368">
        <f t="shared" si="3"/>
        <v>306</v>
      </c>
      <c r="AC66" s="84"/>
      <c r="AD66" s="84"/>
      <c r="AF66" s="84"/>
    </row>
    <row r="67" spans="1:32" ht="15" customHeight="1" x14ac:dyDescent="0.25">
      <c r="A67" s="402">
        <v>17</v>
      </c>
      <c r="B67" s="700" t="s">
        <v>37</v>
      </c>
      <c r="C67" s="944"/>
      <c r="D67" s="717"/>
      <c r="E67" s="717">
        <v>3.93</v>
      </c>
      <c r="F67" s="945">
        <v>40</v>
      </c>
      <c r="G67" s="383">
        <v>2</v>
      </c>
      <c r="H67" s="731">
        <v>3.5</v>
      </c>
      <c r="I67" s="717">
        <v>4.0999999999999996</v>
      </c>
      <c r="J67" s="384">
        <v>99</v>
      </c>
      <c r="K67" s="383">
        <v>7</v>
      </c>
      <c r="L67" s="731">
        <v>3.4289999999999998</v>
      </c>
      <c r="M67" s="718">
        <v>4.13</v>
      </c>
      <c r="N67" s="384">
        <v>95</v>
      </c>
      <c r="O67" s="424">
        <v>5</v>
      </c>
      <c r="P67" s="711">
        <v>3.2</v>
      </c>
      <c r="Q67" s="712">
        <v>4.03</v>
      </c>
      <c r="R67" s="61">
        <v>99</v>
      </c>
      <c r="S67" s="431">
        <v>4</v>
      </c>
      <c r="T67" s="713">
        <v>3.25</v>
      </c>
      <c r="U67" s="719">
        <v>3.83</v>
      </c>
      <c r="V67" s="61">
        <v>90</v>
      </c>
      <c r="W67" s="436"/>
      <c r="X67" s="714"/>
      <c r="Y67" s="715">
        <v>4.38</v>
      </c>
      <c r="Z67" s="61">
        <v>34</v>
      </c>
      <c r="AA67" s="368">
        <f t="shared" si="3"/>
        <v>457</v>
      </c>
      <c r="AC67" s="84"/>
      <c r="AD67" s="84"/>
      <c r="AF67" s="84"/>
    </row>
    <row r="68" spans="1:32" ht="15" customHeight="1" x14ac:dyDescent="0.25">
      <c r="A68" s="402">
        <v>18</v>
      </c>
      <c r="B68" s="700" t="s">
        <v>92</v>
      </c>
      <c r="C68" s="944"/>
      <c r="D68" s="717"/>
      <c r="E68" s="717">
        <v>3.93</v>
      </c>
      <c r="F68" s="945">
        <v>40</v>
      </c>
      <c r="G68" s="383">
        <v>1</v>
      </c>
      <c r="H68" s="731">
        <v>3</v>
      </c>
      <c r="I68" s="717">
        <v>4.0999999999999996</v>
      </c>
      <c r="J68" s="384">
        <v>108</v>
      </c>
      <c r="K68" s="383">
        <v>4</v>
      </c>
      <c r="L68" s="731">
        <v>4.25</v>
      </c>
      <c r="M68" s="718">
        <v>4.13</v>
      </c>
      <c r="N68" s="384">
        <v>37</v>
      </c>
      <c r="O68" s="424">
        <v>3</v>
      </c>
      <c r="P68" s="711">
        <v>4.67</v>
      </c>
      <c r="Q68" s="712">
        <v>4.03</v>
      </c>
      <c r="R68" s="61">
        <v>6</v>
      </c>
      <c r="S68" s="431">
        <v>2</v>
      </c>
      <c r="T68" s="713">
        <v>5</v>
      </c>
      <c r="U68" s="719">
        <v>3.83</v>
      </c>
      <c r="V68" s="61">
        <v>1</v>
      </c>
      <c r="W68" s="436"/>
      <c r="X68" s="714"/>
      <c r="Y68" s="715">
        <v>4.38</v>
      </c>
      <c r="Z68" s="61">
        <v>34</v>
      </c>
      <c r="AA68" s="369">
        <f t="shared" si="3"/>
        <v>226</v>
      </c>
      <c r="AC68" s="84"/>
      <c r="AD68" s="84"/>
      <c r="AF68" s="84"/>
    </row>
    <row r="69" spans="1:32" ht="15" customHeight="1" thickBot="1" x14ac:dyDescent="0.3">
      <c r="A69" s="403">
        <v>19</v>
      </c>
      <c r="B69" s="702" t="s">
        <v>147</v>
      </c>
      <c r="C69" s="946"/>
      <c r="D69" s="722"/>
      <c r="E69" s="722">
        <v>3.93</v>
      </c>
      <c r="F69" s="947">
        <v>40</v>
      </c>
      <c r="G69" s="748">
        <v>5</v>
      </c>
      <c r="H69" s="722">
        <v>4.5999999999999996</v>
      </c>
      <c r="I69" s="722">
        <v>4.0999999999999996</v>
      </c>
      <c r="J69" s="384">
        <v>9</v>
      </c>
      <c r="K69" s="383">
        <v>2</v>
      </c>
      <c r="L69" s="731">
        <v>4.5</v>
      </c>
      <c r="M69" s="723">
        <v>4.13</v>
      </c>
      <c r="N69" s="384">
        <v>21</v>
      </c>
      <c r="O69" s="424">
        <v>10</v>
      </c>
      <c r="P69" s="711">
        <v>4.4000000000000004</v>
      </c>
      <c r="Q69" s="712">
        <v>4.03</v>
      </c>
      <c r="R69" s="61">
        <v>18</v>
      </c>
      <c r="S69" s="431">
        <v>14</v>
      </c>
      <c r="T69" s="713">
        <v>4.57</v>
      </c>
      <c r="U69" s="719">
        <v>3.83</v>
      </c>
      <c r="V69" s="61">
        <v>5</v>
      </c>
      <c r="W69" s="436">
        <v>5</v>
      </c>
      <c r="X69" s="714">
        <v>4.8</v>
      </c>
      <c r="Y69" s="715">
        <v>4.38</v>
      </c>
      <c r="Z69" s="61">
        <v>10</v>
      </c>
      <c r="AA69" s="370">
        <f t="shared" si="3"/>
        <v>103</v>
      </c>
      <c r="AC69" s="84"/>
      <c r="AD69" s="84"/>
      <c r="AF69" s="84"/>
    </row>
    <row r="70" spans="1:32" ht="15" customHeight="1" thickBot="1" x14ac:dyDescent="0.3">
      <c r="A70" s="349"/>
      <c r="B70" s="351" t="s">
        <v>140</v>
      </c>
      <c r="C70" s="683">
        <f>SUM(C71:C86)</f>
        <v>294</v>
      </c>
      <c r="D70" s="382">
        <f>AVERAGE(D71:D86)</f>
        <v>3.7228249999999998</v>
      </c>
      <c r="E70" s="382">
        <v>3.93</v>
      </c>
      <c r="F70" s="684"/>
      <c r="G70" s="683">
        <f>SUM(G71:G86)</f>
        <v>122</v>
      </c>
      <c r="H70" s="382">
        <f>AVERAGE(H71:H86)</f>
        <v>3.9786666666666668</v>
      </c>
      <c r="I70" s="695">
        <v>4.0999999999999996</v>
      </c>
      <c r="J70" s="684"/>
      <c r="K70" s="379">
        <f>SUM(K71:K86)</f>
        <v>109</v>
      </c>
      <c r="L70" s="382">
        <f>AVERAGE(L71:L86)</f>
        <v>4.4198571428571425</v>
      </c>
      <c r="M70" s="144">
        <v>4.13</v>
      </c>
      <c r="N70" s="352"/>
      <c r="O70" s="410">
        <f>SUM(O71:O86)</f>
        <v>103</v>
      </c>
      <c r="P70" s="353">
        <f>AVERAGE(P71:P86)</f>
        <v>4.0657142857142858</v>
      </c>
      <c r="Q70" s="353">
        <v>4.03</v>
      </c>
      <c r="R70" s="362"/>
      <c r="S70" s="363">
        <f>SUM(S71:S86)</f>
        <v>104</v>
      </c>
      <c r="T70" s="354">
        <f>AVERAGE(T71:T86)</f>
        <v>3.452666666666667</v>
      </c>
      <c r="U70" s="355">
        <v>3.83</v>
      </c>
      <c r="V70" s="362"/>
      <c r="W70" s="379">
        <f>SUM(W71:W86)</f>
        <v>8</v>
      </c>
      <c r="X70" s="382">
        <f>AVERAGE(X71:X86)</f>
        <v>4.2</v>
      </c>
      <c r="Y70" s="381">
        <v>4.38</v>
      </c>
      <c r="Z70" s="362"/>
      <c r="AA70" s="372"/>
      <c r="AC70" s="84"/>
      <c r="AD70" s="84"/>
      <c r="AF70" s="84"/>
    </row>
    <row r="71" spans="1:32" x14ac:dyDescent="0.25">
      <c r="A71" s="89">
        <v>1</v>
      </c>
      <c r="B71" s="698" t="s">
        <v>96</v>
      </c>
      <c r="C71" s="961">
        <v>64</v>
      </c>
      <c r="D71" s="738">
        <v>4.0623999999999993</v>
      </c>
      <c r="E71" s="738">
        <v>3.93</v>
      </c>
      <c r="F71" s="962">
        <v>10</v>
      </c>
      <c r="G71" s="383">
        <v>10</v>
      </c>
      <c r="H71" s="709">
        <v>4</v>
      </c>
      <c r="I71" s="738">
        <v>4.0999999999999996</v>
      </c>
      <c r="J71" s="384">
        <v>60</v>
      </c>
      <c r="K71" s="383">
        <v>14</v>
      </c>
      <c r="L71" s="709">
        <v>4.4290000000000003</v>
      </c>
      <c r="M71" s="710">
        <v>4.13</v>
      </c>
      <c r="N71" s="384">
        <v>24</v>
      </c>
      <c r="O71" s="428">
        <v>5</v>
      </c>
      <c r="P71" s="711">
        <v>4</v>
      </c>
      <c r="Q71" s="712">
        <v>4.03</v>
      </c>
      <c r="R71" s="61">
        <v>57</v>
      </c>
      <c r="S71" s="431">
        <v>9</v>
      </c>
      <c r="T71" s="713">
        <v>3.44</v>
      </c>
      <c r="U71" s="719">
        <v>3.83</v>
      </c>
      <c r="V71" s="61">
        <v>85</v>
      </c>
      <c r="W71" s="436"/>
      <c r="X71" s="714"/>
      <c r="Y71" s="715">
        <v>4.38</v>
      </c>
      <c r="Z71" s="61">
        <v>34</v>
      </c>
      <c r="AA71" s="369">
        <f t="shared" ref="AA71:AA86" si="4">Z71+V71+R71+N71+J71+F71</f>
        <v>270</v>
      </c>
      <c r="AC71" s="84"/>
      <c r="AD71" s="84"/>
      <c r="AF71" s="84"/>
    </row>
    <row r="72" spans="1:32" x14ac:dyDescent="0.25">
      <c r="A72" s="85">
        <v>2</v>
      </c>
      <c r="B72" s="698" t="s">
        <v>111</v>
      </c>
      <c r="C72" s="961">
        <v>75</v>
      </c>
      <c r="D72" s="738">
        <v>3.7734000000000001</v>
      </c>
      <c r="E72" s="738">
        <v>3.93</v>
      </c>
      <c r="F72" s="962">
        <v>19</v>
      </c>
      <c r="G72" s="383">
        <v>17</v>
      </c>
      <c r="H72" s="709">
        <v>4.41</v>
      </c>
      <c r="I72" s="738">
        <v>4.0999999999999996</v>
      </c>
      <c r="J72" s="384">
        <v>24</v>
      </c>
      <c r="K72" s="383">
        <v>11</v>
      </c>
      <c r="L72" s="709">
        <v>4.5449999999999999</v>
      </c>
      <c r="M72" s="710">
        <v>4.13</v>
      </c>
      <c r="N72" s="384">
        <v>17</v>
      </c>
      <c r="O72" s="428">
        <v>19</v>
      </c>
      <c r="P72" s="711">
        <v>4.21</v>
      </c>
      <c r="Q72" s="712">
        <v>4.03</v>
      </c>
      <c r="R72" s="61">
        <v>33</v>
      </c>
      <c r="S72" s="431">
        <v>18</v>
      </c>
      <c r="T72" s="713">
        <v>4.33</v>
      </c>
      <c r="U72" s="719">
        <v>3.83</v>
      </c>
      <c r="V72" s="61">
        <v>17</v>
      </c>
      <c r="W72" s="436">
        <v>1</v>
      </c>
      <c r="X72" s="714">
        <v>5</v>
      </c>
      <c r="Y72" s="715">
        <v>4.38</v>
      </c>
      <c r="Z72" s="61">
        <v>8</v>
      </c>
      <c r="AA72" s="368">
        <f t="shared" si="4"/>
        <v>118</v>
      </c>
      <c r="AC72" s="84"/>
      <c r="AD72" s="84"/>
      <c r="AF72" s="84"/>
    </row>
    <row r="73" spans="1:32" x14ac:dyDescent="0.25">
      <c r="A73" s="85">
        <v>3</v>
      </c>
      <c r="B73" s="698" t="s">
        <v>30</v>
      </c>
      <c r="C73" s="961">
        <v>63</v>
      </c>
      <c r="D73" s="738">
        <v>3.7620000000000005</v>
      </c>
      <c r="E73" s="738">
        <v>3.93</v>
      </c>
      <c r="F73" s="962">
        <v>21</v>
      </c>
      <c r="G73" s="383">
        <v>11</v>
      </c>
      <c r="H73" s="709">
        <v>4.3600000000000003</v>
      </c>
      <c r="I73" s="738">
        <v>4.0999999999999996</v>
      </c>
      <c r="J73" s="384">
        <v>29</v>
      </c>
      <c r="K73" s="383">
        <v>6</v>
      </c>
      <c r="L73" s="709">
        <v>4.6660000000000004</v>
      </c>
      <c r="M73" s="710">
        <v>4.13</v>
      </c>
      <c r="N73" s="384">
        <v>6</v>
      </c>
      <c r="O73" s="428">
        <v>8</v>
      </c>
      <c r="P73" s="711">
        <v>4.25</v>
      </c>
      <c r="Q73" s="712">
        <v>4.03</v>
      </c>
      <c r="R73" s="61">
        <v>30</v>
      </c>
      <c r="S73" s="431">
        <v>8</v>
      </c>
      <c r="T73" s="713">
        <v>4.38</v>
      </c>
      <c r="U73" s="719">
        <v>3.83</v>
      </c>
      <c r="V73" s="61">
        <v>15</v>
      </c>
      <c r="W73" s="436"/>
      <c r="X73" s="714"/>
      <c r="Y73" s="715">
        <v>4.38</v>
      </c>
      <c r="Z73" s="61">
        <v>34</v>
      </c>
      <c r="AA73" s="368">
        <f t="shared" si="4"/>
        <v>135</v>
      </c>
      <c r="AC73" s="84"/>
      <c r="AD73" s="84"/>
      <c r="AF73" s="84"/>
    </row>
    <row r="74" spans="1:32" x14ac:dyDescent="0.25">
      <c r="A74" s="85">
        <v>4</v>
      </c>
      <c r="B74" s="698" t="s">
        <v>99</v>
      </c>
      <c r="C74" s="961">
        <v>92</v>
      </c>
      <c r="D74" s="738">
        <v>3.2935000000000003</v>
      </c>
      <c r="E74" s="738">
        <v>3.93</v>
      </c>
      <c r="F74" s="962">
        <v>33</v>
      </c>
      <c r="G74" s="383">
        <v>17</v>
      </c>
      <c r="H74" s="709">
        <v>3.88</v>
      </c>
      <c r="I74" s="738">
        <v>4.0999999999999996</v>
      </c>
      <c r="J74" s="384">
        <v>80</v>
      </c>
      <c r="K74" s="383">
        <v>13</v>
      </c>
      <c r="L74" s="709">
        <v>4.3849999999999998</v>
      </c>
      <c r="M74" s="710">
        <v>4.13</v>
      </c>
      <c r="N74" s="384">
        <v>26</v>
      </c>
      <c r="O74" s="428">
        <v>14</v>
      </c>
      <c r="P74" s="711">
        <v>3.93</v>
      </c>
      <c r="Q74" s="712">
        <v>4.03</v>
      </c>
      <c r="R74" s="61">
        <v>65</v>
      </c>
      <c r="S74" s="431"/>
      <c r="T74" s="713"/>
      <c r="U74" s="719">
        <v>3.83</v>
      </c>
      <c r="V74" s="61">
        <v>115</v>
      </c>
      <c r="W74" s="436"/>
      <c r="X74" s="714"/>
      <c r="Y74" s="715">
        <v>4.38</v>
      </c>
      <c r="Z74" s="61">
        <v>34</v>
      </c>
      <c r="AA74" s="368">
        <f t="shared" si="4"/>
        <v>353</v>
      </c>
      <c r="AC74" s="84"/>
      <c r="AD74" s="84"/>
      <c r="AF74" s="84"/>
    </row>
    <row r="75" spans="1:32" x14ac:dyDescent="0.25">
      <c r="A75" s="85">
        <v>5</v>
      </c>
      <c r="B75" s="698" t="s">
        <v>97</v>
      </c>
      <c r="C75" s="961"/>
      <c r="D75" s="738"/>
      <c r="E75" s="738">
        <v>3.93</v>
      </c>
      <c r="F75" s="962">
        <v>40</v>
      </c>
      <c r="G75" s="383">
        <v>14</v>
      </c>
      <c r="H75" s="709">
        <v>4.1399999999999997</v>
      </c>
      <c r="I75" s="738">
        <v>4.0999999999999996</v>
      </c>
      <c r="J75" s="384">
        <v>48</v>
      </c>
      <c r="K75" s="383">
        <v>12</v>
      </c>
      <c r="L75" s="709">
        <v>4.5830000000000002</v>
      </c>
      <c r="M75" s="710">
        <v>4.13</v>
      </c>
      <c r="N75" s="384">
        <v>15</v>
      </c>
      <c r="O75" s="428">
        <v>6</v>
      </c>
      <c r="P75" s="711">
        <v>4.17</v>
      </c>
      <c r="Q75" s="712">
        <v>4.03</v>
      </c>
      <c r="R75" s="61">
        <v>35</v>
      </c>
      <c r="S75" s="431">
        <v>5</v>
      </c>
      <c r="T75" s="713">
        <v>3.8</v>
      </c>
      <c r="U75" s="719">
        <v>3.83</v>
      </c>
      <c r="V75" s="61">
        <v>55</v>
      </c>
      <c r="W75" s="436"/>
      <c r="X75" s="714"/>
      <c r="Y75" s="715">
        <v>4.38</v>
      </c>
      <c r="Z75" s="61">
        <v>34</v>
      </c>
      <c r="AA75" s="368">
        <f t="shared" si="4"/>
        <v>227</v>
      </c>
      <c r="AC75" s="84"/>
      <c r="AD75" s="84"/>
      <c r="AF75" s="84"/>
    </row>
    <row r="76" spans="1:32" x14ac:dyDescent="0.25">
      <c r="A76" s="85">
        <v>6</v>
      </c>
      <c r="B76" s="698" t="s">
        <v>31</v>
      </c>
      <c r="C76" s="961"/>
      <c r="D76" s="738"/>
      <c r="E76" s="738">
        <v>3.93</v>
      </c>
      <c r="F76" s="962">
        <v>40</v>
      </c>
      <c r="G76" s="383">
        <v>7</v>
      </c>
      <c r="H76" s="709">
        <v>3.71</v>
      </c>
      <c r="I76" s="738">
        <v>4.0999999999999996</v>
      </c>
      <c r="J76" s="384">
        <v>88</v>
      </c>
      <c r="K76" s="383">
        <v>7</v>
      </c>
      <c r="L76" s="709">
        <v>4</v>
      </c>
      <c r="M76" s="710">
        <v>4.13</v>
      </c>
      <c r="N76" s="384">
        <v>61</v>
      </c>
      <c r="O76" s="428">
        <v>7</v>
      </c>
      <c r="P76" s="711">
        <v>3.57</v>
      </c>
      <c r="Q76" s="712">
        <v>4.03</v>
      </c>
      <c r="R76" s="61">
        <v>88</v>
      </c>
      <c r="S76" s="431">
        <v>7</v>
      </c>
      <c r="T76" s="713">
        <v>4</v>
      </c>
      <c r="U76" s="719">
        <v>3.83</v>
      </c>
      <c r="V76" s="61">
        <v>34</v>
      </c>
      <c r="W76" s="436"/>
      <c r="X76" s="714"/>
      <c r="Y76" s="715">
        <v>4.38</v>
      </c>
      <c r="Z76" s="61">
        <v>34</v>
      </c>
      <c r="AA76" s="368">
        <f t="shared" si="4"/>
        <v>345</v>
      </c>
      <c r="AC76" s="84"/>
      <c r="AD76" s="84"/>
      <c r="AF76" s="84"/>
    </row>
    <row r="77" spans="1:32" x14ac:dyDescent="0.25">
      <c r="A77" s="85">
        <v>7</v>
      </c>
      <c r="B77" s="698" t="s">
        <v>29</v>
      </c>
      <c r="C77" s="961"/>
      <c r="D77" s="738"/>
      <c r="E77" s="738">
        <v>3.93</v>
      </c>
      <c r="F77" s="962">
        <v>40</v>
      </c>
      <c r="G77" s="383">
        <v>4</v>
      </c>
      <c r="H77" s="709">
        <v>4.5</v>
      </c>
      <c r="I77" s="738">
        <v>4.0999999999999996</v>
      </c>
      <c r="J77" s="384">
        <v>17</v>
      </c>
      <c r="K77" s="383">
        <v>3</v>
      </c>
      <c r="L77" s="709">
        <v>4.6660000000000004</v>
      </c>
      <c r="M77" s="710">
        <v>4.13</v>
      </c>
      <c r="N77" s="384">
        <v>8</v>
      </c>
      <c r="O77" s="428">
        <v>1</v>
      </c>
      <c r="P77" s="711">
        <v>5</v>
      </c>
      <c r="Q77" s="712">
        <v>4.03</v>
      </c>
      <c r="R77" s="61">
        <v>1</v>
      </c>
      <c r="S77" s="431">
        <v>7</v>
      </c>
      <c r="T77" s="713">
        <v>4.1399999999999997</v>
      </c>
      <c r="U77" s="719">
        <v>3.83</v>
      </c>
      <c r="V77" s="61">
        <v>26</v>
      </c>
      <c r="W77" s="436">
        <v>2</v>
      </c>
      <c r="X77" s="714">
        <v>4</v>
      </c>
      <c r="Y77" s="715">
        <v>4.38</v>
      </c>
      <c r="Z77" s="61">
        <v>25</v>
      </c>
      <c r="AA77" s="371">
        <f t="shared" si="4"/>
        <v>117</v>
      </c>
      <c r="AC77" s="84"/>
      <c r="AD77" s="84"/>
      <c r="AF77" s="84"/>
    </row>
    <row r="78" spans="1:32" x14ac:dyDescent="0.25">
      <c r="A78" s="85">
        <v>8</v>
      </c>
      <c r="B78" s="698" t="s">
        <v>112</v>
      </c>
      <c r="C78" s="961"/>
      <c r="D78" s="738"/>
      <c r="E78" s="738">
        <v>3.93</v>
      </c>
      <c r="F78" s="962">
        <v>40</v>
      </c>
      <c r="G78" s="383"/>
      <c r="H78" s="709"/>
      <c r="I78" s="738">
        <v>4.0999999999999996</v>
      </c>
      <c r="J78" s="384">
        <v>110</v>
      </c>
      <c r="K78" s="383"/>
      <c r="L78" s="709"/>
      <c r="M78" s="710">
        <v>4.13</v>
      </c>
      <c r="N78" s="384">
        <v>108</v>
      </c>
      <c r="O78" s="428">
        <v>2</v>
      </c>
      <c r="P78" s="711">
        <v>3.5</v>
      </c>
      <c r="Q78" s="712">
        <v>4.03</v>
      </c>
      <c r="R78" s="61">
        <v>93</v>
      </c>
      <c r="S78" s="431">
        <v>6</v>
      </c>
      <c r="T78" s="713">
        <v>3.5</v>
      </c>
      <c r="U78" s="719">
        <v>3.83</v>
      </c>
      <c r="V78" s="61">
        <v>76</v>
      </c>
      <c r="W78" s="439"/>
      <c r="X78" s="714"/>
      <c r="Y78" s="715">
        <v>4.38</v>
      </c>
      <c r="Z78" s="61">
        <v>34</v>
      </c>
      <c r="AA78" s="368">
        <f t="shared" si="4"/>
        <v>461</v>
      </c>
      <c r="AC78" s="84"/>
      <c r="AD78" s="84"/>
      <c r="AF78" s="84"/>
    </row>
    <row r="79" spans="1:32" x14ac:dyDescent="0.25">
      <c r="A79" s="85">
        <v>9</v>
      </c>
      <c r="B79" s="698" t="s">
        <v>100</v>
      </c>
      <c r="C79" s="961"/>
      <c r="D79" s="738"/>
      <c r="E79" s="738">
        <v>3.93</v>
      </c>
      <c r="F79" s="962">
        <v>40</v>
      </c>
      <c r="G79" s="383">
        <v>2</v>
      </c>
      <c r="H79" s="709">
        <v>4</v>
      </c>
      <c r="I79" s="738">
        <v>4.0999999999999996</v>
      </c>
      <c r="J79" s="384">
        <v>73</v>
      </c>
      <c r="K79" s="383">
        <v>9</v>
      </c>
      <c r="L79" s="709">
        <v>4.2220000000000004</v>
      </c>
      <c r="M79" s="710">
        <v>4.13</v>
      </c>
      <c r="N79" s="384">
        <v>39</v>
      </c>
      <c r="O79" s="428">
        <v>7</v>
      </c>
      <c r="P79" s="711">
        <v>3.43</v>
      </c>
      <c r="Q79" s="712">
        <v>4.03</v>
      </c>
      <c r="R79" s="61">
        <v>94</v>
      </c>
      <c r="S79" s="433">
        <v>4</v>
      </c>
      <c r="T79" s="740">
        <v>2.25</v>
      </c>
      <c r="U79" s="719">
        <v>3.83</v>
      </c>
      <c r="V79" s="61">
        <v>111</v>
      </c>
      <c r="W79" s="436"/>
      <c r="X79" s="714"/>
      <c r="Y79" s="715">
        <v>4.38</v>
      </c>
      <c r="Z79" s="61">
        <v>34</v>
      </c>
      <c r="AA79" s="368">
        <f t="shared" si="4"/>
        <v>391</v>
      </c>
      <c r="AC79" s="84"/>
      <c r="AD79" s="84"/>
      <c r="AF79" s="84"/>
    </row>
    <row r="80" spans="1:32" x14ac:dyDescent="0.25">
      <c r="A80" s="85">
        <v>10</v>
      </c>
      <c r="B80" s="698" t="s">
        <v>98</v>
      </c>
      <c r="C80" s="961"/>
      <c r="D80" s="738"/>
      <c r="E80" s="738">
        <v>3.93</v>
      </c>
      <c r="F80" s="962">
        <v>40</v>
      </c>
      <c r="G80" s="383">
        <v>4</v>
      </c>
      <c r="H80" s="709">
        <v>4.25</v>
      </c>
      <c r="I80" s="738">
        <v>4.0999999999999996</v>
      </c>
      <c r="J80" s="384">
        <v>39</v>
      </c>
      <c r="K80" s="383">
        <v>2</v>
      </c>
      <c r="L80" s="709">
        <v>5</v>
      </c>
      <c r="M80" s="710">
        <v>4.13</v>
      </c>
      <c r="N80" s="384">
        <v>1</v>
      </c>
      <c r="O80" s="428"/>
      <c r="P80" s="711"/>
      <c r="Q80" s="712">
        <v>4.03</v>
      </c>
      <c r="R80" s="61">
        <v>112</v>
      </c>
      <c r="S80" s="431">
        <v>6</v>
      </c>
      <c r="T80" s="713">
        <v>3</v>
      </c>
      <c r="U80" s="719">
        <v>3.83</v>
      </c>
      <c r="V80" s="61">
        <v>102</v>
      </c>
      <c r="W80" s="436"/>
      <c r="X80" s="714"/>
      <c r="Y80" s="715">
        <v>4.38</v>
      </c>
      <c r="Z80" s="61">
        <v>34</v>
      </c>
      <c r="AA80" s="368">
        <f t="shared" si="4"/>
        <v>328</v>
      </c>
      <c r="AC80" s="84"/>
      <c r="AD80" s="84"/>
      <c r="AF80" s="84"/>
    </row>
    <row r="81" spans="1:32" x14ac:dyDescent="0.25">
      <c r="A81" s="85">
        <v>11</v>
      </c>
      <c r="B81" s="698" t="s">
        <v>32</v>
      </c>
      <c r="C81" s="961"/>
      <c r="D81" s="738"/>
      <c r="E81" s="738">
        <v>3.93</v>
      </c>
      <c r="F81" s="962">
        <v>40</v>
      </c>
      <c r="G81" s="383">
        <v>4</v>
      </c>
      <c r="H81" s="709">
        <v>4.75</v>
      </c>
      <c r="I81" s="738">
        <v>4.0999999999999996</v>
      </c>
      <c r="J81" s="384">
        <v>4</v>
      </c>
      <c r="K81" s="383">
        <v>6</v>
      </c>
      <c r="L81" s="709">
        <v>4.3330000000000002</v>
      </c>
      <c r="M81" s="710">
        <v>4.13</v>
      </c>
      <c r="N81" s="384">
        <v>31</v>
      </c>
      <c r="O81" s="428">
        <v>13</v>
      </c>
      <c r="P81" s="711">
        <v>4.08</v>
      </c>
      <c r="Q81" s="712">
        <v>4.03</v>
      </c>
      <c r="R81" s="61">
        <v>47</v>
      </c>
      <c r="S81" s="431">
        <v>5</v>
      </c>
      <c r="T81" s="713">
        <v>3.6</v>
      </c>
      <c r="U81" s="719">
        <v>3.83</v>
      </c>
      <c r="V81" s="61">
        <v>69</v>
      </c>
      <c r="W81" s="436">
        <v>4</v>
      </c>
      <c r="X81" s="714">
        <v>3.8</v>
      </c>
      <c r="Y81" s="715">
        <v>4.38</v>
      </c>
      <c r="Z81" s="61">
        <v>31</v>
      </c>
      <c r="AA81" s="368">
        <f t="shared" si="4"/>
        <v>222</v>
      </c>
      <c r="AC81" s="84"/>
      <c r="AD81" s="84"/>
      <c r="AF81" s="84"/>
    </row>
    <row r="82" spans="1:32" x14ac:dyDescent="0.25">
      <c r="A82" s="85">
        <v>12</v>
      </c>
      <c r="B82" s="698" t="s">
        <v>25</v>
      </c>
      <c r="C82" s="961"/>
      <c r="D82" s="738"/>
      <c r="E82" s="738">
        <v>3.93</v>
      </c>
      <c r="F82" s="962">
        <v>40</v>
      </c>
      <c r="G82" s="383">
        <v>4</v>
      </c>
      <c r="H82" s="709">
        <v>3</v>
      </c>
      <c r="I82" s="738">
        <v>4.0999999999999996</v>
      </c>
      <c r="J82" s="384">
        <v>105</v>
      </c>
      <c r="K82" s="383">
        <v>1</v>
      </c>
      <c r="L82" s="709">
        <v>5</v>
      </c>
      <c r="M82" s="710">
        <v>4.13</v>
      </c>
      <c r="N82" s="384">
        <v>3</v>
      </c>
      <c r="O82" s="428"/>
      <c r="P82" s="711"/>
      <c r="Q82" s="712">
        <v>4.03</v>
      </c>
      <c r="R82" s="61">
        <v>112</v>
      </c>
      <c r="S82" s="431">
        <v>12</v>
      </c>
      <c r="T82" s="713">
        <v>3.58</v>
      </c>
      <c r="U82" s="719">
        <v>3.83</v>
      </c>
      <c r="V82" s="61">
        <v>71</v>
      </c>
      <c r="W82" s="436"/>
      <c r="X82" s="714"/>
      <c r="Y82" s="715">
        <v>4.38</v>
      </c>
      <c r="Z82" s="61">
        <v>34</v>
      </c>
      <c r="AA82" s="368">
        <f t="shared" si="4"/>
        <v>365</v>
      </c>
      <c r="AC82" s="84"/>
      <c r="AD82" s="84"/>
      <c r="AF82" s="84"/>
    </row>
    <row r="83" spans="1:32" x14ac:dyDescent="0.25">
      <c r="A83" s="85">
        <v>13</v>
      </c>
      <c r="B83" s="698" t="s">
        <v>108</v>
      </c>
      <c r="C83" s="961"/>
      <c r="D83" s="738"/>
      <c r="E83" s="738">
        <v>3.93</v>
      </c>
      <c r="F83" s="962">
        <v>40</v>
      </c>
      <c r="G83" s="383">
        <v>4</v>
      </c>
      <c r="H83" s="709">
        <v>4</v>
      </c>
      <c r="I83" s="738">
        <v>4.0999999999999996</v>
      </c>
      <c r="J83" s="384">
        <v>69</v>
      </c>
      <c r="K83" s="383">
        <v>6</v>
      </c>
      <c r="L83" s="709">
        <v>3.8330000000000002</v>
      </c>
      <c r="M83" s="710">
        <v>4.13</v>
      </c>
      <c r="N83" s="384">
        <v>81</v>
      </c>
      <c r="O83" s="428">
        <v>4</v>
      </c>
      <c r="P83" s="711">
        <v>4.5</v>
      </c>
      <c r="Q83" s="712">
        <v>4.03</v>
      </c>
      <c r="R83" s="61">
        <v>12</v>
      </c>
      <c r="S83" s="431">
        <v>4</v>
      </c>
      <c r="T83" s="713">
        <v>3</v>
      </c>
      <c r="U83" s="719">
        <v>3.83</v>
      </c>
      <c r="V83" s="61">
        <v>104</v>
      </c>
      <c r="W83" s="436">
        <v>1</v>
      </c>
      <c r="X83" s="714">
        <v>4</v>
      </c>
      <c r="Y83" s="715">
        <v>4.38</v>
      </c>
      <c r="Z83" s="61">
        <v>27</v>
      </c>
      <c r="AA83" s="368">
        <f t="shared" si="4"/>
        <v>333</v>
      </c>
      <c r="AC83" s="84"/>
      <c r="AD83" s="84"/>
      <c r="AF83" s="84"/>
    </row>
    <row r="84" spans="1:32" x14ac:dyDescent="0.25">
      <c r="A84" s="85">
        <v>14</v>
      </c>
      <c r="B84" s="698" t="s">
        <v>109</v>
      </c>
      <c r="C84" s="961"/>
      <c r="D84" s="738"/>
      <c r="E84" s="738">
        <v>3.93</v>
      </c>
      <c r="F84" s="962">
        <v>40</v>
      </c>
      <c r="G84" s="383">
        <v>1</v>
      </c>
      <c r="H84" s="709">
        <v>3</v>
      </c>
      <c r="I84" s="738">
        <v>4.0999999999999996</v>
      </c>
      <c r="J84" s="384">
        <v>109</v>
      </c>
      <c r="K84" s="383"/>
      <c r="L84" s="709"/>
      <c r="M84" s="710">
        <v>4.13</v>
      </c>
      <c r="N84" s="384">
        <v>108</v>
      </c>
      <c r="O84" s="428">
        <v>2</v>
      </c>
      <c r="P84" s="711">
        <v>4</v>
      </c>
      <c r="Q84" s="712">
        <v>4.03</v>
      </c>
      <c r="R84" s="429">
        <v>60</v>
      </c>
      <c r="S84" s="431">
        <v>6</v>
      </c>
      <c r="T84" s="713">
        <v>3.17</v>
      </c>
      <c r="U84" s="719">
        <v>3.83</v>
      </c>
      <c r="V84" s="61">
        <v>94</v>
      </c>
      <c r="W84" s="436"/>
      <c r="X84" s="714"/>
      <c r="Y84" s="715">
        <v>4.38</v>
      </c>
      <c r="Z84" s="61">
        <v>34</v>
      </c>
      <c r="AA84" s="368">
        <f t="shared" si="4"/>
        <v>445</v>
      </c>
      <c r="AC84" s="84"/>
      <c r="AD84" s="84"/>
      <c r="AF84" s="84"/>
    </row>
    <row r="85" spans="1:32" x14ac:dyDescent="0.25">
      <c r="A85" s="85">
        <v>15</v>
      </c>
      <c r="B85" s="707" t="s">
        <v>95</v>
      </c>
      <c r="C85" s="963"/>
      <c r="D85" s="739"/>
      <c r="E85" s="739">
        <v>3.93</v>
      </c>
      <c r="F85" s="964">
        <v>40</v>
      </c>
      <c r="G85" s="383">
        <v>15</v>
      </c>
      <c r="H85" s="709">
        <v>3.8</v>
      </c>
      <c r="I85" s="739">
        <v>4.0999999999999996</v>
      </c>
      <c r="J85" s="384">
        <v>85</v>
      </c>
      <c r="K85" s="423">
        <v>11</v>
      </c>
      <c r="L85" s="739">
        <v>4.0910000000000002</v>
      </c>
      <c r="M85" s="710">
        <v>4.13</v>
      </c>
      <c r="N85" s="384">
        <v>52</v>
      </c>
      <c r="O85" s="428">
        <v>6</v>
      </c>
      <c r="P85" s="711">
        <v>4.17</v>
      </c>
      <c r="Q85" s="712">
        <v>4.03</v>
      </c>
      <c r="R85" s="61">
        <v>36</v>
      </c>
      <c r="S85" s="431">
        <v>5</v>
      </c>
      <c r="T85" s="713">
        <v>2.6</v>
      </c>
      <c r="U85" s="719">
        <v>3.83</v>
      </c>
      <c r="V85" s="61">
        <v>109</v>
      </c>
      <c r="W85" s="436"/>
      <c r="X85" s="714"/>
      <c r="Y85" s="715">
        <v>4.38</v>
      </c>
      <c r="Z85" s="61">
        <v>34</v>
      </c>
      <c r="AA85" s="368">
        <f t="shared" si="4"/>
        <v>356</v>
      </c>
      <c r="AC85" s="84"/>
      <c r="AD85" s="84"/>
      <c r="AF85" s="84"/>
    </row>
    <row r="86" spans="1:32" ht="15.75" thickBot="1" x14ac:dyDescent="0.3">
      <c r="A86" s="378">
        <v>16</v>
      </c>
      <c r="B86" s="707" t="s">
        <v>28</v>
      </c>
      <c r="C86" s="963"/>
      <c r="D86" s="739"/>
      <c r="E86" s="739">
        <v>3.93</v>
      </c>
      <c r="F86" s="964">
        <v>40</v>
      </c>
      <c r="G86" s="423">
        <v>8</v>
      </c>
      <c r="H86" s="710">
        <v>3.88</v>
      </c>
      <c r="I86" s="739">
        <v>4.0999999999999996</v>
      </c>
      <c r="J86" s="384">
        <v>81</v>
      </c>
      <c r="K86" s="423">
        <v>8</v>
      </c>
      <c r="L86" s="739">
        <v>4.125</v>
      </c>
      <c r="M86" s="710">
        <v>4.13</v>
      </c>
      <c r="N86" s="384">
        <v>47</v>
      </c>
      <c r="O86" s="428">
        <v>9</v>
      </c>
      <c r="P86" s="711">
        <v>4.1100000000000003</v>
      </c>
      <c r="Q86" s="712">
        <v>4.03</v>
      </c>
      <c r="R86" s="61">
        <v>42</v>
      </c>
      <c r="S86" s="431">
        <v>2</v>
      </c>
      <c r="T86" s="713">
        <v>3</v>
      </c>
      <c r="U86" s="719">
        <v>3.83</v>
      </c>
      <c r="V86" s="61">
        <v>106</v>
      </c>
      <c r="W86" s="436"/>
      <c r="X86" s="714"/>
      <c r="Y86" s="715">
        <v>4.38</v>
      </c>
      <c r="Z86" s="61">
        <v>34</v>
      </c>
      <c r="AA86" s="411">
        <f t="shared" si="4"/>
        <v>350</v>
      </c>
      <c r="AC86" s="84"/>
      <c r="AD86" s="84"/>
      <c r="AF86" s="84"/>
    </row>
    <row r="87" spans="1:32" ht="15.75" thickBot="1" x14ac:dyDescent="0.3">
      <c r="A87" s="349"/>
      <c r="B87" s="357" t="s">
        <v>150</v>
      </c>
      <c r="C87" s="687">
        <f>SUM(C88:C118)</f>
        <v>861</v>
      </c>
      <c r="D87" s="418">
        <f>AVERAGE(D88:D118)</f>
        <v>3.7579857142857138</v>
      </c>
      <c r="E87" s="418">
        <v>3.93</v>
      </c>
      <c r="F87" s="688"/>
      <c r="G87" s="687">
        <f>SUM(G88:G118)</f>
        <v>418</v>
      </c>
      <c r="H87" s="418">
        <f>AVERAGE(H88:H118)</f>
        <v>4.0920689655172415</v>
      </c>
      <c r="I87" s="697">
        <v>4.0999999999999996</v>
      </c>
      <c r="J87" s="688"/>
      <c r="K87" s="359">
        <f>SUM(K88:K118)</f>
        <v>422</v>
      </c>
      <c r="L87" s="418">
        <f>AVERAGE(L88:L118)</f>
        <v>4.0504586206896551</v>
      </c>
      <c r="M87" s="149">
        <v>4.13</v>
      </c>
      <c r="N87" s="360"/>
      <c r="O87" s="410">
        <f>SUM(O88:O118)</f>
        <v>374</v>
      </c>
      <c r="P87" s="353">
        <f>AVERAGE(P88:P118)</f>
        <v>3.9593103448275864</v>
      </c>
      <c r="Q87" s="353">
        <v>4.03</v>
      </c>
      <c r="R87" s="362"/>
      <c r="S87" s="363">
        <f>SUM(S88:S118)</f>
        <v>369</v>
      </c>
      <c r="T87" s="354">
        <f>AVERAGE(T88:T118)</f>
        <v>3.7568965517241386</v>
      </c>
      <c r="U87" s="355">
        <v>3.83</v>
      </c>
      <c r="V87" s="362"/>
      <c r="W87" s="397">
        <f>SUM(W88:W118)</f>
        <v>11</v>
      </c>
      <c r="X87" s="356">
        <f>AVERAGE(X88:X118)</f>
        <v>4.166666666666667</v>
      </c>
      <c r="Y87" s="381">
        <v>4.38</v>
      </c>
      <c r="Z87" s="362"/>
      <c r="AA87" s="372"/>
      <c r="AC87" s="84"/>
      <c r="AD87" s="84"/>
      <c r="AF87" s="84"/>
    </row>
    <row r="88" spans="1:32" x14ac:dyDescent="0.25">
      <c r="A88" s="82">
        <v>1</v>
      </c>
      <c r="B88" s="698" t="s">
        <v>155</v>
      </c>
      <c r="C88" s="961">
        <v>26</v>
      </c>
      <c r="D88" s="738">
        <v>4.3075999999999999</v>
      </c>
      <c r="E88" s="738">
        <v>3.93</v>
      </c>
      <c r="F88" s="962">
        <v>2</v>
      </c>
      <c r="G88" s="383">
        <v>21</v>
      </c>
      <c r="H88" s="709">
        <v>3.81</v>
      </c>
      <c r="I88" s="738">
        <v>4.0999999999999996</v>
      </c>
      <c r="J88" s="384">
        <v>84</v>
      </c>
      <c r="K88" s="383">
        <v>30</v>
      </c>
      <c r="L88" s="709">
        <v>4.0999999999999996</v>
      </c>
      <c r="M88" s="710">
        <v>4.13</v>
      </c>
      <c r="N88" s="384">
        <v>49</v>
      </c>
      <c r="O88" s="424">
        <v>23</v>
      </c>
      <c r="P88" s="711">
        <v>3.83</v>
      </c>
      <c r="Q88" s="712">
        <v>4.03</v>
      </c>
      <c r="R88" s="61">
        <v>72</v>
      </c>
      <c r="S88" s="431">
        <v>25</v>
      </c>
      <c r="T88" s="713">
        <v>3.6</v>
      </c>
      <c r="U88" s="719">
        <v>3.83</v>
      </c>
      <c r="V88" s="61">
        <v>66</v>
      </c>
      <c r="W88" s="435"/>
      <c r="X88" s="714"/>
      <c r="Y88" s="715">
        <v>4.38</v>
      </c>
      <c r="Z88" s="61">
        <v>34</v>
      </c>
      <c r="AA88" s="367">
        <f t="shared" ref="AA88:AA130" si="5">Z88+V88+R88+N88+J88+F88</f>
        <v>307</v>
      </c>
      <c r="AC88" s="84"/>
      <c r="AD88" s="84"/>
      <c r="AF88" s="84"/>
    </row>
    <row r="89" spans="1:32" x14ac:dyDescent="0.25">
      <c r="A89" s="85">
        <v>2</v>
      </c>
      <c r="B89" s="698" t="s">
        <v>161</v>
      </c>
      <c r="C89" s="961">
        <v>142</v>
      </c>
      <c r="D89" s="738">
        <v>4.1482999999999999</v>
      </c>
      <c r="E89" s="738">
        <v>3.93</v>
      </c>
      <c r="F89" s="962">
        <v>6</v>
      </c>
      <c r="G89" s="383">
        <v>3</v>
      </c>
      <c r="H89" s="709">
        <v>4.33</v>
      </c>
      <c r="I89" s="738">
        <v>4.0999999999999996</v>
      </c>
      <c r="J89" s="384">
        <v>35</v>
      </c>
      <c r="K89" s="383"/>
      <c r="L89" s="709"/>
      <c r="M89" s="710">
        <v>4.13</v>
      </c>
      <c r="N89" s="384">
        <v>108</v>
      </c>
      <c r="O89" s="424"/>
      <c r="P89" s="711"/>
      <c r="Q89" s="712">
        <v>4.03</v>
      </c>
      <c r="R89" s="61">
        <v>112</v>
      </c>
      <c r="S89" s="431"/>
      <c r="T89" s="713"/>
      <c r="U89" s="719"/>
      <c r="V89" s="61">
        <v>115</v>
      </c>
      <c r="W89" s="435"/>
      <c r="X89" s="714"/>
      <c r="Y89" s="715">
        <v>4.38</v>
      </c>
      <c r="Z89" s="61">
        <v>34</v>
      </c>
      <c r="AA89" s="368">
        <f t="shared" si="5"/>
        <v>410</v>
      </c>
      <c r="AC89" s="84"/>
      <c r="AD89" s="84"/>
      <c r="AF89" s="84"/>
    </row>
    <row r="90" spans="1:32" x14ac:dyDescent="0.25">
      <c r="A90" s="85">
        <v>3</v>
      </c>
      <c r="B90" s="698" t="s">
        <v>16</v>
      </c>
      <c r="C90" s="961">
        <v>93</v>
      </c>
      <c r="D90" s="738">
        <v>4.0644999999999998</v>
      </c>
      <c r="E90" s="738">
        <v>3.93</v>
      </c>
      <c r="F90" s="962">
        <v>9</v>
      </c>
      <c r="G90" s="383">
        <v>37</v>
      </c>
      <c r="H90" s="709">
        <v>4.03</v>
      </c>
      <c r="I90" s="738">
        <v>4.0999999999999996</v>
      </c>
      <c r="J90" s="384">
        <v>56</v>
      </c>
      <c r="K90" s="383">
        <v>27</v>
      </c>
      <c r="L90" s="709">
        <v>4.37</v>
      </c>
      <c r="M90" s="710">
        <v>4.13</v>
      </c>
      <c r="N90" s="384">
        <v>28</v>
      </c>
      <c r="O90" s="424">
        <v>19</v>
      </c>
      <c r="P90" s="711">
        <v>4.1100000000000003</v>
      </c>
      <c r="Q90" s="712">
        <v>4.03</v>
      </c>
      <c r="R90" s="61">
        <v>39</v>
      </c>
      <c r="S90" s="431">
        <v>19</v>
      </c>
      <c r="T90" s="713">
        <v>3.63</v>
      </c>
      <c r="U90" s="719">
        <v>3.83</v>
      </c>
      <c r="V90" s="61">
        <v>65</v>
      </c>
      <c r="W90" s="435">
        <v>2</v>
      </c>
      <c r="X90" s="714">
        <v>4</v>
      </c>
      <c r="Y90" s="715">
        <v>4.38</v>
      </c>
      <c r="Z90" s="61">
        <v>26</v>
      </c>
      <c r="AA90" s="368">
        <f t="shared" si="5"/>
        <v>223</v>
      </c>
      <c r="AC90" s="84"/>
      <c r="AD90" s="84"/>
      <c r="AF90" s="84"/>
    </row>
    <row r="91" spans="1:32" x14ac:dyDescent="0.25">
      <c r="A91" s="85">
        <v>4</v>
      </c>
      <c r="B91" s="698" t="s">
        <v>5</v>
      </c>
      <c r="C91" s="961">
        <v>23</v>
      </c>
      <c r="D91" s="738">
        <v>4.043099999999999</v>
      </c>
      <c r="E91" s="738">
        <v>3.93</v>
      </c>
      <c r="F91" s="962">
        <v>11</v>
      </c>
      <c r="G91" s="383">
        <v>8</v>
      </c>
      <c r="H91" s="709">
        <v>3.63</v>
      </c>
      <c r="I91" s="738">
        <v>4.0999999999999996</v>
      </c>
      <c r="J91" s="384">
        <v>92</v>
      </c>
      <c r="K91" s="383">
        <v>3</v>
      </c>
      <c r="L91" s="709">
        <v>4</v>
      </c>
      <c r="M91" s="710">
        <v>4.13</v>
      </c>
      <c r="N91" s="384">
        <v>66</v>
      </c>
      <c r="O91" s="424">
        <v>1</v>
      </c>
      <c r="P91" s="711">
        <v>4</v>
      </c>
      <c r="Q91" s="712">
        <v>4.03</v>
      </c>
      <c r="R91" s="61">
        <v>63</v>
      </c>
      <c r="S91" s="431">
        <v>8</v>
      </c>
      <c r="T91" s="713">
        <v>4.25</v>
      </c>
      <c r="U91" s="719">
        <v>3.83</v>
      </c>
      <c r="V91" s="61">
        <v>22</v>
      </c>
      <c r="W91" s="435"/>
      <c r="X91" s="714"/>
      <c r="Y91" s="715">
        <v>4.38</v>
      </c>
      <c r="Z91" s="61">
        <v>34</v>
      </c>
      <c r="AA91" s="368">
        <f t="shared" si="5"/>
        <v>288</v>
      </c>
      <c r="AC91" s="84"/>
      <c r="AD91" s="84"/>
      <c r="AF91" s="84"/>
    </row>
    <row r="92" spans="1:32" x14ac:dyDescent="0.25">
      <c r="A92" s="85">
        <v>5</v>
      </c>
      <c r="B92" s="698" t="s">
        <v>23</v>
      </c>
      <c r="C92" s="961">
        <v>34</v>
      </c>
      <c r="D92" s="738">
        <v>4.0294000000000008</v>
      </c>
      <c r="E92" s="738">
        <v>3.93</v>
      </c>
      <c r="F92" s="962">
        <v>12</v>
      </c>
      <c r="G92" s="383">
        <v>6</v>
      </c>
      <c r="H92" s="709">
        <v>4</v>
      </c>
      <c r="I92" s="738">
        <v>4.0999999999999996</v>
      </c>
      <c r="J92" s="384">
        <v>66</v>
      </c>
      <c r="K92" s="383">
        <v>9</v>
      </c>
      <c r="L92" s="709">
        <v>3.7770000000000001</v>
      </c>
      <c r="M92" s="710">
        <v>4.13</v>
      </c>
      <c r="N92" s="384">
        <v>85</v>
      </c>
      <c r="O92" s="424">
        <v>5</v>
      </c>
      <c r="P92" s="711">
        <v>3.8</v>
      </c>
      <c r="Q92" s="712">
        <v>4.03</v>
      </c>
      <c r="R92" s="61">
        <v>75</v>
      </c>
      <c r="S92" s="431">
        <v>5</v>
      </c>
      <c r="T92" s="713">
        <v>3.4</v>
      </c>
      <c r="U92" s="719">
        <v>3.83</v>
      </c>
      <c r="V92" s="61">
        <v>87</v>
      </c>
      <c r="W92" s="435"/>
      <c r="X92" s="714"/>
      <c r="Y92" s="715">
        <v>4.38</v>
      </c>
      <c r="Z92" s="61">
        <v>34</v>
      </c>
      <c r="AA92" s="368">
        <f t="shared" si="5"/>
        <v>359</v>
      </c>
      <c r="AC92" s="84"/>
      <c r="AD92" s="84"/>
      <c r="AF92" s="84"/>
    </row>
    <row r="93" spans="1:32" x14ac:dyDescent="0.25">
      <c r="A93" s="85">
        <v>6</v>
      </c>
      <c r="B93" s="698" t="s">
        <v>151</v>
      </c>
      <c r="C93" s="961">
        <v>158</v>
      </c>
      <c r="D93" s="738">
        <v>3.8734999999999995</v>
      </c>
      <c r="E93" s="738">
        <v>3.93</v>
      </c>
      <c r="F93" s="962">
        <v>14</v>
      </c>
      <c r="G93" s="383">
        <v>33</v>
      </c>
      <c r="H93" s="709">
        <v>3.73</v>
      </c>
      <c r="I93" s="738">
        <v>4.0999999999999996</v>
      </c>
      <c r="J93" s="384">
        <v>87</v>
      </c>
      <c r="K93" s="383">
        <v>39</v>
      </c>
      <c r="L93" s="709">
        <v>3.8719999999999999</v>
      </c>
      <c r="M93" s="710">
        <v>4.13</v>
      </c>
      <c r="N93" s="384">
        <v>80</v>
      </c>
      <c r="O93" s="424">
        <v>40</v>
      </c>
      <c r="P93" s="711">
        <v>3.78</v>
      </c>
      <c r="Q93" s="712">
        <v>4.03</v>
      </c>
      <c r="R93" s="61">
        <v>78</v>
      </c>
      <c r="S93" s="431">
        <v>46</v>
      </c>
      <c r="T93" s="713">
        <v>3.89</v>
      </c>
      <c r="U93" s="719">
        <v>3.83</v>
      </c>
      <c r="V93" s="61">
        <v>47</v>
      </c>
      <c r="W93" s="435"/>
      <c r="X93" s="714"/>
      <c r="Y93" s="715">
        <v>4.38</v>
      </c>
      <c r="Z93" s="61">
        <v>34</v>
      </c>
      <c r="AA93" s="368">
        <f t="shared" si="5"/>
        <v>340</v>
      </c>
      <c r="AC93" s="84"/>
      <c r="AD93" s="84"/>
      <c r="AF93" s="84"/>
    </row>
    <row r="94" spans="1:32" x14ac:dyDescent="0.25">
      <c r="A94" s="85">
        <v>7</v>
      </c>
      <c r="B94" s="698" t="s">
        <v>153</v>
      </c>
      <c r="C94" s="961">
        <v>22</v>
      </c>
      <c r="D94" s="738">
        <v>3.8635999999999999</v>
      </c>
      <c r="E94" s="738">
        <v>3.93</v>
      </c>
      <c r="F94" s="962">
        <v>16</v>
      </c>
      <c r="G94" s="383">
        <v>35</v>
      </c>
      <c r="H94" s="709">
        <v>4.03</v>
      </c>
      <c r="I94" s="738">
        <v>4.0999999999999996</v>
      </c>
      <c r="J94" s="384">
        <v>57</v>
      </c>
      <c r="K94" s="383">
        <v>44</v>
      </c>
      <c r="L94" s="709">
        <v>4.3630000000000004</v>
      </c>
      <c r="M94" s="710">
        <v>4.13</v>
      </c>
      <c r="N94" s="384">
        <v>29</v>
      </c>
      <c r="O94" s="424">
        <v>29</v>
      </c>
      <c r="P94" s="711">
        <v>4.21</v>
      </c>
      <c r="Q94" s="712">
        <v>4.03</v>
      </c>
      <c r="R94" s="61">
        <v>32</v>
      </c>
      <c r="S94" s="431">
        <v>17</v>
      </c>
      <c r="T94" s="713">
        <v>3.82</v>
      </c>
      <c r="U94" s="719">
        <v>3.83</v>
      </c>
      <c r="V94" s="61">
        <v>52</v>
      </c>
      <c r="W94" s="435"/>
      <c r="X94" s="714"/>
      <c r="Y94" s="715">
        <v>4.38</v>
      </c>
      <c r="Z94" s="61">
        <v>34</v>
      </c>
      <c r="AA94" s="368">
        <f t="shared" si="5"/>
        <v>220</v>
      </c>
      <c r="AC94" s="84"/>
      <c r="AD94" s="84"/>
      <c r="AF94" s="84"/>
    </row>
    <row r="95" spans="1:32" x14ac:dyDescent="0.25">
      <c r="A95" s="85">
        <v>8</v>
      </c>
      <c r="B95" s="698" t="s">
        <v>152</v>
      </c>
      <c r="C95" s="961">
        <v>46</v>
      </c>
      <c r="D95" s="738">
        <v>3.7392000000000003</v>
      </c>
      <c r="E95" s="738">
        <v>3.93</v>
      </c>
      <c r="F95" s="962">
        <v>22</v>
      </c>
      <c r="G95" s="383">
        <v>18</v>
      </c>
      <c r="H95" s="709">
        <v>4.33</v>
      </c>
      <c r="I95" s="738">
        <v>4.0999999999999996</v>
      </c>
      <c r="J95" s="384">
        <v>31</v>
      </c>
      <c r="K95" s="383">
        <v>8</v>
      </c>
      <c r="L95" s="709">
        <v>4.5</v>
      </c>
      <c r="M95" s="710">
        <v>4.13</v>
      </c>
      <c r="N95" s="384">
        <v>19</v>
      </c>
      <c r="O95" s="424">
        <v>15</v>
      </c>
      <c r="P95" s="711">
        <v>4.33</v>
      </c>
      <c r="Q95" s="712">
        <v>4.03</v>
      </c>
      <c r="R95" s="61">
        <v>20</v>
      </c>
      <c r="S95" s="431">
        <v>14</v>
      </c>
      <c r="T95" s="713">
        <v>4.43</v>
      </c>
      <c r="U95" s="719">
        <v>3.83</v>
      </c>
      <c r="V95" s="61">
        <v>13</v>
      </c>
      <c r="W95" s="435"/>
      <c r="X95" s="714"/>
      <c r="Y95" s="715">
        <v>4.38</v>
      </c>
      <c r="Z95" s="61">
        <v>34</v>
      </c>
      <c r="AA95" s="368">
        <f t="shared" si="5"/>
        <v>139</v>
      </c>
      <c r="AC95" s="84"/>
      <c r="AD95" s="84"/>
      <c r="AF95" s="84"/>
    </row>
    <row r="96" spans="1:32" x14ac:dyDescent="0.25">
      <c r="A96" s="85">
        <v>9</v>
      </c>
      <c r="B96" s="700" t="s">
        <v>13</v>
      </c>
      <c r="C96" s="944">
        <v>82</v>
      </c>
      <c r="D96" s="717">
        <v>3.7318000000000002</v>
      </c>
      <c r="E96" s="717">
        <v>3.93</v>
      </c>
      <c r="F96" s="945">
        <v>23</v>
      </c>
      <c r="G96" s="383">
        <v>11</v>
      </c>
      <c r="H96" s="709">
        <v>3.91</v>
      </c>
      <c r="I96" s="726">
        <v>4.0999999999999996</v>
      </c>
      <c r="J96" s="384">
        <v>79</v>
      </c>
      <c r="K96" s="391">
        <v>7</v>
      </c>
      <c r="L96" s="726">
        <v>4</v>
      </c>
      <c r="M96" s="723">
        <v>4.13</v>
      </c>
      <c r="N96" s="384">
        <v>62</v>
      </c>
      <c r="O96" s="424">
        <v>9</v>
      </c>
      <c r="P96" s="711">
        <v>3.56</v>
      </c>
      <c r="Q96" s="712">
        <v>4.03</v>
      </c>
      <c r="R96" s="61">
        <v>89</v>
      </c>
      <c r="S96" s="431">
        <v>13</v>
      </c>
      <c r="T96" s="713">
        <v>3.15</v>
      </c>
      <c r="U96" s="719">
        <v>3.83</v>
      </c>
      <c r="V96" s="61">
        <v>95</v>
      </c>
      <c r="W96" s="436"/>
      <c r="X96" s="714"/>
      <c r="Y96" s="715">
        <v>4.38</v>
      </c>
      <c r="Z96" s="61">
        <v>34</v>
      </c>
      <c r="AA96" s="368">
        <f t="shared" si="5"/>
        <v>382</v>
      </c>
      <c r="AC96" s="84"/>
      <c r="AD96" s="84"/>
      <c r="AF96" s="84"/>
    </row>
    <row r="97" spans="1:32" x14ac:dyDescent="0.25">
      <c r="A97" s="85">
        <v>10</v>
      </c>
      <c r="B97" s="698" t="s">
        <v>6</v>
      </c>
      <c r="C97" s="961">
        <v>66</v>
      </c>
      <c r="D97" s="738">
        <v>3.7273000000000001</v>
      </c>
      <c r="E97" s="738">
        <v>3.93</v>
      </c>
      <c r="F97" s="962">
        <v>24</v>
      </c>
      <c r="G97" s="383">
        <v>9</v>
      </c>
      <c r="H97" s="709">
        <v>4.1100000000000003</v>
      </c>
      <c r="I97" s="738">
        <v>4.0999999999999996</v>
      </c>
      <c r="J97" s="384">
        <v>52</v>
      </c>
      <c r="K97" s="383">
        <v>5</v>
      </c>
      <c r="L97" s="709">
        <v>4.5999999999999996</v>
      </c>
      <c r="M97" s="710">
        <v>4.13</v>
      </c>
      <c r="N97" s="384">
        <v>13</v>
      </c>
      <c r="O97" s="424">
        <v>9</v>
      </c>
      <c r="P97" s="711">
        <v>4.78</v>
      </c>
      <c r="Q97" s="712">
        <v>4.03</v>
      </c>
      <c r="R97" s="61">
        <v>2</v>
      </c>
      <c r="S97" s="431">
        <v>3</v>
      </c>
      <c r="T97" s="713">
        <v>4</v>
      </c>
      <c r="U97" s="719">
        <v>3.83</v>
      </c>
      <c r="V97" s="61">
        <v>37</v>
      </c>
      <c r="W97" s="435"/>
      <c r="X97" s="714"/>
      <c r="Y97" s="715">
        <v>4.38</v>
      </c>
      <c r="Z97" s="61">
        <v>34</v>
      </c>
      <c r="AA97" s="368">
        <f t="shared" si="5"/>
        <v>162</v>
      </c>
      <c r="AC97" s="84"/>
      <c r="AD97" s="84"/>
      <c r="AF97" s="84"/>
    </row>
    <row r="98" spans="1:32" x14ac:dyDescent="0.25">
      <c r="A98" s="85">
        <v>11</v>
      </c>
      <c r="B98" s="698" t="s">
        <v>7</v>
      </c>
      <c r="C98" s="961">
        <v>71</v>
      </c>
      <c r="D98" s="738">
        <v>3.6197000000000004</v>
      </c>
      <c r="E98" s="738">
        <v>3.93</v>
      </c>
      <c r="F98" s="962">
        <v>28</v>
      </c>
      <c r="G98" s="383">
        <v>4</v>
      </c>
      <c r="H98" s="709">
        <v>4.75</v>
      </c>
      <c r="I98" s="738">
        <v>4.0999999999999996</v>
      </c>
      <c r="J98" s="384">
        <v>5</v>
      </c>
      <c r="K98" s="383">
        <v>5</v>
      </c>
      <c r="L98" s="709">
        <v>4.4000000000000004</v>
      </c>
      <c r="M98" s="710">
        <v>4.13</v>
      </c>
      <c r="N98" s="384">
        <v>25</v>
      </c>
      <c r="O98" s="424">
        <v>7</v>
      </c>
      <c r="P98" s="711">
        <v>4.71</v>
      </c>
      <c r="Q98" s="712">
        <v>4.03</v>
      </c>
      <c r="R98" s="61">
        <v>4</v>
      </c>
      <c r="S98" s="431">
        <v>8</v>
      </c>
      <c r="T98" s="713">
        <v>4.63</v>
      </c>
      <c r="U98" s="719">
        <v>3.83</v>
      </c>
      <c r="V98" s="61">
        <v>4</v>
      </c>
      <c r="W98" s="435">
        <v>2</v>
      </c>
      <c r="X98" s="714">
        <v>5</v>
      </c>
      <c r="Y98" s="715">
        <v>4.38</v>
      </c>
      <c r="Z98" s="61">
        <v>4</v>
      </c>
      <c r="AA98" s="368">
        <f t="shared" si="5"/>
        <v>70</v>
      </c>
      <c r="AC98" s="84"/>
      <c r="AD98" s="84"/>
      <c r="AF98" s="84"/>
    </row>
    <row r="99" spans="1:32" x14ac:dyDescent="0.25">
      <c r="A99" s="85">
        <v>12</v>
      </c>
      <c r="B99" s="698" t="s">
        <v>20</v>
      </c>
      <c r="C99" s="961">
        <v>24</v>
      </c>
      <c r="D99" s="738">
        <v>3.3334000000000001</v>
      </c>
      <c r="E99" s="738">
        <v>3.93</v>
      </c>
      <c r="F99" s="962">
        <v>32</v>
      </c>
      <c r="G99" s="383">
        <v>20</v>
      </c>
      <c r="H99" s="709">
        <v>4.4000000000000004</v>
      </c>
      <c r="I99" s="738">
        <v>4.0999999999999996</v>
      </c>
      <c r="J99" s="384">
        <v>26</v>
      </c>
      <c r="K99" s="383">
        <v>20</v>
      </c>
      <c r="L99" s="709">
        <v>4.5999999999999996</v>
      </c>
      <c r="M99" s="710">
        <v>4.13</v>
      </c>
      <c r="N99" s="384">
        <v>12</v>
      </c>
      <c r="O99" s="424">
        <v>12</v>
      </c>
      <c r="P99" s="711">
        <v>4.42</v>
      </c>
      <c r="Q99" s="712">
        <v>4.03</v>
      </c>
      <c r="R99" s="61">
        <v>15</v>
      </c>
      <c r="S99" s="431">
        <v>18</v>
      </c>
      <c r="T99" s="713">
        <v>4.28</v>
      </c>
      <c r="U99" s="719">
        <v>3.83</v>
      </c>
      <c r="V99" s="61">
        <v>21</v>
      </c>
      <c r="W99" s="435"/>
      <c r="X99" s="714"/>
      <c r="Y99" s="715">
        <v>4.38</v>
      </c>
      <c r="Z99" s="61">
        <v>34</v>
      </c>
      <c r="AA99" s="368">
        <f t="shared" si="5"/>
        <v>140</v>
      </c>
      <c r="AC99" s="84"/>
      <c r="AD99" s="84"/>
      <c r="AF99" s="84"/>
    </row>
    <row r="100" spans="1:32" x14ac:dyDescent="0.25">
      <c r="A100" s="85">
        <v>13</v>
      </c>
      <c r="B100" s="698" t="s">
        <v>1</v>
      </c>
      <c r="C100" s="961">
        <v>46</v>
      </c>
      <c r="D100" s="738">
        <v>3.1304000000000003</v>
      </c>
      <c r="E100" s="738">
        <v>3.93</v>
      </c>
      <c r="F100" s="962">
        <v>37</v>
      </c>
      <c r="G100" s="383">
        <v>7</v>
      </c>
      <c r="H100" s="709">
        <v>4.1399999999999997</v>
      </c>
      <c r="I100" s="738">
        <v>4.0999999999999996</v>
      </c>
      <c r="J100" s="384">
        <v>50</v>
      </c>
      <c r="K100" s="383">
        <v>12</v>
      </c>
      <c r="L100" s="709">
        <v>3.75</v>
      </c>
      <c r="M100" s="710">
        <v>4.13</v>
      </c>
      <c r="N100" s="384">
        <v>87</v>
      </c>
      <c r="O100" s="424">
        <v>6</v>
      </c>
      <c r="P100" s="711">
        <v>4.5</v>
      </c>
      <c r="Q100" s="712">
        <v>4.03</v>
      </c>
      <c r="R100" s="61">
        <v>11</v>
      </c>
      <c r="S100" s="434">
        <v>7</v>
      </c>
      <c r="T100" s="713">
        <v>3.43</v>
      </c>
      <c r="U100" s="719">
        <v>3.83</v>
      </c>
      <c r="V100" s="61">
        <v>86</v>
      </c>
      <c r="W100" s="435"/>
      <c r="X100" s="714"/>
      <c r="Y100" s="715">
        <v>4.38</v>
      </c>
      <c r="Z100" s="61">
        <v>34</v>
      </c>
      <c r="AA100" s="368">
        <f t="shared" si="5"/>
        <v>305</v>
      </c>
      <c r="AC100" s="84"/>
      <c r="AD100" s="84"/>
      <c r="AF100" s="84"/>
    </row>
    <row r="101" spans="1:32" x14ac:dyDescent="0.25">
      <c r="A101" s="85">
        <v>14</v>
      </c>
      <c r="B101" s="698" t="s">
        <v>164</v>
      </c>
      <c r="C101" s="961">
        <v>28</v>
      </c>
      <c r="D101" s="738">
        <v>3</v>
      </c>
      <c r="E101" s="738">
        <v>3.93</v>
      </c>
      <c r="F101" s="962">
        <v>39</v>
      </c>
      <c r="G101" s="383"/>
      <c r="H101" s="709"/>
      <c r="I101" s="738">
        <v>4.0999999999999996</v>
      </c>
      <c r="J101" s="384">
        <v>110</v>
      </c>
      <c r="K101" s="383"/>
      <c r="L101" s="709"/>
      <c r="M101" s="710">
        <v>4.13</v>
      </c>
      <c r="N101" s="384">
        <v>108</v>
      </c>
      <c r="O101" s="424"/>
      <c r="P101" s="711"/>
      <c r="Q101" s="712">
        <v>4.03</v>
      </c>
      <c r="R101" s="61">
        <v>112</v>
      </c>
      <c r="S101" s="431"/>
      <c r="T101" s="713"/>
      <c r="U101" s="719">
        <v>3.83</v>
      </c>
      <c r="V101" s="61">
        <v>115</v>
      </c>
      <c r="W101" s="435"/>
      <c r="X101" s="714"/>
      <c r="Y101" s="715">
        <v>4.38</v>
      </c>
      <c r="Z101" s="61">
        <v>34</v>
      </c>
      <c r="AA101" s="368">
        <f t="shared" si="5"/>
        <v>518</v>
      </c>
      <c r="AC101" s="84"/>
      <c r="AD101" s="84"/>
      <c r="AF101" s="84"/>
    </row>
    <row r="102" spans="1:32" x14ac:dyDescent="0.25">
      <c r="A102" s="85">
        <v>15</v>
      </c>
      <c r="B102" s="698" t="s">
        <v>154</v>
      </c>
      <c r="C102" s="961"/>
      <c r="D102" s="738"/>
      <c r="E102" s="738">
        <v>3.93</v>
      </c>
      <c r="F102" s="962">
        <v>40</v>
      </c>
      <c r="G102" s="383">
        <v>34</v>
      </c>
      <c r="H102" s="709">
        <v>4.1500000000000004</v>
      </c>
      <c r="I102" s="738">
        <v>4.0999999999999996</v>
      </c>
      <c r="J102" s="384">
        <v>47</v>
      </c>
      <c r="K102" s="383">
        <v>33</v>
      </c>
      <c r="L102" s="709">
        <v>4.0910000000000002</v>
      </c>
      <c r="M102" s="710">
        <v>4.13</v>
      </c>
      <c r="N102" s="384">
        <v>51</v>
      </c>
      <c r="O102" s="424">
        <v>28</v>
      </c>
      <c r="P102" s="711">
        <v>3.86</v>
      </c>
      <c r="Q102" s="712">
        <v>4.03</v>
      </c>
      <c r="R102" s="61">
        <v>68</v>
      </c>
      <c r="S102" s="431">
        <v>36</v>
      </c>
      <c r="T102" s="713">
        <v>3.86</v>
      </c>
      <c r="U102" s="719">
        <v>3.83</v>
      </c>
      <c r="V102" s="61">
        <v>50</v>
      </c>
      <c r="W102" s="435">
        <v>2</v>
      </c>
      <c r="X102" s="714">
        <v>4.5</v>
      </c>
      <c r="Y102" s="715">
        <v>4.38</v>
      </c>
      <c r="Z102" s="61">
        <v>18</v>
      </c>
      <c r="AA102" s="368">
        <f t="shared" si="5"/>
        <v>274</v>
      </c>
      <c r="AC102" s="84"/>
      <c r="AD102" s="84"/>
      <c r="AF102" s="84"/>
    </row>
    <row r="103" spans="1:32" x14ac:dyDescent="0.25">
      <c r="A103" s="85">
        <v>16</v>
      </c>
      <c r="B103" s="698" t="s">
        <v>10</v>
      </c>
      <c r="C103" s="961"/>
      <c r="D103" s="738"/>
      <c r="E103" s="738">
        <v>3.93</v>
      </c>
      <c r="F103" s="962">
        <v>40</v>
      </c>
      <c r="G103" s="383">
        <v>11</v>
      </c>
      <c r="H103" s="709">
        <v>3.64</v>
      </c>
      <c r="I103" s="738">
        <v>4.0999999999999996</v>
      </c>
      <c r="J103" s="384">
        <v>90</v>
      </c>
      <c r="K103" s="383">
        <v>7</v>
      </c>
      <c r="L103" s="709">
        <v>4</v>
      </c>
      <c r="M103" s="710">
        <v>4.13</v>
      </c>
      <c r="N103" s="384">
        <v>63</v>
      </c>
      <c r="O103" s="424">
        <v>4</v>
      </c>
      <c r="P103" s="711">
        <v>3.5</v>
      </c>
      <c r="Q103" s="712">
        <v>4.03</v>
      </c>
      <c r="R103" s="61">
        <v>92</v>
      </c>
      <c r="S103" s="431">
        <v>8</v>
      </c>
      <c r="T103" s="713">
        <v>3.13</v>
      </c>
      <c r="U103" s="719">
        <v>3.83</v>
      </c>
      <c r="V103" s="61">
        <v>97</v>
      </c>
      <c r="W103" s="435"/>
      <c r="X103" s="714"/>
      <c r="Y103" s="715">
        <v>4.38</v>
      </c>
      <c r="Z103" s="61">
        <v>34</v>
      </c>
      <c r="AA103" s="368">
        <f t="shared" si="5"/>
        <v>416</v>
      </c>
      <c r="AC103" s="84"/>
      <c r="AD103" s="84"/>
      <c r="AF103" s="84"/>
    </row>
    <row r="104" spans="1:32" x14ac:dyDescent="0.25">
      <c r="A104" s="85">
        <v>17</v>
      </c>
      <c r="B104" s="698" t="s">
        <v>22</v>
      </c>
      <c r="C104" s="961"/>
      <c r="D104" s="738"/>
      <c r="E104" s="738">
        <v>3.93</v>
      </c>
      <c r="F104" s="962">
        <v>40</v>
      </c>
      <c r="G104" s="383"/>
      <c r="H104" s="709"/>
      <c r="I104" s="738">
        <v>4.0999999999999996</v>
      </c>
      <c r="J104" s="384">
        <v>110</v>
      </c>
      <c r="K104" s="383">
        <v>9</v>
      </c>
      <c r="L104" s="709">
        <v>4</v>
      </c>
      <c r="M104" s="710">
        <v>4.13</v>
      </c>
      <c r="N104" s="384">
        <v>60</v>
      </c>
      <c r="O104" s="424">
        <v>3</v>
      </c>
      <c r="P104" s="711">
        <v>3</v>
      </c>
      <c r="Q104" s="712">
        <v>4.03</v>
      </c>
      <c r="R104" s="61">
        <v>104</v>
      </c>
      <c r="S104" s="431">
        <v>2</v>
      </c>
      <c r="T104" s="713">
        <v>3</v>
      </c>
      <c r="U104" s="719">
        <v>3.83</v>
      </c>
      <c r="V104" s="61">
        <v>107</v>
      </c>
      <c r="W104" s="435"/>
      <c r="X104" s="714"/>
      <c r="Y104" s="715">
        <v>4.38</v>
      </c>
      <c r="Z104" s="61">
        <v>34</v>
      </c>
      <c r="AA104" s="368">
        <f t="shared" si="5"/>
        <v>455</v>
      </c>
      <c r="AC104" s="84"/>
      <c r="AD104" s="84"/>
      <c r="AF104" s="84"/>
    </row>
    <row r="105" spans="1:32" x14ac:dyDescent="0.25">
      <c r="A105" s="85">
        <v>18</v>
      </c>
      <c r="B105" s="698" t="s">
        <v>15</v>
      </c>
      <c r="C105" s="961"/>
      <c r="D105" s="738"/>
      <c r="E105" s="738">
        <v>3.93</v>
      </c>
      <c r="F105" s="962">
        <v>40</v>
      </c>
      <c r="G105" s="383">
        <v>5</v>
      </c>
      <c r="H105" s="709">
        <v>4.2</v>
      </c>
      <c r="I105" s="738">
        <v>4.0999999999999996</v>
      </c>
      <c r="J105" s="384">
        <v>44</v>
      </c>
      <c r="K105" s="383">
        <v>8</v>
      </c>
      <c r="L105" s="709">
        <v>3.75</v>
      </c>
      <c r="M105" s="710">
        <v>4.13</v>
      </c>
      <c r="N105" s="384">
        <v>89</v>
      </c>
      <c r="O105" s="424">
        <v>1</v>
      </c>
      <c r="P105" s="711">
        <v>3</v>
      </c>
      <c r="Q105" s="712">
        <v>4.03</v>
      </c>
      <c r="R105" s="61">
        <v>108</v>
      </c>
      <c r="S105" s="431">
        <v>5</v>
      </c>
      <c r="T105" s="713">
        <v>3.2</v>
      </c>
      <c r="U105" s="719">
        <v>3.83</v>
      </c>
      <c r="V105" s="61">
        <v>92</v>
      </c>
      <c r="W105" s="435">
        <v>2</v>
      </c>
      <c r="X105" s="714">
        <v>3</v>
      </c>
      <c r="Y105" s="715">
        <v>4.38</v>
      </c>
      <c r="Z105" s="61">
        <v>33</v>
      </c>
      <c r="AA105" s="368">
        <f t="shared" si="5"/>
        <v>406</v>
      </c>
      <c r="AC105" s="84"/>
      <c r="AD105" s="84"/>
      <c r="AF105" s="84"/>
    </row>
    <row r="106" spans="1:32" x14ac:dyDescent="0.25">
      <c r="A106" s="85">
        <v>19</v>
      </c>
      <c r="B106" s="698" t="s">
        <v>11</v>
      </c>
      <c r="C106" s="961"/>
      <c r="D106" s="738"/>
      <c r="E106" s="738">
        <v>3.93</v>
      </c>
      <c r="F106" s="962">
        <v>40</v>
      </c>
      <c r="G106" s="383">
        <v>4</v>
      </c>
      <c r="H106" s="709">
        <v>3.5</v>
      </c>
      <c r="I106" s="738">
        <v>4.0999999999999996</v>
      </c>
      <c r="J106" s="384">
        <v>98</v>
      </c>
      <c r="K106" s="383">
        <v>9</v>
      </c>
      <c r="L106" s="709">
        <v>3</v>
      </c>
      <c r="M106" s="710">
        <v>4.13</v>
      </c>
      <c r="N106" s="384">
        <v>102</v>
      </c>
      <c r="O106" s="424">
        <v>5</v>
      </c>
      <c r="P106" s="711">
        <v>3.8</v>
      </c>
      <c r="Q106" s="712">
        <v>4.03</v>
      </c>
      <c r="R106" s="61">
        <v>76</v>
      </c>
      <c r="S106" s="431">
        <v>7</v>
      </c>
      <c r="T106" s="713">
        <v>3.57</v>
      </c>
      <c r="U106" s="719">
        <v>3.83</v>
      </c>
      <c r="V106" s="61">
        <v>73</v>
      </c>
      <c r="W106" s="435"/>
      <c r="X106" s="714"/>
      <c r="Y106" s="715">
        <v>4.38</v>
      </c>
      <c r="Z106" s="61">
        <v>34</v>
      </c>
      <c r="AA106" s="368">
        <f t="shared" si="5"/>
        <v>423</v>
      </c>
      <c r="AC106" s="84"/>
      <c r="AD106" s="84"/>
      <c r="AF106" s="84"/>
    </row>
    <row r="107" spans="1:32" x14ac:dyDescent="0.25">
      <c r="A107" s="85">
        <v>20</v>
      </c>
      <c r="B107" s="698" t="s">
        <v>8</v>
      </c>
      <c r="C107" s="961"/>
      <c r="D107" s="738"/>
      <c r="E107" s="738">
        <v>3.93</v>
      </c>
      <c r="F107" s="962">
        <v>40</v>
      </c>
      <c r="G107" s="383">
        <v>12</v>
      </c>
      <c r="H107" s="709">
        <v>3.5</v>
      </c>
      <c r="I107" s="738">
        <v>4.0999999999999996</v>
      </c>
      <c r="J107" s="384">
        <v>96</v>
      </c>
      <c r="K107" s="383">
        <v>11</v>
      </c>
      <c r="L107" s="709">
        <v>3.2723</v>
      </c>
      <c r="M107" s="710">
        <v>4.13</v>
      </c>
      <c r="N107" s="384">
        <v>97</v>
      </c>
      <c r="O107" s="424">
        <v>11</v>
      </c>
      <c r="P107" s="711">
        <v>3.73</v>
      </c>
      <c r="Q107" s="712">
        <v>4.03</v>
      </c>
      <c r="R107" s="61">
        <v>84</v>
      </c>
      <c r="S107" s="431">
        <v>12</v>
      </c>
      <c r="T107" s="713">
        <v>3.67</v>
      </c>
      <c r="U107" s="719">
        <v>3.83</v>
      </c>
      <c r="V107" s="61">
        <v>62</v>
      </c>
      <c r="W107" s="435"/>
      <c r="X107" s="714"/>
      <c r="Y107" s="715">
        <v>4.38</v>
      </c>
      <c r="Z107" s="61">
        <v>34</v>
      </c>
      <c r="AA107" s="368">
        <f t="shared" si="5"/>
        <v>413</v>
      </c>
      <c r="AC107" s="84"/>
      <c r="AD107" s="84"/>
      <c r="AF107" s="84"/>
    </row>
    <row r="108" spans="1:32" x14ac:dyDescent="0.25">
      <c r="A108" s="85">
        <v>21</v>
      </c>
      <c r="B108" s="698" t="s">
        <v>24</v>
      </c>
      <c r="C108" s="961"/>
      <c r="D108" s="738"/>
      <c r="E108" s="738">
        <v>3.93</v>
      </c>
      <c r="F108" s="962">
        <v>40</v>
      </c>
      <c r="G108" s="383">
        <v>11</v>
      </c>
      <c r="H108" s="709">
        <v>4.3600000000000003</v>
      </c>
      <c r="I108" s="738">
        <v>4.0999999999999996</v>
      </c>
      <c r="J108" s="384">
        <v>30</v>
      </c>
      <c r="K108" s="383">
        <v>13</v>
      </c>
      <c r="L108" s="709">
        <v>4.077</v>
      </c>
      <c r="M108" s="710">
        <v>4.13</v>
      </c>
      <c r="N108" s="384">
        <v>53</v>
      </c>
      <c r="O108" s="424">
        <v>9</v>
      </c>
      <c r="P108" s="711">
        <v>4</v>
      </c>
      <c r="Q108" s="712">
        <v>4.03</v>
      </c>
      <c r="R108" s="61">
        <v>54</v>
      </c>
      <c r="S108" s="432">
        <v>11</v>
      </c>
      <c r="T108" s="713">
        <v>3.45</v>
      </c>
      <c r="U108" s="719">
        <v>3.83</v>
      </c>
      <c r="V108" s="61">
        <v>84</v>
      </c>
      <c r="W108" s="435"/>
      <c r="X108" s="714"/>
      <c r="Y108" s="715">
        <v>4.38</v>
      </c>
      <c r="Z108" s="61">
        <v>34</v>
      </c>
      <c r="AA108" s="368">
        <f t="shared" si="5"/>
        <v>295</v>
      </c>
      <c r="AC108" s="84"/>
      <c r="AD108" s="84"/>
      <c r="AF108" s="84"/>
    </row>
    <row r="109" spans="1:32" x14ac:dyDescent="0.25">
      <c r="A109" s="85">
        <v>22</v>
      </c>
      <c r="B109" s="698" t="s">
        <v>18</v>
      </c>
      <c r="C109" s="961"/>
      <c r="D109" s="738"/>
      <c r="E109" s="738">
        <v>3.93</v>
      </c>
      <c r="F109" s="962">
        <v>40</v>
      </c>
      <c r="G109" s="383">
        <v>10</v>
      </c>
      <c r="H109" s="709">
        <v>4</v>
      </c>
      <c r="I109" s="738">
        <v>4.0999999999999996</v>
      </c>
      <c r="J109" s="384">
        <v>61</v>
      </c>
      <c r="K109" s="383">
        <v>21</v>
      </c>
      <c r="L109" s="709">
        <v>4.1429999999999998</v>
      </c>
      <c r="M109" s="710">
        <v>4.13</v>
      </c>
      <c r="N109" s="384">
        <v>44</v>
      </c>
      <c r="O109" s="424">
        <v>9</v>
      </c>
      <c r="P109" s="711">
        <v>4.1100000000000003</v>
      </c>
      <c r="Q109" s="712">
        <v>4.03</v>
      </c>
      <c r="R109" s="61">
        <v>43</v>
      </c>
      <c r="S109" s="431">
        <v>7</v>
      </c>
      <c r="T109" s="713">
        <v>3.14</v>
      </c>
      <c r="U109" s="719">
        <v>3.83</v>
      </c>
      <c r="V109" s="61">
        <v>96</v>
      </c>
      <c r="W109" s="435">
        <v>1</v>
      </c>
      <c r="X109" s="714">
        <v>4</v>
      </c>
      <c r="Y109" s="715">
        <v>4.38</v>
      </c>
      <c r="Z109" s="61">
        <v>28</v>
      </c>
      <c r="AA109" s="368">
        <f t="shared" si="5"/>
        <v>312</v>
      </c>
      <c r="AC109" s="84"/>
      <c r="AD109" s="84"/>
      <c r="AF109" s="84"/>
    </row>
    <row r="110" spans="1:32" x14ac:dyDescent="0.25">
      <c r="A110" s="85">
        <v>23</v>
      </c>
      <c r="B110" s="707" t="s">
        <v>4</v>
      </c>
      <c r="C110" s="963"/>
      <c r="D110" s="739"/>
      <c r="E110" s="739">
        <v>3.93</v>
      </c>
      <c r="F110" s="964">
        <v>40</v>
      </c>
      <c r="G110" s="383">
        <v>14</v>
      </c>
      <c r="H110" s="709">
        <v>4.21</v>
      </c>
      <c r="I110" s="739">
        <v>4.0999999999999996</v>
      </c>
      <c r="J110" s="384">
        <v>41</v>
      </c>
      <c r="K110" s="383">
        <v>12</v>
      </c>
      <c r="L110" s="709">
        <v>4.1660000000000004</v>
      </c>
      <c r="M110" s="710">
        <v>4.13</v>
      </c>
      <c r="N110" s="384">
        <v>43</v>
      </c>
      <c r="O110" s="425">
        <v>24</v>
      </c>
      <c r="P110" s="711">
        <v>4.08</v>
      </c>
      <c r="Q110" s="712">
        <v>4.03</v>
      </c>
      <c r="R110" s="61">
        <v>46</v>
      </c>
      <c r="S110" s="431">
        <v>13</v>
      </c>
      <c r="T110" s="713">
        <v>4.1500000000000004</v>
      </c>
      <c r="U110" s="719">
        <v>3.83</v>
      </c>
      <c r="V110" s="61">
        <v>25</v>
      </c>
      <c r="W110" s="435"/>
      <c r="X110" s="714"/>
      <c r="Y110" s="715">
        <v>4.38</v>
      </c>
      <c r="Z110" s="61">
        <v>34</v>
      </c>
      <c r="AA110" s="368">
        <f t="shared" si="5"/>
        <v>229</v>
      </c>
      <c r="AC110" s="84"/>
      <c r="AD110" s="84"/>
      <c r="AF110" s="84"/>
    </row>
    <row r="111" spans="1:32" x14ac:dyDescent="0.25">
      <c r="A111" s="85">
        <v>24</v>
      </c>
      <c r="B111" s="698" t="s">
        <v>12</v>
      </c>
      <c r="C111" s="961"/>
      <c r="D111" s="738"/>
      <c r="E111" s="738">
        <v>3.93</v>
      </c>
      <c r="F111" s="962">
        <v>40</v>
      </c>
      <c r="G111" s="383">
        <v>32</v>
      </c>
      <c r="H111" s="709">
        <v>4.59</v>
      </c>
      <c r="I111" s="738">
        <v>4.0999999999999996</v>
      </c>
      <c r="J111" s="384">
        <v>10</v>
      </c>
      <c r="K111" s="383">
        <v>21</v>
      </c>
      <c r="L111" s="709">
        <v>4.7619999999999996</v>
      </c>
      <c r="M111" s="710">
        <v>4.13</v>
      </c>
      <c r="N111" s="384">
        <v>4</v>
      </c>
      <c r="O111" s="424">
        <v>32</v>
      </c>
      <c r="P111" s="711">
        <v>3.94</v>
      </c>
      <c r="Q111" s="712">
        <v>4.03</v>
      </c>
      <c r="R111" s="61">
        <v>64</v>
      </c>
      <c r="S111" s="431">
        <v>19</v>
      </c>
      <c r="T111" s="713">
        <v>3.89</v>
      </c>
      <c r="U111" s="719">
        <v>3.83</v>
      </c>
      <c r="V111" s="61">
        <v>48</v>
      </c>
      <c r="W111" s="435"/>
      <c r="X111" s="714"/>
      <c r="Y111" s="715">
        <v>4.38</v>
      </c>
      <c r="Z111" s="61">
        <v>34</v>
      </c>
      <c r="AA111" s="368">
        <f t="shared" si="5"/>
        <v>200</v>
      </c>
      <c r="AC111" s="84"/>
      <c r="AD111" s="84"/>
      <c r="AF111" s="84"/>
    </row>
    <row r="112" spans="1:32" x14ac:dyDescent="0.25">
      <c r="A112" s="85">
        <v>25</v>
      </c>
      <c r="B112" s="698" t="s">
        <v>72</v>
      </c>
      <c r="C112" s="961"/>
      <c r="D112" s="738"/>
      <c r="E112" s="738">
        <v>3.93</v>
      </c>
      <c r="F112" s="962">
        <v>40</v>
      </c>
      <c r="G112" s="383">
        <v>5</v>
      </c>
      <c r="H112" s="709">
        <v>3.4</v>
      </c>
      <c r="I112" s="738">
        <v>4.0999999999999996</v>
      </c>
      <c r="J112" s="384">
        <v>101</v>
      </c>
      <c r="K112" s="383">
        <v>6</v>
      </c>
      <c r="L112" s="709">
        <v>3.6659999999999999</v>
      </c>
      <c r="M112" s="710">
        <v>4.13</v>
      </c>
      <c r="N112" s="384">
        <v>92</v>
      </c>
      <c r="O112" s="424">
        <v>6</v>
      </c>
      <c r="P112" s="711">
        <v>4</v>
      </c>
      <c r="Q112" s="712">
        <v>4.03</v>
      </c>
      <c r="R112" s="61">
        <v>56</v>
      </c>
      <c r="S112" s="431">
        <v>5</v>
      </c>
      <c r="T112" s="713">
        <v>3.6</v>
      </c>
      <c r="U112" s="719">
        <v>3.83</v>
      </c>
      <c r="V112" s="61">
        <v>70</v>
      </c>
      <c r="W112" s="435"/>
      <c r="X112" s="714"/>
      <c r="Y112" s="715">
        <v>4.38</v>
      </c>
      <c r="Z112" s="61">
        <v>34</v>
      </c>
      <c r="AA112" s="368">
        <f t="shared" si="5"/>
        <v>393</v>
      </c>
      <c r="AC112" s="84"/>
      <c r="AD112" s="84"/>
      <c r="AF112" s="84"/>
    </row>
    <row r="113" spans="1:32" x14ac:dyDescent="0.25">
      <c r="A113" s="85">
        <v>26</v>
      </c>
      <c r="B113" s="698" t="s">
        <v>14</v>
      </c>
      <c r="C113" s="961"/>
      <c r="D113" s="738"/>
      <c r="E113" s="738">
        <v>3.93</v>
      </c>
      <c r="F113" s="962">
        <v>40</v>
      </c>
      <c r="G113" s="383">
        <v>6</v>
      </c>
      <c r="H113" s="709">
        <v>3.83</v>
      </c>
      <c r="I113" s="738">
        <v>4.0999999999999996</v>
      </c>
      <c r="J113" s="384">
        <v>83</v>
      </c>
      <c r="K113" s="383">
        <v>14</v>
      </c>
      <c r="L113" s="709">
        <v>3.0710000000000002</v>
      </c>
      <c r="M113" s="710">
        <v>4.13</v>
      </c>
      <c r="N113" s="384">
        <v>100</v>
      </c>
      <c r="O113" s="424">
        <v>11</v>
      </c>
      <c r="P113" s="711">
        <v>3.64</v>
      </c>
      <c r="Q113" s="712">
        <v>4.03</v>
      </c>
      <c r="R113" s="61">
        <v>87</v>
      </c>
      <c r="S113" s="431">
        <v>9</v>
      </c>
      <c r="T113" s="713">
        <v>3.78</v>
      </c>
      <c r="U113" s="719">
        <v>3.83</v>
      </c>
      <c r="V113" s="61">
        <v>56</v>
      </c>
      <c r="W113" s="435"/>
      <c r="X113" s="714"/>
      <c r="Y113" s="715">
        <v>4.38</v>
      </c>
      <c r="Z113" s="61">
        <v>34</v>
      </c>
      <c r="AA113" s="368">
        <f t="shared" si="5"/>
        <v>400</v>
      </c>
      <c r="AC113" s="84"/>
      <c r="AD113" s="84"/>
      <c r="AF113" s="84"/>
    </row>
    <row r="114" spans="1:32" x14ac:dyDescent="0.25">
      <c r="A114" s="85">
        <v>27</v>
      </c>
      <c r="B114" s="698" t="s">
        <v>19</v>
      </c>
      <c r="C114" s="961"/>
      <c r="D114" s="738"/>
      <c r="E114" s="738">
        <v>3.93</v>
      </c>
      <c r="F114" s="962">
        <v>40</v>
      </c>
      <c r="G114" s="383">
        <v>30</v>
      </c>
      <c r="H114" s="709">
        <v>4.03</v>
      </c>
      <c r="I114" s="738">
        <v>4.0999999999999996</v>
      </c>
      <c r="J114" s="384">
        <v>58</v>
      </c>
      <c r="K114" s="383">
        <v>16</v>
      </c>
      <c r="L114" s="709">
        <v>4.125</v>
      </c>
      <c r="M114" s="710">
        <v>4.13</v>
      </c>
      <c r="N114" s="384">
        <v>46</v>
      </c>
      <c r="O114" s="424">
        <v>20</v>
      </c>
      <c r="P114" s="711">
        <v>4</v>
      </c>
      <c r="Q114" s="712">
        <v>4.03</v>
      </c>
      <c r="R114" s="61">
        <v>49</v>
      </c>
      <c r="S114" s="431">
        <v>15</v>
      </c>
      <c r="T114" s="713">
        <v>3.6</v>
      </c>
      <c r="U114" s="719">
        <v>3.83</v>
      </c>
      <c r="V114" s="61">
        <v>67</v>
      </c>
      <c r="W114" s="435"/>
      <c r="X114" s="714"/>
      <c r="Y114" s="715">
        <v>4.38</v>
      </c>
      <c r="Z114" s="61">
        <v>34</v>
      </c>
      <c r="AA114" s="368">
        <f t="shared" si="5"/>
        <v>294</v>
      </c>
      <c r="AC114" s="84"/>
      <c r="AD114" s="84"/>
      <c r="AF114" s="84"/>
    </row>
    <row r="115" spans="1:32" x14ac:dyDescent="0.25">
      <c r="A115" s="85">
        <v>28</v>
      </c>
      <c r="B115" s="698" t="s">
        <v>9</v>
      </c>
      <c r="C115" s="961"/>
      <c r="D115" s="738"/>
      <c r="E115" s="738">
        <v>3.93</v>
      </c>
      <c r="F115" s="962">
        <v>40</v>
      </c>
      <c r="G115" s="383">
        <v>12</v>
      </c>
      <c r="H115" s="709">
        <v>4.58</v>
      </c>
      <c r="I115" s="738">
        <v>4.0999999999999996</v>
      </c>
      <c r="J115" s="384">
        <v>11</v>
      </c>
      <c r="K115" s="383">
        <v>12</v>
      </c>
      <c r="L115" s="709">
        <v>4.0830000000000002</v>
      </c>
      <c r="M115" s="710">
        <v>4.13</v>
      </c>
      <c r="N115" s="384">
        <v>55</v>
      </c>
      <c r="O115" s="424">
        <v>14</v>
      </c>
      <c r="P115" s="711">
        <v>4.29</v>
      </c>
      <c r="Q115" s="712">
        <v>4.03</v>
      </c>
      <c r="R115" s="61">
        <v>28</v>
      </c>
      <c r="S115" s="431">
        <v>11</v>
      </c>
      <c r="T115" s="713">
        <v>4</v>
      </c>
      <c r="U115" s="719">
        <v>3.83</v>
      </c>
      <c r="V115" s="61">
        <v>33</v>
      </c>
      <c r="W115" s="435">
        <v>2</v>
      </c>
      <c r="X115" s="714">
        <v>4.5</v>
      </c>
      <c r="Y115" s="715">
        <v>4.38</v>
      </c>
      <c r="Z115" s="61">
        <v>17</v>
      </c>
      <c r="AA115" s="369">
        <f t="shared" si="5"/>
        <v>184</v>
      </c>
      <c r="AC115" s="84"/>
      <c r="AD115" s="84"/>
      <c r="AF115" s="84"/>
    </row>
    <row r="116" spans="1:32" x14ac:dyDescent="0.25">
      <c r="A116" s="85">
        <v>29</v>
      </c>
      <c r="B116" s="698" t="s">
        <v>3</v>
      </c>
      <c r="C116" s="961"/>
      <c r="D116" s="738"/>
      <c r="E116" s="738">
        <v>3.93</v>
      </c>
      <c r="F116" s="962">
        <v>40</v>
      </c>
      <c r="G116" s="383">
        <v>4</v>
      </c>
      <c r="H116" s="709">
        <v>4.75</v>
      </c>
      <c r="I116" s="738">
        <v>4.0999999999999996</v>
      </c>
      <c r="J116" s="384">
        <v>6</v>
      </c>
      <c r="K116" s="383">
        <v>3</v>
      </c>
      <c r="L116" s="709">
        <v>4</v>
      </c>
      <c r="M116" s="710">
        <v>4.13</v>
      </c>
      <c r="N116" s="384">
        <v>65</v>
      </c>
      <c r="O116" s="424">
        <v>6</v>
      </c>
      <c r="P116" s="711">
        <v>4.17</v>
      </c>
      <c r="Q116" s="712">
        <v>4.03</v>
      </c>
      <c r="R116" s="61">
        <v>37</v>
      </c>
      <c r="S116" s="431">
        <v>6</v>
      </c>
      <c r="T116" s="713">
        <v>4.33</v>
      </c>
      <c r="U116" s="719">
        <v>3.83</v>
      </c>
      <c r="V116" s="61">
        <v>19</v>
      </c>
      <c r="W116" s="435"/>
      <c r="X116" s="714"/>
      <c r="Y116" s="715">
        <v>4.38</v>
      </c>
      <c r="Z116" s="61">
        <v>34</v>
      </c>
      <c r="AA116" s="411">
        <f t="shared" si="5"/>
        <v>201</v>
      </c>
      <c r="AC116" s="84"/>
      <c r="AD116" s="84"/>
      <c r="AF116" s="84"/>
    </row>
    <row r="117" spans="1:32" x14ac:dyDescent="0.25">
      <c r="A117" s="89">
        <v>30</v>
      </c>
      <c r="B117" s="698" t="s">
        <v>21</v>
      </c>
      <c r="C117" s="961"/>
      <c r="D117" s="738"/>
      <c r="E117" s="738">
        <v>3.93</v>
      </c>
      <c r="F117" s="962">
        <v>40</v>
      </c>
      <c r="G117" s="383">
        <v>10</v>
      </c>
      <c r="H117" s="709">
        <v>4.4000000000000004</v>
      </c>
      <c r="I117" s="738">
        <v>4.0999999999999996</v>
      </c>
      <c r="J117" s="384">
        <v>27</v>
      </c>
      <c r="K117" s="383">
        <v>8</v>
      </c>
      <c r="L117" s="709">
        <v>4.625</v>
      </c>
      <c r="M117" s="710">
        <v>4.13</v>
      </c>
      <c r="N117" s="384">
        <v>11</v>
      </c>
      <c r="O117" s="424">
        <v>12</v>
      </c>
      <c r="P117" s="711">
        <v>4.42</v>
      </c>
      <c r="Q117" s="712">
        <v>4.03</v>
      </c>
      <c r="R117" s="61">
        <v>14</v>
      </c>
      <c r="S117" s="431">
        <v>15</v>
      </c>
      <c r="T117" s="713">
        <v>3.67</v>
      </c>
      <c r="U117" s="719">
        <v>3.83</v>
      </c>
      <c r="V117" s="61">
        <v>61</v>
      </c>
      <c r="W117" s="435"/>
      <c r="X117" s="714"/>
      <c r="Y117" s="715">
        <v>4.38</v>
      </c>
      <c r="Z117" s="61">
        <v>34</v>
      </c>
      <c r="AA117" s="369">
        <f t="shared" ref="AA117" si="6">Z117+V117+R117+N117+J117+F117</f>
        <v>187</v>
      </c>
      <c r="AC117" s="84"/>
      <c r="AD117" s="84"/>
      <c r="AF117" s="84"/>
    </row>
    <row r="118" spans="1:32" ht="15.75" thickBot="1" x14ac:dyDescent="0.3">
      <c r="A118" s="88">
        <v>31</v>
      </c>
      <c r="B118" s="809" t="s">
        <v>17</v>
      </c>
      <c r="C118" s="965"/>
      <c r="D118" s="751"/>
      <c r="E118" s="751">
        <v>3.93</v>
      </c>
      <c r="F118" s="943">
        <v>40</v>
      </c>
      <c r="G118" s="806">
        <v>6</v>
      </c>
      <c r="H118" s="807">
        <v>4.33</v>
      </c>
      <c r="I118" s="751">
        <v>4.0999999999999996</v>
      </c>
      <c r="J118" s="422">
        <v>33</v>
      </c>
      <c r="K118" s="421">
        <v>10</v>
      </c>
      <c r="L118" s="192">
        <v>4.3</v>
      </c>
      <c r="M118" s="412">
        <v>4.13</v>
      </c>
      <c r="N118" s="422">
        <v>33</v>
      </c>
      <c r="O118" s="776">
        <v>4</v>
      </c>
      <c r="P118" s="413">
        <v>3.25</v>
      </c>
      <c r="Q118" s="414">
        <v>4.03</v>
      </c>
      <c r="R118" s="60">
        <v>98</v>
      </c>
      <c r="S118" s="777">
        <v>5</v>
      </c>
      <c r="T118" s="415">
        <v>4.4000000000000004</v>
      </c>
      <c r="U118" s="416">
        <v>3.83</v>
      </c>
      <c r="V118" s="60">
        <v>14</v>
      </c>
      <c r="W118" s="808"/>
      <c r="X118" s="417"/>
      <c r="Y118" s="326">
        <v>4.38</v>
      </c>
      <c r="Z118" s="60">
        <v>34</v>
      </c>
      <c r="AA118" s="753">
        <f t="shared" si="5"/>
        <v>252</v>
      </c>
      <c r="AC118" s="84"/>
      <c r="AD118" s="84"/>
      <c r="AF118" s="84"/>
    </row>
    <row r="119" spans="1:32" ht="15.75" thickBot="1" x14ac:dyDescent="0.3">
      <c r="A119" s="349"/>
      <c r="B119" s="357" t="s">
        <v>141</v>
      </c>
      <c r="C119" s="687">
        <f>SUM(C120:C130)</f>
        <v>187</v>
      </c>
      <c r="D119" s="418">
        <f>AVERAGE(D120:D130)</f>
        <v>3.807175</v>
      </c>
      <c r="E119" s="418">
        <v>3.93</v>
      </c>
      <c r="F119" s="688"/>
      <c r="G119" s="687">
        <f>SUM(G120:G130)</f>
        <v>117</v>
      </c>
      <c r="H119" s="418">
        <f>AVERAGE(H120:H130)</f>
        <v>4.0150000000000006</v>
      </c>
      <c r="I119" s="697">
        <v>4.0999999999999996</v>
      </c>
      <c r="J119" s="688"/>
      <c r="K119" s="359">
        <f>SUM(K120:K130)</f>
        <v>135</v>
      </c>
      <c r="L119" s="418">
        <f>AVERAGE(L120:L130)</f>
        <v>3.7470555555555558</v>
      </c>
      <c r="M119" s="149">
        <v>4.13</v>
      </c>
      <c r="N119" s="360"/>
      <c r="O119" s="361">
        <f>SUM(O120:O130)</f>
        <v>96</v>
      </c>
      <c r="P119" s="353">
        <f>AVERAGE(P120:P130)</f>
        <v>3.9609999999999994</v>
      </c>
      <c r="Q119" s="353">
        <v>4.03</v>
      </c>
      <c r="R119" s="362"/>
      <c r="S119" s="363">
        <f>SUM(S120:S130)</f>
        <v>107</v>
      </c>
      <c r="T119" s="354">
        <f>AVERAGE(T120:T130)</f>
        <v>3.6920000000000002</v>
      </c>
      <c r="U119" s="355">
        <v>3.83</v>
      </c>
      <c r="V119" s="362"/>
      <c r="W119" s="364">
        <f>SUM(W120:W130)</f>
        <v>14</v>
      </c>
      <c r="X119" s="356">
        <f>AVERAGE(X120:X130)</f>
        <v>4.5333333333333332</v>
      </c>
      <c r="Y119" s="356">
        <v>4.38</v>
      </c>
      <c r="Z119" s="362"/>
      <c r="AA119" s="372"/>
      <c r="AC119" s="84"/>
      <c r="AD119" s="84"/>
      <c r="AF119" s="84"/>
    </row>
    <row r="120" spans="1:32" x14ac:dyDescent="0.25">
      <c r="A120" s="82">
        <v>1</v>
      </c>
      <c r="B120" s="197" t="s">
        <v>101</v>
      </c>
      <c r="C120" s="966">
        <v>62</v>
      </c>
      <c r="D120" s="744">
        <v>4.2419000000000002</v>
      </c>
      <c r="E120" s="744">
        <v>3.93</v>
      </c>
      <c r="F120" s="967">
        <v>3</v>
      </c>
      <c r="G120" s="386">
        <v>14</v>
      </c>
      <c r="H120" s="187">
        <v>4.1399999999999997</v>
      </c>
      <c r="I120" s="744">
        <v>4.0999999999999996</v>
      </c>
      <c r="J120" s="420">
        <v>49</v>
      </c>
      <c r="K120" s="386">
        <v>13</v>
      </c>
      <c r="L120" s="187">
        <v>3.923</v>
      </c>
      <c r="M120" s="398">
        <v>4.13</v>
      </c>
      <c r="N120" s="420">
        <v>76</v>
      </c>
      <c r="O120" s="426">
        <v>19</v>
      </c>
      <c r="P120" s="387">
        <v>4.74</v>
      </c>
      <c r="Q120" s="388">
        <v>4.03</v>
      </c>
      <c r="R120" s="68">
        <v>3</v>
      </c>
      <c r="S120" s="430">
        <v>8</v>
      </c>
      <c r="T120" s="399">
        <v>3.75</v>
      </c>
      <c r="U120" s="389">
        <v>3.83</v>
      </c>
      <c r="V120" s="68">
        <v>58</v>
      </c>
      <c r="W120" s="437"/>
      <c r="X120" s="390"/>
      <c r="Y120" s="327">
        <v>4.38</v>
      </c>
      <c r="Z120" s="68">
        <v>34</v>
      </c>
      <c r="AA120" s="369">
        <f t="shared" si="5"/>
        <v>223</v>
      </c>
      <c r="AC120" s="84"/>
      <c r="AD120" s="84"/>
      <c r="AF120" s="84"/>
    </row>
    <row r="121" spans="1:32" ht="15" customHeight="1" x14ac:dyDescent="0.25">
      <c r="A121" s="89">
        <v>2</v>
      </c>
      <c r="B121" s="705" t="s">
        <v>103</v>
      </c>
      <c r="C121" s="954">
        <v>40</v>
      </c>
      <c r="D121" s="729">
        <v>4.125</v>
      </c>
      <c r="E121" s="729">
        <v>3.93</v>
      </c>
      <c r="F121" s="955">
        <v>8</v>
      </c>
      <c r="G121" s="383">
        <v>4</v>
      </c>
      <c r="H121" s="709">
        <v>4</v>
      </c>
      <c r="I121" s="729">
        <v>4.0999999999999996</v>
      </c>
      <c r="J121" s="384">
        <v>70</v>
      </c>
      <c r="K121" s="383">
        <v>13</v>
      </c>
      <c r="L121" s="709">
        <v>4.077</v>
      </c>
      <c r="M121" s="730">
        <v>4.13</v>
      </c>
      <c r="N121" s="384">
        <v>54</v>
      </c>
      <c r="O121" s="424">
        <v>20</v>
      </c>
      <c r="P121" s="711">
        <v>4.05</v>
      </c>
      <c r="Q121" s="712">
        <v>4.03</v>
      </c>
      <c r="R121" s="61">
        <v>48</v>
      </c>
      <c r="S121" s="431">
        <v>24</v>
      </c>
      <c r="T121" s="713">
        <v>3.08</v>
      </c>
      <c r="U121" s="719">
        <v>3.83</v>
      </c>
      <c r="V121" s="61">
        <v>99</v>
      </c>
      <c r="W121" s="440">
        <v>1</v>
      </c>
      <c r="X121" s="714">
        <v>4</v>
      </c>
      <c r="Y121" s="715">
        <v>4.38</v>
      </c>
      <c r="Z121" s="61">
        <v>29</v>
      </c>
      <c r="AA121" s="368">
        <f t="shared" si="5"/>
        <v>308</v>
      </c>
      <c r="AC121" s="84"/>
      <c r="AD121" s="84"/>
      <c r="AF121" s="84"/>
    </row>
    <row r="122" spans="1:32" x14ac:dyDescent="0.25">
      <c r="A122" s="89">
        <v>3</v>
      </c>
      <c r="B122" s="700" t="s">
        <v>163</v>
      </c>
      <c r="C122" s="944">
        <v>67</v>
      </c>
      <c r="D122" s="717">
        <v>3.8062999999999998</v>
      </c>
      <c r="E122" s="717">
        <v>3.93</v>
      </c>
      <c r="F122" s="945">
        <v>18</v>
      </c>
      <c r="G122" s="383"/>
      <c r="H122" s="709"/>
      <c r="I122" s="717">
        <v>4.0999999999999996</v>
      </c>
      <c r="J122" s="384">
        <v>110</v>
      </c>
      <c r="K122" s="383"/>
      <c r="L122" s="709"/>
      <c r="M122" s="718">
        <v>4.13</v>
      </c>
      <c r="N122" s="384">
        <v>108</v>
      </c>
      <c r="O122" s="424"/>
      <c r="P122" s="711"/>
      <c r="Q122" s="712">
        <v>4.03</v>
      </c>
      <c r="R122" s="61">
        <v>112</v>
      </c>
      <c r="S122" s="431"/>
      <c r="T122" s="713"/>
      <c r="U122" s="719">
        <v>3.83</v>
      </c>
      <c r="V122" s="61">
        <v>115</v>
      </c>
      <c r="W122" s="436"/>
      <c r="X122" s="714"/>
      <c r="Y122" s="715">
        <v>4.38</v>
      </c>
      <c r="Z122" s="61">
        <v>34</v>
      </c>
      <c r="AA122" s="368">
        <f t="shared" si="5"/>
        <v>497</v>
      </c>
      <c r="AC122" s="84"/>
      <c r="AD122" s="84"/>
      <c r="AF122" s="84"/>
    </row>
    <row r="123" spans="1:32" x14ac:dyDescent="0.25">
      <c r="A123" s="89">
        <v>4</v>
      </c>
      <c r="B123" s="702" t="s">
        <v>70</v>
      </c>
      <c r="C123" s="946">
        <v>18</v>
      </c>
      <c r="D123" s="722">
        <v>3.0554999999999994</v>
      </c>
      <c r="E123" s="722">
        <v>3.93</v>
      </c>
      <c r="F123" s="947">
        <v>38</v>
      </c>
      <c r="G123" s="383">
        <v>7</v>
      </c>
      <c r="H123" s="709">
        <v>3.71</v>
      </c>
      <c r="I123" s="722">
        <v>4.0999999999999996</v>
      </c>
      <c r="J123" s="384">
        <v>89</v>
      </c>
      <c r="K123" s="383">
        <v>12</v>
      </c>
      <c r="L123" s="709">
        <v>3.25</v>
      </c>
      <c r="M123" s="723">
        <v>4.13</v>
      </c>
      <c r="N123" s="384">
        <v>99</v>
      </c>
      <c r="O123" s="424">
        <v>2</v>
      </c>
      <c r="P123" s="711">
        <v>4</v>
      </c>
      <c r="Q123" s="712">
        <v>4.03</v>
      </c>
      <c r="R123" s="61">
        <v>61</v>
      </c>
      <c r="S123" s="385">
        <v>6</v>
      </c>
      <c r="T123" s="711">
        <v>2.67</v>
      </c>
      <c r="U123" s="719">
        <v>3.83</v>
      </c>
      <c r="V123" s="61">
        <v>108</v>
      </c>
      <c r="W123" s="435"/>
      <c r="X123" s="714"/>
      <c r="Y123" s="715">
        <v>4.38</v>
      </c>
      <c r="Z123" s="61">
        <v>34</v>
      </c>
      <c r="AA123" s="368">
        <f t="shared" si="5"/>
        <v>429</v>
      </c>
      <c r="AC123" s="84"/>
      <c r="AD123" s="84"/>
      <c r="AF123" s="84"/>
    </row>
    <row r="124" spans="1:32" x14ac:dyDescent="0.25">
      <c r="A124" s="89">
        <v>5</v>
      </c>
      <c r="B124" s="700" t="s">
        <v>102</v>
      </c>
      <c r="C124" s="944"/>
      <c r="D124" s="717"/>
      <c r="E124" s="717">
        <v>3.93</v>
      </c>
      <c r="F124" s="945">
        <v>40</v>
      </c>
      <c r="G124" s="383">
        <v>17</v>
      </c>
      <c r="H124" s="709">
        <v>4.41</v>
      </c>
      <c r="I124" s="717">
        <v>4.0999999999999996</v>
      </c>
      <c r="J124" s="384">
        <v>25</v>
      </c>
      <c r="K124" s="383">
        <v>16</v>
      </c>
      <c r="L124" s="709">
        <v>4.25</v>
      </c>
      <c r="M124" s="718">
        <v>4.13</v>
      </c>
      <c r="N124" s="384">
        <v>36</v>
      </c>
      <c r="O124" s="424">
        <v>12</v>
      </c>
      <c r="P124" s="711">
        <v>4.58</v>
      </c>
      <c r="Q124" s="712">
        <v>4.03</v>
      </c>
      <c r="R124" s="61">
        <v>7</v>
      </c>
      <c r="S124" s="431">
        <v>9</v>
      </c>
      <c r="T124" s="713">
        <v>4.67</v>
      </c>
      <c r="U124" s="719">
        <v>3.83</v>
      </c>
      <c r="V124" s="61">
        <v>3</v>
      </c>
      <c r="W124" s="435"/>
      <c r="X124" s="714"/>
      <c r="Y124" s="715">
        <v>4.38</v>
      </c>
      <c r="Z124" s="61">
        <v>34</v>
      </c>
      <c r="AA124" s="368">
        <f t="shared" si="5"/>
        <v>145</v>
      </c>
      <c r="AC124" s="84"/>
      <c r="AD124" s="84"/>
      <c r="AF124" s="84"/>
    </row>
    <row r="125" spans="1:32" x14ac:dyDescent="0.25">
      <c r="A125" s="89">
        <v>6</v>
      </c>
      <c r="B125" s="700" t="s">
        <v>162</v>
      </c>
      <c r="C125" s="944"/>
      <c r="D125" s="717"/>
      <c r="E125" s="717">
        <v>3.93</v>
      </c>
      <c r="F125" s="945">
        <v>40</v>
      </c>
      <c r="G125" s="383">
        <v>37</v>
      </c>
      <c r="H125" s="709">
        <v>4.08</v>
      </c>
      <c r="I125" s="717">
        <v>4.0999999999999996</v>
      </c>
      <c r="J125" s="384">
        <v>55</v>
      </c>
      <c r="K125" s="383">
        <v>37</v>
      </c>
      <c r="L125" s="709">
        <v>3.25</v>
      </c>
      <c r="M125" s="718">
        <v>4.13</v>
      </c>
      <c r="N125" s="384">
        <v>98</v>
      </c>
      <c r="O125" s="424">
        <v>5</v>
      </c>
      <c r="P125" s="711">
        <v>3.8</v>
      </c>
      <c r="Q125" s="712">
        <v>4.03</v>
      </c>
      <c r="R125" s="61">
        <v>77</v>
      </c>
      <c r="S125" s="431">
        <v>8</v>
      </c>
      <c r="T125" s="713">
        <v>3.75</v>
      </c>
      <c r="U125" s="719">
        <v>3.83</v>
      </c>
      <c r="V125" s="61">
        <v>59</v>
      </c>
      <c r="W125" s="435"/>
      <c r="X125" s="714"/>
      <c r="Y125" s="715">
        <v>4.38</v>
      </c>
      <c r="Z125" s="61">
        <v>34</v>
      </c>
      <c r="AA125" s="368">
        <f t="shared" si="5"/>
        <v>363</v>
      </c>
      <c r="AC125" s="84"/>
      <c r="AD125" s="84"/>
      <c r="AF125" s="84"/>
    </row>
    <row r="126" spans="1:32" x14ac:dyDescent="0.25">
      <c r="A126" s="89">
        <v>7</v>
      </c>
      <c r="B126" s="702" t="s">
        <v>105</v>
      </c>
      <c r="C126" s="946"/>
      <c r="D126" s="722"/>
      <c r="E126" s="722">
        <v>3.93</v>
      </c>
      <c r="F126" s="947">
        <v>40</v>
      </c>
      <c r="G126" s="383">
        <v>20</v>
      </c>
      <c r="H126" s="709">
        <v>3.95</v>
      </c>
      <c r="I126" s="722">
        <v>4.0999999999999996</v>
      </c>
      <c r="J126" s="384">
        <v>76</v>
      </c>
      <c r="K126" s="383">
        <v>16</v>
      </c>
      <c r="L126" s="709">
        <v>3.9375</v>
      </c>
      <c r="M126" s="723">
        <v>4.13</v>
      </c>
      <c r="N126" s="384">
        <v>74</v>
      </c>
      <c r="O126" s="424">
        <v>12</v>
      </c>
      <c r="P126" s="711">
        <v>4.42</v>
      </c>
      <c r="Q126" s="712">
        <v>4.03</v>
      </c>
      <c r="R126" s="61">
        <v>16</v>
      </c>
      <c r="S126" s="431">
        <v>12</v>
      </c>
      <c r="T126" s="713">
        <v>4.5</v>
      </c>
      <c r="U126" s="719">
        <v>3.83</v>
      </c>
      <c r="V126" s="61">
        <v>10</v>
      </c>
      <c r="W126" s="436">
        <v>4</v>
      </c>
      <c r="X126" s="714">
        <v>5</v>
      </c>
      <c r="Y126" s="715">
        <v>4.38</v>
      </c>
      <c r="Z126" s="61">
        <v>2</v>
      </c>
      <c r="AA126" s="368">
        <f t="shared" si="5"/>
        <v>218</v>
      </c>
      <c r="AC126" s="84"/>
      <c r="AD126" s="84"/>
      <c r="AF126" s="84"/>
    </row>
    <row r="127" spans="1:32" ht="15" customHeight="1" x14ac:dyDescent="0.25">
      <c r="A127" s="89">
        <v>8</v>
      </c>
      <c r="B127" s="703" t="s">
        <v>145</v>
      </c>
      <c r="C127" s="950"/>
      <c r="D127" s="726"/>
      <c r="E127" s="726">
        <v>3.93</v>
      </c>
      <c r="F127" s="951">
        <v>40</v>
      </c>
      <c r="G127" s="383"/>
      <c r="H127" s="709"/>
      <c r="I127" s="726">
        <v>4.0999999999999996</v>
      </c>
      <c r="J127" s="384">
        <v>110</v>
      </c>
      <c r="K127" s="391">
        <v>5</v>
      </c>
      <c r="L127" s="723">
        <v>3.4</v>
      </c>
      <c r="M127" s="723">
        <v>4.13</v>
      </c>
      <c r="N127" s="384">
        <v>96</v>
      </c>
      <c r="O127" s="424">
        <v>1</v>
      </c>
      <c r="P127" s="711">
        <v>3</v>
      </c>
      <c r="Q127" s="712">
        <v>4.03</v>
      </c>
      <c r="R127" s="61">
        <v>109</v>
      </c>
      <c r="S127" s="431">
        <v>2</v>
      </c>
      <c r="T127" s="713">
        <v>3.5</v>
      </c>
      <c r="U127" s="719">
        <v>3.83</v>
      </c>
      <c r="V127" s="61">
        <v>83</v>
      </c>
      <c r="W127" s="436"/>
      <c r="X127" s="714"/>
      <c r="Y127" s="715">
        <v>4.38</v>
      </c>
      <c r="Z127" s="61">
        <v>34</v>
      </c>
      <c r="AA127" s="368">
        <f t="shared" si="5"/>
        <v>472</v>
      </c>
      <c r="AC127" s="84"/>
      <c r="AD127" s="84"/>
      <c r="AF127" s="84"/>
    </row>
    <row r="128" spans="1:32" ht="15" customHeight="1" x14ac:dyDescent="0.25">
      <c r="A128" s="760">
        <v>9</v>
      </c>
      <c r="B128" s="672" t="s">
        <v>143</v>
      </c>
      <c r="C128" s="968"/>
      <c r="D128" s="796"/>
      <c r="E128" s="796">
        <v>3.93</v>
      </c>
      <c r="F128" s="969">
        <v>40</v>
      </c>
      <c r="G128" s="794">
        <v>13</v>
      </c>
      <c r="H128" s="795">
        <v>4.2300000000000004</v>
      </c>
      <c r="I128" s="796">
        <v>4.0999999999999996</v>
      </c>
      <c r="J128" s="763">
        <v>40</v>
      </c>
      <c r="K128" s="761">
        <v>22</v>
      </c>
      <c r="L128" s="762">
        <v>4.6360000000000001</v>
      </c>
      <c r="M128" s="797">
        <v>4.13</v>
      </c>
      <c r="N128" s="763">
        <v>9</v>
      </c>
      <c r="O128" s="764">
        <v>13</v>
      </c>
      <c r="P128" s="765">
        <v>4.6900000000000004</v>
      </c>
      <c r="Q128" s="766">
        <v>4.03</v>
      </c>
      <c r="R128" s="668">
        <v>5</v>
      </c>
      <c r="S128" s="798">
        <v>22</v>
      </c>
      <c r="T128" s="767">
        <v>4.5</v>
      </c>
      <c r="U128" s="768">
        <v>3.83</v>
      </c>
      <c r="V128" s="668">
        <v>8</v>
      </c>
      <c r="W128" s="769">
        <v>9</v>
      </c>
      <c r="X128" s="770">
        <v>4.5999999999999996</v>
      </c>
      <c r="Y128" s="771">
        <v>4.38</v>
      </c>
      <c r="Z128" s="668">
        <v>14</v>
      </c>
      <c r="AA128" s="772">
        <f t="shared" si="5"/>
        <v>116</v>
      </c>
      <c r="AC128" s="84"/>
      <c r="AD128" s="84"/>
      <c r="AF128" s="84"/>
    </row>
    <row r="129" spans="1:32" ht="15" customHeight="1" x14ac:dyDescent="0.25">
      <c r="A129" s="85">
        <v>10</v>
      </c>
      <c r="B129" s="705" t="s">
        <v>144</v>
      </c>
      <c r="C129" s="954"/>
      <c r="D129" s="729"/>
      <c r="E129" s="729">
        <v>3.93</v>
      </c>
      <c r="F129" s="955">
        <v>40</v>
      </c>
      <c r="G129" s="750"/>
      <c r="H129" s="742"/>
      <c r="I129" s="729">
        <v>4.0999999999999996</v>
      </c>
      <c r="J129" s="384">
        <v>110</v>
      </c>
      <c r="K129" s="383">
        <v>1</v>
      </c>
      <c r="L129" s="709">
        <v>3</v>
      </c>
      <c r="M129" s="730">
        <v>4.13</v>
      </c>
      <c r="N129" s="384">
        <v>107</v>
      </c>
      <c r="O129" s="424">
        <v>9</v>
      </c>
      <c r="P129" s="711">
        <v>3</v>
      </c>
      <c r="Q129" s="712">
        <v>4.03</v>
      </c>
      <c r="R129" s="61">
        <v>102</v>
      </c>
      <c r="S129" s="432">
        <v>12</v>
      </c>
      <c r="T129" s="713">
        <v>3</v>
      </c>
      <c r="U129" s="719">
        <v>3.83</v>
      </c>
      <c r="V129" s="61">
        <v>100</v>
      </c>
      <c r="W129" s="436"/>
      <c r="X129" s="714"/>
      <c r="Y129" s="715">
        <v>4.38</v>
      </c>
      <c r="Z129" s="61">
        <v>34</v>
      </c>
      <c r="AA129" s="368">
        <f t="shared" ref="AA129" si="7">Z129+V129+R129+N129+J129+F129</f>
        <v>493</v>
      </c>
      <c r="AC129" s="84"/>
      <c r="AD129" s="84"/>
      <c r="AF129" s="84"/>
    </row>
    <row r="130" spans="1:32" ht="15" customHeight="1" thickBot="1" x14ac:dyDescent="0.3">
      <c r="A130" s="88">
        <v>11</v>
      </c>
      <c r="B130" s="810" t="s">
        <v>71</v>
      </c>
      <c r="C130" s="970"/>
      <c r="D130" s="801"/>
      <c r="E130" s="801">
        <v>3.93</v>
      </c>
      <c r="F130" s="971">
        <v>40</v>
      </c>
      <c r="G130" s="799">
        <v>5</v>
      </c>
      <c r="H130" s="800">
        <v>3.6</v>
      </c>
      <c r="I130" s="801">
        <v>4.0999999999999996</v>
      </c>
      <c r="J130" s="782">
        <v>93</v>
      </c>
      <c r="K130" s="779"/>
      <c r="L130" s="780"/>
      <c r="M130" s="802">
        <v>4.13</v>
      </c>
      <c r="N130" s="782">
        <v>108</v>
      </c>
      <c r="O130" s="784">
        <v>3</v>
      </c>
      <c r="P130" s="785">
        <v>3.33</v>
      </c>
      <c r="Q130" s="786">
        <v>4.03</v>
      </c>
      <c r="R130" s="787">
        <v>96</v>
      </c>
      <c r="S130" s="803">
        <v>4</v>
      </c>
      <c r="T130" s="804">
        <v>3.5</v>
      </c>
      <c r="U130" s="789">
        <v>3.83</v>
      </c>
      <c r="V130" s="787">
        <v>78</v>
      </c>
      <c r="W130" s="805"/>
      <c r="X130" s="791"/>
      <c r="Y130" s="792">
        <v>4.38</v>
      </c>
      <c r="Z130" s="787">
        <v>34</v>
      </c>
      <c r="AA130" s="753">
        <f t="shared" si="5"/>
        <v>449</v>
      </c>
      <c r="AD130" s="84"/>
    </row>
    <row r="131" spans="1:32" x14ac:dyDescent="0.25">
      <c r="A131" s="376" t="s">
        <v>159</v>
      </c>
      <c r="B131" s="90"/>
      <c r="C131" s="90"/>
      <c r="D131" s="442">
        <f>AVERAGE(D5,D8:D14,D16:D29,D31:D49,D51:D69,D71:D86,D88:D118,D120:D130)</f>
        <v>3.7535499999999984</v>
      </c>
      <c r="E131" s="442"/>
      <c r="F131" s="90"/>
      <c r="G131" s="90"/>
      <c r="H131" s="442">
        <f>AVERAGE(H5,H8:H14,H16:H29,H31:H49,H51:H69,H71:H86,H88:H118,H120:H130)</f>
        <v>4.0609259259259227</v>
      </c>
      <c r="I131" s="90"/>
      <c r="J131" s="90"/>
      <c r="K131" s="90"/>
      <c r="L131" s="442">
        <f>AVERAGE(L5,L8:L14,L16:L29,L31:L49,L51:L69,L71:L86,L88:L118,L120:L130)</f>
        <v>4.0546288409703521</v>
      </c>
      <c r="M131" s="90"/>
      <c r="N131" s="90"/>
      <c r="O131" s="376"/>
      <c r="P131" s="442">
        <f>AVERAGE(P5,P8:P14,P16:P29,P31:P49,P51:P69,P71:P86,P88:P118,P120:P130)</f>
        <v>3.9255454545454547</v>
      </c>
      <c r="Q131" s="1"/>
      <c r="R131" s="1"/>
      <c r="S131" s="1"/>
      <c r="T131" s="1">
        <f>AVERAGE(T5,T8:T14,T16:T29,T31:T49,T51:T69,T71:T86,T88:T118,T120:T130)</f>
        <v>3.708849557522123</v>
      </c>
      <c r="U131" s="1"/>
      <c r="V131" s="1"/>
      <c r="W131" s="1"/>
      <c r="X131" s="1">
        <f>AVERAGE(X5,X8:X14,X16:X29,X31:X49,X51:X69,X71:X86,X88:X118,X120:X130)</f>
        <v>4.3968749999999996</v>
      </c>
      <c r="Y131" s="1"/>
      <c r="Z131" s="377"/>
    </row>
    <row r="132" spans="1:32" x14ac:dyDescent="0.25">
      <c r="A132" s="441" t="s">
        <v>160</v>
      </c>
      <c r="D132" s="699">
        <v>3.93</v>
      </c>
      <c r="E132" s="84"/>
      <c r="H132" s="699">
        <v>4.0999999999999996</v>
      </c>
      <c r="L132" s="374">
        <v>4.13</v>
      </c>
      <c r="M132" s="374"/>
      <c r="N132" s="374"/>
      <c r="O132" s="374"/>
      <c r="P132" s="171">
        <v>4.03</v>
      </c>
      <c r="Q132" s="375"/>
      <c r="R132" s="375"/>
      <c r="S132" s="375"/>
      <c r="T132" s="375">
        <v>3.83</v>
      </c>
      <c r="U132" s="375"/>
      <c r="V132" s="375"/>
      <c r="W132" s="375"/>
      <c r="X132" s="375">
        <v>4.38</v>
      </c>
      <c r="Y132" s="375"/>
      <c r="Z132" s="374"/>
    </row>
  </sheetData>
  <mergeCells count="9">
    <mergeCell ref="AA2:AA3"/>
    <mergeCell ref="A2:A3"/>
    <mergeCell ref="B2:B3"/>
    <mergeCell ref="O2:R2"/>
    <mergeCell ref="S2:V2"/>
    <mergeCell ref="W2:Z2"/>
    <mergeCell ref="K2:N2"/>
    <mergeCell ref="G2:J2"/>
    <mergeCell ref="C2:F2"/>
  </mergeCells>
  <conditionalFormatting sqref="Y131:Y135">
    <cfRule type="cellIs" dxfId="191" priority="460" stopIfTrue="1" operator="greaterThanOrEqual">
      <formula>4.5</formula>
    </cfRule>
  </conditionalFormatting>
  <conditionalFormatting sqref="X4:X132">
    <cfRule type="cellIs" dxfId="190" priority="6" stopIfTrue="1" operator="equal">
      <formula>$X$131</formula>
    </cfRule>
    <cfRule type="containsBlanks" dxfId="189" priority="7" stopIfTrue="1">
      <formula>LEN(TRIM(X4))=0</formula>
    </cfRule>
    <cfRule type="cellIs" dxfId="188" priority="8" stopIfTrue="1" operator="lessThan">
      <formula>3.5</formula>
    </cfRule>
    <cfRule type="cellIs" dxfId="187" priority="9" stopIfTrue="1" operator="between">
      <formula>$X$131</formula>
      <formula>3.5</formula>
    </cfRule>
    <cfRule type="cellIs" dxfId="186" priority="10" stopIfTrue="1" operator="between">
      <formula>4.449</formula>
      <formula>$X$131</formula>
    </cfRule>
    <cfRule type="cellIs" dxfId="185" priority="11" stopIfTrue="1" operator="greaterThanOrEqual">
      <formula>4.5</formula>
    </cfRule>
  </conditionalFormatting>
  <conditionalFormatting sqref="T4:T132">
    <cfRule type="cellIs" dxfId="184" priority="12" stopIfTrue="1" operator="equal">
      <formula>$T$131</formula>
    </cfRule>
    <cfRule type="containsBlanks" dxfId="183" priority="13" stopIfTrue="1">
      <formula>LEN(TRIM(T4))=0</formula>
    </cfRule>
    <cfRule type="cellIs" dxfId="182" priority="14" stopIfTrue="1" operator="lessThan">
      <formula>3.5</formula>
    </cfRule>
    <cfRule type="cellIs" dxfId="181" priority="15" stopIfTrue="1" operator="between">
      <formula>$T$131</formula>
      <formula>3.5</formula>
    </cfRule>
    <cfRule type="cellIs" dxfId="180" priority="16" stopIfTrue="1" operator="between">
      <formula>4.499</formula>
      <formula>$T$131</formula>
    </cfRule>
    <cfRule type="cellIs" dxfId="179" priority="17" stopIfTrue="1" operator="greaterThanOrEqual">
      <formula>4.5</formula>
    </cfRule>
  </conditionalFormatting>
  <conditionalFormatting sqref="P4:P132">
    <cfRule type="cellIs" dxfId="178" priority="18" stopIfTrue="1" operator="equal">
      <formula>$P$131</formula>
    </cfRule>
    <cfRule type="containsBlanks" dxfId="177" priority="19" stopIfTrue="1">
      <formula>LEN(TRIM(P4))=0</formula>
    </cfRule>
    <cfRule type="cellIs" dxfId="176" priority="20" stopIfTrue="1" operator="lessThan">
      <formula>3.5</formula>
    </cfRule>
    <cfRule type="cellIs" dxfId="175" priority="21" stopIfTrue="1" operator="between">
      <formula>$P$131</formula>
      <formula>3.5</formula>
    </cfRule>
    <cfRule type="cellIs" dxfId="174" priority="22" stopIfTrue="1" operator="between">
      <formula>4.499</formula>
      <formula>$P$131</formula>
    </cfRule>
    <cfRule type="cellIs" dxfId="173" priority="23" stopIfTrue="1" operator="greaterThanOrEqual">
      <formula>4.5</formula>
    </cfRule>
  </conditionalFormatting>
  <conditionalFormatting sqref="L4:L132">
    <cfRule type="containsBlanks" dxfId="172" priority="24" stopIfTrue="1">
      <formula>LEN(TRIM(L4))=0</formula>
    </cfRule>
    <cfRule type="cellIs" dxfId="171" priority="25" stopIfTrue="1" operator="equal">
      <formula>$L$131</formula>
    </cfRule>
    <cfRule type="cellIs" dxfId="170" priority="26" stopIfTrue="1" operator="lessThan">
      <formula>3.5</formula>
    </cfRule>
    <cfRule type="cellIs" dxfId="169" priority="27" stopIfTrue="1" operator="between">
      <formula>$L$131</formula>
      <formula>3.5</formula>
    </cfRule>
    <cfRule type="cellIs" dxfId="168" priority="28" stopIfTrue="1" operator="between">
      <formula>4.499</formula>
      <formula>$L$131</formula>
    </cfRule>
    <cfRule type="cellIs" dxfId="167" priority="29" stopIfTrue="1" operator="greaterThanOrEqual">
      <formula>4.5</formula>
    </cfRule>
  </conditionalFormatting>
  <conditionalFormatting sqref="H4:H132">
    <cfRule type="containsBlanks" dxfId="166" priority="31" stopIfTrue="1">
      <formula>LEN(TRIM(H4))=0</formula>
    </cfRule>
    <cfRule type="cellIs" dxfId="165" priority="33" stopIfTrue="1" operator="equal">
      <formula>$H$131</formula>
    </cfRule>
    <cfRule type="cellIs" dxfId="164" priority="34" stopIfTrue="1" operator="lessThan">
      <formula>3.5</formula>
    </cfRule>
    <cfRule type="cellIs" dxfId="163" priority="35" stopIfTrue="1" operator="between">
      <formula>$H$131</formula>
      <formula>3.5</formula>
    </cfRule>
    <cfRule type="cellIs" dxfId="162" priority="36" stopIfTrue="1" operator="between">
      <formula>4.499</formula>
      <formula>$H$131</formula>
    </cfRule>
    <cfRule type="cellIs" dxfId="161" priority="37" stopIfTrue="1" operator="greaterThanOrEqual">
      <formula>4.5</formula>
    </cfRule>
  </conditionalFormatting>
  <conditionalFormatting sqref="D4:D132">
    <cfRule type="cellIs" dxfId="160" priority="1" operator="between">
      <formula>$D$131</formula>
      <formula>3.75</formula>
    </cfRule>
    <cfRule type="containsBlanks" dxfId="159" priority="2">
      <formula>LEN(TRIM(D4))=0</formula>
    </cfRule>
    <cfRule type="cellIs" dxfId="158" priority="3" operator="lessThan">
      <formula>3.5</formula>
    </cfRule>
    <cfRule type="cellIs" dxfId="157" priority="4" operator="between">
      <formula>$D$131</formula>
      <formula>3.5</formula>
    </cfRule>
    <cfRule type="cellIs" dxfId="156" priority="5" operator="between">
      <formula>4.5</formula>
      <formula>$D$131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6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ColWidth="8.85546875" defaultRowHeight="15" x14ac:dyDescent="0.25"/>
  <cols>
    <col min="1" max="1" width="4.7109375" style="2" customWidth="1"/>
    <col min="2" max="2" width="18.7109375" style="2" customWidth="1"/>
    <col min="3" max="3" width="31.7109375" style="2" customWidth="1"/>
    <col min="4" max="5" width="7.7109375" style="2" customWidth="1"/>
    <col min="6" max="6" width="18.7109375" style="2" customWidth="1"/>
    <col min="7" max="7" width="31.7109375" style="2" customWidth="1"/>
    <col min="8" max="9" width="7.7109375" style="2" customWidth="1"/>
    <col min="10" max="10" width="18.5703125" style="2" customWidth="1"/>
    <col min="11" max="11" width="30" style="2" customWidth="1"/>
    <col min="12" max="13" width="7.7109375" style="2" customWidth="1"/>
    <col min="14" max="14" width="18.5703125" style="2" customWidth="1"/>
    <col min="15" max="15" width="30" style="2" customWidth="1"/>
    <col min="16" max="17" width="7.7109375" style="2" customWidth="1"/>
    <col min="18" max="18" width="18.5703125" style="2" customWidth="1"/>
    <col min="19" max="19" width="30" style="2" customWidth="1"/>
    <col min="20" max="20" width="7.5703125" style="2" customWidth="1"/>
    <col min="21" max="21" width="7.7109375" style="2" customWidth="1"/>
    <col min="22" max="22" width="18.5703125" style="2" customWidth="1"/>
    <col min="23" max="23" width="30" style="2" customWidth="1"/>
    <col min="24" max="26" width="7.7109375" style="2" customWidth="1"/>
    <col min="27" max="16384" width="8.85546875" style="2"/>
  </cols>
  <sheetData>
    <row r="1" spans="1:28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AA1" s="94"/>
      <c r="AB1" s="49" t="s">
        <v>123</v>
      </c>
    </row>
    <row r="2" spans="1:28" ht="15.75" x14ac:dyDescent="0.25">
      <c r="A2" s="33"/>
      <c r="B2" s="33"/>
      <c r="C2" s="755" t="s">
        <v>122</v>
      </c>
      <c r="D2" s="33"/>
      <c r="E2" s="33"/>
      <c r="F2" s="33"/>
      <c r="G2" s="33"/>
      <c r="H2" s="33"/>
      <c r="I2" s="33"/>
      <c r="J2" s="33"/>
      <c r="K2" s="822"/>
      <c r="L2" s="822"/>
      <c r="M2" s="822"/>
      <c r="N2" s="33"/>
      <c r="R2" s="33"/>
      <c r="S2" s="33"/>
      <c r="T2" s="33"/>
      <c r="U2" s="33"/>
      <c r="V2" s="33"/>
      <c r="W2" s="33"/>
      <c r="X2" s="33"/>
      <c r="Y2" s="33"/>
      <c r="AA2" s="95"/>
      <c r="AB2" s="49" t="s">
        <v>124</v>
      </c>
    </row>
    <row r="3" spans="1:28" ht="15.75" thickBo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AA3" s="96"/>
      <c r="AB3" s="49" t="s">
        <v>125</v>
      </c>
    </row>
    <row r="4" spans="1:28" s="3" customFormat="1" ht="16.5" customHeight="1" thickBot="1" x14ac:dyDescent="0.3">
      <c r="A4" s="1007" t="s">
        <v>69</v>
      </c>
      <c r="B4" s="1010">
        <v>2020</v>
      </c>
      <c r="C4" s="1010"/>
      <c r="D4" s="1010"/>
      <c r="E4" s="1011"/>
      <c r="F4" s="1010">
        <v>2019</v>
      </c>
      <c r="G4" s="1010"/>
      <c r="H4" s="1010"/>
      <c r="I4" s="1011"/>
      <c r="J4" s="1009">
        <v>2018</v>
      </c>
      <c r="K4" s="1010"/>
      <c r="L4" s="1010"/>
      <c r="M4" s="1011"/>
      <c r="N4" s="1010">
        <v>2017</v>
      </c>
      <c r="O4" s="1010"/>
      <c r="P4" s="1010"/>
      <c r="Q4" s="1011"/>
      <c r="R4" s="1009">
        <v>2016</v>
      </c>
      <c r="S4" s="1010"/>
      <c r="T4" s="1010"/>
      <c r="U4" s="1011"/>
      <c r="V4" s="1010">
        <v>2015</v>
      </c>
      <c r="W4" s="1010"/>
      <c r="X4" s="1010"/>
      <c r="Y4" s="1011"/>
      <c r="AA4" s="50"/>
      <c r="AB4" s="49" t="s">
        <v>126</v>
      </c>
    </row>
    <row r="5" spans="1:28" s="3" customFormat="1" ht="45.75" thickBot="1" x14ac:dyDescent="0.3">
      <c r="A5" s="1008"/>
      <c r="B5" s="44" t="s">
        <v>68</v>
      </c>
      <c r="C5" s="44" t="s">
        <v>129</v>
      </c>
      <c r="D5" s="98" t="s">
        <v>130</v>
      </c>
      <c r="E5" s="74" t="s">
        <v>131</v>
      </c>
      <c r="F5" s="44" t="s">
        <v>68</v>
      </c>
      <c r="G5" s="44" t="s">
        <v>129</v>
      </c>
      <c r="H5" s="98" t="s">
        <v>130</v>
      </c>
      <c r="I5" s="74" t="s">
        <v>131</v>
      </c>
      <c r="J5" s="473" t="s">
        <v>68</v>
      </c>
      <c r="K5" s="44" t="s">
        <v>129</v>
      </c>
      <c r="L5" s="98" t="s">
        <v>130</v>
      </c>
      <c r="M5" s="74" t="s">
        <v>131</v>
      </c>
      <c r="N5" s="44" t="s">
        <v>68</v>
      </c>
      <c r="O5" s="44" t="s">
        <v>129</v>
      </c>
      <c r="P5" s="46" t="s">
        <v>130</v>
      </c>
      <c r="Q5" s="74" t="s">
        <v>131</v>
      </c>
      <c r="R5" s="75" t="s">
        <v>68</v>
      </c>
      <c r="S5" s="76" t="s">
        <v>129</v>
      </c>
      <c r="T5" s="77" t="s">
        <v>130</v>
      </c>
      <c r="U5" s="78" t="s">
        <v>131</v>
      </c>
      <c r="V5" s="76" t="s">
        <v>68</v>
      </c>
      <c r="W5" s="76" t="s">
        <v>129</v>
      </c>
      <c r="X5" s="77" t="s">
        <v>130</v>
      </c>
      <c r="Y5" s="78" t="s">
        <v>131</v>
      </c>
    </row>
    <row r="6" spans="1:28" s="3" customFormat="1" ht="15" customHeight="1" x14ac:dyDescent="0.25">
      <c r="A6" s="21">
        <v>1</v>
      </c>
      <c r="B6" s="500" t="s">
        <v>43</v>
      </c>
      <c r="C6" s="500" t="s">
        <v>80</v>
      </c>
      <c r="D6" s="883">
        <v>4.4286000000000003</v>
      </c>
      <c r="E6" s="499">
        <v>3.93</v>
      </c>
      <c r="F6" s="500" t="s">
        <v>43</v>
      </c>
      <c r="G6" s="500" t="s">
        <v>44</v>
      </c>
      <c r="H6" s="174">
        <v>5</v>
      </c>
      <c r="I6" s="499">
        <v>4.0999999999999996</v>
      </c>
      <c r="J6" s="475" t="s">
        <v>26</v>
      </c>
      <c r="K6" s="133" t="s">
        <v>98</v>
      </c>
      <c r="L6" s="174">
        <v>5</v>
      </c>
      <c r="M6" s="182">
        <v>4.13</v>
      </c>
      <c r="N6" s="219" t="s">
        <v>26</v>
      </c>
      <c r="O6" s="248" t="s">
        <v>29</v>
      </c>
      <c r="P6" s="32">
        <v>5</v>
      </c>
      <c r="Q6" s="34">
        <v>4.03</v>
      </c>
      <c r="R6" s="304" t="s">
        <v>34</v>
      </c>
      <c r="S6" s="208" t="s">
        <v>92</v>
      </c>
      <c r="T6" s="72">
        <v>5</v>
      </c>
      <c r="U6" s="200">
        <v>3.83</v>
      </c>
      <c r="V6" s="296" t="s">
        <v>34</v>
      </c>
      <c r="W6" s="208" t="s">
        <v>93</v>
      </c>
      <c r="X6" s="342">
        <v>5</v>
      </c>
      <c r="Y6" s="35">
        <v>4.38</v>
      </c>
    </row>
    <row r="7" spans="1:28" s="3" customFormat="1" ht="15" customHeight="1" x14ac:dyDescent="0.25">
      <c r="A7" s="22">
        <v>2</v>
      </c>
      <c r="B7" s="501" t="s">
        <v>2</v>
      </c>
      <c r="C7" s="501" t="s">
        <v>155</v>
      </c>
      <c r="D7" s="884">
        <v>4.3075999999999999</v>
      </c>
      <c r="E7" s="506">
        <v>3.93</v>
      </c>
      <c r="F7" s="501" t="s">
        <v>34</v>
      </c>
      <c r="G7" s="501" t="s">
        <v>74</v>
      </c>
      <c r="H7" s="175">
        <v>5</v>
      </c>
      <c r="I7" s="506">
        <v>4.0999999999999996</v>
      </c>
      <c r="J7" s="476" t="s">
        <v>34</v>
      </c>
      <c r="K7" s="119" t="s">
        <v>91</v>
      </c>
      <c r="L7" s="175">
        <v>5</v>
      </c>
      <c r="M7" s="183">
        <v>4.13</v>
      </c>
      <c r="N7" s="221" t="s">
        <v>2</v>
      </c>
      <c r="O7" s="247" t="s">
        <v>6</v>
      </c>
      <c r="P7" s="28">
        <v>4.78</v>
      </c>
      <c r="Q7" s="57">
        <v>4.03</v>
      </c>
      <c r="R7" s="305" t="s">
        <v>55</v>
      </c>
      <c r="S7" s="306" t="s">
        <v>106</v>
      </c>
      <c r="T7" s="45">
        <v>5</v>
      </c>
      <c r="U7" s="201">
        <v>3.83</v>
      </c>
      <c r="V7" s="297" t="s">
        <v>0</v>
      </c>
      <c r="W7" s="212" t="s">
        <v>105</v>
      </c>
      <c r="X7" s="20">
        <v>5</v>
      </c>
      <c r="Y7" s="37">
        <v>4.38</v>
      </c>
    </row>
    <row r="8" spans="1:28" s="3" customFormat="1" ht="15" customHeight="1" x14ac:dyDescent="0.25">
      <c r="A8" s="22">
        <v>3</v>
      </c>
      <c r="B8" s="501" t="s">
        <v>0</v>
      </c>
      <c r="C8" s="501" t="s">
        <v>101</v>
      </c>
      <c r="D8" s="884">
        <v>4.2419000000000002</v>
      </c>
      <c r="E8" s="506">
        <v>3.93</v>
      </c>
      <c r="F8" s="501" t="s">
        <v>34</v>
      </c>
      <c r="G8" s="501" t="s">
        <v>91</v>
      </c>
      <c r="H8" s="490">
        <v>5</v>
      </c>
      <c r="I8" s="506">
        <v>4.0999999999999996</v>
      </c>
      <c r="J8" s="476" t="s">
        <v>26</v>
      </c>
      <c r="K8" s="113" t="s">
        <v>25</v>
      </c>
      <c r="L8" s="176">
        <v>5</v>
      </c>
      <c r="M8" s="183">
        <v>4.13</v>
      </c>
      <c r="N8" s="221" t="s">
        <v>0</v>
      </c>
      <c r="O8" s="212" t="s">
        <v>101</v>
      </c>
      <c r="P8" s="28">
        <v>4.74</v>
      </c>
      <c r="Q8" s="57">
        <v>4.03</v>
      </c>
      <c r="R8" s="305" t="s">
        <v>0</v>
      </c>
      <c r="S8" s="307" t="s">
        <v>102</v>
      </c>
      <c r="T8" s="41">
        <v>4.67</v>
      </c>
      <c r="U8" s="201">
        <v>3.83</v>
      </c>
      <c r="V8" s="297" t="s">
        <v>43</v>
      </c>
      <c r="W8" s="229" t="s">
        <v>156</v>
      </c>
      <c r="X8" s="20">
        <v>5</v>
      </c>
      <c r="Y8" s="37">
        <v>4.38</v>
      </c>
    </row>
    <row r="9" spans="1:28" s="3" customFormat="1" ht="15" customHeight="1" x14ac:dyDescent="0.25">
      <c r="A9" s="22">
        <v>4</v>
      </c>
      <c r="B9" s="812" t="s">
        <v>55</v>
      </c>
      <c r="C9" s="812" t="s">
        <v>65</v>
      </c>
      <c r="D9" s="885">
        <v>4.2</v>
      </c>
      <c r="E9" s="655">
        <v>3.93</v>
      </c>
      <c r="F9" s="812" t="s">
        <v>26</v>
      </c>
      <c r="G9" s="502" t="s">
        <v>32</v>
      </c>
      <c r="H9" s="176">
        <v>4.75</v>
      </c>
      <c r="I9" s="507">
        <v>4.0999999999999996</v>
      </c>
      <c r="J9" s="477" t="s">
        <v>2</v>
      </c>
      <c r="K9" s="462" t="s">
        <v>12</v>
      </c>
      <c r="L9" s="478">
        <v>4.7619999999999996</v>
      </c>
      <c r="M9" s="183">
        <v>4.13</v>
      </c>
      <c r="N9" s="221" t="s">
        <v>2</v>
      </c>
      <c r="O9" s="247" t="s">
        <v>7</v>
      </c>
      <c r="P9" s="28">
        <v>4.71</v>
      </c>
      <c r="Q9" s="57">
        <v>4.03</v>
      </c>
      <c r="R9" s="305" t="s">
        <v>2</v>
      </c>
      <c r="S9" s="308" t="s">
        <v>7</v>
      </c>
      <c r="T9" s="41">
        <v>4.63</v>
      </c>
      <c r="U9" s="201">
        <v>3.83</v>
      </c>
      <c r="V9" s="297" t="s">
        <v>2</v>
      </c>
      <c r="W9" s="247" t="s">
        <v>7</v>
      </c>
      <c r="X9" s="20">
        <v>5</v>
      </c>
      <c r="Y9" s="37">
        <v>4.38</v>
      </c>
    </row>
    <row r="10" spans="1:28" s="3" customFormat="1" ht="15" customHeight="1" x14ac:dyDescent="0.25">
      <c r="A10" s="22">
        <v>5</v>
      </c>
      <c r="B10" s="501" t="s">
        <v>34</v>
      </c>
      <c r="C10" s="501" t="s">
        <v>40</v>
      </c>
      <c r="D10" s="884">
        <v>4.1608999999999998</v>
      </c>
      <c r="E10" s="506">
        <v>3.93</v>
      </c>
      <c r="F10" s="501" t="s">
        <v>2</v>
      </c>
      <c r="G10" s="501" t="s">
        <v>7</v>
      </c>
      <c r="H10" s="176">
        <v>4.75</v>
      </c>
      <c r="I10" s="506">
        <v>4.0999999999999996</v>
      </c>
      <c r="J10" s="476" t="s">
        <v>55</v>
      </c>
      <c r="K10" s="127" t="s">
        <v>65</v>
      </c>
      <c r="L10" s="176">
        <v>4.6840000000000002</v>
      </c>
      <c r="M10" s="183">
        <v>4.13</v>
      </c>
      <c r="N10" s="221" t="s">
        <v>0</v>
      </c>
      <c r="O10" s="229" t="s">
        <v>143</v>
      </c>
      <c r="P10" s="28">
        <v>4.6900000000000004</v>
      </c>
      <c r="Q10" s="57">
        <v>4.03</v>
      </c>
      <c r="R10" s="305" t="s">
        <v>34</v>
      </c>
      <c r="S10" s="309" t="s">
        <v>157</v>
      </c>
      <c r="T10" s="41">
        <v>4.57</v>
      </c>
      <c r="U10" s="201">
        <v>3.83</v>
      </c>
      <c r="V10" s="298" t="s">
        <v>66</v>
      </c>
      <c r="W10" s="212" t="s">
        <v>84</v>
      </c>
      <c r="X10" s="20">
        <v>5</v>
      </c>
      <c r="Y10" s="37">
        <v>4.38</v>
      </c>
    </row>
    <row r="11" spans="1:28" s="3" customFormat="1" ht="15" customHeight="1" x14ac:dyDescent="0.25">
      <c r="A11" s="22">
        <v>6</v>
      </c>
      <c r="B11" s="501" t="s">
        <v>2</v>
      </c>
      <c r="C11" s="501" t="s">
        <v>161</v>
      </c>
      <c r="D11" s="884">
        <v>4.1482999999999999</v>
      </c>
      <c r="E11" s="506">
        <v>3.93</v>
      </c>
      <c r="F11" s="501" t="s">
        <v>2</v>
      </c>
      <c r="G11" s="501" t="s">
        <v>3</v>
      </c>
      <c r="H11" s="176">
        <v>4.75</v>
      </c>
      <c r="I11" s="506">
        <v>4.0999999999999996</v>
      </c>
      <c r="J11" s="476" t="s">
        <v>26</v>
      </c>
      <c r="K11" s="113" t="s">
        <v>30</v>
      </c>
      <c r="L11" s="176">
        <v>4.6660000000000004</v>
      </c>
      <c r="M11" s="183">
        <v>4.13</v>
      </c>
      <c r="N11" s="221" t="s">
        <v>34</v>
      </c>
      <c r="O11" s="212" t="s">
        <v>92</v>
      </c>
      <c r="P11" s="28">
        <v>4.67</v>
      </c>
      <c r="Q11" s="57">
        <v>4.03</v>
      </c>
      <c r="R11" s="305" t="s">
        <v>34</v>
      </c>
      <c r="S11" s="307" t="s">
        <v>149</v>
      </c>
      <c r="T11" s="41">
        <v>4.57</v>
      </c>
      <c r="U11" s="201">
        <v>3.83</v>
      </c>
      <c r="V11" s="298" t="s">
        <v>66</v>
      </c>
      <c r="W11" s="212" t="s">
        <v>82</v>
      </c>
      <c r="X11" s="20">
        <v>5</v>
      </c>
      <c r="Y11" s="37">
        <v>4.38</v>
      </c>
    </row>
    <row r="12" spans="1:28" s="3" customFormat="1" ht="15" customHeight="1" x14ac:dyDescent="0.25">
      <c r="A12" s="22">
        <v>7</v>
      </c>
      <c r="B12" s="501" t="s">
        <v>55</v>
      </c>
      <c r="C12" s="501" t="s">
        <v>64</v>
      </c>
      <c r="D12" s="884">
        <v>4.1367000000000012</v>
      </c>
      <c r="E12" s="506">
        <v>3.93</v>
      </c>
      <c r="F12" s="501" t="s">
        <v>34</v>
      </c>
      <c r="G12" s="501" t="s">
        <v>148</v>
      </c>
      <c r="H12" s="178">
        <v>4.67</v>
      </c>
      <c r="I12" s="506">
        <v>4.0999999999999996</v>
      </c>
      <c r="J12" s="476" t="s">
        <v>43</v>
      </c>
      <c r="K12" s="119" t="s">
        <v>53</v>
      </c>
      <c r="L12" s="176">
        <v>4.6660000000000004</v>
      </c>
      <c r="M12" s="183">
        <v>4.13</v>
      </c>
      <c r="N12" s="221" t="s">
        <v>0</v>
      </c>
      <c r="O12" s="212" t="s">
        <v>102</v>
      </c>
      <c r="P12" s="28">
        <v>4.58</v>
      </c>
      <c r="Q12" s="57">
        <v>4.03</v>
      </c>
      <c r="R12" s="305" t="s">
        <v>55</v>
      </c>
      <c r="S12" s="306" t="s">
        <v>65</v>
      </c>
      <c r="T12" s="45">
        <v>4.53</v>
      </c>
      <c r="U12" s="201">
        <v>3.83</v>
      </c>
      <c r="V12" s="297" t="s">
        <v>34</v>
      </c>
      <c r="W12" s="212" t="s">
        <v>107</v>
      </c>
      <c r="X12" s="20">
        <v>5</v>
      </c>
      <c r="Y12" s="37">
        <v>4.38</v>
      </c>
    </row>
    <row r="13" spans="1:28" s="3" customFormat="1" ht="15" customHeight="1" x14ac:dyDescent="0.25">
      <c r="A13" s="22">
        <v>8</v>
      </c>
      <c r="B13" s="501" t="s">
        <v>0</v>
      </c>
      <c r="C13" s="501" t="s">
        <v>103</v>
      </c>
      <c r="D13" s="884">
        <v>4.125</v>
      </c>
      <c r="E13" s="506">
        <v>3.93</v>
      </c>
      <c r="F13" s="501" t="s">
        <v>66</v>
      </c>
      <c r="G13" s="501" t="s">
        <v>142</v>
      </c>
      <c r="H13" s="176">
        <v>4.67</v>
      </c>
      <c r="I13" s="506">
        <v>4.0999999999999996</v>
      </c>
      <c r="J13" s="476" t="s">
        <v>26</v>
      </c>
      <c r="K13" s="113" t="s">
        <v>29</v>
      </c>
      <c r="L13" s="176">
        <v>4.6660000000000004</v>
      </c>
      <c r="M13" s="183">
        <v>4.13</v>
      </c>
      <c r="N13" s="221" t="s">
        <v>55</v>
      </c>
      <c r="O13" s="216" t="s">
        <v>65</v>
      </c>
      <c r="P13" s="28">
        <v>4.55</v>
      </c>
      <c r="Q13" s="57">
        <v>4.03</v>
      </c>
      <c r="R13" s="305" t="s">
        <v>0</v>
      </c>
      <c r="S13" s="309" t="s">
        <v>143</v>
      </c>
      <c r="T13" s="41">
        <v>4.5</v>
      </c>
      <c r="U13" s="201">
        <v>3.83</v>
      </c>
      <c r="V13" s="297" t="s">
        <v>26</v>
      </c>
      <c r="W13" s="247" t="s">
        <v>111</v>
      </c>
      <c r="X13" s="343">
        <v>5</v>
      </c>
      <c r="Y13" s="37">
        <v>4.38</v>
      </c>
    </row>
    <row r="14" spans="1:28" s="3" customFormat="1" ht="15" customHeight="1" x14ac:dyDescent="0.25">
      <c r="A14" s="22">
        <v>9</v>
      </c>
      <c r="B14" s="501" t="s">
        <v>2</v>
      </c>
      <c r="C14" s="501" t="s">
        <v>16</v>
      </c>
      <c r="D14" s="884">
        <v>4.0644999999999998</v>
      </c>
      <c r="E14" s="506">
        <v>3.93</v>
      </c>
      <c r="F14" s="501" t="s">
        <v>34</v>
      </c>
      <c r="G14" s="501" t="s">
        <v>147</v>
      </c>
      <c r="H14" s="181">
        <v>4.5999999999999996</v>
      </c>
      <c r="I14" s="506">
        <v>4.0999999999999996</v>
      </c>
      <c r="J14" s="476" t="s">
        <v>0</v>
      </c>
      <c r="K14" s="110" t="s">
        <v>143</v>
      </c>
      <c r="L14" s="176">
        <v>4.6360000000000001</v>
      </c>
      <c r="M14" s="183">
        <v>4.13</v>
      </c>
      <c r="N14" s="221" t="s">
        <v>34</v>
      </c>
      <c r="O14" s="243" t="s">
        <v>148</v>
      </c>
      <c r="P14" s="51">
        <v>4.5</v>
      </c>
      <c r="Q14" s="57">
        <v>4.03</v>
      </c>
      <c r="R14" s="305" t="s">
        <v>34</v>
      </c>
      <c r="S14" s="307" t="s">
        <v>41</v>
      </c>
      <c r="T14" s="41">
        <v>4.5</v>
      </c>
      <c r="U14" s="201">
        <v>3.83</v>
      </c>
      <c r="V14" s="297" t="s">
        <v>43</v>
      </c>
      <c r="W14" s="212" t="s">
        <v>89</v>
      </c>
      <c r="X14" s="20">
        <v>4.9000000000000004</v>
      </c>
      <c r="Y14" s="37">
        <v>4.38</v>
      </c>
    </row>
    <row r="15" spans="1:28" s="3" customFormat="1" ht="15" customHeight="1" thickBot="1" x14ac:dyDescent="0.3">
      <c r="A15" s="23">
        <v>10</v>
      </c>
      <c r="B15" s="503" t="s">
        <v>26</v>
      </c>
      <c r="C15" s="503" t="s">
        <v>96</v>
      </c>
      <c r="D15" s="886">
        <v>4.0623999999999993</v>
      </c>
      <c r="E15" s="508">
        <v>3.93</v>
      </c>
      <c r="F15" s="503" t="s">
        <v>2</v>
      </c>
      <c r="G15" s="503" t="s">
        <v>12</v>
      </c>
      <c r="H15" s="478">
        <v>4.59</v>
      </c>
      <c r="I15" s="508">
        <v>4.0999999999999996</v>
      </c>
      <c r="J15" s="479" t="s">
        <v>66</v>
      </c>
      <c r="K15" s="156" t="s">
        <v>83</v>
      </c>
      <c r="L15" s="177">
        <v>4.625</v>
      </c>
      <c r="M15" s="184">
        <v>4.13</v>
      </c>
      <c r="N15" s="218" t="s">
        <v>43</v>
      </c>
      <c r="O15" s="288" t="s">
        <v>53</v>
      </c>
      <c r="P15" s="31">
        <v>4.5</v>
      </c>
      <c r="Q15" s="289">
        <v>4.03</v>
      </c>
      <c r="R15" s="310" t="s">
        <v>0</v>
      </c>
      <c r="S15" s="311" t="s">
        <v>105</v>
      </c>
      <c r="T15" s="73">
        <v>4.5</v>
      </c>
      <c r="U15" s="202">
        <v>3.83</v>
      </c>
      <c r="V15" s="299" t="s">
        <v>34</v>
      </c>
      <c r="W15" s="290" t="s">
        <v>157</v>
      </c>
      <c r="X15" s="344">
        <v>4.8</v>
      </c>
      <c r="Y15" s="291">
        <v>4.38</v>
      </c>
    </row>
    <row r="16" spans="1:28" s="3" customFormat="1" ht="15" customHeight="1" x14ac:dyDescent="0.25">
      <c r="A16" s="24">
        <v>11</v>
      </c>
      <c r="B16" s="504" t="s">
        <v>2</v>
      </c>
      <c r="C16" s="504" t="s">
        <v>5</v>
      </c>
      <c r="D16" s="887">
        <v>4.043099999999999</v>
      </c>
      <c r="E16" s="509">
        <v>3.93</v>
      </c>
      <c r="F16" s="504" t="s">
        <v>2</v>
      </c>
      <c r="G16" s="504" t="s">
        <v>9</v>
      </c>
      <c r="H16" s="174">
        <v>4.58</v>
      </c>
      <c r="I16" s="509">
        <v>4.0999999999999996</v>
      </c>
      <c r="J16" s="475" t="s">
        <v>2</v>
      </c>
      <c r="K16" s="133" t="s">
        <v>21</v>
      </c>
      <c r="L16" s="174">
        <v>4.625</v>
      </c>
      <c r="M16" s="185">
        <v>4.13</v>
      </c>
      <c r="N16" s="219" t="s">
        <v>2</v>
      </c>
      <c r="O16" s="248" t="s">
        <v>1</v>
      </c>
      <c r="P16" s="65">
        <v>4.5</v>
      </c>
      <c r="Q16" s="66">
        <v>4.03</v>
      </c>
      <c r="R16" s="304" t="s">
        <v>55</v>
      </c>
      <c r="S16" s="257" t="s">
        <v>61</v>
      </c>
      <c r="T16" s="32">
        <v>4.5</v>
      </c>
      <c r="U16" s="200">
        <v>3.83</v>
      </c>
      <c r="V16" s="300" t="s">
        <v>66</v>
      </c>
      <c r="W16" s="208" t="s">
        <v>86</v>
      </c>
      <c r="X16" s="342">
        <v>4.7</v>
      </c>
      <c r="Y16" s="35">
        <v>4.38</v>
      </c>
    </row>
    <row r="17" spans="1:25" s="3" customFormat="1" ht="15" customHeight="1" x14ac:dyDescent="0.25">
      <c r="A17" s="22">
        <v>12</v>
      </c>
      <c r="B17" s="501" t="s">
        <v>2</v>
      </c>
      <c r="C17" s="501" t="s">
        <v>23</v>
      </c>
      <c r="D17" s="884">
        <v>4.0294000000000008</v>
      </c>
      <c r="E17" s="506">
        <v>3.93</v>
      </c>
      <c r="F17" s="501" t="s">
        <v>66</v>
      </c>
      <c r="G17" s="501" t="s">
        <v>86</v>
      </c>
      <c r="H17" s="176">
        <v>4.5599999999999996</v>
      </c>
      <c r="I17" s="506">
        <v>4.0999999999999996</v>
      </c>
      <c r="J17" s="476" t="s">
        <v>2</v>
      </c>
      <c r="K17" s="113" t="s">
        <v>20</v>
      </c>
      <c r="L17" s="176">
        <v>4.5999999999999996</v>
      </c>
      <c r="M17" s="183">
        <v>4.13</v>
      </c>
      <c r="N17" s="221" t="s">
        <v>26</v>
      </c>
      <c r="O17" s="247" t="s">
        <v>108</v>
      </c>
      <c r="P17" s="28">
        <v>4.5</v>
      </c>
      <c r="Q17" s="57">
        <v>4.03</v>
      </c>
      <c r="R17" s="305" t="s">
        <v>26</v>
      </c>
      <c r="S17" s="308" t="s">
        <v>27</v>
      </c>
      <c r="T17" s="41">
        <v>4.43</v>
      </c>
      <c r="U17" s="201">
        <v>3.83</v>
      </c>
      <c r="V17" s="298" t="s">
        <v>66</v>
      </c>
      <c r="W17" s="212" t="s">
        <v>87</v>
      </c>
      <c r="X17" s="20">
        <v>4.7</v>
      </c>
      <c r="Y17" s="37">
        <v>4.38</v>
      </c>
    </row>
    <row r="18" spans="1:25" s="3" customFormat="1" ht="15" customHeight="1" x14ac:dyDescent="0.25">
      <c r="A18" s="22">
        <v>13</v>
      </c>
      <c r="B18" s="501" t="s">
        <v>34</v>
      </c>
      <c r="C18" s="501" t="s">
        <v>90</v>
      </c>
      <c r="D18" s="884">
        <v>4</v>
      </c>
      <c r="E18" s="506">
        <v>3.93</v>
      </c>
      <c r="F18" s="501" t="s">
        <v>34</v>
      </c>
      <c r="G18" s="501" t="s">
        <v>39</v>
      </c>
      <c r="H18" s="175">
        <v>4.5599999999999996</v>
      </c>
      <c r="I18" s="506">
        <v>4.0999999999999996</v>
      </c>
      <c r="J18" s="476" t="s">
        <v>2</v>
      </c>
      <c r="K18" s="113" t="s">
        <v>6</v>
      </c>
      <c r="L18" s="176">
        <v>4.5999999999999996</v>
      </c>
      <c r="M18" s="183">
        <v>4.13</v>
      </c>
      <c r="N18" s="221" t="s">
        <v>34</v>
      </c>
      <c r="O18" s="212" t="s">
        <v>74</v>
      </c>
      <c r="P18" s="28">
        <v>4.5</v>
      </c>
      <c r="Q18" s="57">
        <v>4.03</v>
      </c>
      <c r="R18" s="305" t="s">
        <v>2</v>
      </c>
      <c r="S18" s="308" t="s">
        <v>152</v>
      </c>
      <c r="T18" s="41">
        <v>4.43</v>
      </c>
      <c r="U18" s="201">
        <v>3.83</v>
      </c>
      <c r="V18" s="297" t="s">
        <v>55</v>
      </c>
      <c r="W18" s="216" t="s">
        <v>67</v>
      </c>
      <c r="X18" s="20">
        <v>4.7</v>
      </c>
      <c r="Y18" s="37">
        <v>4.38</v>
      </c>
    </row>
    <row r="19" spans="1:25" s="3" customFormat="1" ht="15" customHeight="1" x14ac:dyDescent="0.25">
      <c r="A19" s="22">
        <v>14</v>
      </c>
      <c r="B19" s="501" t="s">
        <v>2</v>
      </c>
      <c r="C19" s="501" t="s">
        <v>151</v>
      </c>
      <c r="D19" s="884">
        <v>3.8734999999999995</v>
      </c>
      <c r="E19" s="506">
        <v>3.93</v>
      </c>
      <c r="F19" s="501" t="s">
        <v>66</v>
      </c>
      <c r="G19" s="501" t="s">
        <v>82</v>
      </c>
      <c r="H19" s="176">
        <v>4.5</v>
      </c>
      <c r="I19" s="506">
        <v>4.0999999999999996</v>
      </c>
      <c r="J19" s="476" t="s">
        <v>43</v>
      </c>
      <c r="K19" s="119" t="s">
        <v>89</v>
      </c>
      <c r="L19" s="176">
        <v>4.5780000000000003</v>
      </c>
      <c r="M19" s="183">
        <v>4.13</v>
      </c>
      <c r="N19" s="221" t="s">
        <v>2</v>
      </c>
      <c r="O19" s="247" t="s">
        <v>21</v>
      </c>
      <c r="P19" s="28">
        <v>4.42</v>
      </c>
      <c r="Q19" s="57">
        <v>4.03</v>
      </c>
      <c r="R19" s="305" t="s">
        <v>2</v>
      </c>
      <c r="S19" s="308" t="s">
        <v>17</v>
      </c>
      <c r="T19" s="41">
        <v>4.4000000000000004</v>
      </c>
      <c r="U19" s="201">
        <v>3.83</v>
      </c>
      <c r="V19" s="297" t="s">
        <v>0</v>
      </c>
      <c r="W19" s="229" t="s">
        <v>143</v>
      </c>
      <c r="X19" s="20">
        <v>4.5999999999999996</v>
      </c>
      <c r="Y19" s="37">
        <v>4.38</v>
      </c>
    </row>
    <row r="20" spans="1:25" s="3" customFormat="1" ht="15" customHeight="1" x14ac:dyDescent="0.25">
      <c r="A20" s="22">
        <v>15</v>
      </c>
      <c r="B20" s="501" t="s">
        <v>43</v>
      </c>
      <c r="C20" s="501" t="s">
        <v>79</v>
      </c>
      <c r="D20" s="884">
        <v>3.8572000000000002</v>
      </c>
      <c r="E20" s="506">
        <v>3.93</v>
      </c>
      <c r="F20" s="501" t="s">
        <v>43</v>
      </c>
      <c r="G20" s="501" t="s">
        <v>89</v>
      </c>
      <c r="H20" s="176">
        <v>4.5</v>
      </c>
      <c r="I20" s="506">
        <v>4.0999999999999996</v>
      </c>
      <c r="J20" s="476" t="s">
        <v>26</v>
      </c>
      <c r="K20" s="113" t="s">
        <v>97</v>
      </c>
      <c r="L20" s="176">
        <v>4.5830000000000002</v>
      </c>
      <c r="M20" s="183">
        <v>4.13</v>
      </c>
      <c r="N20" s="221" t="s">
        <v>2</v>
      </c>
      <c r="O20" s="247" t="s">
        <v>20</v>
      </c>
      <c r="P20" s="28">
        <v>4.42</v>
      </c>
      <c r="Q20" s="57">
        <v>4.03</v>
      </c>
      <c r="R20" s="305" t="s">
        <v>26</v>
      </c>
      <c r="S20" s="308" t="s">
        <v>30</v>
      </c>
      <c r="T20" s="41">
        <v>4.38</v>
      </c>
      <c r="U20" s="201">
        <v>3.83</v>
      </c>
      <c r="V20" s="297" t="s">
        <v>34</v>
      </c>
      <c r="W20" s="212" t="s">
        <v>39</v>
      </c>
      <c r="X20" s="20">
        <v>4.5</v>
      </c>
      <c r="Y20" s="37">
        <v>4.38</v>
      </c>
    </row>
    <row r="21" spans="1:25" s="3" customFormat="1" ht="15" customHeight="1" x14ac:dyDescent="0.25">
      <c r="A21" s="22">
        <v>16</v>
      </c>
      <c r="B21" s="501" t="s">
        <v>2</v>
      </c>
      <c r="C21" s="501" t="s">
        <v>153</v>
      </c>
      <c r="D21" s="884">
        <v>3.8635999999999999</v>
      </c>
      <c r="E21" s="506">
        <v>3.93</v>
      </c>
      <c r="F21" s="501" t="s">
        <v>34</v>
      </c>
      <c r="G21" s="501" t="s">
        <v>94</v>
      </c>
      <c r="H21" s="175">
        <v>4.5</v>
      </c>
      <c r="I21" s="506">
        <v>4.0999999999999996</v>
      </c>
      <c r="J21" s="476" t="s">
        <v>34</v>
      </c>
      <c r="K21" s="132" t="s">
        <v>148</v>
      </c>
      <c r="L21" s="178">
        <v>4.5709999999999997</v>
      </c>
      <c r="M21" s="183">
        <v>4.13</v>
      </c>
      <c r="N21" s="221" t="s">
        <v>0</v>
      </c>
      <c r="O21" s="212" t="s">
        <v>105</v>
      </c>
      <c r="P21" s="28">
        <v>4.42</v>
      </c>
      <c r="Q21" s="57">
        <v>4.03</v>
      </c>
      <c r="R21" s="305" t="s">
        <v>43</v>
      </c>
      <c r="S21" s="307" t="s">
        <v>80</v>
      </c>
      <c r="T21" s="45">
        <v>4.37</v>
      </c>
      <c r="U21" s="201">
        <v>3.83</v>
      </c>
      <c r="V21" s="297" t="s">
        <v>34</v>
      </c>
      <c r="W21" s="212" t="s">
        <v>36</v>
      </c>
      <c r="X21" s="20">
        <v>4.5</v>
      </c>
      <c r="Y21" s="37">
        <v>4.38</v>
      </c>
    </row>
    <row r="22" spans="1:25" s="3" customFormat="1" ht="15" customHeight="1" x14ac:dyDescent="0.25">
      <c r="A22" s="22">
        <v>17</v>
      </c>
      <c r="B22" s="501" t="s">
        <v>34</v>
      </c>
      <c r="C22" s="501" t="s">
        <v>41</v>
      </c>
      <c r="D22" s="884">
        <v>3.8395999999999999</v>
      </c>
      <c r="E22" s="506">
        <v>3.93</v>
      </c>
      <c r="F22" s="501" t="s">
        <v>26</v>
      </c>
      <c r="G22" s="501" t="s">
        <v>29</v>
      </c>
      <c r="H22" s="176">
        <v>4.5</v>
      </c>
      <c r="I22" s="506">
        <v>4.0999999999999996</v>
      </c>
      <c r="J22" s="476" t="s">
        <v>26</v>
      </c>
      <c r="K22" s="113" t="s">
        <v>111</v>
      </c>
      <c r="L22" s="176">
        <v>4.5449999999999999</v>
      </c>
      <c r="M22" s="183">
        <v>4.13</v>
      </c>
      <c r="N22" s="240" t="s">
        <v>34</v>
      </c>
      <c r="O22" s="212" t="s">
        <v>94</v>
      </c>
      <c r="P22" s="28">
        <v>4.41</v>
      </c>
      <c r="Q22" s="57">
        <v>4.03</v>
      </c>
      <c r="R22" s="305" t="s">
        <v>26</v>
      </c>
      <c r="S22" s="308" t="s">
        <v>111</v>
      </c>
      <c r="T22" s="41">
        <v>4.33</v>
      </c>
      <c r="U22" s="201">
        <v>3.83</v>
      </c>
      <c r="V22" s="297" t="s">
        <v>2</v>
      </c>
      <c r="W22" s="247" t="s">
        <v>9</v>
      </c>
      <c r="X22" s="20">
        <v>4.5</v>
      </c>
      <c r="Y22" s="37">
        <v>4.38</v>
      </c>
    </row>
    <row r="23" spans="1:25" s="3" customFormat="1" ht="15" customHeight="1" x14ac:dyDescent="0.25">
      <c r="A23" s="22">
        <v>18</v>
      </c>
      <c r="B23" s="501" t="s">
        <v>0</v>
      </c>
      <c r="C23" s="501" t="s">
        <v>163</v>
      </c>
      <c r="D23" s="884">
        <v>3.8062999999999998</v>
      </c>
      <c r="E23" s="506">
        <v>3.93</v>
      </c>
      <c r="F23" s="501" t="s">
        <v>55</v>
      </c>
      <c r="G23" s="501" t="s">
        <v>59</v>
      </c>
      <c r="H23" s="176">
        <v>4.5</v>
      </c>
      <c r="I23" s="506">
        <v>4.0999999999999996</v>
      </c>
      <c r="J23" s="480" t="s">
        <v>66</v>
      </c>
      <c r="K23" s="119" t="s">
        <v>86</v>
      </c>
      <c r="L23" s="176">
        <v>4.5</v>
      </c>
      <c r="M23" s="183">
        <v>4.13</v>
      </c>
      <c r="N23" s="221" t="s">
        <v>34</v>
      </c>
      <c r="O23" s="229" t="s">
        <v>157</v>
      </c>
      <c r="P23" s="28">
        <v>4.4000000000000004</v>
      </c>
      <c r="Q23" s="57">
        <v>4.03</v>
      </c>
      <c r="R23" s="312" t="s">
        <v>66</v>
      </c>
      <c r="S23" s="307" t="s">
        <v>83</v>
      </c>
      <c r="T23" s="45">
        <v>4.33</v>
      </c>
      <c r="U23" s="201">
        <v>3.83</v>
      </c>
      <c r="V23" s="297" t="s">
        <v>2</v>
      </c>
      <c r="W23" s="247" t="s">
        <v>154</v>
      </c>
      <c r="X23" s="20">
        <v>4.5</v>
      </c>
      <c r="Y23" s="37">
        <v>4.38</v>
      </c>
    </row>
    <row r="24" spans="1:25" s="3" customFormat="1" ht="15" customHeight="1" x14ac:dyDescent="0.25">
      <c r="A24" s="22">
        <v>19</v>
      </c>
      <c r="B24" s="501" t="s">
        <v>26</v>
      </c>
      <c r="C24" s="501" t="s">
        <v>111</v>
      </c>
      <c r="D24" s="884">
        <v>3.7734000000000005</v>
      </c>
      <c r="E24" s="506">
        <v>3.93</v>
      </c>
      <c r="F24" s="501" t="s">
        <v>55</v>
      </c>
      <c r="G24" s="501" t="s">
        <v>67</v>
      </c>
      <c r="H24" s="478">
        <v>4.45</v>
      </c>
      <c r="I24" s="506">
        <v>4.0999999999999996</v>
      </c>
      <c r="J24" s="476" t="s">
        <v>2</v>
      </c>
      <c r="K24" s="113" t="s">
        <v>152</v>
      </c>
      <c r="L24" s="176">
        <v>4.5</v>
      </c>
      <c r="M24" s="183">
        <v>4.13</v>
      </c>
      <c r="N24" s="221" t="s">
        <v>43</v>
      </c>
      <c r="O24" s="212" t="s">
        <v>81</v>
      </c>
      <c r="P24" s="28">
        <v>4.38</v>
      </c>
      <c r="Q24" s="57">
        <v>4.03</v>
      </c>
      <c r="R24" s="305" t="s">
        <v>2</v>
      </c>
      <c r="S24" s="308" t="s">
        <v>3</v>
      </c>
      <c r="T24" s="41">
        <v>4.33</v>
      </c>
      <c r="U24" s="201">
        <v>3.83</v>
      </c>
      <c r="V24" s="297" t="s">
        <v>34</v>
      </c>
      <c r="W24" s="212" t="s">
        <v>40</v>
      </c>
      <c r="X24" s="20">
        <v>4.3</v>
      </c>
      <c r="Y24" s="37">
        <v>4.38</v>
      </c>
    </row>
    <row r="25" spans="1:25" s="3" customFormat="1" ht="15" customHeight="1" thickBot="1" x14ac:dyDescent="0.3">
      <c r="A25" s="23">
        <v>20</v>
      </c>
      <c r="B25" s="503" t="s">
        <v>55</v>
      </c>
      <c r="C25" s="503" t="s">
        <v>106</v>
      </c>
      <c r="D25" s="886">
        <v>3.7669999999999999</v>
      </c>
      <c r="E25" s="508">
        <v>3.93</v>
      </c>
      <c r="F25" s="503" t="s">
        <v>66</v>
      </c>
      <c r="G25" s="503" t="s">
        <v>88</v>
      </c>
      <c r="H25" s="478">
        <v>4.43</v>
      </c>
      <c r="I25" s="508">
        <v>4.0999999999999996</v>
      </c>
      <c r="J25" s="481" t="s">
        <v>55</v>
      </c>
      <c r="K25" s="156" t="s">
        <v>60</v>
      </c>
      <c r="L25" s="177">
        <v>4.5</v>
      </c>
      <c r="M25" s="482">
        <v>4.13</v>
      </c>
      <c r="N25" s="223" t="s">
        <v>2</v>
      </c>
      <c r="O25" s="250" t="s">
        <v>152</v>
      </c>
      <c r="P25" s="29">
        <v>4.33</v>
      </c>
      <c r="Q25" s="58">
        <v>4.03</v>
      </c>
      <c r="R25" s="313" t="s">
        <v>66</v>
      </c>
      <c r="S25" s="232" t="s">
        <v>158</v>
      </c>
      <c r="T25" s="198">
        <v>4.3</v>
      </c>
      <c r="U25" s="203">
        <v>3.83</v>
      </c>
      <c r="V25" s="301" t="s">
        <v>66</v>
      </c>
      <c r="W25" s="232" t="s">
        <v>83</v>
      </c>
      <c r="X25" s="345">
        <v>4.3</v>
      </c>
      <c r="Y25" s="43">
        <v>4.38</v>
      </c>
    </row>
    <row r="26" spans="1:25" s="3" customFormat="1" ht="15" customHeight="1" x14ac:dyDescent="0.25">
      <c r="A26" s="24">
        <v>21</v>
      </c>
      <c r="B26" s="504" t="s">
        <v>26</v>
      </c>
      <c r="C26" s="504" t="s">
        <v>30</v>
      </c>
      <c r="D26" s="887">
        <v>3.7620000000000005</v>
      </c>
      <c r="E26" s="509">
        <v>3.93</v>
      </c>
      <c r="F26" s="504" t="s">
        <v>55</v>
      </c>
      <c r="G26" s="504" t="s">
        <v>60</v>
      </c>
      <c r="H26" s="174">
        <v>4.43</v>
      </c>
      <c r="I26" s="509">
        <v>4.0999999999999996</v>
      </c>
      <c r="J26" s="483" t="s">
        <v>34</v>
      </c>
      <c r="K26" s="193" t="s">
        <v>147</v>
      </c>
      <c r="L26" s="181">
        <v>4.5</v>
      </c>
      <c r="M26" s="182">
        <v>4.13</v>
      </c>
      <c r="N26" s="268" t="s">
        <v>66</v>
      </c>
      <c r="O26" s="236" t="s">
        <v>87</v>
      </c>
      <c r="P26" s="28">
        <v>4.33</v>
      </c>
      <c r="Q26" s="69">
        <v>4.03</v>
      </c>
      <c r="R26" s="314" t="s">
        <v>2</v>
      </c>
      <c r="S26" s="246" t="s">
        <v>20</v>
      </c>
      <c r="T26" s="41">
        <v>4.28</v>
      </c>
      <c r="U26" s="204">
        <v>3.83</v>
      </c>
      <c r="V26" s="302" t="s">
        <v>55</v>
      </c>
      <c r="W26" s="236" t="s">
        <v>63</v>
      </c>
      <c r="X26" s="346">
        <v>4.3</v>
      </c>
      <c r="Y26" s="59">
        <v>4.38</v>
      </c>
    </row>
    <row r="27" spans="1:25" s="3" customFormat="1" ht="15" customHeight="1" x14ac:dyDescent="0.25">
      <c r="A27" s="22">
        <v>22</v>
      </c>
      <c r="B27" s="812" t="s">
        <v>2</v>
      </c>
      <c r="C27" s="812" t="s">
        <v>152</v>
      </c>
      <c r="D27" s="885">
        <v>3.7392000000000003</v>
      </c>
      <c r="E27" s="655">
        <v>3.93</v>
      </c>
      <c r="F27" s="812" t="s">
        <v>43</v>
      </c>
      <c r="G27" s="502" t="s">
        <v>80</v>
      </c>
      <c r="H27" s="176">
        <v>4.43</v>
      </c>
      <c r="I27" s="507">
        <v>4.0999999999999996</v>
      </c>
      <c r="J27" s="477" t="s">
        <v>34</v>
      </c>
      <c r="K27" s="467" t="s">
        <v>93</v>
      </c>
      <c r="L27" s="175">
        <v>4.4800000000000004</v>
      </c>
      <c r="M27" s="183">
        <v>4.13</v>
      </c>
      <c r="N27" s="221" t="s">
        <v>43</v>
      </c>
      <c r="O27" s="212" t="s">
        <v>44</v>
      </c>
      <c r="P27" s="28">
        <v>4.33</v>
      </c>
      <c r="Q27" s="57">
        <v>4.03</v>
      </c>
      <c r="R27" s="305" t="s">
        <v>2</v>
      </c>
      <c r="S27" s="308" t="s">
        <v>5</v>
      </c>
      <c r="T27" s="41">
        <v>4.25</v>
      </c>
      <c r="U27" s="201">
        <v>3.83</v>
      </c>
      <c r="V27" s="297" t="s">
        <v>43</v>
      </c>
      <c r="W27" s="212" t="s">
        <v>80</v>
      </c>
      <c r="X27" s="20">
        <v>4.2</v>
      </c>
      <c r="Y27" s="37">
        <v>4.38</v>
      </c>
    </row>
    <row r="28" spans="1:25" s="3" customFormat="1" ht="15" customHeight="1" x14ac:dyDescent="0.25">
      <c r="A28" s="22">
        <v>23</v>
      </c>
      <c r="B28" s="501" t="s">
        <v>2</v>
      </c>
      <c r="C28" s="501" t="s">
        <v>13</v>
      </c>
      <c r="D28" s="884">
        <v>3.7318000000000002</v>
      </c>
      <c r="E28" s="506">
        <v>3.93</v>
      </c>
      <c r="F28" s="501" t="s">
        <v>55</v>
      </c>
      <c r="G28" s="501" t="s">
        <v>64</v>
      </c>
      <c r="H28" s="478">
        <v>4.42</v>
      </c>
      <c r="I28" s="506">
        <v>4.0999999999999996</v>
      </c>
      <c r="J28" s="480" t="s">
        <v>66</v>
      </c>
      <c r="K28" s="119" t="s">
        <v>85</v>
      </c>
      <c r="L28" s="176">
        <v>4.444</v>
      </c>
      <c r="M28" s="183">
        <v>4.13</v>
      </c>
      <c r="N28" s="211" t="s">
        <v>66</v>
      </c>
      <c r="O28" s="212" t="s">
        <v>85</v>
      </c>
      <c r="P28" s="28">
        <v>4.33</v>
      </c>
      <c r="Q28" s="57">
        <v>4.03</v>
      </c>
      <c r="R28" s="305" t="s">
        <v>43</v>
      </c>
      <c r="S28" s="307" t="s">
        <v>79</v>
      </c>
      <c r="T28" s="41">
        <v>4.22</v>
      </c>
      <c r="U28" s="201">
        <v>3.83</v>
      </c>
      <c r="V28" s="303" t="s">
        <v>34</v>
      </c>
      <c r="W28" s="212" t="s">
        <v>94</v>
      </c>
      <c r="X28" s="20">
        <v>4.0999999999999996</v>
      </c>
      <c r="Y28" s="37">
        <v>4.38</v>
      </c>
    </row>
    <row r="29" spans="1:25" s="3" customFormat="1" ht="15" customHeight="1" x14ac:dyDescent="0.25">
      <c r="A29" s="22">
        <v>24</v>
      </c>
      <c r="B29" s="501" t="s">
        <v>2</v>
      </c>
      <c r="C29" s="501" t="s">
        <v>6</v>
      </c>
      <c r="D29" s="884">
        <v>3.7273000000000001</v>
      </c>
      <c r="E29" s="506">
        <v>3.93</v>
      </c>
      <c r="F29" s="501" t="s">
        <v>26</v>
      </c>
      <c r="G29" s="501" t="s">
        <v>111</v>
      </c>
      <c r="H29" s="176">
        <v>4.41</v>
      </c>
      <c r="I29" s="506">
        <v>4.0999999999999996</v>
      </c>
      <c r="J29" s="476" t="s">
        <v>26</v>
      </c>
      <c r="K29" s="113" t="s">
        <v>96</v>
      </c>
      <c r="L29" s="176">
        <v>4.4290000000000003</v>
      </c>
      <c r="M29" s="183">
        <v>4.13</v>
      </c>
      <c r="N29" s="221" t="s">
        <v>55</v>
      </c>
      <c r="O29" s="216" t="s">
        <v>56</v>
      </c>
      <c r="P29" s="28">
        <v>4.33</v>
      </c>
      <c r="Q29" s="57">
        <v>4.03</v>
      </c>
      <c r="R29" s="312" t="s">
        <v>66</v>
      </c>
      <c r="S29" s="307" t="s">
        <v>85</v>
      </c>
      <c r="T29" s="45">
        <v>4.17</v>
      </c>
      <c r="U29" s="201">
        <v>3.83</v>
      </c>
      <c r="V29" s="297" t="s">
        <v>34</v>
      </c>
      <c r="W29" s="212" t="s">
        <v>149</v>
      </c>
      <c r="X29" s="20">
        <v>4</v>
      </c>
      <c r="Y29" s="37">
        <v>4.38</v>
      </c>
    </row>
    <row r="30" spans="1:25" s="3" customFormat="1" ht="15" customHeight="1" x14ac:dyDescent="0.25">
      <c r="A30" s="22">
        <v>25</v>
      </c>
      <c r="B30" s="501" t="s">
        <v>43</v>
      </c>
      <c r="C30" s="501" t="s">
        <v>89</v>
      </c>
      <c r="D30" s="884">
        <v>3.7067999999999994</v>
      </c>
      <c r="E30" s="506">
        <v>3.93</v>
      </c>
      <c r="F30" s="501" t="s">
        <v>0</v>
      </c>
      <c r="G30" s="501" t="s">
        <v>102</v>
      </c>
      <c r="H30" s="176">
        <v>4.41</v>
      </c>
      <c r="I30" s="506">
        <v>4.0999999999999996</v>
      </c>
      <c r="J30" s="476" t="s">
        <v>2</v>
      </c>
      <c r="K30" s="113" t="s">
        <v>7</v>
      </c>
      <c r="L30" s="176">
        <v>4.4000000000000004</v>
      </c>
      <c r="M30" s="183">
        <v>4.13</v>
      </c>
      <c r="N30" s="221" t="s">
        <v>43</v>
      </c>
      <c r="O30" s="212" t="s">
        <v>46</v>
      </c>
      <c r="P30" s="28">
        <v>4.33</v>
      </c>
      <c r="Q30" s="57">
        <v>4.03</v>
      </c>
      <c r="R30" s="305" t="s">
        <v>2</v>
      </c>
      <c r="S30" s="308" t="s">
        <v>4</v>
      </c>
      <c r="T30" s="41">
        <v>4.1500000000000004</v>
      </c>
      <c r="U30" s="201">
        <v>3.83</v>
      </c>
      <c r="V30" s="297" t="s">
        <v>26</v>
      </c>
      <c r="W30" s="247" t="s">
        <v>29</v>
      </c>
      <c r="X30" s="20">
        <v>4</v>
      </c>
      <c r="Y30" s="37">
        <v>4.38</v>
      </c>
    </row>
    <row r="31" spans="1:25" s="3" customFormat="1" ht="15" customHeight="1" x14ac:dyDescent="0.25">
      <c r="A31" s="22">
        <v>26</v>
      </c>
      <c r="B31" s="501" t="s">
        <v>66</v>
      </c>
      <c r="C31" s="501" t="s">
        <v>82</v>
      </c>
      <c r="D31" s="884">
        <v>3.6716000000000002</v>
      </c>
      <c r="E31" s="506">
        <v>3.93</v>
      </c>
      <c r="F31" s="501" t="s">
        <v>2</v>
      </c>
      <c r="G31" s="501" t="s">
        <v>20</v>
      </c>
      <c r="H31" s="176">
        <v>4.4000000000000004</v>
      </c>
      <c r="I31" s="506">
        <v>4.0999999999999996</v>
      </c>
      <c r="J31" s="476" t="s">
        <v>26</v>
      </c>
      <c r="K31" s="113" t="s">
        <v>99</v>
      </c>
      <c r="L31" s="176">
        <v>4.3849999999999998</v>
      </c>
      <c r="M31" s="183">
        <v>4.13</v>
      </c>
      <c r="N31" s="221" t="s">
        <v>43</v>
      </c>
      <c r="O31" s="212" t="s">
        <v>89</v>
      </c>
      <c r="P31" s="28">
        <v>4.32</v>
      </c>
      <c r="Q31" s="57">
        <v>4.03</v>
      </c>
      <c r="R31" s="305" t="s">
        <v>26</v>
      </c>
      <c r="S31" s="308" t="s">
        <v>29</v>
      </c>
      <c r="T31" s="41">
        <v>4.1399999999999997</v>
      </c>
      <c r="U31" s="201">
        <v>3.83</v>
      </c>
      <c r="V31" s="297" t="s">
        <v>2</v>
      </c>
      <c r="W31" s="247" t="s">
        <v>16</v>
      </c>
      <c r="X31" s="20">
        <v>4</v>
      </c>
      <c r="Y31" s="37">
        <v>4.38</v>
      </c>
    </row>
    <row r="32" spans="1:25" s="3" customFormat="1" ht="15" customHeight="1" x14ac:dyDescent="0.25">
      <c r="A32" s="22">
        <v>27</v>
      </c>
      <c r="B32" s="501" t="s">
        <v>66</v>
      </c>
      <c r="C32" s="501" t="s">
        <v>87</v>
      </c>
      <c r="D32" s="884">
        <v>3.6666999999999996</v>
      </c>
      <c r="E32" s="506">
        <v>3.93</v>
      </c>
      <c r="F32" s="501" t="s">
        <v>2</v>
      </c>
      <c r="G32" s="501" t="s">
        <v>21</v>
      </c>
      <c r="H32" s="176">
        <v>4.4000000000000004</v>
      </c>
      <c r="I32" s="506">
        <v>4.0999999999999996</v>
      </c>
      <c r="J32" s="476" t="s">
        <v>43</v>
      </c>
      <c r="K32" s="119" t="s">
        <v>80</v>
      </c>
      <c r="L32" s="176">
        <v>4.375</v>
      </c>
      <c r="M32" s="183">
        <v>4.13</v>
      </c>
      <c r="N32" s="211" t="s">
        <v>66</v>
      </c>
      <c r="O32" s="212" t="s">
        <v>86</v>
      </c>
      <c r="P32" s="28">
        <v>4.3</v>
      </c>
      <c r="Q32" s="57">
        <v>4.03</v>
      </c>
      <c r="R32" s="305" t="s">
        <v>34</v>
      </c>
      <c r="S32" s="307" t="s">
        <v>107</v>
      </c>
      <c r="T32" s="41">
        <v>4.13</v>
      </c>
      <c r="U32" s="201">
        <v>3.83</v>
      </c>
      <c r="V32" s="297" t="s">
        <v>26</v>
      </c>
      <c r="W32" s="247" t="s">
        <v>108</v>
      </c>
      <c r="X32" s="20">
        <v>4</v>
      </c>
      <c r="Y32" s="37">
        <v>4.38</v>
      </c>
    </row>
    <row r="33" spans="1:25" s="3" customFormat="1" ht="15" customHeight="1" x14ac:dyDescent="0.25">
      <c r="A33" s="22">
        <v>28</v>
      </c>
      <c r="B33" s="501" t="s">
        <v>2</v>
      </c>
      <c r="C33" s="501" t="s">
        <v>7</v>
      </c>
      <c r="D33" s="884">
        <v>3.6197000000000004</v>
      </c>
      <c r="E33" s="506">
        <v>3.93</v>
      </c>
      <c r="F33" s="501" t="s">
        <v>55</v>
      </c>
      <c r="G33" s="501" t="s">
        <v>65</v>
      </c>
      <c r="H33" s="176">
        <v>4.3899999999999997</v>
      </c>
      <c r="I33" s="506">
        <v>4.0999999999999996</v>
      </c>
      <c r="J33" s="476" t="s">
        <v>2</v>
      </c>
      <c r="K33" s="113" t="s">
        <v>16</v>
      </c>
      <c r="L33" s="176">
        <v>4.37</v>
      </c>
      <c r="M33" s="183">
        <v>4.13</v>
      </c>
      <c r="N33" s="221" t="s">
        <v>2</v>
      </c>
      <c r="O33" s="247" t="s">
        <v>9</v>
      </c>
      <c r="P33" s="28">
        <v>4.29</v>
      </c>
      <c r="Q33" s="57">
        <v>4.03</v>
      </c>
      <c r="R33" s="305" t="s">
        <v>34</v>
      </c>
      <c r="S33" s="307" t="s">
        <v>36</v>
      </c>
      <c r="T33" s="38">
        <v>4.13</v>
      </c>
      <c r="U33" s="201">
        <v>3.83</v>
      </c>
      <c r="V33" s="297" t="s">
        <v>2</v>
      </c>
      <c r="W33" s="247" t="s">
        <v>18</v>
      </c>
      <c r="X33" s="20">
        <v>4</v>
      </c>
      <c r="Y33" s="37">
        <v>4.38</v>
      </c>
    </row>
    <row r="34" spans="1:25" s="3" customFormat="1" ht="15" customHeight="1" x14ac:dyDescent="0.25">
      <c r="A34" s="22">
        <v>29</v>
      </c>
      <c r="B34" s="501" t="s">
        <v>66</v>
      </c>
      <c r="C34" s="501" t="s">
        <v>86</v>
      </c>
      <c r="D34" s="884">
        <v>3.5660000000000003</v>
      </c>
      <c r="E34" s="506">
        <v>3.93</v>
      </c>
      <c r="F34" s="501" t="s">
        <v>26</v>
      </c>
      <c r="G34" s="501" t="s">
        <v>30</v>
      </c>
      <c r="H34" s="176">
        <v>4.3600000000000003</v>
      </c>
      <c r="I34" s="506">
        <v>4.0999999999999996</v>
      </c>
      <c r="J34" s="476" t="s">
        <v>2</v>
      </c>
      <c r="K34" s="113" t="s">
        <v>153</v>
      </c>
      <c r="L34" s="176">
        <v>4.3630000000000004</v>
      </c>
      <c r="M34" s="183">
        <v>4.13</v>
      </c>
      <c r="N34" s="221" t="s">
        <v>34</v>
      </c>
      <c r="O34" s="212" t="s">
        <v>149</v>
      </c>
      <c r="P34" s="28">
        <v>4.25</v>
      </c>
      <c r="Q34" s="57">
        <v>4.03</v>
      </c>
      <c r="R34" s="305" t="s">
        <v>55</v>
      </c>
      <c r="S34" s="306" t="s">
        <v>67</v>
      </c>
      <c r="T34" s="30">
        <v>4.08</v>
      </c>
      <c r="U34" s="201">
        <v>3.83</v>
      </c>
      <c r="V34" s="297" t="s">
        <v>0</v>
      </c>
      <c r="W34" s="212" t="s">
        <v>103</v>
      </c>
      <c r="X34" s="20">
        <v>4</v>
      </c>
      <c r="Y34" s="37">
        <v>4.38</v>
      </c>
    </row>
    <row r="35" spans="1:25" s="3" customFormat="1" ht="15" customHeight="1" thickBot="1" x14ac:dyDescent="0.3">
      <c r="A35" s="466">
        <v>30</v>
      </c>
      <c r="B35" s="812" t="s">
        <v>66</v>
      </c>
      <c r="C35" s="812" t="s">
        <v>142</v>
      </c>
      <c r="D35" s="885">
        <v>3.5478000000000005</v>
      </c>
      <c r="E35" s="655">
        <v>3.93</v>
      </c>
      <c r="F35" s="812" t="s">
        <v>2</v>
      </c>
      <c r="G35" s="502" t="s">
        <v>24</v>
      </c>
      <c r="H35" s="179">
        <v>4.3600000000000003</v>
      </c>
      <c r="I35" s="507">
        <v>4.0999999999999996</v>
      </c>
      <c r="J35" s="477" t="s">
        <v>55</v>
      </c>
      <c r="K35" s="484" t="s">
        <v>67</v>
      </c>
      <c r="L35" s="478">
        <v>4.3330000000000002</v>
      </c>
      <c r="M35" s="184">
        <v>4.13</v>
      </c>
      <c r="N35" s="218" t="s">
        <v>26</v>
      </c>
      <c r="O35" s="292" t="s">
        <v>30</v>
      </c>
      <c r="P35" s="31">
        <v>4.25</v>
      </c>
      <c r="Q35" s="289">
        <v>4.03</v>
      </c>
      <c r="R35" s="315" t="s">
        <v>66</v>
      </c>
      <c r="S35" s="311" t="s">
        <v>82</v>
      </c>
      <c r="T35" s="63">
        <v>4.0599999999999996</v>
      </c>
      <c r="U35" s="202">
        <v>3.83</v>
      </c>
      <c r="V35" s="299" t="s">
        <v>55</v>
      </c>
      <c r="W35" s="288" t="s">
        <v>62</v>
      </c>
      <c r="X35" s="343">
        <v>3.8</v>
      </c>
      <c r="Y35" s="43">
        <v>4.38</v>
      </c>
    </row>
    <row r="36" spans="1:25" s="3" customFormat="1" ht="15" customHeight="1" x14ac:dyDescent="0.25">
      <c r="A36" s="21">
        <v>31</v>
      </c>
      <c r="B36" s="500" t="s">
        <v>43</v>
      </c>
      <c r="C36" s="500" t="s">
        <v>48</v>
      </c>
      <c r="D36" s="883">
        <v>3.3819999999999997</v>
      </c>
      <c r="E36" s="499">
        <v>3.93</v>
      </c>
      <c r="F36" s="500" t="s">
        <v>2</v>
      </c>
      <c r="G36" s="500" t="s">
        <v>152</v>
      </c>
      <c r="H36" s="180">
        <v>4.33</v>
      </c>
      <c r="I36" s="499">
        <v>4.0999999999999996</v>
      </c>
      <c r="J36" s="475" t="s">
        <v>26</v>
      </c>
      <c r="K36" s="133" t="s">
        <v>32</v>
      </c>
      <c r="L36" s="174">
        <v>4.3330000000000002</v>
      </c>
      <c r="M36" s="185">
        <v>4.13</v>
      </c>
      <c r="N36" s="219" t="s">
        <v>34</v>
      </c>
      <c r="O36" s="208" t="s">
        <v>93</v>
      </c>
      <c r="P36" s="65">
        <v>4.21</v>
      </c>
      <c r="Q36" s="66">
        <v>4.03</v>
      </c>
      <c r="R36" s="304" t="s">
        <v>43</v>
      </c>
      <c r="S36" s="251" t="s">
        <v>156</v>
      </c>
      <c r="T36" s="72">
        <v>4.0599999999999996</v>
      </c>
      <c r="U36" s="200">
        <v>3.83</v>
      </c>
      <c r="V36" s="304" t="s">
        <v>26</v>
      </c>
      <c r="W36" s="248" t="s">
        <v>32</v>
      </c>
      <c r="X36" s="342">
        <v>3.8</v>
      </c>
      <c r="Y36" s="35">
        <v>4.38</v>
      </c>
    </row>
    <row r="37" spans="1:25" s="3" customFormat="1" ht="15" customHeight="1" x14ac:dyDescent="0.25">
      <c r="A37" s="22">
        <v>32</v>
      </c>
      <c r="B37" s="501" t="s">
        <v>2</v>
      </c>
      <c r="C37" s="501" t="s">
        <v>20</v>
      </c>
      <c r="D37" s="884">
        <v>3.3334000000000001</v>
      </c>
      <c r="E37" s="506">
        <v>3.93</v>
      </c>
      <c r="F37" s="501" t="s">
        <v>66</v>
      </c>
      <c r="G37" s="501" t="s">
        <v>83</v>
      </c>
      <c r="H37" s="176">
        <v>4.33</v>
      </c>
      <c r="I37" s="506">
        <v>4.0999999999999996</v>
      </c>
      <c r="J37" s="480" t="s">
        <v>66</v>
      </c>
      <c r="K37" s="119" t="s">
        <v>82</v>
      </c>
      <c r="L37" s="176">
        <v>4.32</v>
      </c>
      <c r="M37" s="183">
        <v>4.13</v>
      </c>
      <c r="N37" s="221" t="s">
        <v>2</v>
      </c>
      <c r="O37" s="247" t="s">
        <v>153</v>
      </c>
      <c r="P37" s="28">
        <v>4.21</v>
      </c>
      <c r="Q37" s="57">
        <v>4.03</v>
      </c>
      <c r="R37" s="305" t="s">
        <v>43</v>
      </c>
      <c r="S37" s="307" t="s">
        <v>89</v>
      </c>
      <c r="T37" s="45">
        <v>4.04</v>
      </c>
      <c r="U37" s="201">
        <v>3.83</v>
      </c>
      <c r="V37" s="305" t="s">
        <v>43</v>
      </c>
      <c r="W37" s="307" t="s">
        <v>77</v>
      </c>
      <c r="X37" s="346">
        <v>3.5</v>
      </c>
      <c r="Y37" s="37">
        <v>4.38</v>
      </c>
    </row>
    <row r="38" spans="1:25" s="3" customFormat="1" ht="15" customHeight="1" x14ac:dyDescent="0.25">
      <c r="A38" s="22">
        <v>33</v>
      </c>
      <c r="B38" s="501" t="s">
        <v>26</v>
      </c>
      <c r="C38" s="501" t="s">
        <v>99</v>
      </c>
      <c r="D38" s="884">
        <v>3.2935000000000003</v>
      </c>
      <c r="E38" s="506">
        <v>3.93</v>
      </c>
      <c r="F38" s="501" t="s">
        <v>2</v>
      </c>
      <c r="G38" s="501" t="s">
        <v>17</v>
      </c>
      <c r="H38" s="176">
        <v>4.33</v>
      </c>
      <c r="I38" s="506">
        <v>4.0999999999999996</v>
      </c>
      <c r="J38" s="476" t="s">
        <v>2</v>
      </c>
      <c r="K38" s="113" t="s">
        <v>17</v>
      </c>
      <c r="L38" s="176">
        <v>4.3</v>
      </c>
      <c r="M38" s="183">
        <v>4.13</v>
      </c>
      <c r="N38" s="221" t="s">
        <v>26</v>
      </c>
      <c r="O38" s="247" t="s">
        <v>111</v>
      </c>
      <c r="P38" s="28">
        <v>4.21</v>
      </c>
      <c r="Q38" s="57">
        <v>4.03</v>
      </c>
      <c r="R38" s="305" t="s">
        <v>2</v>
      </c>
      <c r="S38" s="308" t="s">
        <v>9</v>
      </c>
      <c r="T38" s="38">
        <v>4</v>
      </c>
      <c r="U38" s="201">
        <v>3.83</v>
      </c>
      <c r="V38" s="305" t="s">
        <v>2</v>
      </c>
      <c r="W38" s="308" t="s">
        <v>15</v>
      </c>
      <c r="X38" s="20">
        <v>3</v>
      </c>
      <c r="Y38" s="37">
        <v>4.38</v>
      </c>
    </row>
    <row r="39" spans="1:25" s="3" customFormat="1" ht="15" customHeight="1" x14ac:dyDescent="0.25">
      <c r="A39" s="22">
        <v>34</v>
      </c>
      <c r="B39" s="501" t="s">
        <v>66</v>
      </c>
      <c r="C39" s="501" t="s">
        <v>83</v>
      </c>
      <c r="D39" s="884">
        <v>3.2631999999999994</v>
      </c>
      <c r="E39" s="506">
        <v>3.93</v>
      </c>
      <c r="F39" s="501" t="s">
        <v>43</v>
      </c>
      <c r="G39" s="501" t="s">
        <v>45</v>
      </c>
      <c r="H39" s="176">
        <v>4.33</v>
      </c>
      <c r="I39" s="506">
        <v>4.0999999999999996</v>
      </c>
      <c r="J39" s="476" t="s">
        <v>43</v>
      </c>
      <c r="K39" s="110" t="s">
        <v>146</v>
      </c>
      <c r="L39" s="176">
        <v>4.2629999999999999</v>
      </c>
      <c r="M39" s="183">
        <v>4.13</v>
      </c>
      <c r="N39" s="221" t="s">
        <v>34</v>
      </c>
      <c r="O39" s="212" t="s">
        <v>107</v>
      </c>
      <c r="P39" s="28">
        <v>4.1900000000000004</v>
      </c>
      <c r="Q39" s="57">
        <v>4.03</v>
      </c>
      <c r="R39" s="305" t="s">
        <v>26</v>
      </c>
      <c r="S39" s="308" t="s">
        <v>31</v>
      </c>
      <c r="T39" s="38">
        <v>4</v>
      </c>
      <c r="U39" s="201">
        <v>3.83</v>
      </c>
      <c r="V39" s="312"/>
      <c r="W39" s="188"/>
      <c r="X39" s="20"/>
      <c r="Y39" s="37"/>
    </row>
    <row r="40" spans="1:25" s="3" customFormat="1" ht="15" customHeight="1" x14ac:dyDescent="0.25">
      <c r="A40" s="22">
        <v>35</v>
      </c>
      <c r="B40" s="501" t="s">
        <v>55</v>
      </c>
      <c r="C40" s="501" t="s">
        <v>58</v>
      </c>
      <c r="D40" s="884">
        <v>3.1903999999999995</v>
      </c>
      <c r="E40" s="506">
        <v>3.93</v>
      </c>
      <c r="F40" s="501" t="s">
        <v>2</v>
      </c>
      <c r="G40" s="501" t="s">
        <v>161</v>
      </c>
      <c r="H40" s="176">
        <v>4.33</v>
      </c>
      <c r="I40" s="506">
        <v>4.0999999999999996</v>
      </c>
      <c r="J40" s="476" t="s">
        <v>34</v>
      </c>
      <c r="K40" s="119" t="s">
        <v>40</v>
      </c>
      <c r="L40" s="175">
        <v>4.25</v>
      </c>
      <c r="M40" s="183">
        <v>4.13</v>
      </c>
      <c r="N40" s="221" t="s">
        <v>26</v>
      </c>
      <c r="O40" s="247" t="s">
        <v>97</v>
      </c>
      <c r="P40" s="28">
        <v>4.17</v>
      </c>
      <c r="Q40" s="57">
        <v>4.03</v>
      </c>
      <c r="R40" s="305" t="s">
        <v>43</v>
      </c>
      <c r="S40" s="307" t="s">
        <v>42</v>
      </c>
      <c r="T40" s="38">
        <v>4</v>
      </c>
      <c r="U40" s="201">
        <v>3.83</v>
      </c>
      <c r="V40" s="312"/>
      <c r="W40" s="188"/>
      <c r="X40" s="20"/>
      <c r="Y40" s="37"/>
    </row>
    <row r="41" spans="1:25" s="3" customFormat="1" ht="15" customHeight="1" x14ac:dyDescent="0.25">
      <c r="A41" s="22">
        <v>36</v>
      </c>
      <c r="B41" s="501" t="s">
        <v>34</v>
      </c>
      <c r="C41" s="501" t="s">
        <v>74</v>
      </c>
      <c r="D41" s="884">
        <v>3.1902000000000004</v>
      </c>
      <c r="E41" s="506">
        <v>3.93</v>
      </c>
      <c r="F41" s="501" t="s">
        <v>34</v>
      </c>
      <c r="G41" s="501" t="s">
        <v>93</v>
      </c>
      <c r="H41" s="175">
        <v>4.29</v>
      </c>
      <c r="I41" s="506">
        <v>4.0999999999999996</v>
      </c>
      <c r="J41" s="476" t="s">
        <v>0</v>
      </c>
      <c r="K41" s="119" t="s">
        <v>102</v>
      </c>
      <c r="L41" s="176">
        <v>4.25</v>
      </c>
      <c r="M41" s="183">
        <v>4.13</v>
      </c>
      <c r="N41" s="221" t="s">
        <v>26</v>
      </c>
      <c r="O41" s="247" t="s">
        <v>95</v>
      </c>
      <c r="P41" s="28">
        <v>4.17</v>
      </c>
      <c r="Q41" s="57">
        <v>4.03</v>
      </c>
      <c r="R41" s="305" t="s">
        <v>43</v>
      </c>
      <c r="S41" s="307" t="s">
        <v>47</v>
      </c>
      <c r="T41" s="38">
        <v>4</v>
      </c>
      <c r="U41" s="201">
        <v>3.83</v>
      </c>
      <c r="V41" s="312"/>
      <c r="W41" s="188"/>
      <c r="X41" s="20"/>
      <c r="Y41" s="37"/>
    </row>
    <row r="42" spans="1:25" s="3" customFormat="1" ht="15" customHeight="1" x14ac:dyDescent="0.25">
      <c r="A42" s="22">
        <v>37</v>
      </c>
      <c r="B42" s="501" t="s">
        <v>2</v>
      </c>
      <c r="C42" s="501" t="s">
        <v>1</v>
      </c>
      <c r="D42" s="884">
        <v>3.1304000000000003</v>
      </c>
      <c r="E42" s="506">
        <v>3.93</v>
      </c>
      <c r="F42" s="501" t="s">
        <v>66</v>
      </c>
      <c r="G42" s="501" t="s">
        <v>84</v>
      </c>
      <c r="H42" s="176">
        <v>4.29</v>
      </c>
      <c r="I42" s="506">
        <v>4.0999999999999996</v>
      </c>
      <c r="J42" s="476" t="s">
        <v>34</v>
      </c>
      <c r="K42" s="119" t="s">
        <v>92</v>
      </c>
      <c r="L42" s="175">
        <v>4.25</v>
      </c>
      <c r="M42" s="183">
        <v>4.13</v>
      </c>
      <c r="N42" s="221" t="s">
        <v>2</v>
      </c>
      <c r="O42" s="247" t="s">
        <v>3</v>
      </c>
      <c r="P42" s="28">
        <v>4.17</v>
      </c>
      <c r="Q42" s="57">
        <v>4.03</v>
      </c>
      <c r="R42" s="305" t="s">
        <v>2</v>
      </c>
      <c r="S42" s="308" t="s">
        <v>6</v>
      </c>
      <c r="T42" s="38">
        <v>4</v>
      </c>
      <c r="U42" s="201">
        <v>3.83</v>
      </c>
      <c r="V42" s="305"/>
      <c r="W42" s="188"/>
      <c r="X42" s="20"/>
      <c r="Y42" s="37"/>
    </row>
    <row r="43" spans="1:25" s="3" customFormat="1" ht="15" customHeight="1" x14ac:dyDescent="0.25">
      <c r="A43" s="22">
        <v>38</v>
      </c>
      <c r="B43" s="504" t="s">
        <v>0</v>
      </c>
      <c r="C43" s="504" t="s">
        <v>70</v>
      </c>
      <c r="D43" s="887">
        <v>3.0554999999999994</v>
      </c>
      <c r="E43" s="509">
        <v>3.93</v>
      </c>
      <c r="F43" s="504" t="s">
        <v>43</v>
      </c>
      <c r="G43" s="504" t="s">
        <v>81</v>
      </c>
      <c r="H43" s="176">
        <v>4.29</v>
      </c>
      <c r="I43" s="509">
        <v>4.0999999999999996</v>
      </c>
      <c r="J43" s="485" t="s">
        <v>66</v>
      </c>
      <c r="K43" s="125" t="s">
        <v>87</v>
      </c>
      <c r="L43" s="180">
        <v>4.2220000000000004</v>
      </c>
      <c r="M43" s="183">
        <v>4.13</v>
      </c>
      <c r="N43" s="221" t="s">
        <v>26</v>
      </c>
      <c r="O43" s="247" t="s">
        <v>27</v>
      </c>
      <c r="P43" s="28">
        <v>4.1399999999999997</v>
      </c>
      <c r="Q43" s="57">
        <v>4.03</v>
      </c>
      <c r="R43" s="305" t="s">
        <v>43</v>
      </c>
      <c r="S43" s="307" t="s">
        <v>77</v>
      </c>
      <c r="T43" s="38">
        <v>4</v>
      </c>
      <c r="U43" s="201">
        <v>3.83</v>
      </c>
      <c r="V43" s="305"/>
      <c r="W43" s="262"/>
      <c r="X43" s="20"/>
      <c r="Y43" s="37"/>
    </row>
    <row r="44" spans="1:25" s="3" customFormat="1" ht="15" customHeight="1" x14ac:dyDescent="0.25">
      <c r="A44" s="22">
        <v>39</v>
      </c>
      <c r="B44" s="501" t="s">
        <v>2</v>
      </c>
      <c r="C44" s="501" t="s">
        <v>164</v>
      </c>
      <c r="D44" s="884">
        <v>3</v>
      </c>
      <c r="E44" s="506">
        <v>3.93</v>
      </c>
      <c r="F44" s="501" t="s">
        <v>26</v>
      </c>
      <c r="G44" s="501" t="s">
        <v>98</v>
      </c>
      <c r="H44" s="180">
        <v>4.25</v>
      </c>
      <c r="I44" s="506">
        <v>4.0999999999999996</v>
      </c>
      <c r="J44" s="476" t="s">
        <v>26</v>
      </c>
      <c r="K44" s="113" t="s">
        <v>100</v>
      </c>
      <c r="L44" s="176">
        <v>4.2220000000000004</v>
      </c>
      <c r="M44" s="183">
        <v>4.13</v>
      </c>
      <c r="N44" s="221" t="s">
        <v>2</v>
      </c>
      <c r="O44" s="247" t="s">
        <v>16</v>
      </c>
      <c r="P44" s="28">
        <v>4.1100000000000003</v>
      </c>
      <c r="Q44" s="57">
        <v>4.03</v>
      </c>
      <c r="R44" s="305" t="s">
        <v>43</v>
      </c>
      <c r="S44" s="307" t="s">
        <v>48</v>
      </c>
      <c r="T44" s="30">
        <v>4</v>
      </c>
      <c r="U44" s="201">
        <v>3.83</v>
      </c>
      <c r="V44" s="305"/>
      <c r="W44" s="261"/>
      <c r="X44" s="20"/>
      <c r="Y44" s="37"/>
    </row>
    <row r="45" spans="1:25" s="3" customFormat="1" ht="15" customHeight="1" thickBot="1" x14ac:dyDescent="0.3">
      <c r="A45" s="23">
        <v>40</v>
      </c>
      <c r="B45" s="505" t="s">
        <v>66</v>
      </c>
      <c r="C45" s="505" t="s">
        <v>84</v>
      </c>
      <c r="D45" s="811"/>
      <c r="E45" s="510">
        <v>3.93</v>
      </c>
      <c r="F45" s="505" t="s">
        <v>0</v>
      </c>
      <c r="G45" s="505" t="s">
        <v>143</v>
      </c>
      <c r="H45" s="179">
        <v>4.2300000000000004</v>
      </c>
      <c r="I45" s="510">
        <v>4.0999999999999996</v>
      </c>
      <c r="J45" s="486" t="s">
        <v>55</v>
      </c>
      <c r="K45" s="131" t="s">
        <v>63</v>
      </c>
      <c r="L45" s="179">
        <v>4.2</v>
      </c>
      <c r="M45" s="482">
        <v>4.13</v>
      </c>
      <c r="N45" s="260" t="s">
        <v>66</v>
      </c>
      <c r="O45" s="232" t="s">
        <v>158</v>
      </c>
      <c r="P45" s="86">
        <v>4.1100000000000003</v>
      </c>
      <c r="Q45" s="58">
        <v>4.03</v>
      </c>
      <c r="R45" s="316" t="s">
        <v>43</v>
      </c>
      <c r="S45" s="232" t="s">
        <v>78</v>
      </c>
      <c r="T45" s="42">
        <v>4</v>
      </c>
      <c r="U45" s="203">
        <v>3.83</v>
      </c>
      <c r="V45" s="316"/>
      <c r="W45" s="276"/>
      <c r="X45" s="345"/>
      <c r="Y45" s="43"/>
    </row>
    <row r="46" spans="1:25" s="3" customFormat="1" ht="15" customHeight="1" x14ac:dyDescent="0.25">
      <c r="A46" s="21">
        <v>41</v>
      </c>
      <c r="B46" s="500" t="s">
        <v>66</v>
      </c>
      <c r="C46" s="500" t="s">
        <v>88</v>
      </c>
      <c r="D46" s="153"/>
      <c r="E46" s="499">
        <v>3.93</v>
      </c>
      <c r="F46" s="500" t="s">
        <v>2</v>
      </c>
      <c r="G46" s="500" t="s">
        <v>4</v>
      </c>
      <c r="H46" s="174">
        <v>4.21</v>
      </c>
      <c r="I46" s="499">
        <v>4.0999999999999996</v>
      </c>
      <c r="J46" s="483" t="s">
        <v>43</v>
      </c>
      <c r="K46" s="125" t="s">
        <v>42</v>
      </c>
      <c r="L46" s="180">
        <v>4.2</v>
      </c>
      <c r="M46" s="182">
        <v>4.13</v>
      </c>
      <c r="N46" s="226" t="s">
        <v>55</v>
      </c>
      <c r="O46" s="227" t="s">
        <v>67</v>
      </c>
      <c r="P46" s="45">
        <v>4.1100000000000003</v>
      </c>
      <c r="Q46" s="69">
        <v>4.03</v>
      </c>
      <c r="R46" s="314" t="s">
        <v>43</v>
      </c>
      <c r="S46" s="236" t="s">
        <v>46</v>
      </c>
      <c r="T46" s="41">
        <v>4</v>
      </c>
      <c r="U46" s="204">
        <v>3.83</v>
      </c>
      <c r="V46" s="302"/>
      <c r="W46" s="324"/>
      <c r="X46" s="346"/>
      <c r="Y46" s="59"/>
    </row>
    <row r="47" spans="1:25" s="3" customFormat="1" ht="15" customHeight="1" x14ac:dyDescent="0.25">
      <c r="A47" s="22">
        <v>42</v>
      </c>
      <c r="B47" s="501" t="s">
        <v>66</v>
      </c>
      <c r="C47" s="501" t="s">
        <v>85</v>
      </c>
      <c r="D47" s="154"/>
      <c r="E47" s="506">
        <v>3.93</v>
      </c>
      <c r="F47" s="501" t="s">
        <v>66</v>
      </c>
      <c r="G47" s="501" t="s">
        <v>85</v>
      </c>
      <c r="H47" s="176">
        <v>4.2</v>
      </c>
      <c r="I47" s="506">
        <v>4.0999999999999996</v>
      </c>
      <c r="J47" s="476" t="s">
        <v>55</v>
      </c>
      <c r="K47" s="126" t="s">
        <v>64</v>
      </c>
      <c r="L47" s="176">
        <v>4.1760000000000002</v>
      </c>
      <c r="M47" s="183">
        <v>4.13</v>
      </c>
      <c r="N47" s="221" t="s">
        <v>26</v>
      </c>
      <c r="O47" s="247" t="s">
        <v>28</v>
      </c>
      <c r="P47" s="30">
        <v>4.1100000000000003</v>
      </c>
      <c r="Q47" s="57">
        <v>4.03</v>
      </c>
      <c r="R47" s="305" t="s">
        <v>43</v>
      </c>
      <c r="S47" s="307" t="s">
        <v>51</v>
      </c>
      <c r="T47" s="38">
        <v>4</v>
      </c>
      <c r="U47" s="201">
        <v>3.83</v>
      </c>
      <c r="V47" s="297"/>
      <c r="W47" s="261"/>
      <c r="X47" s="20"/>
      <c r="Y47" s="37"/>
    </row>
    <row r="48" spans="1:25" s="3" customFormat="1" ht="15" customHeight="1" x14ac:dyDescent="0.25">
      <c r="A48" s="22">
        <v>43</v>
      </c>
      <c r="B48" s="501" t="s">
        <v>55</v>
      </c>
      <c r="C48" s="501" t="s">
        <v>62</v>
      </c>
      <c r="D48" s="154"/>
      <c r="E48" s="506">
        <v>3.93</v>
      </c>
      <c r="F48" s="501" t="s">
        <v>43</v>
      </c>
      <c r="G48" s="501" t="s">
        <v>53</v>
      </c>
      <c r="H48" s="176">
        <v>4.2</v>
      </c>
      <c r="I48" s="506">
        <v>4.0999999999999996</v>
      </c>
      <c r="J48" s="476" t="s">
        <v>2</v>
      </c>
      <c r="K48" s="113" t="s">
        <v>4</v>
      </c>
      <c r="L48" s="176">
        <v>4.1660000000000004</v>
      </c>
      <c r="M48" s="183">
        <v>4.13</v>
      </c>
      <c r="N48" s="221" t="s">
        <v>2</v>
      </c>
      <c r="O48" s="247" t="s">
        <v>18</v>
      </c>
      <c r="P48" s="30">
        <v>4.1100000000000003</v>
      </c>
      <c r="Q48" s="57">
        <v>4.03</v>
      </c>
      <c r="R48" s="305" t="s">
        <v>34</v>
      </c>
      <c r="S48" s="307" t="s">
        <v>74</v>
      </c>
      <c r="T48" s="38">
        <v>4</v>
      </c>
      <c r="U48" s="201">
        <v>3.83</v>
      </c>
      <c r="V48" s="297"/>
      <c r="W48" s="261"/>
      <c r="X48" s="20"/>
      <c r="Y48" s="37"/>
    </row>
    <row r="49" spans="1:25" s="3" customFormat="1" ht="15" customHeight="1" x14ac:dyDescent="0.25">
      <c r="A49" s="22">
        <v>44</v>
      </c>
      <c r="B49" s="501" t="s">
        <v>55</v>
      </c>
      <c r="C49" s="501" t="s">
        <v>60</v>
      </c>
      <c r="D49" s="154"/>
      <c r="E49" s="506">
        <v>3.93</v>
      </c>
      <c r="F49" s="501" t="s">
        <v>2</v>
      </c>
      <c r="G49" s="501" t="s">
        <v>15</v>
      </c>
      <c r="H49" s="176">
        <v>4.2</v>
      </c>
      <c r="I49" s="506">
        <v>4.0999999999999996</v>
      </c>
      <c r="J49" s="476" t="s">
        <v>2</v>
      </c>
      <c r="K49" s="113" t="s">
        <v>18</v>
      </c>
      <c r="L49" s="176">
        <v>4.1429999999999998</v>
      </c>
      <c r="M49" s="183">
        <v>4.13</v>
      </c>
      <c r="N49" s="211" t="s">
        <v>66</v>
      </c>
      <c r="O49" s="212" t="s">
        <v>83</v>
      </c>
      <c r="P49" s="30">
        <v>4.0999999999999996</v>
      </c>
      <c r="Q49" s="57">
        <v>4.03</v>
      </c>
      <c r="R49" s="317" t="s">
        <v>34</v>
      </c>
      <c r="S49" s="307" t="s">
        <v>94</v>
      </c>
      <c r="T49" s="38">
        <v>3.92</v>
      </c>
      <c r="U49" s="201">
        <v>3.83</v>
      </c>
      <c r="V49" s="297"/>
      <c r="W49" s="261"/>
      <c r="X49" s="20"/>
      <c r="Y49" s="37"/>
    </row>
    <row r="50" spans="1:25" s="3" customFormat="1" ht="15" customHeight="1" x14ac:dyDescent="0.25">
      <c r="A50" s="22">
        <v>45</v>
      </c>
      <c r="B50" s="501" t="s">
        <v>55</v>
      </c>
      <c r="C50" s="501" t="s">
        <v>63</v>
      </c>
      <c r="D50" s="154"/>
      <c r="E50" s="506">
        <v>3.93</v>
      </c>
      <c r="F50" s="501" t="s">
        <v>34</v>
      </c>
      <c r="G50" s="501" t="s">
        <v>40</v>
      </c>
      <c r="H50" s="175">
        <v>4.1900000000000004</v>
      </c>
      <c r="I50" s="506">
        <v>4.0999999999999996</v>
      </c>
      <c r="J50" s="476" t="s">
        <v>55</v>
      </c>
      <c r="K50" s="119" t="s">
        <v>62</v>
      </c>
      <c r="L50" s="176">
        <v>4.1428571428571432</v>
      </c>
      <c r="M50" s="183">
        <v>4.13</v>
      </c>
      <c r="N50" s="211" t="s">
        <v>66</v>
      </c>
      <c r="O50" s="212" t="s">
        <v>82</v>
      </c>
      <c r="P50" s="30">
        <v>4.08</v>
      </c>
      <c r="Q50" s="57">
        <v>4.03</v>
      </c>
      <c r="R50" s="305" t="s">
        <v>34</v>
      </c>
      <c r="S50" s="307" t="s">
        <v>93</v>
      </c>
      <c r="T50" s="38">
        <v>3.9</v>
      </c>
      <c r="U50" s="201">
        <v>3.83</v>
      </c>
      <c r="V50" s="297"/>
      <c r="W50" s="16"/>
      <c r="X50" s="20"/>
      <c r="Y50" s="37"/>
    </row>
    <row r="51" spans="1:25" s="3" customFormat="1" ht="15" customHeight="1" x14ac:dyDescent="0.25">
      <c r="A51" s="22">
        <v>46</v>
      </c>
      <c r="B51" s="501" t="s">
        <v>55</v>
      </c>
      <c r="C51" s="501" t="s">
        <v>67</v>
      </c>
      <c r="D51" s="154"/>
      <c r="E51" s="506">
        <v>3.93</v>
      </c>
      <c r="F51" s="501" t="s">
        <v>34</v>
      </c>
      <c r="G51" s="501" t="s">
        <v>149</v>
      </c>
      <c r="H51" s="175">
        <v>4.17</v>
      </c>
      <c r="I51" s="506">
        <v>4.0999999999999996</v>
      </c>
      <c r="J51" s="476" t="s">
        <v>2</v>
      </c>
      <c r="K51" s="113" t="s">
        <v>19</v>
      </c>
      <c r="L51" s="176">
        <v>4.125</v>
      </c>
      <c r="M51" s="183">
        <v>4.13</v>
      </c>
      <c r="N51" s="221" t="s">
        <v>2</v>
      </c>
      <c r="O51" s="247" t="s">
        <v>4</v>
      </c>
      <c r="P51" s="30">
        <v>4.08</v>
      </c>
      <c r="Q51" s="57">
        <v>4.03</v>
      </c>
      <c r="R51" s="312" t="s">
        <v>66</v>
      </c>
      <c r="S51" s="307" t="s">
        <v>87</v>
      </c>
      <c r="T51" s="30">
        <v>3.9</v>
      </c>
      <c r="U51" s="201">
        <v>3.83</v>
      </c>
      <c r="V51" s="297"/>
      <c r="W51" s="261"/>
      <c r="X51" s="20"/>
      <c r="Y51" s="37"/>
    </row>
    <row r="52" spans="1:25" s="3" customFormat="1" ht="15" customHeight="1" x14ac:dyDescent="0.25">
      <c r="A52" s="22">
        <v>47</v>
      </c>
      <c r="B52" s="501" t="s">
        <v>55</v>
      </c>
      <c r="C52" s="501" t="s">
        <v>61</v>
      </c>
      <c r="D52" s="154"/>
      <c r="E52" s="506">
        <v>3.93</v>
      </c>
      <c r="F52" s="501" t="s">
        <v>2</v>
      </c>
      <c r="G52" s="501" t="s">
        <v>154</v>
      </c>
      <c r="H52" s="176">
        <v>4.1500000000000004</v>
      </c>
      <c r="I52" s="506">
        <v>4.0999999999999996</v>
      </c>
      <c r="J52" s="476" t="s">
        <v>26</v>
      </c>
      <c r="K52" s="113" t="s">
        <v>28</v>
      </c>
      <c r="L52" s="176">
        <v>4.125</v>
      </c>
      <c r="M52" s="183">
        <v>4.13</v>
      </c>
      <c r="N52" s="221" t="s">
        <v>26</v>
      </c>
      <c r="O52" s="247" t="s">
        <v>32</v>
      </c>
      <c r="P52" s="30">
        <v>4.08</v>
      </c>
      <c r="Q52" s="57">
        <v>4.03</v>
      </c>
      <c r="R52" s="305" t="s">
        <v>2</v>
      </c>
      <c r="S52" s="308" t="s">
        <v>151</v>
      </c>
      <c r="T52" s="38">
        <v>3.89</v>
      </c>
      <c r="U52" s="201">
        <v>3.83</v>
      </c>
      <c r="V52" s="297"/>
      <c r="W52" s="261"/>
      <c r="X52" s="20"/>
      <c r="Y52" s="37"/>
    </row>
    <row r="53" spans="1:25" s="3" customFormat="1" ht="15" customHeight="1" x14ac:dyDescent="0.25">
      <c r="A53" s="22">
        <v>48</v>
      </c>
      <c r="B53" s="501" t="s">
        <v>55</v>
      </c>
      <c r="C53" s="501" t="s">
        <v>59</v>
      </c>
      <c r="D53" s="154"/>
      <c r="E53" s="506">
        <v>3.93</v>
      </c>
      <c r="F53" s="501" t="s">
        <v>26</v>
      </c>
      <c r="G53" s="501" t="s">
        <v>97</v>
      </c>
      <c r="H53" s="176">
        <v>4.1399999999999997</v>
      </c>
      <c r="I53" s="506">
        <v>4.0999999999999996</v>
      </c>
      <c r="J53" s="476" t="s">
        <v>43</v>
      </c>
      <c r="K53" s="119" t="s">
        <v>44</v>
      </c>
      <c r="L53" s="176">
        <v>4.1109999999999998</v>
      </c>
      <c r="M53" s="183">
        <v>4.13</v>
      </c>
      <c r="N53" s="221" t="s">
        <v>0</v>
      </c>
      <c r="O53" s="212" t="s">
        <v>103</v>
      </c>
      <c r="P53" s="30">
        <v>4.05</v>
      </c>
      <c r="Q53" s="57">
        <v>4.03</v>
      </c>
      <c r="R53" s="305" t="s">
        <v>2</v>
      </c>
      <c r="S53" s="308" t="s">
        <v>12</v>
      </c>
      <c r="T53" s="38">
        <v>3.89</v>
      </c>
      <c r="U53" s="201">
        <v>3.83</v>
      </c>
      <c r="V53" s="297"/>
      <c r="W53" s="188"/>
      <c r="X53" s="20"/>
      <c r="Y53" s="37"/>
    </row>
    <row r="54" spans="1:25" s="3" customFormat="1" ht="15" customHeight="1" x14ac:dyDescent="0.25">
      <c r="A54" s="22">
        <v>49</v>
      </c>
      <c r="B54" s="501" t="s">
        <v>55</v>
      </c>
      <c r="C54" s="501" t="s">
        <v>56</v>
      </c>
      <c r="D54" s="154"/>
      <c r="E54" s="506">
        <v>3.93</v>
      </c>
      <c r="F54" s="501" t="s">
        <v>0</v>
      </c>
      <c r="G54" s="501" t="s">
        <v>101</v>
      </c>
      <c r="H54" s="176">
        <v>4.1399999999999997</v>
      </c>
      <c r="I54" s="506">
        <v>4.0999999999999996</v>
      </c>
      <c r="J54" s="476" t="s">
        <v>2</v>
      </c>
      <c r="K54" s="190" t="s">
        <v>155</v>
      </c>
      <c r="L54" s="487">
        <v>4.0999999999999996</v>
      </c>
      <c r="M54" s="183">
        <v>4.13</v>
      </c>
      <c r="N54" s="221" t="s">
        <v>2</v>
      </c>
      <c r="O54" s="247" t="s">
        <v>19</v>
      </c>
      <c r="P54" s="30">
        <v>4</v>
      </c>
      <c r="Q54" s="57">
        <v>4.03</v>
      </c>
      <c r="R54" s="305" t="s">
        <v>55</v>
      </c>
      <c r="S54" s="293" t="s">
        <v>64</v>
      </c>
      <c r="T54" s="30">
        <v>3.88</v>
      </c>
      <c r="U54" s="201">
        <v>3.83</v>
      </c>
      <c r="V54" s="297"/>
      <c r="W54" s="188"/>
      <c r="X54" s="20"/>
      <c r="Y54" s="37"/>
    </row>
    <row r="55" spans="1:25" s="3" customFormat="1" ht="15" customHeight="1" thickBot="1" x14ac:dyDescent="0.3">
      <c r="A55" s="23">
        <v>50</v>
      </c>
      <c r="B55" s="505" t="s">
        <v>55</v>
      </c>
      <c r="C55" s="505" t="s">
        <v>57</v>
      </c>
      <c r="D55" s="811"/>
      <c r="E55" s="510">
        <v>3.93</v>
      </c>
      <c r="F55" s="505" t="s">
        <v>2</v>
      </c>
      <c r="G55" s="505" t="s">
        <v>1</v>
      </c>
      <c r="H55" s="512">
        <v>4.1399999999999997</v>
      </c>
      <c r="I55" s="510">
        <v>4.0999999999999996</v>
      </c>
      <c r="J55" s="477" t="s">
        <v>43</v>
      </c>
      <c r="K55" s="467" t="s">
        <v>79</v>
      </c>
      <c r="L55" s="478">
        <v>4.0949999999999998</v>
      </c>
      <c r="M55" s="184">
        <v>4.13</v>
      </c>
      <c r="N55" s="218" t="s">
        <v>43</v>
      </c>
      <c r="O55" s="288" t="s">
        <v>79</v>
      </c>
      <c r="P55" s="63">
        <v>4</v>
      </c>
      <c r="Q55" s="62">
        <v>4.03</v>
      </c>
      <c r="R55" s="310" t="s">
        <v>2</v>
      </c>
      <c r="S55" s="318" t="s">
        <v>154</v>
      </c>
      <c r="T55" s="39">
        <v>3.86</v>
      </c>
      <c r="U55" s="202">
        <v>3.83</v>
      </c>
      <c r="V55" s="299"/>
      <c r="W55" s="322"/>
      <c r="X55" s="347"/>
      <c r="Y55" s="64"/>
    </row>
    <row r="56" spans="1:25" s="3" customFormat="1" ht="15" customHeight="1" x14ac:dyDescent="0.25">
      <c r="A56" s="21">
        <v>51</v>
      </c>
      <c r="B56" s="500" t="s">
        <v>55</v>
      </c>
      <c r="C56" s="500" t="s">
        <v>75</v>
      </c>
      <c r="D56" s="153"/>
      <c r="E56" s="499">
        <v>3.93</v>
      </c>
      <c r="F56" s="500" t="s">
        <v>34</v>
      </c>
      <c r="G56" s="500" t="s">
        <v>107</v>
      </c>
      <c r="H56" s="513">
        <v>4.1100000000000003</v>
      </c>
      <c r="I56" s="499">
        <v>4.0999999999999996</v>
      </c>
      <c r="J56" s="475" t="s">
        <v>2</v>
      </c>
      <c r="K56" s="133" t="s">
        <v>154</v>
      </c>
      <c r="L56" s="174">
        <v>4.0910000000000002</v>
      </c>
      <c r="M56" s="185">
        <v>4.13</v>
      </c>
      <c r="N56" s="219" t="s">
        <v>43</v>
      </c>
      <c r="O56" s="208" t="s">
        <v>80</v>
      </c>
      <c r="P56" s="32">
        <v>4</v>
      </c>
      <c r="Q56" s="66">
        <v>4.03</v>
      </c>
      <c r="R56" s="304" t="s">
        <v>43</v>
      </c>
      <c r="S56" s="208" t="s">
        <v>81</v>
      </c>
      <c r="T56" s="72">
        <v>3.83</v>
      </c>
      <c r="U56" s="200">
        <v>3.83</v>
      </c>
      <c r="V56" s="304"/>
      <c r="W56" s="277"/>
      <c r="X56" s="342"/>
      <c r="Y56" s="35"/>
    </row>
    <row r="57" spans="1:25" s="3" customFormat="1" ht="15" customHeight="1" x14ac:dyDescent="0.25">
      <c r="A57" s="22">
        <v>52</v>
      </c>
      <c r="B57" s="501" t="s">
        <v>55</v>
      </c>
      <c r="C57" s="501" t="s">
        <v>54</v>
      </c>
      <c r="D57" s="154"/>
      <c r="E57" s="506">
        <v>3.93</v>
      </c>
      <c r="F57" s="501" t="s">
        <v>2</v>
      </c>
      <c r="G57" s="501" t="s">
        <v>6</v>
      </c>
      <c r="H57" s="176">
        <v>4.1100000000000003</v>
      </c>
      <c r="I57" s="506">
        <v>4.0999999999999996</v>
      </c>
      <c r="J57" s="476" t="s">
        <v>26</v>
      </c>
      <c r="K57" s="113" t="s">
        <v>95</v>
      </c>
      <c r="L57" s="176">
        <v>4.0910000000000002</v>
      </c>
      <c r="M57" s="183">
        <v>4.13</v>
      </c>
      <c r="N57" s="221" t="s">
        <v>55</v>
      </c>
      <c r="O57" s="212" t="s">
        <v>63</v>
      </c>
      <c r="P57" s="30">
        <v>4</v>
      </c>
      <c r="Q57" s="57">
        <v>4.03</v>
      </c>
      <c r="R57" s="305" t="s">
        <v>2</v>
      </c>
      <c r="S57" s="308" t="s">
        <v>153</v>
      </c>
      <c r="T57" s="38">
        <v>3.82</v>
      </c>
      <c r="U57" s="201">
        <v>3.83</v>
      </c>
      <c r="V57" s="305"/>
      <c r="W57" s="188"/>
      <c r="X57" s="20"/>
      <c r="Y57" s="37"/>
    </row>
    <row r="58" spans="1:25" s="3" customFormat="1" ht="15" customHeight="1" x14ac:dyDescent="0.25">
      <c r="A58" s="22">
        <v>53</v>
      </c>
      <c r="B58" s="501" t="s">
        <v>43</v>
      </c>
      <c r="C58" s="501" t="s">
        <v>146</v>
      </c>
      <c r="D58" s="154"/>
      <c r="E58" s="506">
        <v>3.93</v>
      </c>
      <c r="F58" s="501" t="s">
        <v>43</v>
      </c>
      <c r="G58" s="501" t="s">
        <v>51</v>
      </c>
      <c r="H58" s="176">
        <v>4.0999999999999996</v>
      </c>
      <c r="I58" s="506">
        <v>4.0999999999999996</v>
      </c>
      <c r="J58" s="476" t="s">
        <v>2</v>
      </c>
      <c r="K58" s="113" t="s">
        <v>24</v>
      </c>
      <c r="L58" s="176">
        <v>4.077</v>
      </c>
      <c r="M58" s="183">
        <v>4.13</v>
      </c>
      <c r="N58" s="221" t="s">
        <v>34</v>
      </c>
      <c r="O58" s="212" t="s">
        <v>39</v>
      </c>
      <c r="P58" s="30">
        <v>4</v>
      </c>
      <c r="Q58" s="57">
        <v>4.03</v>
      </c>
      <c r="R58" s="312" t="s">
        <v>66</v>
      </c>
      <c r="S58" s="307" t="s">
        <v>84</v>
      </c>
      <c r="T58" s="30">
        <v>3.8</v>
      </c>
      <c r="U58" s="201">
        <v>3.83</v>
      </c>
      <c r="V58" s="305"/>
      <c r="W58" s="188"/>
      <c r="X58" s="20"/>
      <c r="Y58" s="37"/>
    </row>
    <row r="59" spans="1:25" s="3" customFormat="1" ht="15" customHeight="1" x14ac:dyDescent="0.25">
      <c r="A59" s="22">
        <v>54</v>
      </c>
      <c r="B59" s="501" t="s">
        <v>43</v>
      </c>
      <c r="C59" s="501" t="s">
        <v>81</v>
      </c>
      <c r="D59" s="154"/>
      <c r="E59" s="506">
        <v>3.93</v>
      </c>
      <c r="F59" s="501" t="s">
        <v>43</v>
      </c>
      <c r="G59" s="501" t="s">
        <v>79</v>
      </c>
      <c r="H59" s="176">
        <v>4.09</v>
      </c>
      <c r="I59" s="506">
        <v>4.0999999999999996</v>
      </c>
      <c r="J59" s="476" t="s">
        <v>0</v>
      </c>
      <c r="K59" s="119" t="s">
        <v>103</v>
      </c>
      <c r="L59" s="176">
        <v>4.077</v>
      </c>
      <c r="M59" s="183">
        <v>4.13</v>
      </c>
      <c r="N59" s="221" t="s">
        <v>2</v>
      </c>
      <c r="O59" s="247" t="s">
        <v>24</v>
      </c>
      <c r="P59" s="30">
        <v>4</v>
      </c>
      <c r="Q59" s="57">
        <v>4.03</v>
      </c>
      <c r="R59" s="305" t="s">
        <v>43</v>
      </c>
      <c r="S59" s="307" t="s">
        <v>53</v>
      </c>
      <c r="T59" s="38">
        <v>3.8</v>
      </c>
      <c r="U59" s="201">
        <v>3.83</v>
      </c>
      <c r="V59" s="305"/>
      <c r="W59" s="188"/>
      <c r="X59" s="20"/>
      <c r="Y59" s="37"/>
    </row>
    <row r="60" spans="1:25" s="3" customFormat="1" ht="15" customHeight="1" x14ac:dyDescent="0.25">
      <c r="A60" s="22">
        <v>55</v>
      </c>
      <c r="B60" s="501" t="s">
        <v>43</v>
      </c>
      <c r="C60" s="501" t="s">
        <v>50</v>
      </c>
      <c r="D60" s="154"/>
      <c r="E60" s="506">
        <v>3.93</v>
      </c>
      <c r="F60" s="501" t="s">
        <v>0</v>
      </c>
      <c r="G60" s="501" t="s">
        <v>162</v>
      </c>
      <c r="H60" s="176">
        <v>4.08</v>
      </c>
      <c r="I60" s="506">
        <v>4.0999999999999996</v>
      </c>
      <c r="J60" s="476" t="s">
        <v>2</v>
      </c>
      <c r="K60" s="113" t="s">
        <v>9</v>
      </c>
      <c r="L60" s="176">
        <v>4.0830000000000002</v>
      </c>
      <c r="M60" s="183">
        <v>4.13</v>
      </c>
      <c r="N60" s="221" t="s">
        <v>34</v>
      </c>
      <c r="O60" s="212" t="s">
        <v>90</v>
      </c>
      <c r="P60" s="30">
        <v>4</v>
      </c>
      <c r="Q60" s="57">
        <v>4.03</v>
      </c>
      <c r="R60" s="305" t="s">
        <v>26</v>
      </c>
      <c r="S60" s="308" t="s">
        <v>97</v>
      </c>
      <c r="T60" s="38">
        <v>3.8</v>
      </c>
      <c r="U60" s="201">
        <v>3.83</v>
      </c>
      <c r="V60" s="305"/>
      <c r="W60" s="188"/>
      <c r="X60" s="20"/>
      <c r="Y60" s="37"/>
    </row>
    <row r="61" spans="1:25" s="3" customFormat="1" ht="15" customHeight="1" x14ac:dyDescent="0.25">
      <c r="A61" s="22">
        <v>56</v>
      </c>
      <c r="B61" s="501" t="s">
        <v>43</v>
      </c>
      <c r="C61" s="501" t="s">
        <v>133</v>
      </c>
      <c r="D61" s="154"/>
      <c r="E61" s="506">
        <v>3.93</v>
      </c>
      <c r="F61" s="501" t="s">
        <v>2</v>
      </c>
      <c r="G61" s="501" t="s">
        <v>16</v>
      </c>
      <c r="H61" s="176">
        <v>4.03</v>
      </c>
      <c r="I61" s="506">
        <v>4.0999999999999996</v>
      </c>
      <c r="J61" s="476" t="s">
        <v>34</v>
      </c>
      <c r="K61" s="119" t="s">
        <v>41</v>
      </c>
      <c r="L61" s="175">
        <v>4.0709999999999997</v>
      </c>
      <c r="M61" s="183">
        <v>4.13</v>
      </c>
      <c r="N61" s="221" t="s">
        <v>2</v>
      </c>
      <c r="O61" s="247" t="s">
        <v>72</v>
      </c>
      <c r="P61" s="30">
        <v>4</v>
      </c>
      <c r="Q61" s="57">
        <v>4.03</v>
      </c>
      <c r="R61" s="305" t="s">
        <v>2</v>
      </c>
      <c r="S61" s="308" t="s">
        <v>14</v>
      </c>
      <c r="T61" s="38">
        <v>3.78</v>
      </c>
      <c r="U61" s="201">
        <v>3.83</v>
      </c>
      <c r="V61" s="305"/>
      <c r="W61" s="188"/>
      <c r="X61" s="20"/>
      <c r="Y61" s="37"/>
    </row>
    <row r="62" spans="1:25" s="3" customFormat="1" ht="15" customHeight="1" x14ac:dyDescent="0.25">
      <c r="A62" s="22">
        <v>57</v>
      </c>
      <c r="B62" s="501" t="s">
        <v>43</v>
      </c>
      <c r="C62" s="501" t="s">
        <v>49</v>
      </c>
      <c r="D62" s="154"/>
      <c r="E62" s="506">
        <v>3.93</v>
      </c>
      <c r="F62" s="501" t="s">
        <v>2</v>
      </c>
      <c r="G62" s="501" t="s">
        <v>153</v>
      </c>
      <c r="H62" s="176">
        <v>4.03</v>
      </c>
      <c r="I62" s="506">
        <v>4.0999999999999996</v>
      </c>
      <c r="J62" s="476" t="s">
        <v>43</v>
      </c>
      <c r="K62" s="119" t="s">
        <v>81</v>
      </c>
      <c r="L62" s="176">
        <v>4.0519999999999996</v>
      </c>
      <c r="M62" s="183">
        <v>4.13</v>
      </c>
      <c r="N62" s="221" t="s">
        <v>26</v>
      </c>
      <c r="O62" s="247" t="s">
        <v>96</v>
      </c>
      <c r="P62" s="30">
        <v>4</v>
      </c>
      <c r="Q62" s="57">
        <v>4.03</v>
      </c>
      <c r="R62" s="305" t="s">
        <v>55</v>
      </c>
      <c r="S62" s="307" t="s">
        <v>62</v>
      </c>
      <c r="T62" s="30">
        <v>3.75</v>
      </c>
      <c r="U62" s="201">
        <v>3.83</v>
      </c>
      <c r="V62" s="305"/>
      <c r="W62" s="188"/>
      <c r="X62" s="20"/>
      <c r="Y62" s="37"/>
    </row>
    <row r="63" spans="1:25" s="3" customFormat="1" ht="15" customHeight="1" x14ac:dyDescent="0.25">
      <c r="A63" s="22">
        <v>58</v>
      </c>
      <c r="B63" s="501" t="s">
        <v>43</v>
      </c>
      <c r="C63" s="501" t="s">
        <v>45</v>
      </c>
      <c r="D63" s="154"/>
      <c r="E63" s="506">
        <v>3.93</v>
      </c>
      <c r="F63" s="501" t="s">
        <v>2</v>
      </c>
      <c r="G63" s="501" t="s">
        <v>19</v>
      </c>
      <c r="H63" s="176">
        <v>4.03</v>
      </c>
      <c r="I63" s="506">
        <v>4.0999999999999996</v>
      </c>
      <c r="J63" s="476" t="s">
        <v>34</v>
      </c>
      <c r="K63" s="119" t="s">
        <v>107</v>
      </c>
      <c r="L63" s="175">
        <v>4</v>
      </c>
      <c r="M63" s="183">
        <v>4.13</v>
      </c>
      <c r="N63" s="221" t="s">
        <v>55</v>
      </c>
      <c r="O63" s="216" t="s">
        <v>61</v>
      </c>
      <c r="P63" s="30">
        <v>4</v>
      </c>
      <c r="Q63" s="57">
        <v>4.03</v>
      </c>
      <c r="R63" s="305" t="s">
        <v>0</v>
      </c>
      <c r="S63" s="307" t="s">
        <v>101</v>
      </c>
      <c r="T63" s="30">
        <v>3.75</v>
      </c>
      <c r="U63" s="201">
        <v>3.83</v>
      </c>
      <c r="V63" s="305"/>
      <c r="W63" s="188"/>
      <c r="X63" s="20"/>
      <c r="Y63" s="37"/>
    </row>
    <row r="64" spans="1:25" s="3" customFormat="1" ht="15" customHeight="1" x14ac:dyDescent="0.25">
      <c r="A64" s="22">
        <v>59</v>
      </c>
      <c r="B64" s="501" t="s">
        <v>43</v>
      </c>
      <c r="C64" s="501" t="s">
        <v>47</v>
      </c>
      <c r="D64" s="154"/>
      <c r="E64" s="506">
        <v>3.93</v>
      </c>
      <c r="F64" s="501" t="s">
        <v>34</v>
      </c>
      <c r="G64" s="501" t="s">
        <v>41</v>
      </c>
      <c r="H64" s="175">
        <v>4</v>
      </c>
      <c r="I64" s="506">
        <v>4.0999999999999996</v>
      </c>
      <c r="J64" s="476" t="s">
        <v>34</v>
      </c>
      <c r="K64" s="119" t="s">
        <v>38</v>
      </c>
      <c r="L64" s="175">
        <v>4</v>
      </c>
      <c r="M64" s="183">
        <v>4.13</v>
      </c>
      <c r="N64" s="221" t="s">
        <v>43</v>
      </c>
      <c r="O64" s="212" t="s">
        <v>47</v>
      </c>
      <c r="P64" s="30">
        <v>4</v>
      </c>
      <c r="Q64" s="57">
        <v>4.03</v>
      </c>
      <c r="R64" s="312" t="s">
        <v>0</v>
      </c>
      <c r="S64" s="306" t="s">
        <v>76</v>
      </c>
      <c r="T64" s="38">
        <v>3.75</v>
      </c>
      <c r="U64" s="201">
        <v>3.83</v>
      </c>
      <c r="V64" s="305"/>
      <c r="W64" s="188"/>
      <c r="X64" s="20"/>
      <c r="Y64" s="37"/>
    </row>
    <row r="65" spans="1:25" s="3" customFormat="1" ht="15" customHeight="1" thickBot="1" x14ac:dyDescent="0.3">
      <c r="A65" s="23">
        <v>60</v>
      </c>
      <c r="B65" s="505" t="s">
        <v>43</v>
      </c>
      <c r="C65" s="505" t="s">
        <v>52</v>
      </c>
      <c r="D65" s="811"/>
      <c r="E65" s="510">
        <v>3.93</v>
      </c>
      <c r="F65" s="505" t="s">
        <v>26</v>
      </c>
      <c r="G65" s="505" t="s">
        <v>96</v>
      </c>
      <c r="H65" s="179">
        <v>4</v>
      </c>
      <c r="I65" s="510">
        <v>4.0999999999999996</v>
      </c>
      <c r="J65" s="486" t="s">
        <v>2</v>
      </c>
      <c r="K65" s="134" t="s">
        <v>22</v>
      </c>
      <c r="L65" s="179">
        <v>4</v>
      </c>
      <c r="M65" s="482">
        <v>4.13</v>
      </c>
      <c r="N65" s="223" t="s">
        <v>26</v>
      </c>
      <c r="O65" s="250" t="s">
        <v>109</v>
      </c>
      <c r="P65" s="86">
        <v>4</v>
      </c>
      <c r="Q65" s="58">
        <v>4.03</v>
      </c>
      <c r="R65" s="316" t="s">
        <v>34</v>
      </c>
      <c r="S65" s="232" t="s">
        <v>39</v>
      </c>
      <c r="T65" s="42">
        <v>3.75</v>
      </c>
      <c r="U65" s="203">
        <v>3.83</v>
      </c>
      <c r="V65" s="316"/>
      <c r="W65" s="278"/>
      <c r="X65" s="345"/>
      <c r="Y65" s="43"/>
    </row>
    <row r="66" spans="1:25" s="3" customFormat="1" ht="15" customHeight="1" x14ac:dyDescent="0.25">
      <c r="A66" s="21">
        <v>61</v>
      </c>
      <c r="B66" s="500" t="s">
        <v>43</v>
      </c>
      <c r="C66" s="500" t="s">
        <v>53</v>
      </c>
      <c r="D66" s="153"/>
      <c r="E66" s="499">
        <v>3.93</v>
      </c>
      <c r="F66" s="500" t="s">
        <v>2</v>
      </c>
      <c r="G66" s="500" t="s">
        <v>18</v>
      </c>
      <c r="H66" s="180">
        <v>4</v>
      </c>
      <c r="I66" s="499">
        <v>4.0999999999999996</v>
      </c>
      <c r="J66" s="483" t="s">
        <v>26</v>
      </c>
      <c r="K66" s="148" t="s">
        <v>31</v>
      </c>
      <c r="L66" s="180">
        <v>4</v>
      </c>
      <c r="M66" s="182">
        <v>4.13</v>
      </c>
      <c r="N66" s="271" t="s">
        <v>0</v>
      </c>
      <c r="O66" s="227" t="s">
        <v>70</v>
      </c>
      <c r="P66" s="32">
        <v>4</v>
      </c>
      <c r="Q66" s="69">
        <v>4.03</v>
      </c>
      <c r="R66" s="314" t="s">
        <v>2</v>
      </c>
      <c r="S66" s="246" t="s">
        <v>21</v>
      </c>
      <c r="T66" s="72">
        <v>3.67</v>
      </c>
      <c r="U66" s="204">
        <v>3.83</v>
      </c>
      <c r="V66" s="302"/>
      <c r="W66" s="279"/>
      <c r="X66" s="346"/>
      <c r="Y66" s="59"/>
    </row>
    <row r="67" spans="1:25" s="3" customFormat="1" ht="15" customHeight="1" x14ac:dyDescent="0.25">
      <c r="A67" s="22">
        <v>62</v>
      </c>
      <c r="B67" s="501" t="s">
        <v>43</v>
      </c>
      <c r="C67" s="501" t="s">
        <v>77</v>
      </c>
      <c r="D67" s="154"/>
      <c r="E67" s="506">
        <v>3.93</v>
      </c>
      <c r="F67" s="501" t="s">
        <v>66</v>
      </c>
      <c r="G67" s="501" t="s">
        <v>87</v>
      </c>
      <c r="H67" s="176">
        <v>4</v>
      </c>
      <c r="I67" s="506">
        <v>4.0999999999999996</v>
      </c>
      <c r="J67" s="476" t="s">
        <v>2</v>
      </c>
      <c r="K67" s="113" t="s">
        <v>13</v>
      </c>
      <c r="L67" s="176">
        <v>4</v>
      </c>
      <c r="M67" s="183">
        <v>4.13</v>
      </c>
      <c r="N67" s="221" t="s">
        <v>43</v>
      </c>
      <c r="O67" s="212" t="s">
        <v>78</v>
      </c>
      <c r="P67" s="30">
        <v>4</v>
      </c>
      <c r="Q67" s="57">
        <v>4.03</v>
      </c>
      <c r="R67" s="305" t="s">
        <v>2</v>
      </c>
      <c r="S67" s="308" t="s">
        <v>8</v>
      </c>
      <c r="T67" s="38">
        <v>3.67</v>
      </c>
      <c r="U67" s="201">
        <v>3.83</v>
      </c>
      <c r="V67" s="297"/>
      <c r="W67" s="188"/>
      <c r="X67" s="20"/>
      <c r="Y67" s="37"/>
    </row>
    <row r="68" spans="1:25" s="3" customFormat="1" ht="15" customHeight="1" x14ac:dyDescent="0.25">
      <c r="A68" s="22">
        <v>63</v>
      </c>
      <c r="B68" s="501" t="s">
        <v>43</v>
      </c>
      <c r="C68" s="501" t="s">
        <v>78</v>
      </c>
      <c r="D68" s="154"/>
      <c r="E68" s="506">
        <v>3.93</v>
      </c>
      <c r="F68" s="501" t="s">
        <v>55</v>
      </c>
      <c r="G68" s="501" t="s">
        <v>63</v>
      </c>
      <c r="H68" s="176">
        <v>4</v>
      </c>
      <c r="I68" s="506">
        <v>4.0999999999999996</v>
      </c>
      <c r="J68" s="476" t="s">
        <v>2</v>
      </c>
      <c r="K68" s="113" t="s">
        <v>10</v>
      </c>
      <c r="L68" s="176">
        <v>4</v>
      </c>
      <c r="M68" s="183">
        <v>4.13</v>
      </c>
      <c r="N68" s="221" t="s">
        <v>2</v>
      </c>
      <c r="O68" s="247" t="s">
        <v>5</v>
      </c>
      <c r="P68" s="30">
        <v>4</v>
      </c>
      <c r="Q68" s="57">
        <v>4.03</v>
      </c>
      <c r="R68" s="305" t="s">
        <v>55</v>
      </c>
      <c r="S68" s="307" t="s">
        <v>63</v>
      </c>
      <c r="T68" s="30">
        <v>3.67</v>
      </c>
      <c r="U68" s="201">
        <v>3.83</v>
      </c>
      <c r="V68" s="297"/>
      <c r="W68" s="188"/>
      <c r="X68" s="20"/>
      <c r="Y68" s="37"/>
    </row>
    <row r="69" spans="1:25" s="3" customFormat="1" ht="15" customHeight="1" x14ac:dyDescent="0.25">
      <c r="A69" s="22">
        <v>64</v>
      </c>
      <c r="B69" s="812" t="s">
        <v>43</v>
      </c>
      <c r="C69" s="812" t="s">
        <v>44</v>
      </c>
      <c r="D69" s="651"/>
      <c r="E69" s="655">
        <v>3.93</v>
      </c>
      <c r="F69" s="812" t="s">
        <v>34</v>
      </c>
      <c r="G69" s="502" t="s">
        <v>38</v>
      </c>
      <c r="H69" s="175">
        <v>4</v>
      </c>
      <c r="I69" s="507">
        <v>4.0999999999999996</v>
      </c>
      <c r="J69" s="477" t="s">
        <v>43</v>
      </c>
      <c r="K69" s="467" t="s">
        <v>50</v>
      </c>
      <c r="L69" s="478">
        <v>4</v>
      </c>
      <c r="M69" s="183">
        <v>4.13</v>
      </c>
      <c r="N69" s="221" t="s">
        <v>2</v>
      </c>
      <c r="O69" s="247" t="s">
        <v>12</v>
      </c>
      <c r="P69" s="30">
        <v>3.94</v>
      </c>
      <c r="Q69" s="57">
        <v>4.03</v>
      </c>
      <c r="R69" s="305" t="s">
        <v>55</v>
      </c>
      <c r="S69" s="306" t="s">
        <v>59</v>
      </c>
      <c r="T69" s="30">
        <v>3.67</v>
      </c>
      <c r="U69" s="201">
        <v>3.83</v>
      </c>
      <c r="V69" s="297"/>
      <c r="W69" s="188"/>
      <c r="X69" s="20"/>
      <c r="Y69" s="37"/>
    </row>
    <row r="70" spans="1:25" s="3" customFormat="1" ht="15" customHeight="1" x14ac:dyDescent="0.25">
      <c r="A70" s="22">
        <v>65</v>
      </c>
      <c r="B70" s="501" t="s">
        <v>43</v>
      </c>
      <c r="C70" s="501" t="s">
        <v>46</v>
      </c>
      <c r="D70" s="154"/>
      <c r="E70" s="506">
        <v>3.93</v>
      </c>
      <c r="F70" s="501" t="s">
        <v>43</v>
      </c>
      <c r="G70" s="501" t="s">
        <v>48</v>
      </c>
      <c r="H70" s="176">
        <v>4</v>
      </c>
      <c r="I70" s="506">
        <v>4.0999999999999996</v>
      </c>
      <c r="J70" s="476" t="s">
        <v>2</v>
      </c>
      <c r="K70" s="113" t="s">
        <v>3</v>
      </c>
      <c r="L70" s="176">
        <v>4</v>
      </c>
      <c r="M70" s="183">
        <v>4.13</v>
      </c>
      <c r="N70" s="221" t="s">
        <v>26</v>
      </c>
      <c r="O70" s="247" t="s">
        <v>99</v>
      </c>
      <c r="P70" s="30">
        <v>3.93</v>
      </c>
      <c r="Q70" s="57">
        <v>4.03</v>
      </c>
      <c r="R70" s="305" t="s">
        <v>2</v>
      </c>
      <c r="S70" s="308" t="s">
        <v>16</v>
      </c>
      <c r="T70" s="38">
        <v>3.63</v>
      </c>
      <c r="U70" s="201">
        <v>3.83</v>
      </c>
      <c r="V70" s="297"/>
      <c r="W70" s="188"/>
      <c r="X70" s="20"/>
      <c r="Y70" s="37"/>
    </row>
    <row r="71" spans="1:25" s="3" customFormat="1" ht="15" customHeight="1" x14ac:dyDescent="0.25">
      <c r="A71" s="22">
        <v>66</v>
      </c>
      <c r="B71" s="501" t="s">
        <v>43</v>
      </c>
      <c r="C71" s="501" t="s">
        <v>42</v>
      </c>
      <c r="D71" s="154"/>
      <c r="E71" s="506">
        <v>3.93</v>
      </c>
      <c r="F71" s="501" t="s">
        <v>2</v>
      </c>
      <c r="G71" s="501" t="s">
        <v>23</v>
      </c>
      <c r="H71" s="176">
        <v>4</v>
      </c>
      <c r="I71" s="506">
        <v>4.0999999999999996</v>
      </c>
      <c r="J71" s="476" t="s">
        <v>2</v>
      </c>
      <c r="K71" s="113" t="s">
        <v>5</v>
      </c>
      <c r="L71" s="176">
        <v>4</v>
      </c>
      <c r="M71" s="183">
        <v>4.13</v>
      </c>
      <c r="N71" s="221" t="s">
        <v>43</v>
      </c>
      <c r="O71" s="229" t="s">
        <v>156</v>
      </c>
      <c r="P71" s="30">
        <v>3.92</v>
      </c>
      <c r="Q71" s="57">
        <v>4.03</v>
      </c>
      <c r="R71" s="305" t="s">
        <v>2</v>
      </c>
      <c r="S71" s="308" t="s">
        <v>155</v>
      </c>
      <c r="T71" s="38">
        <v>3.6</v>
      </c>
      <c r="U71" s="201">
        <v>3.83</v>
      </c>
      <c r="V71" s="297"/>
      <c r="W71" s="188"/>
      <c r="X71" s="20"/>
      <c r="Y71" s="37"/>
    </row>
    <row r="72" spans="1:25" s="3" customFormat="1" ht="15" customHeight="1" x14ac:dyDescent="0.25">
      <c r="A72" s="22">
        <v>67</v>
      </c>
      <c r="B72" s="501" t="s">
        <v>43</v>
      </c>
      <c r="C72" s="501" t="s">
        <v>51</v>
      </c>
      <c r="D72" s="154"/>
      <c r="E72" s="506">
        <v>3.93</v>
      </c>
      <c r="F72" s="501" t="s">
        <v>55</v>
      </c>
      <c r="G72" s="501" t="s">
        <v>57</v>
      </c>
      <c r="H72" s="478">
        <v>4</v>
      </c>
      <c r="I72" s="506">
        <v>4.0999999999999996</v>
      </c>
      <c r="J72" s="476" t="s">
        <v>43</v>
      </c>
      <c r="K72" s="119" t="s">
        <v>47</v>
      </c>
      <c r="L72" s="176">
        <v>4</v>
      </c>
      <c r="M72" s="183">
        <v>4.13</v>
      </c>
      <c r="N72" s="221" t="s">
        <v>34</v>
      </c>
      <c r="O72" s="212" t="s">
        <v>41</v>
      </c>
      <c r="P72" s="30">
        <v>3.92</v>
      </c>
      <c r="Q72" s="57">
        <v>4.03</v>
      </c>
      <c r="R72" s="305" t="s">
        <v>2</v>
      </c>
      <c r="S72" s="308" t="s">
        <v>19</v>
      </c>
      <c r="T72" s="38">
        <v>3.6</v>
      </c>
      <c r="U72" s="201">
        <v>3.83</v>
      </c>
      <c r="V72" s="297"/>
      <c r="W72" s="261"/>
      <c r="X72" s="20"/>
      <c r="Y72" s="37"/>
    </row>
    <row r="73" spans="1:25" s="3" customFormat="1" ht="15" customHeight="1" x14ac:dyDescent="0.25">
      <c r="A73" s="22">
        <v>68</v>
      </c>
      <c r="B73" s="501" t="s">
        <v>34</v>
      </c>
      <c r="C73" s="501" t="s">
        <v>93</v>
      </c>
      <c r="D73" s="154"/>
      <c r="E73" s="506">
        <v>3.93</v>
      </c>
      <c r="F73" s="501" t="s">
        <v>55</v>
      </c>
      <c r="G73" s="501" t="s">
        <v>61</v>
      </c>
      <c r="H73" s="478">
        <v>4</v>
      </c>
      <c r="I73" s="506">
        <v>4.0999999999999996</v>
      </c>
      <c r="J73" s="476" t="s">
        <v>43</v>
      </c>
      <c r="K73" s="119" t="s">
        <v>77</v>
      </c>
      <c r="L73" s="176">
        <v>4</v>
      </c>
      <c r="M73" s="183">
        <v>4.13</v>
      </c>
      <c r="N73" s="221" t="s">
        <v>2</v>
      </c>
      <c r="O73" s="247" t="s">
        <v>154</v>
      </c>
      <c r="P73" s="30">
        <v>3.86</v>
      </c>
      <c r="Q73" s="57">
        <v>4.03</v>
      </c>
      <c r="R73" s="305" t="s">
        <v>34</v>
      </c>
      <c r="S73" s="307" t="s">
        <v>38</v>
      </c>
      <c r="T73" s="38">
        <v>3.6</v>
      </c>
      <c r="U73" s="201">
        <v>3.83</v>
      </c>
      <c r="V73" s="297"/>
      <c r="W73" s="261"/>
      <c r="X73" s="20"/>
      <c r="Y73" s="37"/>
    </row>
    <row r="74" spans="1:25" s="3" customFormat="1" ht="15" customHeight="1" x14ac:dyDescent="0.25">
      <c r="A74" s="22">
        <v>69</v>
      </c>
      <c r="B74" s="504" t="s">
        <v>34</v>
      </c>
      <c r="C74" s="504" t="s">
        <v>94</v>
      </c>
      <c r="D74" s="155"/>
      <c r="E74" s="509">
        <v>3.93</v>
      </c>
      <c r="F74" s="504" t="s">
        <v>26</v>
      </c>
      <c r="G74" s="504" t="s">
        <v>108</v>
      </c>
      <c r="H74" s="176">
        <v>4</v>
      </c>
      <c r="I74" s="509">
        <v>4.0999999999999996</v>
      </c>
      <c r="J74" s="483" t="s">
        <v>34</v>
      </c>
      <c r="K74" s="125" t="s">
        <v>36</v>
      </c>
      <c r="L74" s="181">
        <v>4</v>
      </c>
      <c r="M74" s="183">
        <v>4.13</v>
      </c>
      <c r="N74" s="221" t="s">
        <v>34</v>
      </c>
      <c r="O74" s="212" t="s">
        <v>38</v>
      </c>
      <c r="P74" s="30">
        <v>3.86</v>
      </c>
      <c r="Q74" s="57">
        <v>4.03</v>
      </c>
      <c r="R74" s="305" t="s">
        <v>26</v>
      </c>
      <c r="S74" s="308" t="s">
        <v>32</v>
      </c>
      <c r="T74" s="38">
        <v>3.6</v>
      </c>
      <c r="U74" s="201">
        <v>3.83</v>
      </c>
      <c r="V74" s="297"/>
      <c r="W74" s="264"/>
      <c r="X74" s="20"/>
      <c r="Y74" s="37"/>
    </row>
    <row r="75" spans="1:25" s="3" customFormat="1" ht="15" customHeight="1" thickBot="1" x14ac:dyDescent="0.3">
      <c r="A75" s="23">
        <v>70</v>
      </c>
      <c r="B75" s="505" t="s">
        <v>34</v>
      </c>
      <c r="C75" s="505" t="s">
        <v>165</v>
      </c>
      <c r="D75" s="811"/>
      <c r="E75" s="510">
        <v>3.93</v>
      </c>
      <c r="F75" s="505" t="s">
        <v>0</v>
      </c>
      <c r="G75" s="505" t="s">
        <v>103</v>
      </c>
      <c r="H75" s="179">
        <v>4</v>
      </c>
      <c r="I75" s="510">
        <v>4.0999999999999996</v>
      </c>
      <c r="J75" s="488" t="s">
        <v>66</v>
      </c>
      <c r="K75" s="467" t="s">
        <v>88</v>
      </c>
      <c r="L75" s="478">
        <v>4</v>
      </c>
      <c r="M75" s="184">
        <v>4.13</v>
      </c>
      <c r="N75" s="218" t="s">
        <v>43</v>
      </c>
      <c r="O75" s="288" t="s">
        <v>50</v>
      </c>
      <c r="P75" s="86">
        <v>3.86</v>
      </c>
      <c r="Q75" s="62">
        <v>4.03</v>
      </c>
      <c r="R75" s="310" t="s">
        <v>2</v>
      </c>
      <c r="S75" s="318" t="s">
        <v>72</v>
      </c>
      <c r="T75" s="42">
        <v>3.6</v>
      </c>
      <c r="U75" s="202">
        <v>3.83</v>
      </c>
      <c r="V75" s="299"/>
      <c r="W75" s="322"/>
      <c r="X75" s="347"/>
      <c r="Y75" s="64"/>
    </row>
    <row r="76" spans="1:25" s="3" customFormat="1" ht="15" customHeight="1" x14ac:dyDescent="0.25">
      <c r="A76" s="21">
        <v>71</v>
      </c>
      <c r="B76" s="500" t="s">
        <v>34</v>
      </c>
      <c r="C76" s="500" t="s">
        <v>107</v>
      </c>
      <c r="D76" s="153"/>
      <c r="E76" s="499">
        <v>3.93</v>
      </c>
      <c r="F76" s="500" t="s">
        <v>55</v>
      </c>
      <c r="G76" s="500" t="s">
        <v>106</v>
      </c>
      <c r="H76" s="174">
        <v>4</v>
      </c>
      <c r="I76" s="499">
        <v>4.0999999999999996</v>
      </c>
      <c r="J76" s="475" t="s">
        <v>55</v>
      </c>
      <c r="K76" s="157" t="s">
        <v>54</v>
      </c>
      <c r="L76" s="174">
        <v>4</v>
      </c>
      <c r="M76" s="185">
        <v>4.13</v>
      </c>
      <c r="N76" s="219" t="s">
        <v>43</v>
      </c>
      <c r="O76" s="208" t="s">
        <v>42</v>
      </c>
      <c r="P76" s="32">
        <v>3.86</v>
      </c>
      <c r="Q76" s="66">
        <v>4.03</v>
      </c>
      <c r="R76" s="304" t="s">
        <v>26</v>
      </c>
      <c r="S76" s="248" t="s">
        <v>25</v>
      </c>
      <c r="T76" s="72">
        <v>3.58</v>
      </c>
      <c r="U76" s="200">
        <v>3.83</v>
      </c>
      <c r="V76" s="304"/>
      <c r="W76" s="277"/>
      <c r="X76" s="342"/>
      <c r="Y76" s="35"/>
    </row>
    <row r="77" spans="1:25" s="3" customFormat="1" ht="15" customHeight="1" x14ac:dyDescent="0.25">
      <c r="A77" s="22">
        <v>72</v>
      </c>
      <c r="B77" s="501" t="s">
        <v>34</v>
      </c>
      <c r="C77" s="501" t="s">
        <v>39</v>
      </c>
      <c r="D77" s="154"/>
      <c r="E77" s="506">
        <v>3.93</v>
      </c>
      <c r="F77" s="501" t="s">
        <v>34</v>
      </c>
      <c r="G77" s="501" t="s">
        <v>36</v>
      </c>
      <c r="H77" s="175">
        <v>4</v>
      </c>
      <c r="I77" s="506">
        <v>4.0999999999999996</v>
      </c>
      <c r="J77" s="476" t="s">
        <v>34</v>
      </c>
      <c r="K77" s="119" t="s">
        <v>74</v>
      </c>
      <c r="L77" s="175">
        <v>4</v>
      </c>
      <c r="M77" s="183">
        <v>4.13</v>
      </c>
      <c r="N77" s="221" t="s">
        <v>2</v>
      </c>
      <c r="O77" s="247" t="s">
        <v>155</v>
      </c>
      <c r="P77" s="30">
        <v>3.83</v>
      </c>
      <c r="Q77" s="57">
        <v>4.03</v>
      </c>
      <c r="R77" s="305" t="s">
        <v>43</v>
      </c>
      <c r="S77" s="307" t="s">
        <v>44</v>
      </c>
      <c r="T77" s="38">
        <v>3.57</v>
      </c>
      <c r="U77" s="201">
        <v>3.83</v>
      </c>
      <c r="V77" s="305"/>
      <c r="W77" s="188"/>
      <c r="X77" s="20"/>
      <c r="Y77" s="37"/>
    </row>
    <row r="78" spans="1:25" s="3" customFormat="1" ht="15" customHeight="1" x14ac:dyDescent="0.25">
      <c r="A78" s="22">
        <v>73</v>
      </c>
      <c r="B78" s="501" t="s">
        <v>34</v>
      </c>
      <c r="C78" s="501" t="s">
        <v>38</v>
      </c>
      <c r="D78" s="154"/>
      <c r="E78" s="506">
        <v>3.93</v>
      </c>
      <c r="F78" s="501" t="s">
        <v>26</v>
      </c>
      <c r="G78" s="501" t="s">
        <v>100</v>
      </c>
      <c r="H78" s="180">
        <v>4</v>
      </c>
      <c r="I78" s="506">
        <v>4.0999999999999996</v>
      </c>
      <c r="J78" s="476" t="s">
        <v>26</v>
      </c>
      <c r="K78" s="113" t="s">
        <v>27</v>
      </c>
      <c r="L78" s="176">
        <v>3.94</v>
      </c>
      <c r="M78" s="183">
        <v>4.13</v>
      </c>
      <c r="N78" s="221" t="s">
        <v>34</v>
      </c>
      <c r="O78" s="212" t="s">
        <v>40</v>
      </c>
      <c r="P78" s="30">
        <v>3.82</v>
      </c>
      <c r="Q78" s="57">
        <v>4.03</v>
      </c>
      <c r="R78" s="305" t="s">
        <v>2</v>
      </c>
      <c r="S78" s="308" t="s">
        <v>11</v>
      </c>
      <c r="T78" s="38">
        <v>3.57</v>
      </c>
      <c r="U78" s="201">
        <v>3.83</v>
      </c>
      <c r="V78" s="305"/>
      <c r="W78" s="263"/>
      <c r="X78" s="20"/>
      <c r="Y78" s="37"/>
    </row>
    <row r="79" spans="1:25" s="3" customFormat="1" ht="15" customHeight="1" x14ac:dyDescent="0.25">
      <c r="A79" s="22">
        <v>74</v>
      </c>
      <c r="B79" s="501" t="s">
        <v>34</v>
      </c>
      <c r="C79" s="501" t="s">
        <v>73</v>
      </c>
      <c r="D79" s="154"/>
      <c r="E79" s="506">
        <v>3.93</v>
      </c>
      <c r="F79" s="501" t="s">
        <v>34</v>
      </c>
      <c r="G79" s="501" t="s">
        <v>35</v>
      </c>
      <c r="H79" s="175">
        <v>4</v>
      </c>
      <c r="I79" s="506">
        <v>4.0999999999999996</v>
      </c>
      <c r="J79" s="476" t="s">
        <v>0</v>
      </c>
      <c r="K79" s="119" t="s">
        <v>105</v>
      </c>
      <c r="L79" s="176">
        <v>3.9375</v>
      </c>
      <c r="M79" s="183">
        <v>4.13</v>
      </c>
      <c r="N79" s="221" t="s">
        <v>43</v>
      </c>
      <c r="O79" s="212" t="s">
        <v>77</v>
      </c>
      <c r="P79" s="30">
        <v>3.8</v>
      </c>
      <c r="Q79" s="57">
        <v>4.03</v>
      </c>
      <c r="R79" s="305" t="s">
        <v>34</v>
      </c>
      <c r="S79" s="307" t="s">
        <v>90</v>
      </c>
      <c r="T79" s="38">
        <v>3.56</v>
      </c>
      <c r="U79" s="201">
        <v>3.83</v>
      </c>
      <c r="V79" s="305"/>
      <c r="W79" s="265"/>
      <c r="X79" s="20"/>
      <c r="Y79" s="37"/>
    </row>
    <row r="80" spans="1:25" s="3" customFormat="1" ht="15" customHeight="1" x14ac:dyDescent="0.25">
      <c r="A80" s="22">
        <v>75</v>
      </c>
      <c r="B80" s="501" t="s">
        <v>34</v>
      </c>
      <c r="C80" s="501" t="s">
        <v>35</v>
      </c>
      <c r="D80" s="154"/>
      <c r="E80" s="506">
        <v>3.93</v>
      </c>
      <c r="F80" s="501" t="s">
        <v>43</v>
      </c>
      <c r="G80" s="501" t="s">
        <v>146</v>
      </c>
      <c r="H80" s="176">
        <v>3.97</v>
      </c>
      <c r="I80" s="506">
        <v>4.0999999999999996</v>
      </c>
      <c r="J80" s="476" t="s">
        <v>34</v>
      </c>
      <c r="K80" s="119" t="s">
        <v>149</v>
      </c>
      <c r="L80" s="175">
        <v>3.923</v>
      </c>
      <c r="M80" s="183">
        <v>4.13</v>
      </c>
      <c r="N80" s="221" t="s">
        <v>2</v>
      </c>
      <c r="O80" s="247" t="s">
        <v>23</v>
      </c>
      <c r="P80" s="30">
        <v>3.8</v>
      </c>
      <c r="Q80" s="57">
        <v>4.03</v>
      </c>
      <c r="R80" s="305" t="s">
        <v>34</v>
      </c>
      <c r="S80" s="307" t="s">
        <v>40</v>
      </c>
      <c r="T80" s="38">
        <v>3.55</v>
      </c>
      <c r="U80" s="201">
        <v>3.83</v>
      </c>
      <c r="V80" s="305"/>
      <c r="W80" s="265"/>
      <c r="X80" s="20"/>
      <c r="Y80" s="37"/>
    </row>
    <row r="81" spans="1:25" s="3" customFormat="1" ht="15" customHeight="1" x14ac:dyDescent="0.25">
      <c r="A81" s="22">
        <v>76</v>
      </c>
      <c r="B81" s="501" t="s">
        <v>34</v>
      </c>
      <c r="C81" s="501" t="s">
        <v>148</v>
      </c>
      <c r="D81" s="154"/>
      <c r="E81" s="506">
        <v>3.93</v>
      </c>
      <c r="F81" s="501" t="s">
        <v>0</v>
      </c>
      <c r="G81" s="501" t="s">
        <v>105</v>
      </c>
      <c r="H81" s="176">
        <v>3.95</v>
      </c>
      <c r="I81" s="506">
        <v>4.0999999999999996</v>
      </c>
      <c r="J81" s="476" t="s">
        <v>0</v>
      </c>
      <c r="K81" s="119" t="s">
        <v>101</v>
      </c>
      <c r="L81" s="176">
        <v>3.923</v>
      </c>
      <c r="M81" s="183">
        <v>4.13</v>
      </c>
      <c r="N81" s="221" t="s">
        <v>2</v>
      </c>
      <c r="O81" s="247" t="s">
        <v>11</v>
      </c>
      <c r="P81" s="30">
        <v>3.8</v>
      </c>
      <c r="Q81" s="57">
        <v>4.03</v>
      </c>
      <c r="R81" s="305" t="s">
        <v>26</v>
      </c>
      <c r="S81" s="308" t="s">
        <v>112</v>
      </c>
      <c r="T81" s="38">
        <v>3.5</v>
      </c>
      <c r="U81" s="201">
        <v>3.83</v>
      </c>
      <c r="V81" s="305"/>
      <c r="W81" s="265"/>
      <c r="X81" s="20"/>
      <c r="Y81" s="37"/>
    </row>
    <row r="82" spans="1:25" s="3" customFormat="1" ht="15" customHeight="1" x14ac:dyDescent="0.25">
      <c r="A82" s="22">
        <v>77</v>
      </c>
      <c r="B82" s="501" t="s">
        <v>34</v>
      </c>
      <c r="C82" s="501" t="s">
        <v>91</v>
      </c>
      <c r="D82" s="154"/>
      <c r="E82" s="506">
        <v>3.93</v>
      </c>
      <c r="F82" s="501" t="s">
        <v>26</v>
      </c>
      <c r="G82" s="501" t="s">
        <v>27</v>
      </c>
      <c r="H82" s="176">
        <v>3.91</v>
      </c>
      <c r="I82" s="506">
        <v>4.0999999999999996</v>
      </c>
      <c r="J82" s="480" t="s">
        <v>66</v>
      </c>
      <c r="K82" s="119" t="s">
        <v>142</v>
      </c>
      <c r="L82" s="176">
        <v>3.91</v>
      </c>
      <c r="M82" s="183">
        <v>4.13</v>
      </c>
      <c r="N82" s="211" t="s">
        <v>0</v>
      </c>
      <c r="O82" s="216" t="s">
        <v>76</v>
      </c>
      <c r="P82" s="30">
        <v>3.8</v>
      </c>
      <c r="Q82" s="57">
        <v>4.03</v>
      </c>
      <c r="R82" s="305" t="s">
        <v>43</v>
      </c>
      <c r="S82" s="307" t="s">
        <v>45</v>
      </c>
      <c r="T82" s="38">
        <v>3.5</v>
      </c>
      <c r="U82" s="201">
        <v>3.83</v>
      </c>
      <c r="V82" s="305"/>
      <c r="W82" s="265"/>
      <c r="X82" s="20"/>
      <c r="Y82" s="37"/>
    </row>
    <row r="83" spans="1:25" s="3" customFormat="1" ht="15" customHeight="1" x14ac:dyDescent="0.25">
      <c r="A83" s="22">
        <v>78</v>
      </c>
      <c r="B83" s="812" t="s">
        <v>34</v>
      </c>
      <c r="C83" s="812" t="s">
        <v>36</v>
      </c>
      <c r="D83" s="651"/>
      <c r="E83" s="655">
        <v>3.93</v>
      </c>
      <c r="F83" s="812" t="s">
        <v>43</v>
      </c>
      <c r="G83" s="502" t="s">
        <v>47</v>
      </c>
      <c r="H83" s="176">
        <v>3.91</v>
      </c>
      <c r="I83" s="507">
        <v>4.0999999999999996</v>
      </c>
      <c r="J83" s="489" t="s">
        <v>34</v>
      </c>
      <c r="K83" s="467" t="s">
        <v>94</v>
      </c>
      <c r="L83" s="490">
        <v>3.9</v>
      </c>
      <c r="M83" s="183">
        <v>4.13</v>
      </c>
      <c r="N83" s="221" t="s">
        <v>2</v>
      </c>
      <c r="O83" s="247" t="s">
        <v>151</v>
      </c>
      <c r="P83" s="30">
        <v>3.78</v>
      </c>
      <c r="Q83" s="57">
        <v>4.03</v>
      </c>
      <c r="R83" s="305" t="s">
        <v>0</v>
      </c>
      <c r="S83" s="306" t="s">
        <v>71</v>
      </c>
      <c r="T83" s="38">
        <v>3.5</v>
      </c>
      <c r="U83" s="201">
        <v>3.83</v>
      </c>
      <c r="V83" s="305"/>
      <c r="W83" s="265"/>
      <c r="X83" s="20"/>
      <c r="Y83" s="37"/>
    </row>
    <row r="84" spans="1:25" s="3" customFormat="1" ht="15" customHeight="1" x14ac:dyDescent="0.25">
      <c r="A84" s="22">
        <v>79</v>
      </c>
      <c r="B84" s="501" t="s">
        <v>34</v>
      </c>
      <c r="C84" s="501" t="s">
        <v>37</v>
      </c>
      <c r="D84" s="154"/>
      <c r="E84" s="506">
        <v>3.93</v>
      </c>
      <c r="F84" s="501" t="s">
        <v>2</v>
      </c>
      <c r="G84" s="501" t="s">
        <v>13</v>
      </c>
      <c r="H84" s="176">
        <v>3.91</v>
      </c>
      <c r="I84" s="506">
        <v>4.0999999999999996</v>
      </c>
      <c r="J84" s="476" t="s">
        <v>43</v>
      </c>
      <c r="K84" s="119" t="s">
        <v>51</v>
      </c>
      <c r="L84" s="176">
        <v>3.875</v>
      </c>
      <c r="M84" s="183">
        <v>4.13</v>
      </c>
      <c r="N84" s="211" t="s">
        <v>66</v>
      </c>
      <c r="O84" s="212" t="s">
        <v>88</v>
      </c>
      <c r="P84" s="30">
        <v>3.77</v>
      </c>
      <c r="Q84" s="57">
        <v>4.03</v>
      </c>
      <c r="R84" s="312" t="s">
        <v>66</v>
      </c>
      <c r="S84" s="307" t="s">
        <v>88</v>
      </c>
      <c r="T84" s="30">
        <v>3.5</v>
      </c>
      <c r="U84" s="201">
        <v>3.83</v>
      </c>
      <c r="V84" s="305"/>
      <c r="W84" s="265"/>
      <c r="X84" s="20"/>
      <c r="Y84" s="37"/>
    </row>
    <row r="85" spans="1:25" s="3" customFormat="1" ht="15" customHeight="1" thickBot="1" x14ac:dyDescent="0.3">
      <c r="A85" s="23">
        <v>80</v>
      </c>
      <c r="B85" s="505" t="s">
        <v>34</v>
      </c>
      <c r="C85" s="505" t="s">
        <v>92</v>
      </c>
      <c r="D85" s="811"/>
      <c r="E85" s="510">
        <v>3.93</v>
      </c>
      <c r="F85" s="505" t="s">
        <v>26</v>
      </c>
      <c r="G85" s="505" t="s">
        <v>99</v>
      </c>
      <c r="H85" s="478">
        <v>3.88</v>
      </c>
      <c r="I85" s="510">
        <v>4.0999999999999996</v>
      </c>
      <c r="J85" s="486" t="s">
        <v>2</v>
      </c>
      <c r="K85" s="134" t="s">
        <v>151</v>
      </c>
      <c r="L85" s="179">
        <v>3.8719999999999999</v>
      </c>
      <c r="M85" s="482">
        <v>4.13</v>
      </c>
      <c r="N85" s="223" t="s">
        <v>43</v>
      </c>
      <c r="O85" s="232" t="s">
        <v>51</v>
      </c>
      <c r="P85" s="86">
        <v>3.75</v>
      </c>
      <c r="Q85" s="58">
        <v>4.03</v>
      </c>
      <c r="R85" s="316" t="s">
        <v>55</v>
      </c>
      <c r="S85" s="232" t="s">
        <v>60</v>
      </c>
      <c r="T85" s="86">
        <v>3.5</v>
      </c>
      <c r="U85" s="203">
        <v>3.83</v>
      </c>
      <c r="V85" s="316"/>
      <c r="W85" s="280"/>
      <c r="X85" s="345"/>
      <c r="Y85" s="43"/>
    </row>
    <row r="86" spans="1:25" s="3" customFormat="1" ht="15" customHeight="1" x14ac:dyDescent="0.25">
      <c r="A86" s="21">
        <v>81</v>
      </c>
      <c r="B86" s="500" t="s">
        <v>34</v>
      </c>
      <c r="C86" s="500" t="s">
        <v>33</v>
      </c>
      <c r="D86" s="153"/>
      <c r="E86" s="499">
        <v>3.93</v>
      </c>
      <c r="F86" s="500" t="s">
        <v>26</v>
      </c>
      <c r="G86" s="500" t="s">
        <v>28</v>
      </c>
      <c r="H86" s="514">
        <v>3.88</v>
      </c>
      <c r="I86" s="499">
        <v>4.0999999999999996</v>
      </c>
      <c r="J86" s="483" t="s">
        <v>26</v>
      </c>
      <c r="K86" s="148" t="s">
        <v>108</v>
      </c>
      <c r="L86" s="180">
        <v>3.8330000000000002</v>
      </c>
      <c r="M86" s="182">
        <v>4.13</v>
      </c>
      <c r="N86" s="226" t="s">
        <v>34</v>
      </c>
      <c r="O86" s="236" t="s">
        <v>36</v>
      </c>
      <c r="P86" s="45">
        <v>3.75</v>
      </c>
      <c r="Q86" s="69">
        <v>4.03</v>
      </c>
      <c r="R86" s="314" t="s">
        <v>34</v>
      </c>
      <c r="S86" s="227" t="s">
        <v>73</v>
      </c>
      <c r="T86" s="41">
        <v>3.5</v>
      </c>
      <c r="U86" s="204">
        <v>3.83</v>
      </c>
      <c r="V86" s="302"/>
      <c r="W86" s="281"/>
      <c r="X86" s="346"/>
      <c r="Y86" s="59"/>
    </row>
    <row r="87" spans="1:25" s="3" customFormat="1" ht="15" customHeight="1" x14ac:dyDescent="0.25">
      <c r="A87" s="22">
        <v>82</v>
      </c>
      <c r="B87" s="501" t="s">
        <v>34</v>
      </c>
      <c r="C87" s="501" t="s">
        <v>147</v>
      </c>
      <c r="D87" s="154"/>
      <c r="E87" s="506">
        <v>3.93</v>
      </c>
      <c r="F87" s="501" t="s">
        <v>55</v>
      </c>
      <c r="G87" s="501" t="s">
        <v>62</v>
      </c>
      <c r="H87" s="176">
        <v>3.85</v>
      </c>
      <c r="I87" s="506">
        <v>4.0999999999999996</v>
      </c>
      <c r="J87" s="476" t="s">
        <v>43</v>
      </c>
      <c r="K87" s="119" t="s">
        <v>46</v>
      </c>
      <c r="L87" s="176">
        <v>3.8</v>
      </c>
      <c r="M87" s="183">
        <v>4.13</v>
      </c>
      <c r="N87" s="221" t="s">
        <v>55</v>
      </c>
      <c r="O87" s="212" t="s">
        <v>60</v>
      </c>
      <c r="P87" s="30">
        <v>3.75</v>
      </c>
      <c r="Q87" s="57">
        <v>4.03</v>
      </c>
      <c r="R87" s="305" t="s">
        <v>34</v>
      </c>
      <c r="S87" s="319" t="s">
        <v>148</v>
      </c>
      <c r="T87" s="38">
        <v>3.5</v>
      </c>
      <c r="U87" s="201">
        <v>3.83</v>
      </c>
      <c r="V87" s="297"/>
      <c r="W87" s="265"/>
      <c r="X87" s="20"/>
      <c r="Y87" s="37"/>
    </row>
    <row r="88" spans="1:25" s="3" customFormat="1" ht="15" customHeight="1" x14ac:dyDescent="0.25">
      <c r="A88" s="22">
        <v>83</v>
      </c>
      <c r="B88" s="501" t="s">
        <v>26</v>
      </c>
      <c r="C88" s="501" t="s">
        <v>27</v>
      </c>
      <c r="D88" s="154"/>
      <c r="E88" s="506">
        <v>3.93</v>
      </c>
      <c r="F88" s="501" t="s">
        <v>2</v>
      </c>
      <c r="G88" s="501" t="s">
        <v>14</v>
      </c>
      <c r="H88" s="176">
        <v>3.83</v>
      </c>
      <c r="I88" s="506">
        <v>4.0999999999999996</v>
      </c>
      <c r="J88" s="476" t="s">
        <v>34</v>
      </c>
      <c r="K88" s="119" t="s">
        <v>90</v>
      </c>
      <c r="L88" s="175">
        <v>3.8</v>
      </c>
      <c r="M88" s="183">
        <v>4.13</v>
      </c>
      <c r="N88" s="221" t="s">
        <v>55</v>
      </c>
      <c r="O88" s="212" t="s">
        <v>62</v>
      </c>
      <c r="P88" s="30">
        <v>3.73</v>
      </c>
      <c r="Q88" s="57">
        <v>4.03</v>
      </c>
      <c r="R88" s="305" t="s">
        <v>0</v>
      </c>
      <c r="S88" s="309" t="s">
        <v>145</v>
      </c>
      <c r="T88" s="38">
        <v>3.5</v>
      </c>
      <c r="U88" s="201">
        <v>3.83</v>
      </c>
      <c r="V88" s="297"/>
      <c r="W88" s="265"/>
      <c r="X88" s="20"/>
      <c r="Y88" s="37"/>
    </row>
    <row r="89" spans="1:25" s="3" customFormat="1" ht="15" customHeight="1" x14ac:dyDescent="0.25">
      <c r="A89" s="22">
        <v>84</v>
      </c>
      <c r="B89" s="501" t="s">
        <v>26</v>
      </c>
      <c r="C89" s="501" t="s">
        <v>97</v>
      </c>
      <c r="D89" s="154"/>
      <c r="E89" s="506">
        <v>3.93</v>
      </c>
      <c r="F89" s="501" t="s">
        <v>2</v>
      </c>
      <c r="G89" s="501" t="s">
        <v>155</v>
      </c>
      <c r="H89" s="176">
        <v>3.81</v>
      </c>
      <c r="I89" s="506">
        <v>4.0999999999999996</v>
      </c>
      <c r="J89" s="476" t="s">
        <v>34</v>
      </c>
      <c r="K89" s="127" t="s">
        <v>73</v>
      </c>
      <c r="L89" s="175">
        <v>3.8</v>
      </c>
      <c r="M89" s="183">
        <v>4.13</v>
      </c>
      <c r="N89" s="221" t="s">
        <v>2</v>
      </c>
      <c r="O89" s="247" t="s">
        <v>8</v>
      </c>
      <c r="P89" s="30">
        <v>3.73</v>
      </c>
      <c r="Q89" s="57">
        <v>4.03</v>
      </c>
      <c r="R89" s="305" t="s">
        <v>2</v>
      </c>
      <c r="S89" s="308" t="s">
        <v>24</v>
      </c>
      <c r="T89" s="38">
        <v>3.45</v>
      </c>
      <c r="U89" s="201">
        <v>3.83</v>
      </c>
      <c r="V89" s="297"/>
      <c r="W89" s="265"/>
      <c r="X89" s="20"/>
      <c r="Y89" s="37"/>
    </row>
    <row r="90" spans="1:25" s="3" customFormat="1" ht="15" customHeight="1" x14ac:dyDescent="0.25">
      <c r="A90" s="22">
        <v>85</v>
      </c>
      <c r="B90" s="501" t="s">
        <v>26</v>
      </c>
      <c r="C90" s="501" t="s">
        <v>32</v>
      </c>
      <c r="D90" s="154"/>
      <c r="E90" s="506">
        <v>3.93</v>
      </c>
      <c r="F90" s="501" t="s">
        <v>26</v>
      </c>
      <c r="G90" s="501" t="s">
        <v>95</v>
      </c>
      <c r="H90" s="176">
        <v>3.8</v>
      </c>
      <c r="I90" s="506">
        <v>4.0999999999999996</v>
      </c>
      <c r="J90" s="476" t="s">
        <v>2</v>
      </c>
      <c r="K90" s="113" t="s">
        <v>23</v>
      </c>
      <c r="L90" s="176">
        <v>3.7770000000000001</v>
      </c>
      <c r="M90" s="183">
        <v>4.13</v>
      </c>
      <c r="N90" s="221" t="s">
        <v>55</v>
      </c>
      <c r="O90" s="293" t="s">
        <v>64</v>
      </c>
      <c r="P90" s="30">
        <v>3.71</v>
      </c>
      <c r="Q90" s="57">
        <v>4.03</v>
      </c>
      <c r="R90" s="305" t="s">
        <v>26</v>
      </c>
      <c r="S90" s="308" t="s">
        <v>96</v>
      </c>
      <c r="T90" s="40">
        <v>3.44</v>
      </c>
      <c r="U90" s="201">
        <v>3.83</v>
      </c>
      <c r="V90" s="297"/>
      <c r="W90" s="265"/>
      <c r="X90" s="20"/>
      <c r="Y90" s="37"/>
    </row>
    <row r="91" spans="1:25" s="3" customFormat="1" ht="15" customHeight="1" x14ac:dyDescent="0.25">
      <c r="A91" s="22">
        <v>86</v>
      </c>
      <c r="B91" s="501" t="s">
        <v>26</v>
      </c>
      <c r="C91" s="501" t="s">
        <v>29</v>
      </c>
      <c r="D91" s="154"/>
      <c r="E91" s="506">
        <v>3.93</v>
      </c>
      <c r="F91" s="501" t="s">
        <v>55</v>
      </c>
      <c r="G91" s="501" t="s">
        <v>75</v>
      </c>
      <c r="H91" s="176">
        <v>3.8</v>
      </c>
      <c r="I91" s="506">
        <v>4.0999999999999996</v>
      </c>
      <c r="J91" s="476" t="s">
        <v>43</v>
      </c>
      <c r="K91" s="119" t="s">
        <v>49</v>
      </c>
      <c r="L91" s="176">
        <v>3.7690000000000001</v>
      </c>
      <c r="M91" s="183">
        <v>4.13</v>
      </c>
      <c r="N91" s="221" t="s">
        <v>34</v>
      </c>
      <c r="O91" s="216" t="s">
        <v>73</v>
      </c>
      <c r="P91" s="30">
        <v>3.67</v>
      </c>
      <c r="Q91" s="57">
        <v>4.03</v>
      </c>
      <c r="R91" s="305" t="s">
        <v>2</v>
      </c>
      <c r="S91" s="308" t="s">
        <v>1</v>
      </c>
      <c r="T91" s="38">
        <v>3.43</v>
      </c>
      <c r="U91" s="201">
        <v>3.83</v>
      </c>
      <c r="V91" s="297"/>
      <c r="W91" s="265"/>
      <c r="X91" s="20"/>
      <c r="Y91" s="37"/>
    </row>
    <row r="92" spans="1:25" s="3" customFormat="1" ht="15" customHeight="1" x14ac:dyDescent="0.25">
      <c r="A92" s="22">
        <v>87</v>
      </c>
      <c r="B92" s="501" t="s">
        <v>26</v>
      </c>
      <c r="C92" s="501" t="s">
        <v>112</v>
      </c>
      <c r="D92" s="154"/>
      <c r="E92" s="506">
        <v>3.93</v>
      </c>
      <c r="F92" s="501" t="s">
        <v>2</v>
      </c>
      <c r="G92" s="501" t="s">
        <v>151</v>
      </c>
      <c r="H92" s="176">
        <v>3.73</v>
      </c>
      <c r="I92" s="506">
        <v>4.0999999999999996</v>
      </c>
      <c r="J92" s="476" t="s">
        <v>2</v>
      </c>
      <c r="K92" s="113" t="s">
        <v>1</v>
      </c>
      <c r="L92" s="176">
        <v>3.75</v>
      </c>
      <c r="M92" s="183">
        <v>4.13</v>
      </c>
      <c r="N92" s="221" t="s">
        <v>2</v>
      </c>
      <c r="O92" s="247" t="s">
        <v>14</v>
      </c>
      <c r="P92" s="30">
        <v>3.64</v>
      </c>
      <c r="Q92" s="57">
        <v>4.03</v>
      </c>
      <c r="R92" s="305" t="s">
        <v>2</v>
      </c>
      <c r="S92" s="308" t="s">
        <v>23</v>
      </c>
      <c r="T92" s="38">
        <v>3.4</v>
      </c>
      <c r="U92" s="201">
        <v>3.83</v>
      </c>
      <c r="V92" s="297"/>
      <c r="W92" s="265"/>
      <c r="X92" s="20"/>
      <c r="Y92" s="37"/>
    </row>
    <row r="93" spans="1:25" s="3" customFormat="1" ht="15" customHeight="1" x14ac:dyDescent="0.25">
      <c r="A93" s="22">
        <v>88</v>
      </c>
      <c r="B93" s="501" t="s">
        <v>26</v>
      </c>
      <c r="C93" s="501" t="s">
        <v>100</v>
      </c>
      <c r="D93" s="154"/>
      <c r="E93" s="506">
        <v>3.93</v>
      </c>
      <c r="F93" s="501" t="s">
        <v>26</v>
      </c>
      <c r="G93" s="501" t="s">
        <v>31</v>
      </c>
      <c r="H93" s="176">
        <v>3.71</v>
      </c>
      <c r="I93" s="506">
        <v>4.0999999999999996</v>
      </c>
      <c r="J93" s="480" t="s">
        <v>66</v>
      </c>
      <c r="K93" s="119" t="s">
        <v>84</v>
      </c>
      <c r="L93" s="176">
        <v>3.75</v>
      </c>
      <c r="M93" s="183">
        <v>4.13</v>
      </c>
      <c r="N93" s="221" t="s">
        <v>26</v>
      </c>
      <c r="O93" s="247" t="s">
        <v>31</v>
      </c>
      <c r="P93" s="30">
        <v>3.57</v>
      </c>
      <c r="Q93" s="57">
        <v>4.03</v>
      </c>
      <c r="R93" s="305" t="s">
        <v>55</v>
      </c>
      <c r="S93" s="306" t="s">
        <v>58</v>
      </c>
      <c r="T93" s="30">
        <v>3.33</v>
      </c>
      <c r="U93" s="201">
        <v>3.83</v>
      </c>
      <c r="V93" s="297"/>
      <c r="W93" s="265"/>
      <c r="X93" s="20"/>
      <c r="Y93" s="37"/>
    </row>
    <row r="94" spans="1:25" s="3" customFormat="1" ht="15" customHeight="1" x14ac:dyDescent="0.25">
      <c r="A94" s="22">
        <v>89</v>
      </c>
      <c r="B94" s="501" t="s">
        <v>26</v>
      </c>
      <c r="C94" s="501" t="s">
        <v>98</v>
      </c>
      <c r="D94" s="154"/>
      <c r="E94" s="506">
        <v>3.93</v>
      </c>
      <c r="F94" s="501" t="s">
        <v>0</v>
      </c>
      <c r="G94" s="501" t="s">
        <v>70</v>
      </c>
      <c r="H94" s="176">
        <v>3.71</v>
      </c>
      <c r="I94" s="506">
        <v>4.0999999999999996</v>
      </c>
      <c r="J94" s="476" t="s">
        <v>2</v>
      </c>
      <c r="K94" s="113" t="s">
        <v>15</v>
      </c>
      <c r="L94" s="176">
        <v>3.75</v>
      </c>
      <c r="M94" s="183">
        <v>4.13</v>
      </c>
      <c r="N94" s="221" t="s">
        <v>2</v>
      </c>
      <c r="O94" s="247" t="s">
        <v>13</v>
      </c>
      <c r="P94" s="30">
        <v>3.56</v>
      </c>
      <c r="Q94" s="57">
        <v>4.03</v>
      </c>
      <c r="R94" s="305" t="s">
        <v>43</v>
      </c>
      <c r="S94" s="307" t="s">
        <v>50</v>
      </c>
      <c r="T94" s="30">
        <v>3.25</v>
      </c>
      <c r="U94" s="201">
        <v>3.83</v>
      </c>
      <c r="V94" s="297"/>
      <c r="W94" s="265"/>
      <c r="X94" s="20"/>
      <c r="Y94" s="37"/>
    </row>
    <row r="95" spans="1:25" s="3" customFormat="1" ht="15" customHeight="1" thickBot="1" x14ac:dyDescent="0.3">
      <c r="A95" s="23">
        <v>90</v>
      </c>
      <c r="B95" s="505" t="s">
        <v>26</v>
      </c>
      <c r="C95" s="505" t="s">
        <v>25</v>
      </c>
      <c r="D95" s="811"/>
      <c r="E95" s="510">
        <v>3.93</v>
      </c>
      <c r="F95" s="505" t="s">
        <v>2</v>
      </c>
      <c r="G95" s="505" t="s">
        <v>10</v>
      </c>
      <c r="H95" s="179">
        <v>3.64</v>
      </c>
      <c r="I95" s="510">
        <v>4.0999999999999996</v>
      </c>
      <c r="J95" s="477" t="s">
        <v>34</v>
      </c>
      <c r="K95" s="491" t="s">
        <v>33</v>
      </c>
      <c r="L95" s="490">
        <v>3.75</v>
      </c>
      <c r="M95" s="184">
        <v>4.13</v>
      </c>
      <c r="N95" s="218" t="s">
        <v>43</v>
      </c>
      <c r="O95" s="288" t="s">
        <v>49</v>
      </c>
      <c r="P95" s="63">
        <v>3.5</v>
      </c>
      <c r="Q95" s="62">
        <v>4.03</v>
      </c>
      <c r="R95" s="310" t="s">
        <v>34</v>
      </c>
      <c r="S95" s="311" t="s">
        <v>37</v>
      </c>
      <c r="T95" s="39">
        <v>3.25</v>
      </c>
      <c r="U95" s="202">
        <v>3.83</v>
      </c>
      <c r="V95" s="299"/>
      <c r="W95" s="323"/>
      <c r="X95" s="347"/>
      <c r="Y95" s="64"/>
    </row>
    <row r="96" spans="1:25" s="3" customFormat="1" ht="15" customHeight="1" x14ac:dyDescent="0.25">
      <c r="A96" s="21">
        <v>91</v>
      </c>
      <c r="B96" s="500" t="s">
        <v>26</v>
      </c>
      <c r="C96" s="500" t="s">
        <v>108</v>
      </c>
      <c r="D96" s="153"/>
      <c r="E96" s="499">
        <v>3.93</v>
      </c>
      <c r="F96" s="500" t="s">
        <v>34</v>
      </c>
      <c r="G96" s="500" t="s">
        <v>33</v>
      </c>
      <c r="H96" s="181">
        <v>3.63</v>
      </c>
      <c r="I96" s="499">
        <v>4.0999999999999996</v>
      </c>
      <c r="J96" s="475" t="s">
        <v>43</v>
      </c>
      <c r="K96" s="115" t="s">
        <v>52</v>
      </c>
      <c r="L96" s="174">
        <v>3.6659999999999999</v>
      </c>
      <c r="M96" s="185">
        <v>4.13</v>
      </c>
      <c r="N96" s="219" t="s">
        <v>43</v>
      </c>
      <c r="O96" s="208" t="s">
        <v>45</v>
      </c>
      <c r="P96" s="32">
        <v>3.5</v>
      </c>
      <c r="Q96" s="66">
        <v>4.03</v>
      </c>
      <c r="R96" s="304" t="s">
        <v>55</v>
      </c>
      <c r="S96" s="257" t="s">
        <v>75</v>
      </c>
      <c r="T96" s="32">
        <v>3.2</v>
      </c>
      <c r="U96" s="200">
        <v>3.83</v>
      </c>
      <c r="V96" s="304"/>
      <c r="W96" s="282"/>
      <c r="X96" s="342"/>
      <c r="Y96" s="35"/>
    </row>
    <row r="97" spans="1:25" s="3" customFormat="1" ht="15" customHeight="1" x14ac:dyDescent="0.25">
      <c r="A97" s="22">
        <v>92</v>
      </c>
      <c r="B97" s="501" t="s">
        <v>26</v>
      </c>
      <c r="C97" s="501" t="s">
        <v>109</v>
      </c>
      <c r="D97" s="154"/>
      <c r="E97" s="506">
        <v>3.93</v>
      </c>
      <c r="F97" s="501" t="s">
        <v>2</v>
      </c>
      <c r="G97" s="501" t="s">
        <v>5</v>
      </c>
      <c r="H97" s="176">
        <v>3.63</v>
      </c>
      <c r="I97" s="506">
        <v>4.0999999999999996</v>
      </c>
      <c r="J97" s="476" t="s">
        <v>2</v>
      </c>
      <c r="K97" s="113" t="s">
        <v>72</v>
      </c>
      <c r="L97" s="176">
        <v>3.6659999999999999</v>
      </c>
      <c r="M97" s="183">
        <v>4.13</v>
      </c>
      <c r="N97" s="221" t="s">
        <v>2</v>
      </c>
      <c r="O97" s="247" t="s">
        <v>10</v>
      </c>
      <c r="P97" s="30">
        <v>3.5</v>
      </c>
      <c r="Q97" s="57">
        <v>4.03</v>
      </c>
      <c r="R97" s="305" t="s">
        <v>2</v>
      </c>
      <c r="S97" s="308" t="s">
        <v>15</v>
      </c>
      <c r="T97" s="38">
        <v>3.2</v>
      </c>
      <c r="U97" s="201">
        <v>3.83</v>
      </c>
      <c r="V97" s="305"/>
      <c r="W97" s="265"/>
      <c r="X97" s="20"/>
      <c r="Y97" s="37"/>
    </row>
    <row r="98" spans="1:25" s="3" customFormat="1" ht="15" customHeight="1" x14ac:dyDescent="0.25">
      <c r="A98" s="22">
        <v>93</v>
      </c>
      <c r="B98" s="501" t="s">
        <v>26</v>
      </c>
      <c r="C98" s="501" t="s">
        <v>95</v>
      </c>
      <c r="D98" s="154"/>
      <c r="E98" s="506">
        <v>3.93</v>
      </c>
      <c r="F98" s="501" t="s">
        <v>0</v>
      </c>
      <c r="G98" s="501" t="s">
        <v>71</v>
      </c>
      <c r="H98" s="176">
        <v>3.6</v>
      </c>
      <c r="I98" s="506">
        <v>4.0999999999999996</v>
      </c>
      <c r="J98" s="476" t="s">
        <v>55</v>
      </c>
      <c r="K98" s="127" t="s">
        <v>61</v>
      </c>
      <c r="L98" s="176">
        <v>3.625</v>
      </c>
      <c r="M98" s="183">
        <v>4.13</v>
      </c>
      <c r="N98" s="221" t="s">
        <v>26</v>
      </c>
      <c r="O98" s="247" t="s">
        <v>112</v>
      </c>
      <c r="P98" s="30">
        <v>3.5</v>
      </c>
      <c r="Q98" s="57">
        <v>4.03</v>
      </c>
      <c r="R98" s="305" t="s">
        <v>43</v>
      </c>
      <c r="S98" s="307" t="s">
        <v>49</v>
      </c>
      <c r="T98" s="38">
        <v>3.18</v>
      </c>
      <c r="U98" s="201">
        <v>3.83</v>
      </c>
      <c r="V98" s="305"/>
      <c r="W98" s="265"/>
      <c r="X98" s="20"/>
      <c r="Y98" s="37"/>
    </row>
    <row r="99" spans="1:25" s="3" customFormat="1" ht="15" customHeight="1" x14ac:dyDescent="0.25">
      <c r="A99" s="22">
        <v>94</v>
      </c>
      <c r="B99" s="501" t="s">
        <v>26</v>
      </c>
      <c r="C99" s="501" t="s">
        <v>28</v>
      </c>
      <c r="D99" s="154"/>
      <c r="E99" s="506">
        <v>3.93</v>
      </c>
      <c r="F99" s="501" t="s">
        <v>43</v>
      </c>
      <c r="G99" s="501" t="s">
        <v>42</v>
      </c>
      <c r="H99" s="176">
        <v>3.57</v>
      </c>
      <c r="I99" s="506">
        <v>4.0999999999999996</v>
      </c>
      <c r="J99" s="476" t="s">
        <v>43</v>
      </c>
      <c r="K99" s="119" t="s">
        <v>48</v>
      </c>
      <c r="L99" s="176">
        <v>3.5</v>
      </c>
      <c r="M99" s="183">
        <v>4.13</v>
      </c>
      <c r="N99" s="221" t="s">
        <v>26</v>
      </c>
      <c r="O99" s="247" t="s">
        <v>100</v>
      </c>
      <c r="P99" s="30">
        <v>3.43</v>
      </c>
      <c r="Q99" s="57">
        <v>4.03</v>
      </c>
      <c r="R99" s="305" t="s">
        <v>26</v>
      </c>
      <c r="S99" s="308" t="s">
        <v>109</v>
      </c>
      <c r="T99" s="38">
        <v>3.17</v>
      </c>
      <c r="U99" s="201">
        <v>3.83</v>
      </c>
      <c r="V99" s="305"/>
      <c r="W99" s="265"/>
      <c r="X99" s="20"/>
      <c r="Y99" s="37"/>
    </row>
    <row r="100" spans="1:25" s="3" customFormat="1" ht="15" customHeight="1" x14ac:dyDescent="0.25">
      <c r="A100" s="22">
        <v>95</v>
      </c>
      <c r="B100" s="501" t="s">
        <v>26</v>
      </c>
      <c r="C100" s="501" t="s">
        <v>31</v>
      </c>
      <c r="D100" s="154"/>
      <c r="E100" s="506">
        <v>3.93</v>
      </c>
      <c r="F100" s="501" t="s">
        <v>34</v>
      </c>
      <c r="G100" s="501" t="s">
        <v>90</v>
      </c>
      <c r="H100" s="175">
        <v>3.5</v>
      </c>
      <c r="I100" s="506">
        <v>4.0999999999999996</v>
      </c>
      <c r="J100" s="476" t="s">
        <v>34</v>
      </c>
      <c r="K100" s="119" t="s">
        <v>37</v>
      </c>
      <c r="L100" s="175">
        <v>3.4289999999999998</v>
      </c>
      <c r="M100" s="183">
        <v>4.13</v>
      </c>
      <c r="N100" s="221" t="s">
        <v>55</v>
      </c>
      <c r="O100" s="216" t="s">
        <v>59</v>
      </c>
      <c r="P100" s="30">
        <v>3.33</v>
      </c>
      <c r="Q100" s="57">
        <v>4.03</v>
      </c>
      <c r="R100" s="305" t="s">
        <v>2</v>
      </c>
      <c r="S100" s="308" t="s">
        <v>13</v>
      </c>
      <c r="T100" s="38">
        <v>3.15</v>
      </c>
      <c r="U100" s="201">
        <v>3.83</v>
      </c>
      <c r="V100" s="305"/>
      <c r="W100" s="265"/>
      <c r="X100" s="20"/>
      <c r="Y100" s="37"/>
    </row>
    <row r="101" spans="1:25" s="3" customFormat="1" ht="15" customHeight="1" x14ac:dyDescent="0.25">
      <c r="A101" s="22">
        <v>96</v>
      </c>
      <c r="B101" s="501" t="s">
        <v>2</v>
      </c>
      <c r="C101" s="501" t="s">
        <v>72</v>
      </c>
      <c r="D101" s="154"/>
      <c r="E101" s="506">
        <v>3.93</v>
      </c>
      <c r="F101" s="501" t="s">
        <v>2</v>
      </c>
      <c r="G101" s="501" t="s">
        <v>8</v>
      </c>
      <c r="H101" s="176">
        <v>3.5</v>
      </c>
      <c r="I101" s="506">
        <v>4.0999999999999996</v>
      </c>
      <c r="J101" s="476" t="s">
        <v>0</v>
      </c>
      <c r="K101" s="110" t="s">
        <v>145</v>
      </c>
      <c r="L101" s="176">
        <v>3.4</v>
      </c>
      <c r="M101" s="183">
        <v>4.13</v>
      </c>
      <c r="N101" s="221" t="s">
        <v>0</v>
      </c>
      <c r="O101" s="216" t="s">
        <v>71</v>
      </c>
      <c r="P101" s="30">
        <v>3.33</v>
      </c>
      <c r="Q101" s="57">
        <v>4.03</v>
      </c>
      <c r="R101" s="305" t="s">
        <v>2</v>
      </c>
      <c r="S101" s="308" t="s">
        <v>18</v>
      </c>
      <c r="T101" s="38">
        <v>3.14</v>
      </c>
      <c r="U101" s="201">
        <v>3.83</v>
      </c>
      <c r="V101" s="305"/>
      <c r="W101" s="265"/>
      <c r="X101" s="20"/>
      <c r="Y101" s="37"/>
    </row>
    <row r="102" spans="1:25" s="3" customFormat="1" ht="15" customHeight="1" x14ac:dyDescent="0.25">
      <c r="A102" s="22">
        <v>97</v>
      </c>
      <c r="B102" s="501" t="s">
        <v>2</v>
      </c>
      <c r="C102" s="501" t="s">
        <v>21</v>
      </c>
      <c r="D102" s="154"/>
      <c r="E102" s="506">
        <v>3.93</v>
      </c>
      <c r="F102" s="501" t="s">
        <v>55</v>
      </c>
      <c r="G102" s="501" t="s">
        <v>58</v>
      </c>
      <c r="H102" s="176">
        <v>3.5</v>
      </c>
      <c r="I102" s="506">
        <v>4.0999999999999996</v>
      </c>
      <c r="J102" s="476" t="s">
        <v>2</v>
      </c>
      <c r="K102" s="113" t="s">
        <v>8</v>
      </c>
      <c r="L102" s="176">
        <v>3.2723</v>
      </c>
      <c r="M102" s="183">
        <v>4.13</v>
      </c>
      <c r="N102" s="211" t="s">
        <v>66</v>
      </c>
      <c r="O102" s="212" t="s">
        <v>84</v>
      </c>
      <c r="P102" s="30">
        <v>3.31</v>
      </c>
      <c r="Q102" s="57">
        <v>4.03</v>
      </c>
      <c r="R102" s="305" t="s">
        <v>2</v>
      </c>
      <c r="S102" s="308" t="s">
        <v>10</v>
      </c>
      <c r="T102" s="38">
        <v>3.13</v>
      </c>
      <c r="U102" s="201">
        <v>3.83</v>
      </c>
      <c r="V102" s="305"/>
      <c r="W102" s="265"/>
      <c r="X102" s="20"/>
      <c r="Y102" s="37"/>
    </row>
    <row r="103" spans="1:25" s="3" customFormat="1" ht="15" customHeight="1" x14ac:dyDescent="0.25">
      <c r="A103" s="22">
        <v>98</v>
      </c>
      <c r="B103" s="501" t="s">
        <v>2</v>
      </c>
      <c r="C103" s="501" t="s">
        <v>9</v>
      </c>
      <c r="D103" s="154"/>
      <c r="E103" s="506">
        <v>3.93</v>
      </c>
      <c r="F103" s="501" t="s">
        <v>2</v>
      </c>
      <c r="G103" s="501" t="s">
        <v>11</v>
      </c>
      <c r="H103" s="176">
        <v>3.5</v>
      </c>
      <c r="I103" s="506">
        <v>4.0999999999999996</v>
      </c>
      <c r="J103" s="480" t="s">
        <v>0</v>
      </c>
      <c r="K103" s="127" t="s">
        <v>76</v>
      </c>
      <c r="L103" s="176">
        <v>3.25</v>
      </c>
      <c r="M103" s="183">
        <v>4.13</v>
      </c>
      <c r="N103" s="221" t="s">
        <v>2</v>
      </c>
      <c r="O103" s="247" t="s">
        <v>17</v>
      </c>
      <c r="P103" s="30">
        <v>3.25</v>
      </c>
      <c r="Q103" s="57">
        <v>4.03</v>
      </c>
      <c r="R103" s="312" t="s">
        <v>66</v>
      </c>
      <c r="S103" s="307" t="s">
        <v>86</v>
      </c>
      <c r="T103" s="30">
        <v>3.12</v>
      </c>
      <c r="U103" s="201">
        <v>3.83</v>
      </c>
      <c r="V103" s="305"/>
      <c r="W103" s="265"/>
      <c r="X103" s="20"/>
      <c r="Y103" s="37"/>
    </row>
    <row r="104" spans="1:25" s="3" customFormat="1" ht="15" customHeight="1" x14ac:dyDescent="0.25">
      <c r="A104" s="22">
        <v>99</v>
      </c>
      <c r="B104" s="504" t="s">
        <v>2</v>
      </c>
      <c r="C104" s="504" t="s">
        <v>12</v>
      </c>
      <c r="D104" s="155"/>
      <c r="E104" s="509">
        <v>3.93</v>
      </c>
      <c r="F104" s="504" t="s">
        <v>34</v>
      </c>
      <c r="G104" s="504" t="s">
        <v>37</v>
      </c>
      <c r="H104" s="175">
        <v>3.5</v>
      </c>
      <c r="I104" s="509">
        <v>4.0999999999999996</v>
      </c>
      <c r="J104" s="492" t="s">
        <v>0</v>
      </c>
      <c r="K104" s="151" t="s">
        <v>70</v>
      </c>
      <c r="L104" s="180">
        <v>3.25</v>
      </c>
      <c r="M104" s="183">
        <v>4.13</v>
      </c>
      <c r="N104" s="221" t="s">
        <v>34</v>
      </c>
      <c r="O104" s="212" t="s">
        <v>37</v>
      </c>
      <c r="P104" s="30">
        <v>3.2</v>
      </c>
      <c r="Q104" s="57">
        <v>4.03</v>
      </c>
      <c r="R104" s="305" t="s">
        <v>0</v>
      </c>
      <c r="S104" s="307" t="s">
        <v>103</v>
      </c>
      <c r="T104" s="38">
        <v>3.08</v>
      </c>
      <c r="U104" s="201">
        <v>3.83</v>
      </c>
      <c r="V104" s="305"/>
      <c r="W104" s="265"/>
      <c r="X104" s="20"/>
      <c r="Y104" s="37"/>
    </row>
    <row r="105" spans="1:25" s="3" customFormat="1" ht="15" customHeight="1" thickBot="1" x14ac:dyDescent="0.3">
      <c r="A105" s="23">
        <v>100</v>
      </c>
      <c r="B105" s="505" t="s">
        <v>2</v>
      </c>
      <c r="C105" s="505" t="s">
        <v>14</v>
      </c>
      <c r="D105" s="811"/>
      <c r="E105" s="510">
        <v>3.93</v>
      </c>
      <c r="F105" s="505" t="s">
        <v>43</v>
      </c>
      <c r="G105" s="505" t="s">
        <v>49</v>
      </c>
      <c r="H105" s="179">
        <v>3.47</v>
      </c>
      <c r="I105" s="510">
        <v>4.0999999999999996</v>
      </c>
      <c r="J105" s="486" t="s">
        <v>2</v>
      </c>
      <c r="K105" s="134" t="s">
        <v>14</v>
      </c>
      <c r="L105" s="179">
        <v>3.0710000000000002</v>
      </c>
      <c r="M105" s="482">
        <v>4.13</v>
      </c>
      <c r="N105" s="223" t="s">
        <v>55</v>
      </c>
      <c r="O105" s="224" t="s">
        <v>75</v>
      </c>
      <c r="P105" s="86">
        <v>3.17</v>
      </c>
      <c r="Q105" s="58">
        <v>4.03</v>
      </c>
      <c r="R105" s="316" t="s">
        <v>0</v>
      </c>
      <c r="S105" s="245" t="s">
        <v>144</v>
      </c>
      <c r="T105" s="42">
        <v>3</v>
      </c>
      <c r="U105" s="203">
        <v>3.83</v>
      </c>
      <c r="V105" s="316"/>
      <c r="W105" s="280"/>
      <c r="X105" s="345"/>
      <c r="Y105" s="43"/>
    </row>
    <row r="106" spans="1:25" s="3" customFormat="1" ht="15" customHeight="1" x14ac:dyDescent="0.25">
      <c r="A106" s="24">
        <v>101</v>
      </c>
      <c r="B106" s="504" t="s">
        <v>2</v>
      </c>
      <c r="C106" s="504" t="s">
        <v>19</v>
      </c>
      <c r="D106" s="155"/>
      <c r="E106" s="509">
        <v>3.93</v>
      </c>
      <c r="F106" s="504" t="s">
        <v>2</v>
      </c>
      <c r="G106" s="504" t="s">
        <v>72</v>
      </c>
      <c r="H106" s="174">
        <v>3.4</v>
      </c>
      <c r="I106" s="509">
        <v>4.0999999999999996</v>
      </c>
      <c r="J106" s="483" t="s">
        <v>34</v>
      </c>
      <c r="K106" s="125" t="s">
        <v>39</v>
      </c>
      <c r="L106" s="181">
        <v>3</v>
      </c>
      <c r="M106" s="182">
        <v>4.13</v>
      </c>
      <c r="N106" s="226" t="s">
        <v>34</v>
      </c>
      <c r="O106" s="269" t="s">
        <v>33</v>
      </c>
      <c r="P106" s="32">
        <v>3.13</v>
      </c>
      <c r="Q106" s="69">
        <v>4.03</v>
      </c>
      <c r="R106" s="314" t="s">
        <v>43</v>
      </c>
      <c r="S106" s="236" t="s">
        <v>52</v>
      </c>
      <c r="T106" s="72">
        <v>3</v>
      </c>
      <c r="U106" s="204">
        <v>3.83</v>
      </c>
      <c r="V106" s="302"/>
      <c r="W106" s="281"/>
      <c r="X106" s="346"/>
      <c r="Y106" s="59"/>
    </row>
    <row r="107" spans="1:25" s="3" customFormat="1" ht="15" customHeight="1" x14ac:dyDescent="0.25">
      <c r="A107" s="22">
        <v>102</v>
      </c>
      <c r="B107" s="501" t="s">
        <v>2</v>
      </c>
      <c r="C107" s="501" t="s">
        <v>3</v>
      </c>
      <c r="D107" s="154"/>
      <c r="E107" s="506">
        <v>3.93</v>
      </c>
      <c r="F107" s="501" t="s">
        <v>43</v>
      </c>
      <c r="G107" s="501" t="s">
        <v>46</v>
      </c>
      <c r="H107" s="180">
        <v>3.3</v>
      </c>
      <c r="I107" s="506">
        <v>4.0999999999999996</v>
      </c>
      <c r="J107" s="476" t="s">
        <v>2</v>
      </c>
      <c r="K107" s="113" t="s">
        <v>11</v>
      </c>
      <c r="L107" s="176">
        <v>3</v>
      </c>
      <c r="M107" s="183">
        <v>4.13</v>
      </c>
      <c r="N107" s="221" t="s">
        <v>0</v>
      </c>
      <c r="O107" s="229" t="s">
        <v>144</v>
      </c>
      <c r="P107" s="30">
        <v>3</v>
      </c>
      <c r="Q107" s="57">
        <v>4.03</v>
      </c>
      <c r="R107" s="305" t="s">
        <v>26</v>
      </c>
      <c r="S107" s="308" t="s">
        <v>98</v>
      </c>
      <c r="T107" s="38">
        <v>3</v>
      </c>
      <c r="U107" s="201">
        <v>3.83</v>
      </c>
      <c r="V107" s="297"/>
      <c r="W107" s="265"/>
      <c r="X107" s="20"/>
      <c r="Y107" s="37"/>
    </row>
    <row r="108" spans="1:25" s="3" customFormat="1" ht="15" customHeight="1" x14ac:dyDescent="0.25">
      <c r="A108" s="22">
        <v>103</v>
      </c>
      <c r="B108" s="501" t="s">
        <v>2</v>
      </c>
      <c r="C108" s="501" t="s">
        <v>17</v>
      </c>
      <c r="D108" s="154"/>
      <c r="E108" s="506">
        <v>3.93</v>
      </c>
      <c r="F108" s="501" t="s">
        <v>43</v>
      </c>
      <c r="G108" s="501" t="s">
        <v>50</v>
      </c>
      <c r="H108" s="176">
        <v>3.25</v>
      </c>
      <c r="I108" s="506">
        <v>4.0999999999999996</v>
      </c>
      <c r="J108" s="476" t="s">
        <v>55</v>
      </c>
      <c r="K108" s="127" t="s">
        <v>59</v>
      </c>
      <c r="L108" s="176">
        <v>3</v>
      </c>
      <c r="M108" s="183">
        <v>4.13</v>
      </c>
      <c r="N108" s="221" t="s">
        <v>55</v>
      </c>
      <c r="O108" s="199" t="s">
        <v>57</v>
      </c>
      <c r="P108" s="30">
        <v>3</v>
      </c>
      <c r="Q108" s="57">
        <v>4.03</v>
      </c>
      <c r="R108" s="305" t="s">
        <v>34</v>
      </c>
      <c r="S108" s="294" t="s">
        <v>33</v>
      </c>
      <c r="T108" s="38">
        <v>3</v>
      </c>
      <c r="U108" s="201">
        <v>3.83</v>
      </c>
      <c r="V108" s="297"/>
      <c r="W108" s="265"/>
      <c r="X108" s="20"/>
      <c r="Y108" s="37"/>
    </row>
    <row r="109" spans="1:25" s="3" customFormat="1" ht="15" customHeight="1" x14ac:dyDescent="0.25">
      <c r="A109" s="22">
        <v>104</v>
      </c>
      <c r="B109" s="501" t="s">
        <v>2</v>
      </c>
      <c r="C109" s="501" t="s">
        <v>10</v>
      </c>
      <c r="D109" s="154"/>
      <c r="E109" s="506">
        <v>3.93</v>
      </c>
      <c r="F109" s="501" t="s">
        <v>43</v>
      </c>
      <c r="G109" s="501" t="s">
        <v>77</v>
      </c>
      <c r="H109" s="176">
        <v>3.25</v>
      </c>
      <c r="I109" s="506">
        <v>4.0999999999999996</v>
      </c>
      <c r="J109" s="476" t="s">
        <v>43</v>
      </c>
      <c r="K109" s="119" t="s">
        <v>133</v>
      </c>
      <c r="L109" s="176">
        <v>3</v>
      </c>
      <c r="M109" s="183">
        <v>4.13</v>
      </c>
      <c r="N109" s="221" t="s">
        <v>2</v>
      </c>
      <c r="O109" s="247" t="s">
        <v>22</v>
      </c>
      <c r="P109" s="30">
        <v>3</v>
      </c>
      <c r="Q109" s="57">
        <v>4.03</v>
      </c>
      <c r="R109" s="305" t="s">
        <v>26</v>
      </c>
      <c r="S109" s="308" t="s">
        <v>108</v>
      </c>
      <c r="T109" s="38">
        <v>3</v>
      </c>
      <c r="U109" s="201">
        <v>3.83</v>
      </c>
      <c r="V109" s="297"/>
      <c r="W109" s="265"/>
      <c r="X109" s="20"/>
      <c r="Y109" s="37"/>
    </row>
    <row r="110" spans="1:25" s="3" customFormat="1" ht="15" customHeight="1" x14ac:dyDescent="0.25">
      <c r="A110" s="22">
        <v>105</v>
      </c>
      <c r="B110" s="501" t="s">
        <v>2</v>
      </c>
      <c r="C110" s="501" t="s">
        <v>22</v>
      </c>
      <c r="D110" s="154"/>
      <c r="E110" s="506">
        <v>3.93</v>
      </c>
      <c r="F110" s="501" t="s">
        <v>26</v>
      </c>
      <c r="G110" s="501" t="s">
        <v>25</v>
      </c>
      <c r="H110" s="176">
        <v>3</v>
      </c>
      <c r="I110" s="506">
        <v>4.0999999999999996</v>
      </c>
      <c r="J110" s="476" t="s">
        <v>43</v>
      </c>
      <c r="K110" s="119" t="s">
        <v>45</v>
      </c>
      <c r="L110" s="176">
        <v>3</v>
      </c>
      <c r="M110" s="183">
        <v>4.13</v>
      </c>
      <c r="N110" s="221" t="s">
        <v>34</v>
      </c>
      <c r="O110" s="212" t="s">
        <v>91</v>
      </c>
      <c r="P110" s="30">
        <v>3</v>
      </c>
      <c r="Q110" s="57">
        <v>4.03</v>
      </c>
      <c r="R110" s="305" t="s">
        <v>55</v>
      </c>
      <c r="S110" s="306" t="s">
        <v>54</v>
      </c>
      <c r="T110" s="38">
        <v>3</v>
      </c>
      <c r="U110" s="201">
        <v>3.83</v>
      </c>
      <c r="V110" s="297"/>
      <c r="W110" s="265"/>
      <c r="X110" s="20"/>
      <c r="Y110" s="37"/>
    </row>
    <row r="111" spans="1:25" s="3" customFormat="1" ht="15" customHeight="1" x14ac:dyDescent="0.25">
      <c r="A111" s="22">
        <v>106</v>
      </c>
      <c r="B111" s="501" t="s">
        <v>2</v>
      </c>
      <c r="C111" s="501" t="s">
        <v>15</v>
      </c>
      <c r="D111" s="154"/>
      <c r="E111" s="506">
        <v>3.93</v>
      </c>
      <c r="F111" s="501" t="s">
        <v>43</v>
      </c>
      <c r="G111" s="501" t="s">
        <v>52</v>
      </c>
      <c r="H111" s="176">
        <v>3</v>
      </c>
      <c r="I111" s="506">
        <v>4.0999999999999996</v>
      </c>
      <c r="J111" s="476" t="s">
        <v>43</v>
      </c>
      <c r="K111" s="119" t="s">
        <v>78</v>
      </c>
      <c r="L111" s="176">
        <v>3</v>
      </c>
      <c r="M111" s="183">
        <v>4.13</v>
      </c>
      <c r="N111" s="221" t="s">
        <v>55</v>
      </c>
      <c r="O111" s="216" t="s">
        <v>106</v>
      </c>
      <c r="P111" s="30">
        <v>3</v>
      </c>
      <c r="Q111" s="57">
        <v>4.03</v>
      </c>
      <c r="R111" s="305" t="s">
        <v>26</v>
      </c>
      <c r="S111" s="308" t="s">
        <v>28</v>
      </c>
      <c r="T111" s="30">
        <v>3</v>
      </c>
      <c r="U111" s="201">
        <v>3.83</v>
      </c>
      <c r="V111" s="297"/>
      <c r="W111" s="265"/>
      <c r="X111" s="20"/>
      <c r="Y111" s="37"/>
    </row>
    <row r="112" spans="1:25" s="3" customFormat="1" ht="15" customHeight="1" x14ac:dyDescent="0.25">
      <c r="A112" s="22">
        <v>107</v>
      </c>
      <c r="B112" s="501" t="s">
        <v>2</v>
      </c>
      <c r="C112" s="501" t="s">
        <v>11</v>
      </c>
      <c r="D112" s="154"/>
      <c r="E112" s="506">
        <v>3.93</v>
      </c>
      <c r="F112" s="501" t="s">
        <v>43</v>
      </c>
      <c r="G112" s="501" t="s">
        <v>78</v>
      </c>
      <c r="H112" s="176">
        <v>3</v>
      </c>
      <c r="I112" s="506">
        <v>4.0999999999999996</v>
      </c>
      <c r="J112" s="476" t="s">
        <v>0</v>
      </c>
      <c r="K112" s="110" t="s">
        <v>144</v>
      </c>
      <c r="L112" s="176">
        <v>3</v>
      </c>
      <c r="M112" s="183">
        <v>4.13</v>
      </c>
      <c r="N112" s="221" t="s">
        <v>34</v>
      </c>
      <c r="O112" s="216" t="s">
        <v>35</v>
      </c>
      <c r="P112" s="30">
        <v>3</v>
      </c>
      <c r="Q112" s="57">
        <v>4.03</v>
      </c>
      <c r="R112" s="305" t="s">
        <v>2</v>
      </c>
      <c r="S112" s="308" t="s">
        <v>22</v>
      </c>
      <c r="T112" s="38">
        <v>3</v>
      </c>
      <c r="U112" s="201">
        <v>3.83</v>
      </c>
      <c r="V112" s="297"/>
      <c r="W112" s="265"/>
      <c r="X112" s="20"/>
      <c r="Y112" s="37"/>
    </row>
    <row r="113" spans="1:25" s="3" customFormat="1" ht="15" customHeight="1" x14ac:dyDescent="0.25">
      <c r="A113" s="22">
        <v>108</v>
      </c>
      <c r="B113" s="504" t="s">
        <v>2</v>
      </c>
      <c r="C113" s="504" t="s">
        <v>8</v>
      </c>
      <c r="D113" s="155"/>
      <c r="E113" s="509">
        <v>3.93</v>
      </c>
      <c r="F113" s="504" t="s">
        <v>34</v>
      </c>
      <c r="G113" s="504" t="s">
        <v>92</v>
      </c>
      <c r="H113" s="175">
        <v>3</v>
      </c>
      <c r="I113" s="509">
        <v>4.0999999999999996</v>
      </c>
      <c r="J113" s="493" t="s">
        <v>55</v>
      </c>
      <c r="K113" s="166" t="s">
        <v>106</v>
      </c>
      <c r="L113" s="155"/>
      <c r="M113" s="183">
        <v>4.13</v>
      </c>
      <c r="N113" s="221" t="s">
        <v>2</v>
      </c>
      <c r="O113" s="247" t="s">
        <v>15</v>
      </c>
      <c r="P113" s="30">
        <v>3</v>
      </c>
      <c r="Q113" s="57">
        <v>4.03</v>
      </c>
      <c r="R113" s="320" t="s">
        <v>0</v>
      </c>
      <c r="S113" s="306" t="s">
        <v>70</v>
      </c>
      <c r="T113" s="38">
        <v>2.67</v>
      </c>
      <c r="U113" s="201">
        <v>3.83</v>
      </c>
      <c r="V113" s="297"/>
      <c r="W113" s="265"/>
      <c r="X113" s="20"/>
      <c r="Y113" s="37"/>
    </row>
    <row r="114" spans="1:25" s="3" customFormat="1" ht="15" customHeight="1" x14ac:dyDescent="0.25">
      <c r="A114" s="22">
        <v>109</v>
      </c>
      <c r="B114" s="501" t="s">
        <v>2</v>
      </c>
      <c r="C114" s="501" t="s">
        <v>24</v>
      </c>
      <c r="D114" s="154"/>
      <c r="E114" s="506">
        <v>3.93</v>
      </c>
      <c r="F114" s="501" t="s">
        <v>26</v>
      </c>
      <c r="G114" s="501" t="s">
        <v>109</v>
      </c>
      <c r="H114" s="176">
        <v>3</v>
      </c>
      <c r="I114" s="506">
        <v>4.0999999999999996</v>
      </c>
      <c r="J114" s="494" t="s">
        <v>55</v>
      </c>
      <c r="K114" s="15" t="s">
        <v>58</v>
      </c>
      <c r="L114" s="154"/>
      <c r="M114" s="183">
        <v>4.13</v>
      </c>
      <c r="N114" s="221" t="s">
        <v>0</v>
      </c>
      <c r="O114" s="229" t="s">
        <v>145</v>
      </c>
      <c r="P114" s="30">
        <v>3</v>
      </c>
      <c r="Q114" s="57">
        <v>4.03</v>
      </c>
      <c r="R114" s="305" t="s">
        <v>26</v>
      </c>
      <c r="S114" s="308" t="s">
        <v>95</v>
      </c>
      <c r="T114" s="38">
        <v>2.6</v>
      </c>
      <c r="U114" s="201">
        <v>3.83</v>
      </c>
      <c r="V114" s="297"/>
      <c r="W114" s="265"/>
      <c r="X114" s="20"/>
      <c r="Y114" s="37"/>
    </row>
    <row r="115" spans="1:25" s="3" customFormat="1" ht="15" customHeight="1" thickBot="1" x14ac:dyDescent="0.3">
      <c r="A115" s="466">
        <v>110</v>
      </c>
      <c r="B115" s="812" t="s">
        <v>2</v>
      </c>
      <c r="C115" s="812" t="s">
        <v>18</v>
      </c>
      <c r="D115" s="651"/>
      <c r="E115" s="655">
        <v>3.93</v>
      </c>
      <c r="F115" s="813" t="s">
        <v>55</v>
      </c>
      <c r="G115" s="653" t="s">
        <v>56</v>
      </c>
      <c r="H115" s="511"/>
      <c r="I115" s="655">
        <v>4.0999999999999996</v>
      </c>
      <c r="J115" s="495" t="s">
        <v>55</v>
      </c>
      <c r="K115" s="496" t="s">
        <v>56</v>
      </c>
      <c r="L115" s="474"/>
      <c r="M115" s="482">
        <v>4.13</v>
      </c>
      <c r="N115" s="218" t="s">
        <v>55</v>
      </c>
      <c r="O115" s="295" t="s">
        <v>54</v>
      </c>
      <c r="P115" s="86">
        <v>2.86</v>
      </c>
      <c r="Q115" s="62">
        <v>4.03</v>
      </c>
      <c r="R115" s="310" t="s">
        <v>55</v>
      </c>
      <c r="S115" s="321" t="s">
        <v>57</v>
      </c>
      <c r="T115" s="86">
        <v>2.33</v>
      </c>
      <c r="U115" s="202">
        <v>3.83</v>
      </c>
      <c r="V115" s="299"/>
      <c r="W115" s="322"/>
      <c r="X115" s="347"/>
      <c r="Y115" s="64"/>
    </row>
    <row r="116" spans="1:25" s="3" customFormat="1" ht="15" customHeight="1" x14ac:dyDescent="0.25">
      <c r="A116" s="21">
        <v>111</v>
      </c>
      <c r="B116" s="500" t="s">
        <v>2</v>
      </c>
      <c r="C116" s="500" t="s">
        <v>4</v>
      </c>
      <c r="D116" s="153"/>
      <c r="E116" s="499">
        <v>3.93</v>
      </c>
      <c r="F116" s="296" t="s">
        <v>55</v>
      </c>
      <c r="G116" s="157" t="s">
        <v>54</v>
      </c>
      <c r="H116" s="153"/>
      <c r="I116" s="499">
        <v>4.0999999999999996</v>
      </c>
      <c r="J116" s="497" t="s">
        <v>55</v>
      </c>
      <c r="K116" s="194" t="s">
        <v>57</v>
      </c>
      <c r="L116" s="153"/>
      <c r="M116" s="182">
        <v>4.13</v>
      </c>
      <c r="N116" s="304" t="s">
        <v>43</v>
      </c>
      <c r="O116" s="208" t="s">
        <v>52</v>
      </c>
      <c r="P116" s="32">
        <v>2</v>
      </c>
      <c r="Q116" s="66">
        <v>4.03</v>
      </c>
      <c r="R116" s="304" t="s">
        <v>26</v>
      </c>
      <c r="S116" s="248" t="s">
        <v>100</v>
      </c>
      <c r="T116" s="72">
        <v>2.25</v>
      </c>
      <c r="U116" s="200">
        <v>3.83</v>
      </c>
      <c r="V116" s="304"/>
      <c r="W116" s="283"/>
      <c r="X116" s="342"/>
      <c r="Y116" s="35"/>
    </row>
    <row r="117" spans="1:25" s="3" customFormat="1" ht="15" customHeight="1" x14ac:dyDescent="0.25">
      <c r="A117" s="22">
        <v>112</v>
      </c>
      <c r="B117" s="501" t="s">
        <v>2</v>
      </c>
      <c r="C117" s="501" t="s">
        <v>154</v>
      </c>
      <c r="D117" s="154"/>
      <c r="E117" s="506">
        <v>3.93</v>
      </c>
      <c r="F117" s="297" t="s">
        <v>43</v>
      </c>
      <c r="G117" s="119" t="s">
        <v>133</v>
      </c>
      <c r="H117" s="154"/>
      <c r="I117" s="506">
        <v>4.0999999999999996</v>
      </c>
      <c r="J117" s="494" t="s">
        <v>55</v>
      </c>
      <c r="K117" s="15" t="s">
        <v>75</v>
      </c>
      <c r="L117" s="154"/>
      <c r="M117" s="183">
        <v>4.13</v>
      </c>
      <c r="N117" s="494" t="s">
        <v>55</v>
      </c>
      <c r="O117" s="15" t="s">
        <v>58</v>
      </c>
      <c r="P117" s="28"/>
      <c r="Q117" s="57">
        <v>4.03</v>
      </c>
      <c r="R117" s="305" t="s">
        <v>55</v>
      </c>
      <c r="S117" s="216" t="s">
        <v>56</v>
      </c>
      <c r="T117" s="45">
        <v>2.2000000000000002</v>
      </c>
      <c r="U117" s="201">
        <v>3.83</v>
      </c>
      <c r="V117" s="305"/>
      <c r="W117" s="188"/>
      <c r="X117" s="20"/>
      <c r="Y117" s="37"/>
    </row>
    <row r="118" spans="1:25" s="3" customFormat="1" ht="15" customHeight="1" x14ac:dyDescent="0.25">
      <c r="A118" s="22">
        <v>113</v>
      </c>
      <c r="B118" s="501" t="s">
        <v>0</v>
      </c>
      <c r="C118" s="501" t="s">
        <v>102</v>
      </c>
      <c r="D118" s="154"/>
      <c r="E118" s="506">
        <v>3.93</v>
      </c>
      <c r="F118" s="297" t="s">
        <v>34</v>
      </c>
      <c r="G118" s="127" t="s">
        <v>73</v>
      </c>
      <c r="H118" s="154"/>
      <c r="I118" s="506">
        <v>4.0999999999999996</v>
      </c>
      <c r="J118" s="494" t="s">
        <v>34</v>
      </c>
      <c r="K118" s="15" t="s">
        <v>35</v>
      </c>
      <c r="L118" s="154"/>
      <c r="M118" s="183">
        <v>4.13</v>
      </c>
      <c r="N118" s="494" t="s">
        <v>43</v>
      </c>
      <c r="O118" s="119" t="s">
        <v>48</v>
      </c>
      <c r="P118" s="28"/>
      <c r="Q118" s="57">
        <v>4.03</v>
      </c>
      <c r="R118" s="305" t="s">
        <v>34</v>
      </c>
      <c r="S118" s="216" t="s">
        <v>35</v>
      </c>
      <c r="T118" s="38">
        <v>2</v>
      </c>
      <c r="U118" s="201">
        <v>3.83</v>
      </c>
      <c r="V118" s="305"/>
      <c r="W118" s="261"/>
      <c r="X118" s="20"/>
      <c r="Y118" s="37"/>
    </row>
    <row r="119" spans="1:25" s="3" customFormat="1" ht="15" customHeight="1" x14ac:dyDescent="0.25">
      <c r="A119" s="22">
        <v>114</v>
      </c>
      <c r="B119" s="501" t="s">
        <v>0</v>
      </c>
      <c r="C119" s="501" t="s">
        <v>145</v>
      </c>
      <c r="D119" s="154"/>
      <c r="E119" s="506">
        <v>3.93</v>
      </c>
      <c r="F119" s="297" t="s">
        <v>26</v>
      </c>
      <c r="G119" s="265" t="s">
        <v>112</v>
      </c>
      <c r="H119" s="154"/>
      <c r="I119" s="506">
        <v>4.0999999999999996</v>
      </c>
      <c r="J119" s="494" t="s">
        <v>26</v>
      </c>
      <c r="K119" s="17" t="s">
        <v>112</v>
      </c>
      <c r="L119" s="154"/>
      <c r="M119" s="183">
        <v>4.13</v>
      </c>
      <c r="N119" s="196" t="s">
        <v>43</v>
      </c>
      <c r="O119" s="119" t="s">
        <v>133</v>
      </c>
      <c r="P119" s="28"/>
      <c r="Q119" s="57">
        <v>4.03</v>
      </c>
      <c r="R119" s="305" t="s">
        <v>34</v>
      </c>
      <c r="S119" s="212" t="s">
        <v>91</v>
      </c>
      <c r="T119" s="38">
        <v>2</v>
      </c>
      <c r="U119" s="201">
        <v>3.83</v>
      </c>
      <c r="V119" s="305"/>
      <c r="W119" s="266"/>
      <c r="X119" s="20"/>
      <c r="Y119" s="37"/>
    </row>
    <row r="120" spans="1:25" s="3" customFormat="1" ht="15" customHeight="1" x14ac:dyDescent="0.25">
      <c r="A120" s="466">
        <v>115</v>
      </c>
      <c r="B120" s="812" t="s">
        <v>0</v>
      </c>
      <c r="C120" s="812" t="s">
        <v>105</v>
      </c>
      <c r="D120" s="651"/>
      <c r="E120" s="655">
        <v>3.93</v>
      </c>
      <c r="F120" s="297" t="s">
        <v>2</v>
      </c>
      <c r="G120" s="113" t="s">
        <v>22</v>
      </c>
      <c r="H120" s="651"/>
      <c r="I120" s="655">
        <v>4.0999999999999996</v>
      </c>
      <c r="J120" s="494" t="s">
        <v>26</v>
      </c>
      <c r="K120" s="17" t="s">
        <v>109</v>
      </c>
      <c r="L120" s="651"/>
      <c r="M120" s="652">
        <v>4.13</v>
      </c>
      <c r="N120" s="493" t="s">
        <v>26</v>
      </c>
      <c r="O120" s="113" t="s">
        <v>98</v>
      </c>
      <c r="P120" s="30"/>
      <c r="Q120" s="649">
        <v>4</v>
      </c>
      <c r="R120" s="196" t="s">
        <v>43</v>
      </c>
      <c r="S120" s="445" t="s">
        <v>133</v>
      </c>
      <c r="T120" s="643"/>
      <c r="U120" s="644">
        <v>3.83</v>
      </c>
      <c r="V120" s="320"/>
      <c r="W120" s="261"/>
      <c r="X120" s="646"/>
      <c r="Y120" s="647"/>
    </row>
    <row r="121" spans="1:25" s="3" customFormat="1" ht="15" customHeight="1" x14ac:dyDescent="0.25">
      <c r="A121" s="466">
        <v>116</v>
      </c>
      <c r="B121" s="812" t="s">
        <v>0</v>
      </c>
      <c r="C121" s="812" t="s">
        <v>71</v>
      </c>
      <c r="D121" s="651"/>
      <c r="E121" s="655">
        <v>3.93</v>
      </c>
      <c r="F121" s="297" t="s">
        <v>0</v>
      </c>
      <c r="G121" s="110" t="s">
        <v>145</v>
      </c>
      <c r="H121" s="651"/>
      <c r="I121" s="655">
        <v>4.0999999999999996</v>
      </c>
      <c r="J121" s="495" t="s">
        <v>2</v>
      </c>
      <c r="K121" s="653" t="s">
        <v>71</v>
      </c>
      <c r="L121" s="651"/>
      <c r="M121" s="652">
        <v>4.13</v>
      </c>
      <c r="N121" s="495" t="s">
        <v>26</v>
      </c>
      <c r="O121" s="650" t="s">
        <v>25</v>
      </c>
      <c r="P121" s="31"/>
      <c r="Q121" s="649">
        <v>4.03</v>
      </c>
      <c r="R121" s="641" t="s">
        <v>26</v>
      </c>
      <c r="S121" s="642" t="s">
        <v>99</v>
      </c>
      <c r="T121" s="643"/>
      <c r="U121" s="644">
        <v>3.83</v>
      </c>
      <c r="V121" s="645"/>
      <c r="W121" s="638"/>
      <c r="X121" s="646"/>
      <c r="Y121" s="647"/>
    </row>
    <row r="122" spans="1:25" s="3" customFormat="1" ht="15" customHeight="1" x14ac:dyDescent="0.25">
      <c r="A122" s="466">
        <v>117</v>
      </c>
      <c r="B122" s="502" t="s">
        <v>0</v>
      </c>
      <c r="C122" s="502" t="s">
        <v>143</v>
      </c>
      <c r="D122" s="474"/>
      <c r="E122" s="655">
        <v>3.93</v>
      </c>
      <c r="F122" s="888" t="s">
        <v>0</v>
      </c>
      <c r="G122" s="889" t="s">
        <v>144</v>
      </c>
      <c r="H122" s="474"/>
      <c r="I122" s="507">
        <v>4.0999999999999996</v>
      </c>
      <c r="J122" s="495"/>
      <c r="K122" s="638"/>
      <c r="L122" s="474"/>
      <c r="M122" s="482"/>
      <c r="N122" s="495"/>
      <c r="O122" s="462"/>
      <c r="P122" s="31"/>
      <c r="Q122" s="890"/>
      <c r="R122" s="641"/>
      <c r="S122" s="642"/>
      <c r="T122" s="643"/>
      <c r="U122" s="644"/>
      <c r="V122" s="645"/>
      <c r="W122" s="638"/>
      <c r="X122" s="646"/>
      <c r="Y122" s="647"/>
    </row>
    <row r="123" spans="1:25" s="3" customFormat="1" ht="15" customHeight="1" x14ac:dyDescent="0.25">
      <c r="A123" s="466">
        <v>118</v>
      </c>
      <c r="B123" s="502" t="s">
        <v>0</v>
      </c>
      <c r="C123" s="502" t="s">
        <v>144</v>
      </c>
      <c r="D123" s="474"/>
      <c r="E123" s="655">
        <v>3.93</v>
      </c>
      <c r="F123" s="888"/>
      <c r="G123" s="889"/>
      <c r="H123" s="474"/>
      <c r="I123" s="507"/>
      <c r="J123" s="495"/>
      <c r="K123" s="638"/>
      <c r="L123" s="474"/>
      <c r="M123" s="482"/>
      <c r="N123" s="495"/>
      <c r="O123" s="462"/>
      <c r="P123" s="31"/>
      <c r="Q123" s="890"/>
      <c r="R123" s="641"/>
      <c r="S123" s="642"/>
      <c r="T123" s="643"/>
      <c r="U123" s="644"/>
      <c r="V123" s="645"/>
      <c r="W123" s="638"/>
      <c r="X123" s="646"/>
      <c r="Y123" s="647"/>
    </row>
    <row r="124" spans="1:25" s="3" customFormat="1" ht="15" customHeight="1" thickBot="1" x14ac:dyDescent="0.3">
      <c r="A124" s="23">
        <v>119</v>
      </c>
      <c r="B124" s="505" t="s">
        <v>0</v>
      </c>
      <c r="C124" s="505" t="s">
        <v>162</v>
      </c>
      <c r="D124" s="811"/>
      <c r="E124" s="510">
        <v>3.93</v>
      </c>
      <c r="F124" s="814"/>
      <c r="G124" s="536"/>
      <c r="H124" s="87"/>
      <c r="I124" s="656"/>
      <c r="J124" s="498"/>
      <c r="K124" s="276"/>
      <c r="L124" s="87"/>
      <c r="M124" s="654"/>
      <c r="N124" s="498"/>
      <c r="O124" s="134"/>
      <c r="P124" s="86"/>
      <c r="Q124" s="58"/>
      <c r="R124" s="498"/>
      <c r="S124" s="648"/>
      <c r="T124" s="42"/>
      <c r="U124" s="203"/>
      <c r="V124" s="313"/>
      <c r="W124" s="276"/>
      <c r="X124" s="345"/>
      <c r="Y124" s="43"/>
    </row>
    <row r="125" spans="1:25" x14ac:dyDescent="0.25">
      <c r="C125" s="53" t="s">
        <v>127</v>
      </c>
      <c r="D125" s="891">
        <f>AVERAGE(D6:D121)</f>
        <v>3.7514487179487181</v>
      </c>
      <c r="G125" s="53"/>
      <c r="H125" s="815">
        <f>AVERAGE(H6:H121)</f>
        <v>4.0649541284403687</v>
      </c>
      <c r="I125" s="816"/>
      <c r="J125" s="816"/>
      <c r="K125" s="816"/>
      <c r="L125" s="817">
        <f>AVERAGE(L6:L121)</f>
        <v>4.0571089452603468</v>
      </c>
      <c r="M125" s="173"/>
      <c r="N125" s="173"/>
      <c r="O125" s="173"/>
      <c r="P125" s="818">
        <f>AVERAGE(P6:P121)</f>
        <v>3.9269369369369382</v>
      </c>
      <c r="Q125" s="167"/>
      <c r="R125" s="819"/>
      <c r="S125" s="819"/>
      <c r="T125" s="818">
        <f>AVERAGE(T6:T121)</f>
        <v>3.7119298245614036</v>
      </c>
      <c r="U125" s="819"/>
      <c r="V125" s="820"/>
      <c r="W125" s="820"/>
      <c r="X125" s="821">
        <f>AVERAGE(X6:X121)</f>
        <v>4.4151515151515159</v>
      </c>
      <c r="Y125" s="173"/>
    </row>
    <row r="126" spans="1:25" x14ac:dyDescent="0.25">
      <c r="O126" s="54"/>
      <c r="P126" s="55"/>
      <c r="Q126" s="55"/>
      <c r="R126" s="55"/>
      <c r="S126" s="55"/>
      <c r="T126" s="55"/>
      <c r="U126" s="55"/>
      <c r="V126" s="56"/>
      <c r="W126" s="56"/>
      <c r="X126" s="56"/>
    </row>
  </sheetData>
  <mergeCells count="7">
    <mergeCell ref="A4:A5"/>
    <mergeCell ref="R4:U4"/>
    <mergeCell ref="V4:Y4"/>
    <mergeCell ref="N4:Q4"/>
    <mergeCell ref="J4:M4"/>
    <mergeCell ref="F4:I4"/>
    <mergeCell ref="B4:E4"/>
  </mergeCells>
  <conditionalFormatting sqref="P6:P124">
    <cfRule type="containsBlanks" dxfId="155" priority="35" stopIfTrue="1">
      <formula>LEN(TRIM(P6))=0</formula>
    </cfRule>
    <cfRule type="cellIs" dxfId="154" priority="36" stopIfTrue="1" operator="lessThan">
      <formula>3.5</formula>
    </cfRule>
    <cfRule type="cellIs" dxfId="153" priority="37" stopIfTrue="1" operator="between">
      <formula>$P$125</formula>
      <formula>3.5</formula>
    </cfRule>
    <cfRule type="cellIs" dxfId="152" priority="38" stopIfTrue="1" operator="between">
      <formula>4.449</formula>
      <formula>$P$125</formula>
    </cfRule>
    <cfRule type="cellIs" dxfId="151" priority="39" stopIfTrue="1" operator="greaterThanOrEqual">
      <formula>4.5</formula>
    </cfRule>
  </conditionalFormatting>
  <conditionalFormatting sqref="T6:T124">
    <cfRule type="containsBlanks" dxfId="150" priority="29" stopIfTrue="1">
      <formula>LEN(TRIM(T6))=0</formula>
    </cfRule>
    <cfRule type="cellIs" dxfId="149" priority="30" stopIfTrue="1" operator="lessThan">
      <formula>3.5</formula>
    </cfRule>
    <cfRule type="cellIs" dxfId="148" priority="31" stopIfTrue="1" operator="between">
      <formula>$T$125</formula>
      <formula>3.5</formula>
    </cfRule>
    <cfRule type="cellIs" dxfId="147" priority="32" stopIfTrue="1" operator="between">
      <formula>4.449</formula>
      <formula>$T$125</formula>
    </cfRule>
    <cfRule type="cellIs" dxfId="146" priority="33" stopIfTrue="1" operator="greaterThanOrEqual">
      <formula>4.5</formula>
    </cfRule>
  </conditionalFormatting>
  <conditionalFormatting sqref="L6:L22 L28:L124">
    <cfRule type="containsBlanks" dxfId="145" priority="16" stopIfTrue="1">
      <formula>LEN(TRIM(L6))=0</formula>
    </cfRule>
    <cfRule type="cellIs" dxfId="144" priority="17" stopIfTrue="1" operator="equal">
      <formula>$L$125</formula>
    </cfRule>
  </conditionalFormatting>
  <conditionalFormatting sqref="X6:X124">
    <cfRule type="containsBlanks" dxfId="143" priority="22" stopIfTrue="1">
      <formula>LEN(TRIM(X6))=0</formula>
    </cfRule>
    <cfRule type="cellIs" dxfId="142" priority="23" stopIfTrue="1" operator="lessThan">
      <formula>3.5</formula>
    </cfRule>
    <cfRule type="cellIs" dxfId="141" priority="24" stopIfTrue="1" operator="between">
      <formula>$X$125</formula>
      <formula>3.5</formula>
    </cfRule>
    <cfRule type="cellIs" dxfId="140" priority="26" stopIfTrue="1" operator="between">
      <formula>4.499</formula>
      <formula>$X$125</formula>
    </cfRule>
    <cfRule type="cellIs" dxfId="139" priority="27" stopIfTrue="1" operator="greaterThanOrEqual">
      <formula>4.5</formula>
    </cfRule>
  </conditionalFormatting>
  <conditionalFormatting sqref="L6:L124">
    <cfRule type="cellIs" dxfId="138" priority="18" stopIfTrue="1" operator="lessThan">
      <formula>3.5</formula>
    </cfRule>
    <cfRule type="cellIs" dxfId="137" priority="19" stopIfTrue="1" operator="between">
      <formula>$L$125</formula>
      <formula>3.5</formula>
    </cfRule>
    <cfRule type="cellIs" dxfId="136" priority="20" stopIfTrue="1" operator="between">
      <formula>4.499</formula>
      <formula>$L$125</formula>
    </cfRule>
    <cfRule type="cellIs" dxfId="135" priority="21" stopIfTrue="1" operator="greaterThanOrEqual">
      <formula>4.5</formula>
    </cfRule>
  </conditionalFormatting>
  <conditionalFormatting sqref="H6:H124">
    <cfRule type="containsBlanks" dxfId="134" priority="4" stopIfTrue="1">
      <formula>LEN(TRIM(H6))=0</formula>
    </cfRule>
    <cfRule type="cellIs" dxfId="133" priority="5" stopIfTrue="1" operator="equal">
      <formula>4.5</formula>
    </cfRule>
    <cfRule type="cellIs" dxfId="132" priority="6" stopIfTrue="1" operator="equal">
      <formula>$H$125</formula>
    </cfRule>
    <cfRule type="cellIs" dxfId="131" priority="7" stopIfTrue="1" operator="lessThan">
      <formula>3.5</formula>
    </cfRule>
    <cfRule type="cellIs" dxfId="130" priority="8" stopIfTrue="1" operator="between">
      <formula>$H$125</formula>
      <formula>3.5</formula>
    </cfRule>
    <cfRule type="cellIs" dxfId="129" priority="9" stopIfTrue="1" operator="between">
      <formula>4.5</formula>
      <formula>$H$125</formula>
    </cfRule>
    <cfRule type="cellIs" dxfId="128" priority="10" stopIfTrue="1" operator="greaterThanOrEqual">
      <formula>4.5</formula>
    </cfRule>
  </conditionalFormatting>
  <conditionalFormatting sqref="D6:D44">
    <cfRule type="cellIs" dxfId="127" priority="1" operator="lessThan">
      <formula>3.5</formula>
    </cfRule>
    <cfRule type="cellIs" dxfId="126" priority="2" operator="between">
      <formula>$D$125</formula>
      <formula>3.5</formula>
    </cfRule>
    <cfRule type="cellIs" dxfId="125" priority="3" operator="between">
      <formula>4.5</formula>
      <formula>$D$125</formula>
    </cfRule>
  </conditionalFormatting>
  <pageMargins left="0.23622047244094488" right="0" top="0" bottom="0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6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5.7109375" style="206" customWidth="1"/>
    <col min="2" max="2" width="18.7109375" style="206" customWidth="1"/>
    <col min="3" max="3" width="31.7109375" style="206" customWidth="1"/>
    <col min="4" max="29" width="7.7109375" style="206" customWidth="1"/>
    <col min="30" max="16384" width="8.85546875" style="206"/>
  </cols>
  <sheetData>
    <row r="1" spans="1:31" x14ac:dyDescent="0.2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AD1" s="340"/>
      <c r="AE1" s="49" t="s">
        <v>123</v>
      </c>
    </row>
    <row r="2" spans="1:31" ht="15.75" x14ac:dyDescent="0.25">
      <c r="A2" s="205"/>
      <c r="B2" s="205"/>
      <c r="C2" s="341" t="s">
        <v>122</v>
      </c>
      <c r="D2" s="341"/>
      <c r="E2" s="341"/>
      <c r="F2" s="341"/>
      <c r="G2" s="341"/>
      <c r="H2" s="341"/>
      <c r="I2" s="341"/>
      <c r="J2" s="270"/>
      <c r="K2" s="270"/>
      <c r="L2" s="270"/>
      <c r="M2" s="270"/>
      <c r="N2" s="270"/>
      <c r="O2" s="205"/>
      <c r="P2" s="205"/>
      <c r="Q2" s="205"/>
      <c r="R2" s="205"/>
      <c r="S2" s="205"/>
      <c r="T2" s="205"/>
      <c r="U2" s="205"/>
      <c r="V2" s="205"/>
      <c r="W2" s="205"/>
      <c r="X2" s="205"/>
      <c r="AD2" s="95"/>
      <c r="AE2" s="49" t="s">
        <v>124</v>
      </c>
    </row>
    <row r="3" spans="1:31" ht="15.75" thickBot="1" x14ac:dyDescent="0.3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AD3" s="96"/>
      <c r="AE3" s="49" t="s">
        <v>125</v>
      </c>
    </row>
    <row r="4" spans="1:31" s="207" customFormat="1" ht="15" customHeight="1" thickBot="1" x14ac:dyDescent="0.3">
      <c r="A4" s="1007" t="s">
        <v>69</v>
      </c>
      <c r="B4" s="1014" t="s">
        <v>68</v>
      </c>
      <c r="C4" s="999" t="s">
        <v>110</v>
      </c>
      <c r="D4" s="1009">
        <v>2020</v>
      </c>
      <c r="E4" s="1010"/>
      <c r="F4" s="1011"/>
      <c r="G4" s="1009">
        <v>2019</v>
      </c>
      <c r="H4" s="1010"/>
      <c r="I4" s="1011"/>
      <c r="J4" s="1009">
        <v>2018</v>
      </c>
      <c r="K4" s="1010"/>
      <c r="L4" s="1011"/>
      <c r="M4" s="1009">
        <v>2017</v>
      </c>
      <c r="N4" s="1010"/>
      <c r="O4" s="1011"/>
      <c r="P4" s="1009">
        <v>2016</v>
      </c>
      <c r="Q4" s="1010"/>
      <c r="R4" s="1011"/>
      <c r="S4" s="1009">
        <v>2015</v>
      </c>
      <c r="T4" s="1010"/>
      <c r="U4" s="1011"/>
      <c r="V4" s="1009" t="s">
        <v>117</v>
      </c>
      <c r="W4" s="1010"/>
      <c r="X4" s="1010"/>
      <c r="Y4" s="1010"/>
      <c r="Z4" s="1010"/>
      <c r="AA4" s="1011"/>
      <c r="AB4" s="1012" t="s">
        <v>118</v>
      </c>
      <c r="AD4" s="50"/>
      <c r="AE4" s="49" t="s">
        <v>126</v>
      </c>
    </row>
    <row r="5" spans="1:31" s="207" customFormat="1" ht="39.75" customHeight="1" thickBot="1" x14ac:dyDescent="0.25">
      <c r="A5" s="1008"/>
      <c r="B5" s="1015"/>
      <c r="C5" s="1000"/>
      <c r="D5" s="824" t="s">
        <v>119</v>
      </c>
      <c r="E5" s="825" t="s">
        <v>120</v>
      </c>
      <c r="F5" s="826" t="s">
        <v>121</v>
      </c>
      <c r="G5" s="158" t="s">
        <v>119</v>
      </c>
      <c r="H5" s="159" t="s">
        <v>120</v>
      </c>
      <c r="I5" s="160" t="s">
        <v>121</v>
      </c>
      <c r="J5" s="158" t="s">
        <v>119</v>
      </c>
      <c r="K5" s="159" t="s">
        <v>120</v>
      </c>
      <c r="L5" s="160" t="s">
        <v>121</v>
      </c>
      <c r="M5" s="158" t="s">
        <v>119</v>
      </c>
      <c r="N5" s="159" t="s">
        <v>120</v>
      </c>
      <c r="O5" s="160" t="s">
        <v>121</v>
      </c>
      <c r="P5" s="158" t="s">
        <v>119</v>
      </c>
      <c r="Q5" s="159" t="s">
        <v>120</v>
      </c>
      <c r="R5" s="160" t="s">
        <v>121</v>
      </c>
      <c r="S5" s="158" t="s">
        <v>119</v>
      </c>
      <c r="T5" s="334" t="s">
        <v>120</v>
      </c>
      <c r="U5" s="160" t="s">
        <v>121</v>
      </c>
      <c r="V5" s="535">
        <v>2020</v>
      </c>
      <c r="W5" s="823">
        <v>2019</v>
      </c>
      <c r="X5" s="530">
        <v>2018</v>
      </c>
      <c r="Y5" s="527">
        <v>2017</v>
      </c>
      <c r="Z5" s="527">
        <v>2016</v>
      </c>
      <c r="AA5" s="528">
        <v>2015</v>
      </c>
      <c r="AB5" s="1013"/>
    </row>
    <row r="6" spans="1:31" s="207" customFormat="1" ht="15" customHeight="1" x14ac:dyDescent="0.25">
      <c r="A6" s="21">
        <v>1</v>
      </c>
      <c r="B6" s="219" t="s">
        <v>2</v>
      </c>
      <c r="C6" s="453" t="s">
        <v>7</v>
      </c>
      <c r="D6" s="603">
        <v>71</v>
      </c>
      <c r="E6" s="174">
        <v>3.6197000000000004</v>
      </c>
      <c r="F6" s="571">
        <v>3.93</v>
      </c>
      <c r="G6" s="603">
        <v>4</v>
      </c>
      <c r="H6" s="174">
        <v>4.75</v>
      </c>
      <c r="I6" s="571">
        <v>4.0999999999999996</v>
      </c>
      <c r="J6" s="603">
        <v>5</v>
      </c>
      <c r="K6" s="174">
        <v>4.4000000000000004</v>
      </c>
      <c r="L6" s="618">
        <v>4.13</v>
      </c>
      <c r="M6" s="209">
        <v>7</v>
      </c>
      <c r="N6" s="32">
        <v>4.71</v>
      </c>
      <c r="O6" s="210">
        <v>4.03</v>
      </c>
      <c r="P6" s="596">
        <v>8</v>
      </c>
      <c r="Q6" s="258">
        <v>4.63</v>
      </c>
      <c r="R6" s="584">
        <v>3.83</v>
      </c>
      <c r="S6" s="542">
        <v>2</v>
      </c>
      <c r="T6" s="335">
        <v>5</v>
      </c>
      <c r="U6" s="577">
        <v>4.38</v>
      </c>
      <c r="V6" s="911">
        <v>28</v>
      </c>
      <c r="W6" s="531">
        <v>5</v>
      </c>
      <c r="X6" s="531">
        <v>25</v>
      </c>
      <c r="Y6" s="161">
        <v>4</v>
      </c>
      <c r="Z6" s="67">
        <v>4</v>
      </c>
      <c r="AA6" s="68">
        <v>4</v>
      </c>
      <c r="AB6" s="328">
        <f t="shared" ref="AB6:AB37" si="0">SUM(V6:AA6)</f>
        <v>70</v>
      </c>
    </row>
    <row r="7" spans="1:31" s="207" customFormat="1" ht="15" customHeight="1" x14ac:dyDescent="0.25">
      <c r="A7" s="22">
        <v>2</v>
      </c>
      <c r="B7" s="221" t="s">
        <v>55</v>
      </c>
      <c r="C7" s="455" t="s">
        <v>65</v>
      </c>
      <c r="D7" s="557">
        <v>20</v>
      </c>
      <c r="E7" s="176">
        <v>4.2</v>
      </c>
      <c r="F7" s="550">
        <v>3.93</v>
      </c>
      <c r="G7" s="557">
        <v>18</v>
      </c>
      <c r="H7" s="176">
        <v>4.3899999999999997</v>
      </c>
      <c r="I7" s="550">
        <v>4.0999999999999996</v>
      </c>
      <c r="J7" s="605">
        <v>19</v>
      </c>
      <c r="K7" s="176">
        <v>4.6840000000000002</v>
      </c>
      <c r="L7" s="546">
        <v>4.13</v>
      </c>
      <c r="M7" s="222">
        <v>11</v>
      </c>
      <c r="N7" s="28">
        <v>4.55</v>
      </c>
      <c r="O7" s="214">
        <v>4.03</v>
      </c>
      <c r="P7" s="587">
        <v>17</v>
      </c>
      <c r="Q7" s="36">
        <v>4.53</v>
      </c>
      <c r="R7" s="586">
        <v>3.83</v>
      </c>
      <c r="S7" s="217"/>
      <c r="T7" s="333"/>
      <c r="U7" s="578">
        <v>4.38</v>
      </c>
      <c r="V7" s="912">
        <v>4</v>
      </c>
      <c r="W7" s="532">
        <v>28</v>
      </c>
      <c r="X7" s="532">
        <v>5</v>
      </c>
      <c r="Y7" s="162">
        <v>8</v>
      </c>
      <c r="Z7" s="529">
        <v>7</v>
      </c>
      <c r="AA7" s="61">
        <v>34</v>
      </c>
      <c r="AB7" s="329">
        <f t="shared" si="0"/>
        <v>86</v>
      </c>
    </row>
    <row r="8" spans="1:31" s="207" customFormat="1" ht="15" customHeight="1" x14ac:dyDescent="0.25">
      <c r="A8" s="22">
        <v>3</v>
      </c>
      <c r="B8" s="221" t="s">
        <v>34</v>
      </c>
      <c r="C8" s="450" t="s">
        <v>147</v>
      </c>
      <c r="D8" s="605"/>
      <c r="E8" s="490"/>
      <c r="F8" s="566">
        <v>3.93</v>
      </c>
      <c r="G8" s="605">
        <v>5</v>
      </c>
      <c r="H8" s="669">
        <v>4.5999999999999996</v>
      </c>
      <c r="I8" s="566">
        <v>4.0999999999999996</v>
      </c>
      <c r="J8" s="605">
        <v>2</v>
      </c>
      <c r="K8" s="175">
        <v>4.5</v>
      </c>
      <c r="L8" s="611">
        <v>4.13</v>
      </c>
      <c r="M8" s="213">
        <v>10</v>
      </c>
      <c r="N8" s="28">
        <v>4.4000000000000004</v>
      </c>
      <c r="O8" s="214">
        <v>4.03</v>
      </c>
      <c r="P8" s="591">
        <v>14</v>
      </c>
      <c r="Q8" s="230">
        <v>4.57</v>
      </c>
      <c r="R8" s="586">
        <v>3.83</v>
      </c>
      <c r="S8" s="217">
        <v>5</v>
      </c>
      <c r="T8" s="333">
        <v>4.8</v>
      </c>
      <c r="U8" s="578">
        <v>4.38</v>
      </c>
      <c r="V8" s="912">
        <v>40</v>
      </c>
      <c r="W8" s="532">
        <v>9</v>
      </c>
      <c r="X8" s="532">
        <v>21</v>
      </c>
      <c r="Y8" s="162">
        <v>18</v>
      </c>
      <c r="Z8" s="529">
        <v>5</v>
      </c>
      <c r="AA8" s="61">
        <v>10</v>
      </c>
      <c r="AB8" s="329">
        <f t="shared" si="0"/>
        <v>103</v>
      </c>
    </row>
    <row r="9" spans="1:31" s="207" customFormat="1" ht="15" customHeight="1" x14ac:dyDescent="0.25">
      <c r="A9" s="22">
        <v>4</v>
      </c>
      <c r="B9" s="221" t="s">
        <v>0</v>
      </c>
      <c r="C9" s="672" t="s">
        <v>143</v>
      </c>
      <c r="D9" s="607"/>
      <c r="E9" s="176"/>
      <c r="F9" s="658">
        <v>3.93</v>
      </c>
      <c r="G9" s="607">
        <v>13</v>
      </c>
      <c r="H9" s="176">
        <v>4.2300000000000004</v>
      </c>
      <c r="I9" s="658">
        <v>4.0999999999999996</v>
      </c>
      <c r="J9" s="607">
        <v>22</v>
      </c>
      <c r="K9" s="660">
        <v>4.6360000000000001</v>
      </c>
      <c r="L9" s="611">
        <v>4.13</v>
      </c>
      <c r="M9" s="213">
        <v>13</v>
      </c>
      <c r="N9" s="28">
        <v>4.6900000000000004</v>
      </c>
      <c r="O9" s="214">
        <v>4.03</v>
      </c>
      <c r="P9" s="591">
        <v>22</v>
      </c>
      <c r="Q9" s="230">
        <v>4.5</v>
      </c>
      <c r="R9" s="586">
        <v>3.83</v>
      </c>
      <c r="S9" s="583">
        <v>9</v>
      </c>
      <c r="T9" s="333">
        <v>4.5999999999999996</v>
      </c>
      <c r="U9" s="578">
        <v>4.38</v>
      </c>
      <c r="V9" s="912">
        <v>40</v>
      </c>
      <c r="W9" s="532">
        <v>40</v>
      </c>
      <c r="X9" s="532">
        <v>9</v>
      </c>
      <c r="Y9" s="162">
        <v>5</v>
      </c>
      <c r="Z9" s="529">
        <v>8</v>
      </c>
      <c r="AA9" s="61">
        <v>14</v>
      </c>
      <c r="AB9" s="329">
        <f t="shared" si="0"/>
        <v>116</v>
      </c>
    </row>
    <row r="10" spans="1:31" s="207" customFormat="1" ht="15" customHeight="1" x14ac:dyDescent="0.25">
      <c r="A10" s="22">
        <v>5</v>
      </c>
      <c r="B10" s="221" t="s">
        <v>26</v>
      </c>
      <c r="C10" s="515" t="s">
        <v>29</v>
      </c>
      <c r="D10" s="605"/>
      <c r="E10" s="176"/>
      <c r="F10" s="570">
        <v>3.93</v>
      </c>
      <c r="G10" s="605">
        <v>4</v>
      </c>
      <c r="H10" s="176">
        <v>4.5</v>
      </c>
      <c r="I10" s="570">
        <v>4.0999999999999996</v>
      </c>
      <c r="J10" s="605">
        <v>3</v>
      </c>
      <c r="K10" s="176">
        <v>4.6660000000000004</v>
      </c>
      <c r="L10" s="616">
        <v>4.13</v>
      </c>
      <c r="M10" s="244">
        <v>1</v>
      </c>
      <c r="N10" s="28">
        <v>5</v>
      </c>
      <c r="O10" s="214">
        <v>4.03</v>
      </c>
      <c r="P10" s="591">
        <v>7</v>
      </c>
      <c r="Q10" s="230">
        <v>4.1399999999999997</v>
      </c>
      <c r="R10" s="586">
        <v>3.83</v>
      </c>
      <c r="S10" s="217">
        <v>2</v>
      </c>
      <c r="T10" s="333">
        <v>4</v>
      </c>
      <c r="U10" s="578">
        <v>4.38</v>
      </c>
      <c r="V10" s="912">
        <v>40</v>
      </c>
      <c r="W10" s="532">
        <v>17</v>
      </c>
      <c r="X10" s="532">
        <v>8</v>
      </c>
      <c r="Y10" s="162">
        <v>1</v>
      </c>
      <c r="Z10" s="529">
        <v>26</v>
      </c>
      <c r="AA10" s="61">
        <v>25</v>
      </c>
      <c r="AB10" s="329">
        <f t="shared" si="0"/>
        <v>117</v>
      </c>
    </row>
    <row r="11" spans="1:31" s="207" customFormat="1" ht="15" customHeight="1" x14ac:dyDescent="0.25">
      <c r="A11" s="22">
        <v>6</v>
      </c>
      <c r="B11" s="221" t="s">
        <v>26</v>
      </c>
      <c r="C11" s="515" t="s">
        <v>111</v>
      </c>
      <c r="D11" s="605">
        <v>75</v>
      </c>
      <c r="E11" s="176">
        <v>3.7734000000000001</v>
      </c>
      <c r="F11" s="570">
        <v>3.93</v>
      </c>
      <c r="G11" s="605">
        <v>17</v>
      </c>
      <c r="H11" s="176">
        <v>4.41</v>
      </c>
      <c r="I11" s="570">
        <v>4.0999999999999996</v>
      </c>
      <c r="J11" s="605">
        <v>11</v>
      </c>
      <c r="K11" s="176">
        <v>4.5449999999999999</v>
      </c>
      <c r="L11" s="616">
        <v>4.13</v>
      </c>
      <c r="M11" s="244">
        <v>19</v>
      </c>
      <c r="N11" s="28">
        <v>4.21</v>
      </c>
      <c r="O11" s="214">
        <v>4.03</v>
      </c>
      <c r="P11" s="591">
        <v>18</v>
      </c>
      <c r="Q11" s="230">
        <v>4.33</v>
      </c>
      <c r="R11" s="586">
        <v>3.83</v>
      </c>
      <c r="S11" s="217">
        <v>1</v>
      </c>
      <c r="T11" s="333">
        <v>5</v>
      </c>
      <c r="U11" s="578">
        <v>4.38</v>
      </c>
      <c r="V11" s="912">
        <v>19</v>
      </c>
      <c r="W11" s="532">
        <v>24</v>
      </c>
      <c r="X11" s="532">
        <v>17</v>
      </c>
      <c r="Y11" s="162">
        <v>33</v>
      </c>
      <c r="Z11" s="529">
        <v>17</v>
      </c>
      <c r="AA11" s="61">
        <v>8</v>
      </c>
      <c r="AB11" s="329">
        <f t="shared" si="0"/>
        <v>118</v>
      </c>
    </row>
    <row r="12" spans="1:31" s="207" customFormat="1" ht="15" customHeight="1" x14ac:dyDescent="0.25">
      <c r="A12" s="22">
        <v>7</v>
      </c>
      <c r="B12" s="221" t="s">
        <v>43</v>
      </c>
      <c r="C12" s="445" t="s">
        <v>89</v>
      </c>
      <c r="D12" s="605">
        <v>109</v>
      </c>
      <c r="E12" s="176">
        <v>3.7067999999999994</v>
      </c>
      <c r="F12" s="549">
        <v>3.93</v>
      </c>
      <c r="G12" s="605">
        <v>18</v>
      </c>
      <c r="H12" s="176">
        <v>4.5</v>
      </c>
      <c r="I12" s="549">
        <v>4.0999999999999996</v>
      </c>
      <c r="J12" s="605">
        <v>19</v>
      </c>
      <c r="K12" s="176">
        <v>4.5780000000000003</v>
      </c>
      <c r="L12" s="606">
        <v>4.13</v>
      </c>
      <c r="M12" s="213">
        <v>28</v>
      </c>
      <c r="N12" s="28">
        <v>4.32</v>
      </c>
      <c r="O12" s="214">
        <v>4.03</v>
      </c>
      <c r="P12" s="585">
        <v>26</v>
      </c>
      <c r="Q12" s="36">
        <v>4.04</v>
      </c>
      <c r="R12" s="586">
        <v>3.83</v>
      </c>
      <c r="S12" s="215">
        <v>7</v>
      </c>
      <c r="T12" s="333">
        <v>4.9000000000000004</v>
      </c>
      <c r="U12" s="578">
        <v>4.38</v>
      </c>
      <c r="V12" s="912">
        <v>25</v>
      </c>
      <c r="W12" s="532">
        <v>15</v>
      </c>
      <c r="X12" s="532">
        <v>14</v>
      </c>
      <c r="Y12" s="162">
        <v>26</v>
      </c>
      <c r="Z12" s="529">
        <v>32</v>
      </c>
      <c r="AA12" s="61">
        <v>9</v>
      </c>
      <c r="AB12" s="329">
        <f t="shared" si="0"/>
        <v>121</v>
      </c>
    </row>
    <row r="13" spans="1:31" s="207" customFormat="1" ht="15" customHeight="1" x14ac:dyDescent="0.25">
      <c r="A13" s="22">
        <v>8</v>
      </c>
      <c r="B13" s="221" t="s">
        <v>26</v>
      </c>
      <c r="C13" s="515" t="s">
        <v>30</v>
      </c>
      <c r="D13" s="605">
        <v>63</v>
      </c>
      <c r="E13" s="176">
        <v>3.7620000000000005</v>
      </c>
      <c r="F13" s="570">
        <v>3.93</v>
      </c>
      <c r="G13" s="605">
        <v>11</v>
      </c>
      <c r="H13" s="176">
        <v>4.3600000000000003</v>
      </c>
      <c r="I13" s="570">
        <v>4.0999999999999996</v>
      </c>
      <c r="J13" s="605">
        <v>6</v>
      </c>
      <c r="K13" s="176">
        <v>4.6660000000000004</v>
      </c>
      <c r="L13" s="616">
        <v>4.13</v>
      </c>
      <c r="M13" s="244">
        <v>8</v>
      </c>
      <c r="N13" s="28">
        <v>4.25</v>
      </c>
      <c r="O13" s="214">
        <v>4.03</v>
      </c>
      <c r="P13" s="591">
        <v>8</v>
      </c>
      <c r="Q13" s="230">
        <v>4.38</v>
      </c>
      <c r="R13" s="586">
        <v>3.83</v>
      </c>
      <c r="S13" s="579"/>
      <c r="T13" s="662"/>
      <c r="U13" s="578">
        <v>4.38</v>
      </c>
      <c r="V13" s="912">
        <v>21</v>
      </c>
      <c r="W13" s="532">
        <v>29</v>
      </c>
      <c r="X13" s="532">
        <v>6</v>
      </c>
      <c r="Y13" s="162">
        <v>30</v>
      </c>
      <c r="Z13" s="529">
        <v>15</v>
      </c>
      <c r="AA13" s="61">
        <v>34</v>
      </c>
      <c r="AB13" s="329">
        <f t="shared" si="0"/>
        <v>135</v>
      </c>
    </row>
    <row r="14" spans="1:31" s="207" customFormat="1" ht="15" customHeight="1" x14ac:dyDescent="0.25">
      <c r="A14" s="22">
        <v>9</v>
      </c>
      <c r="B14" s="221" t="s">
        <v>43</v>
      </c>
      <c r="C14" s="445" t="s">
        <v>80</v>
      </c>
      <c r="D14" s="605">
        <v>42</v>
      </c>
      <c r="E14" s="180">
        <v>4.4286000000000003</v>
      </c>
      <c r="F14" s="549">
        <v>3.93</v>
      </c>
      <c r="G14" s="605">
        <v>7</v>
      </c>
      <c r="H14" s="180">
        <v>4.43</v>
      </c>
      <c r="I14" s="549">
        <v>4.0999999999999996</v>
      </c>
      <c r="J14" s="605">
        <v>8</v>
      </c>
      <c r="K14" s="176">
        <v>4.375</v>
      </c>
      <c r="L14" s="606">
        <v>4.13</v>
      </c>
      <c r="M14" s="213">
        <v>14</v>
      </c>
      <c r="N14" s="28">
        <v>4</v>
      </c>
      <c r="O14" s="214">
        <v>4.03</v>
      </c>
      <c r="P14" s="585">
        <v>19</v>
      </c>
      <c r="Q14" s="36">
        <v>4.37</v>
      </c>
      <c r="R14" s="586">
        <v>3.83</v>
      </c>
      <c r="S14" s="215">
        <v>5</v>
      </c>
      <c r="T14" s="333">
        <v>4.2</v>
      </c>
      <c r="U14" s="578">
        <v>4.38</v>
      </c>
      <c r="V14" s="912">
        <v>1</v>
      </c>
      <c r="W14" s="532">
        <v>22</v>
      </c>
      <c r="X14" s="532">
        <v>27</v>
      </c>
      <c r="Y14" s="162">
        <v>51</v>
      </c>
      <c r="Z14" s="529">
        <v>16</v>
      </c>
      <c r="AA14" s="61">
        <v>22</v>
      </c>
      <c r="AB14" s="329">
        <f t="shared" si="0"/>
        <v>139</v>
      </c>
    </row>
    <row r="15" spans="1:31" s="207" customFormat="1" ht="15" customHeight="1" thickBot="1" x14ac:dyDescent="0.3">
      <c r="A15" s="466">
        <v>10</v>
      </c>
      <c r="B15" s="657" t="s">
        <v>2</v>
      </c>
      <c r="C15" s="516" t="s">
        <v>152</v>
      </c>
      <c r="D15" s="608">
        <v>46</v>
      </c>
      <c r="E15" s="478">
        <v>3.7392000000000003</v>
      </c>
      <c r="F15" s="640">
        <v>3.93</v>
      </c>
      <c r="G15" s="608">
        <v>18</v>
      </c>
      <c r="H15" s="660">
        <v>4.33</v>
      </c>
      <c r="I15" s="640">
        <v>4.0999999999999996</v>
      </c>
      <c r="J15" s="608">
        <v>8</v>
      </c>
      <c r="K15" s="177">
        <v>4.5</v>
      </c>
      <c r="L15" s="617">
        <v>4.13</v>
      </c>
      <c r="M15" s="601">
        <v>15</v>
      </c>
      <c r="N15" s="31">
        <v>4.33</v>
      </c>
      <c r="O15" s="663">
        <v>4.03</v>
      </c>
      <c r="P15" s="631">
        <v>14</v>
      </c>
      <c r="Q15" s="259">
        <v>4.43</v>
      </c>
      <c r="R15" s="664">
        <v>3.83</v>
      </c>
      <c r="S15" s="910"/>
      <c r="T15" s="336"/>
      <c r="U15" s="665">
        <v>4.38</v>
      </c>
      <c r="V15" s="913">
        <v>22</v>
      </c>
      <c r="W15" s="666">
        <v>31</v>
      </c>
      <c r="X15" s="666">
        <v>19</v>
      </c>
      <c r="Y15" s="163">
        <v>20</v>
      </c>
      <c r="Z15" s="667">
        <v>13</v>
      </c>
      <c r="AA15" s="668">
        <v>34</v>
      </c>
      <c r="AB15" s="330">
        <f t="shared" si="0"/>
        <v>139</v>
      </c>
    </row>
    <row r="16" spans="1:31" s="207" customFormat="1" ht="15" customHeight="1" x14ac:dyDescent="0.25">
      <c r="A16" s="21">
        <v>11</v>
      </c>
      <c r="B16" s="219" t="s">
        <v>2</v>
      </c>
      <c r="C16" s="453" t="s">
        <v>20</v>
      </c>
      <c r="D16" s="603">
        <v>24</v>
      </c>
      <c r="E16" s="174">
        <v>3.3334000000000001</v>
      </c>
      <c r="F16" s="571">
        <v>3.93</v>
      </c>
      <c r="G16" s="603">
        <v>20</v>
      </c>
      <c r="H16" s="174">
        <v>4.4000000000000004</v>
      </c>
      <c r="I16" s="571">
        <v>4.0999999999999996</v>
      </c>
      <c r="J16" s="603">
        <v>20</v>
      </c>
      <c r="K16" s="174">
        <v>4.5999999999999996</v>
      </c>
      <c r="L16" s="618">
        <v>4.13</v>
      </c>
      <c r="M16" s="209">
        <v>12</v>
      </c>
      <c r="N16" s="65">
        <v>4.42</v>
      </c>
      <c r="O16" s="220">
        <v>4.03</v>
      </c>
      <c r="P16" s="596">
        <v>18</v>
      </c>
      <c r="Q16" s="258">
        <v>4.28</v>
      </c>
      <c r="R16" s="584">
        <v>3.83</v>
      </c>
      <c r="S16" s="542"/>
      <c r="T16" s="335"/>
      <c r="U16" s="577">
        <v>4.38</v>
      </c>
      <c r="V16" s="911">
        <v>32</v>
      </c>
      <c r="W16" s="531">
        <v>26</v>
      </c>
      <c r="X16" s="531">
        <v>12</v>
      </c>
      <c r="Y16" s="161">
        <v>15</v>
      </c>
      <c r="Z16" s="67">
        <v>21</v>
      </c>
      <c r="AA16" s="68">
        <v>34</v>
      </c>
      <c r="AB16" s="328">
        <f t="shared" si="0"/>
        <v>140</v>
      </c>
    </row>
    <row r="17" spans="1:28" s="207" customFormat="1" ht="15" customHeight="1" x14ac:dyDescent="0.25">
      <c r="A17" s="22">
        <v>12</v>
      </c>
      <c r="B17" s="221" t="s">
        <v>0</v>
      </c>
      <c r="C17" s="445" t="s">
        <v>102</v>
      </c>
      <c r="D17" s="605"/>
      <c r="E17" s="176"/>
      <c r="F17" s="549">
        <v>3.93</v>
      </c>
      <c r="G17" s="605">
        <v>17</v>
      </c>
      <c r="H17" s="176">
        <v>4.41</v>
      </c>
      <c r="I17" s="549">
        <v>4.0999999999999996</v>
      </c>
      <c r="J17" s="605">
        <v>16</v>
      </c>
      <c r="K17" s="176">
        <v>4.25</v>
      </c>
      <c r="L17" s="606">
        <v>4.13</v>
      </c>
      <c r="M17" s="213">
        <v>12</v>
      </c>
      <c r="N17" s="28">
        <v>4.58</v>
      </c>
      <c r="O17" s="214">
        <v>4.03</v>
      </c>
      <c r="P17" s="591">
        <v>9</v>
      </c>
      <c r="Q17" s="230">
        <v>4.67</v>
      </c>
      <c r="R17" s="586">
        <v>3.83</v>
      </c>
      <c r="S17" s="217"/>
      <c r="T17" s="333"/>
      <c r="U17" s="578">
        <v>4.38</v>
      </c>
      <c r="V17" s="912">
        <v>40</v>
      </c>
      <c r="W17" s="532">
        <v>25</v>
      </c>
      <c r="X17" s="532">
        <v>36</v>
      </c>
      <c r="Y17" s="162">
        <v>7</v>
      </c>
      <c r="Z17" s="529">
        <v>3</v>
      </c>
      <c r="AA17" s="61">
        <v>34</v>
      </c>
      <c r="AB17" s="329">
        <f t="shared" si="0"/>
        <v>145</v>
      </c>
    </row>
    <row r="18" spans="1:28" s="207" customFormat="1" ht="15" customHeight="1" x14ac:dyDescent="0.25">
      <c r="A18" s="22">
        <v>13</v>
      </c>
      <c r="B18" s="211" t="s">
        <v>66</v>
      </c>
      <c r="C18" s="445" t="s">
        <v>82</v>
      </c>
      <c r="D18" s="556">
        <v>73</v>
      </c>
      <c r="E18" s="176">
        <v>3.6716000000000002</v>
      </c>
      <c r="F18" s="549">
        <v>3.93</v>
      </c>
      <c r="G18" s="556">
        <v>28</v>
      </c>
      <c r="H18" s="176">
        <v>4.5</v>
      </c>
      <c r="I18" s="549">
        <v>4.0999999999999996</v>
      </c>
      <c r="J18" s="605">
        <v>31</v>
      </c>
      <c r="K18" s="176">
        <v>4.32</v>
      </c>
      <c r="L18" s="606">
        <v>4.13</v>
      </c>
      <c r="M18" s="213">
        <v>25</v>
      </c>
      <c r="N18" s="28">
        <v>4.08</v>
      </c>
      <c r="O18" s="214">
        <v>4.03</v>
      </c>
      <c r="P18" s="585">
        <v>32</v>
      </c>
      <c r="Q18" s="36">
        <v>4.0599999999999996</v>
      </c>
      <c r="R18" s="586">
        <v>3.83</v>
      </c>
      <c r="S18" s="215">
        <v>1</v>
      </c>
      <c r="T18" s="333">
        <v>5</v>
      </c>
      <c r="U18" s="578">
        <v>4.38</v>
      </c>
      <c r="V18" s="912">
        <v>26</v>
      </c>
      <c r="W18" s="532">
        <v>14</v>
      </c>
      <c r="X18" s="532">
        <v>32</v>
      </c>
      <c r="Y18" s="162">
        <v>45</v>
      </c>
      <c r="Z18" s="529">
        <v>30</v>
      </c>
      <c r="AA18" s="61">
        <v>6</v>
      </c>
      <c r="AB18" s="329">
        <f t="shared" si="0"/>
        <v>153</v>
      </c>
    </row>
    <row r="19" spans="1:28" s="207" customFormat="1" ht="15" customHeight="1" x14ac:dyDescent="0.25">
      <c r="A19" s="22">
        <v>14</v>
      </c>
      <c r="B19" s="211" t="s">
        <v>66</v>
      </c>
      <c r="C19" s="445" t="s">
        <v>83</v>
      </c>
      <c r="D19" s="556">
        <v>19</v>
      </c>
      <c r="E19" s="176">
        <v>3.2631999999999994</v>
      </c>
      <c r="F19" s="549">
        <v>3.93</v>
      </c>
      <c r="G19" s="556">
        <v>6</v>
      </c>
      <c r="H19" s="176">
        <v>4.33</v>
      </c>
      <c r="I19" s="549">
        <v>4.0999999999999996</v>
      </c>
      <c r="J19" s="605">
        <v>8</v>
      </c>
      <c r="K19" s="176">
        <v>4.625</v>
      </c>
      <c r="L19" s="606">
        <v>4.13</v>
      </c>
      <c r="M19" s="213">
        <v>10</v>
      </c>
      <c r="N19" s="28">
        <v>4.0999999999999996</v>
      </c>
      <c r="O19" s="214">
        <v>4.03</v>
      </c>
      <c r="P19" s="585">
        <v>9</v>
      </c>
      <c r="Q19" s="36">
        <v>4.33</v>
      </c>
      <c r="R19" s="586">
        <v>3.83</v>
      </c>
      <c r="S19" s="215">
        <v>3</v>
      </c>
      <c r="T19" s="333">
        <v>4.3</v>
      </c>
      <c r="U19" s="578">
        <v>4.38</v>
      </c>
      <c r="V19" s="912">
        <v>34</v>
      </c>
      <c r="W19" s="532">
        <v>32</v>
      </c>
      <c r="X19" s="532">
        <v>10</v>
      </c>
      <c r="Y19" s="162">
        <v>44</v>
      </c>
      <c r="Z19" s="529">
        <v>18</v>
      </c>
      <c r="AA19" s="61">
        <v>20</v>
      </c>
      <c r="AB19" s="329">
        <f t="shared" si="0"/>
        <v>158</v>
      </c>
    </row>
    <row r="20" spans="1:28" s="207" customFormat="1" ht="15" customHeight="1" x14ac:dyDescent="0.25">
      <c r="A20" s="22">
        <v>15</v>
      </c>
      <c r="B20" s="221" t="s">
        <v>2</v>
      </c>
      <c r="C20" s="515" t="s">
        <v>6</v>
      </c>
      <c r="D20" s="605">
        <v>66</v>
      </c>
      <c r="E20" s="893">
        <v>3.7273000000000001</v>
      </c>
      <c r="F20" s="570">
        <v>3.93</v>
      </c>
      <c r="G20" s="605">
        <v>9</v>
      </c>
      <c r="H20" s="893">
        <v>4.1100000000000003</v>
      </c>
      <c r="I20" s="570">
        <v>4.0999999999999996</v>
      </c>
      <c r="J20" s="605">
        <v>5</v>
      </c>
      <c r="K20" s="176">
        <v>4.5999999999999996</v>
      </c>
      <c r="L20" s="616">
        <v>4.13</v>
      </c>
      <c r="M20" s="213">
        <v>9</v>
      </c>
      <c r="N20" s="28">
        <v>4.78</v>
      </c>
      <c r="O20" s="214">
        <v>4.03</v>
      </c>
      <c r="P20" s="591">
        <v>3</v>
      </c>
      <c r="Q20" s="230">
        <v>4</v>
      </c>
      <c r="R20" s="586">
        <v>3.83</v>
      </c>
      <c r="S20" s="215"/>
      <c r="T20" s="333"/>
      <c r="U20" s="578">
        <v>4.38</v>
      </c>
      <c r="V20" s="912">
        <v>24</v>
      </c>
      <c r="W20" s="532">
        <v>52</v>
      </c>
      <c r="X20" s="532">
        <v>13</v>
      </c>
      <c r="Y20" s="162">
        <v>2</v>
      </c>
      <c r="Z20" s="529">
        <v>37</v>
      </c>
      <c r="AA20" s="61">
        <v>34</v>
      </c>
      <c r="AB20" s="329">
        <f t="shared" si="0"/>
        <v>162</v>
      </c>
    </row>
    <row r="21" spans="1:28" s="207" customFormat="1" ht="15" customHeight="1" x14ac:dyDescent="0.25">
      <c r="A21" s="22">
        <v>16</v>
      </c>
      <c r="B21" s="221" t="s">
        <v>55</v>
      </c>
      <c r="C21" s="455" t="s">
        <v>67</v>
      </c>
      <c r="D21" s="605"/>
      <c r="E21" s="176"/>
      <c r="F21" s="550">
        <v>3.93</v>
      </c>
      <c r="G21" s="605">
        <v>11</v>
      </c>
      <c r="H21" s="176">
        <v>4.45</v>
      </c>
      <c r="I21" s="550">
        <v>4.0999999999999996</v>
      </c>
      <c r="J21" s="605">
        <v>9</v>
      </c>
      <c r="K21" s="176">
        <v>4.3330000000000002</v>
      </c>
      <c r="L21" s="546">
        <v>4.13</v>
      </c>
      <c r="M21" s="222">
        <v>9</v>
      </c>
      <c r="N21" s="28">
        <v>4.1100000000000003</v>
      </c>
      <c r="O21" s="214">
        <v>4.03</v>
      </c>
      <c r="P21" s="587">
        <v>12</v>
      </c>
      <c r="Q21" s="36">
        <v>4.08</v>
      </c>
      <c r="R21" s="586">
        <v>3.83</v>
      </c>
      <c r="S21" s="215">
        <v>3</v>
      </c>
      <c r="T21" s="333">
        <v>4.7</v>
      </c>
      <c r="U21" s="578">
        <v>4.38</v>
      </c>
      <c r="V21" s="912">
        <v>40</v>
      </c>
      <c r="W21" s="532">
        <v>19</v>
      </c>
      <c r="X21" s="532">
        <v>30</v>
      </c>
      <c r="Y21" s="162">
        <v>41</v>
      </c>
      <c r="Z21" s="529">
        <v>29</v>
      </c>
      <c r="AA21" s="61">
        <v>13</v>
      </c>
      <c r="AB21" s="329">
        <f t="shared" si="0"/>
        <v>172</v>
      </c>
    </row>
    <row r="22" spans="1:28" s="207" customFormat="1" ht="15" customHeight="1" x14ac:dyDescent="0.25">
      <c r="A22" s="22">
        <v>17</v>
      </c>
      <c r="B22" s="221" t="s">
        <v>34</v>
      </c>
      <c r="C22" s="445" t="s">
        <v>93</v>
      </c>
      <c r="D22" s="605"/>
      <c r="E22" s="175"/>
      <c r="F22" s="549">
        <v>3.93</v>
      </c>
      <c r="G22" s="605">
        <v>35</v>
      </c>
      <c r="H22" s="175">
        <v>4.29</v>
      </c>
      <c r="I22" s="549">
        <v>4.0999999999999996</v>
      </c>
      <c r="J22" s="605">
        <v>25</v>
      </c>
      <c r="K22" s="175">
        <v>4.4800000000000004</v>
      </c>
      <c r="L22" s="606">
        <v>4.13</v>
      </c>
      <c r="M22" s="213">
        <v>29</v>
      </c>
      <c r="N22" s="28">
        <v>4.21</v>
      </c>
      <c r="O22" s="214">
        <v>4.03</v>
      </c>
      <c r="P22" s="591">
        <v>30</v>
      </c>
      <c r="Q22" s="230">
        <v>3.9</v>
      </c>
      <c r="R22" s="586">
        <v>3.83</v>
      </c>
      <c r="S22" s="217">
        <v>4</v>
      </c>
      <c r="T22" s="333">
        <v>5</v>
      </c>
      <c r="U22" s="578">
        <v>4.38</v>
      </c>
      <c r="V22" s="912">
        <v>40</v>
      </c>
      <c r="W22" s="532">
        <v>36</v>
      </c>
      <c r="X22" s="532">
        <v>22</v>
      </c>
      <c r="Y22" s="162">
        <v>31</v>
      </c>
      <c r="Z22" s="529">
        <v>45</v>
      </c>
      <c r="AA22" s="61">
        <v>1</v>
      </c>
      <c r="AB22" s="329">
        <f t="shared" si="0"/>
        <v>175</v>
      </c>
    </row>
    <row r="23" spans="1:28" s="207" customFormat="1" ht="15" customHeight="1" x14ac:dyDescent="0.25">
      <c r="A23" s="22">
        <v>18</v>
      </c>
      <c r="B23" s="221" t="s">
        <v>2</v>
      </c>
      <c r="C23" s="515" t="s">
        <v>9</v>
      </c>
      <c r="D23" s="605"/>
      <c r="E23" s="176"/>
      <c r="F23" s="570">
        <v>3.93</v>
      </c>
      <c r="G23" s="605">
        <v>12</v>
      </c>
      <c r="H23" s="176">
        <v>4.58</v>
      </c>
      <c r="I23" s="570">
        <v>4.0999999999999996</v>
      </c>
      <c r="J23" s="605">
        <v>12</v>
      </c>
      <c r="K23" s="176">
        <v>4.0830000000000002</v>
      </c>
      <c r="L23" s="616">
        <v>4.13</v>
      </c>
      <c r="M23" s="213">
        <v>14</v>
      </c>
      <c r="N23" s="28">
        <v>4.29</v>
      </c>
      <c r="O23" s="214">
        <v>4.03</v>
      </c>
      <c r="P23" s="591">
        <v>11</v>
      </c>
      <c r="Q23" s="230">
        <v>4</v>
      </c>
      <c r="R23" s="586">
        <v>3.83</v>
      </c>
      <c r="S23" s="215">
        <v>2</v>
      </c>
      <c r="T23" s="333">
        <v>4.5</v>
      </c>
      <c r="U23" s="578">
        <v>4.38</v>
      </c>
      <c r="V23" s="912">
        <v>40</v>
      </c>
      <c r="W23" s="532">
        <v>11</v>
      </c>
      <c r="X23" s="532">
        <v>55</v>
      </c>
      <c r="Y23" s="162">
        <v>28</v>
      </c>
      <c r="Z23" s="529">
        <v>33</v>
      </c>
      <c r="AA23" s="61">
        <v>17</v>
      </c>
      <c r="AB23" s="329">
        <f t="shared" si="0"/>
        <v>184</v>
      </c>
    </row>
    <row r="24" spans="1:28" s="207" customFormat="1" ht="15" customHeight="1" x14ac:dyDescent="0.25">
      <c r="A24" s="22">
        <v>19</v>
      </c>
      <c r="B24" s="211" t="s">
        <v>66</v>
      </c>
      <c r="C24" s="445" t="s">
        <v>85</v>
      </c>
      <c r="D24" s="556"/>
      <c r="E24" s="176"/>
      <c r="F24" s="549">
        <v>3.93</v>
      </c>
      <c r="G24" s="556">
        <v>5</v>
      </c>
      <c r="H24" s="176">
        <v>4.2</v>
      </c>
      <c r="I24" s="549">
        <v>4.0999999999999996</v>
      </c>
      <c r="J24" s="605">
        <v>9</v>
      </c>
      <c r="K24" s="176">
        <v>4.444</v>
      </c>
      <c r="L24" s="606">
        <v>4.13</v>
      </c>
      <c r="M24" s="213">
        <v>3</v>
      </c>
      <c r="N24" s="28">
        <v>4.33</v>
      </c>
      <c r="O24" s="214">
        <v>4.03</v>
      </c>
      <c r="P24" s="585">
        <v>6</v>
      </c>
      <c r="Q24" s="36">
        <v>4.17</v>
      </c>
      <c r="R24" s="586">
        <v>3.83</v>
      </c>
      <c r="S24" s="217"/>
      <c r="T24" s="333"/>
      <c r="U24" s="578">
        <v>4.38</v>
      </c>
      <c r="V24" s="912">
        <v>40</v>
      </c>
      <c r="W24" s="532">
        <v>42</v>
      </c>
      <c r="X24" s="532">
        <v>23</v>
      </c>
      <c r="Y24" s="162">
        <v>23</v>
      </c>
      <c r="Z24" s="529">
        <v>24</v>
      </c>
      <c r="AA24" s="61">
        <v>34</v>
      </c>
      <c r="AB24" s="329">
        <f t="shared" si="0"/>
        <v>186</v>
      </c>
    </row>
    <row r="25" spans="1:28" s="207" customFormat="1" ht="15" customHeight="1" thickBot="1" x14ac:dyDescent="0.3">
      <c r="A25" s="23">
        <v>20</v>
      </c>
      <c r="B25" s="223" t="s">
        <v>2</v>
      </c>
      <c r="C25" s="519" t="s">
        <v>21</v>
      </c>
      <c r="D25" s="612"/>
      <c r="E25" s="623"/>
      <c r="F25" s="573">
        <v>3.93</v>
      </c>
      <c r="G25" s="612">
        <v>10</v>
      </c>
      <c r="H25" s="623">
        <v>4.4000000000000004</v>
      </c>
      <c r="I25" s="573">
        <v>4.0999999999999996</v>
      </c>
      <c r="J25" s="612">
        <v>8</v>
      </c>
      <c r="K25" s="179">
        <v>4.625</v>
      </c>
      <c r="L25" s="619">
        <v>4.13</v>
      </c>
      <c r="M25" s="233">
        <v>12</v>
      </c>
      <c r="N25" s="29">
        <v>4.42</v>
      </c>
      <c r="O25" s="225">
        <v>4.03</v>
      </c>
      <c r="P25" s="639">
        <v>15</v>
      </c>
      <c r="Q25" s="540">
        <v>3.67</v>
      </c>
      <c r="R25" s="589">
        <v>3.83</v>
      </c>
      <c r="S25" s="235"/>
      <c r="T25" s="337"/>
      <c r="U25" s="580">
        <v>4.38</v>
      </c>
      <c r="V25" s="914">
        <v>40</v>
      </c>
      <c r="W25" s="533">
        <v>27</v>
      </c>
      <c r="X25" s="533">
        <v>11</v>
      </c>
      <c r="Y25" s="164">
        <v>14</v>
      </c>
      <c r="Z25" s="70">
        <v>61</v>
      </c>
      <c r="AA25" s="71">
        <v>34</v>
      </c>
      <c r="AB25" s="331">
        <f t="shared" si="0"/>
        <v>187</v>
      </c>
    </row>
    <row r="26" spans="1:28" s="207" customFormat="1" ht="15" customHeight="1" x14ac:dyDescent="0.25">
      <c r="A26" s="24">
        <v>21</v>
      </c>
      <c r="B26" s="226" t="s">
        <v>43</v>
      </c>
      <c r="C26" s="443" t="s">
        <v>53</v>
      </c>
      <c r="D26" s="603"/>
      <c r="E26" s="514"/>
      <c r="F26" s="568">
        <v>3.93</v>
      </c>
      <c r="G26" s="603">
        <v>5</v>
      </c>
      <c r="H26" s="514">
        <v>4.2</v>
      </c>
      <c r="I26" s="568">
        <v>4.0999999999999996</v>
      </c>
      <c r="J26" s="613">
        <v>3</v>
      </c>
      <c r="K26" s="180">
        <v>4.6660000000000004</v>
      </c>
      <c r="L26" s="614">
        <v>4.13</v>
      </c>
      <c r="M26" s="237">
        <v>10</v>
      </c>
      <c r="N26" s="28">
        <v>4.5</v>
      </c>
      <c r="O26" s="228">
        <v>4.03</v>
      </c>
      <c r="P26" s="591">
        <v>5</v>
      </c>
      <c r="Q26" s="230">
        <v>3.8</v>
      </c>
      <c r="R26" s="590">
        <v>3.83</v>
      </c>
      <c r="S26" s="239"/>
      <c r="T26" s="338"/>
      <c r="U26" s="581">
        <v>4.38</v>
      </c>
      <c r="V26" s="915">
        <v>40</v>
      </c>
      <c r="W26" s="534">
        <v>43</v>
      </c>
      <c r="X26" s="534">
        <v>7</v>
      </c>
      <c r="Y26" s="165">
        <v>10</v>
      </c>
      <c r="Z26" s="52">
        <v>54</v>
      </c>
      <c r="AA26" s="60">
        <v>34</v>
      </c>
      <c r="AB26" s="332">
        <f t="shared" si="0"/>
        <v>188</v>
      </c>
    </row>
    <row r="27" spans="1:28" s="207" customFormat="1" ht="15" customHeight="1" x14ac:dyDescent="0.25">
      <c r="A27" s="22">
        <v>22</v>
      </c>
      <c r="B27" s="221" t="s">
        <v>34</v>
      </c>
      <c r="C27" s="892" t="s">
        <v>148</v>
      </c>
      <c r="D27" s="605"/>
      <c r="E27" s="178"/>
      <c r="F27" s="897">
        <v>3.93</v>
      </c>
      <c r="G27" s="605">
        <v>6</v>
      </c>
      <c r="H27" s="178">
        <v>4.67</v>
      </c>
      <c r="I27" s="897">
        <v>4.0999999999999996</v>
      </c>
      <c r="J27" s="605">
        <v>7</v>
      </c>
      <c r="K27" s="178">
        <v>4.5709999999999997</v>
      </c>
      <c r="L27" s="900">
        <v>4.13</v>
      </c>
      <c r="M27" s="213">
        <v>18</v>
      </c>
      <c r="N27" s="51">
        <v>4.5</v>
      </c>
      <c r="O27" s="214">
        <v>4.03</v>
      </c>
      <c r="P27" s="591">
        <v>2</v>
      </c>
      <c r="Q27" s="230">
        <v>3.5</v>
      </c>
      <c r="R27" s="586">
        <v>3.83</v>
      </c>
      <c r="S27" s="217"/>
      <c r="T27" s="333"/>
      <c r="U27" s="578">
        <v>4.38</v>
      </c>
      <c r="V27" s="912">
        <v>40</v>
      </c>
      <c r="W27" s="532">
        <v>7</v>
      </c>
      <c r="X27" s="532">
        <v>16</v>
      </c>
      <c r="Y27" s="162">
        <v>9</v>
      </c>
      <c r="Z27" s="529">
        <v>82</v>
      </c>
      <c r="AA27" s="61">
        <v>34</v>
      </c>
      <c r="AB27" s="329">
        <f t="shared" si="0"/>
        <v>188</v>
      </c>
    </row>
    <row r="28" spans="1:28" s="207" customFormat="1" ht="15" customHeight="1" x14ac:dyDescent="0.25">
      <c r="A28" s="22">
        <v>23</v>
      </c>
      <c r="B28" s="211" t="s">
        <v>66</v>
      </c>
      <c r="C28" s="445" t="s">
        <v>86</v>
      </c>
      <c r="D28" s="562">
        <v>129</v>
      </c>
      <c r="E28" s="180">
        <v>3.5660000000000003</v>
      </c>
      <c r="F28" s="549">
        <v>3.93</v>
      </c>
      <c r="G28" s="562">
        <v>18</v>
      </c>
      <c r="H28" s="180">
        <v>4.5599999999999996</v>
      </c>
      <c r="I28" s="549">
        <v>4.0999999999999996</v>
      </c>
      <c r="J28" s="605">
        <v>22</v>
      </c>
      <c r="K28" s="176">
        <v>4.5</v>
      </c>
      <c r="L28" s="606">
        <v>4.13</v>
      </c>
      <c r="M28" s="213">
        <v>8</v>
      </c>
      <c r="N28" s="28">
        <v>4.3</v>
      </c>
      <c r="O28" s="214">
        <v>4.03</v>
      </c>
      <c r="P28" s="585">
        <v>17</v>
      </c>
      <c r="Q28" s="36">
        <v>3.12</v>
      </c>
      <c r="R28" s="586">
        <v>3.83</v>
      </c>
      <c r="S28" s="215">
        <v>3</v>
      </c>
      <c r="T28" s="333">
        <v>4.7</v>
      </c>
      <c r="U28" s="578">
        <v>4.38</v>
      </c>
      <c r="V28" s="912">
        <v>29</v>
      </c>
      <c r="W28" s="532">
        <v>12</v>
      </c>
      <c r="X28" s="532">
        <v>18</v>
      </c>
      <c r="Y28" s="162">
        <v>27</v>
      </c>
      <c r="Z28" s="529">
        <v>98</v>
      </c>
      <c r="AA28" s="61">
        <v>11</v>
      </c>
      <c r="AB28" s="329">
        <f t="shared" si="0"/>
        <v>195</v>
      </c>
    </row>
    <row r="29" spans="1:28" s="207" customFormat="1" ht="15" customHeight="1" x14ac:dyDescent="0.25">
      <c r="A29" s="22">
        <v>24</v>
      </c>
      <c r="B29" s="221" t="s">
        <v>34</v>
      </c>
      <c r="C29" s="445" t="s">
        <v>74</v>
      </c>
      <c r="D29" s="607">
        <v>21</v>
      </c>
      <c r="E29" s="175">
        <v>3.1902000000000004</v>
      </c>
      <c r="F29" s="549">
        <v>3.93</v>
      </c>
      <c r="G29" s="607">
        <v>1</v>
      </c>
      <c r="H29" s="175">
        <v>5</v>
      </c>
      <c r="I29" s="549">
        <v>4.0999999999999996</v>
      </c>
      <c r="J29" s="605">
        <v>1</v>
      </c>
      <c r="K29" s="175">
        <v>4</v>
      </c>
      <c r="L29" s="606">
        <v>4.13</v>
      </c>
      <c r="M29" s="213">
        <v>2</v>
      </c>
      <c r="N29" s="28">
        <v>4.5</v>
      </c>
      <c r="O29" s="214">
        <v>4.03</v>
      </c>
      <c r="P29" s="591">
        <v>1</v>
      </c>
      <c r="Q29" s="230">
        <v>4</v>
      </c>
      <c r="R29" s="586">
        <v>3.83</v>
      </c>
      <c r="S29" s="217"/>
      <c r="T29" s="333"/>
      <c r="U29" s="578">
        <v>4.38</v>
      </c>
      <c r="V29" s="912">
        <v>36</v>
      </c>
      <c r="W29" s="532">
        <v>2</v>
      </c>
      <c r="X29" s="532">
        <v>72</v>
      </c>
      <c r="Y29" s="162">
        <v>13</v>
      </c>
      <c r="Z29" s="529">
        <v>43</v>
      </c>
      <c r="AA29" s="61">
        <v>34</v>
      </c>
      <c r="AB29" s="329">
        <f t="shared" si="0"/>
        <v>200</v>
      </c>
    </row>
    <row r="30" spans="1:28" s="207" customFormat="1" ht="15" customHeight="1" x14ac:dyDescent="0.25">
      <c r="A30" s="22">
        <v>25</v>
      </c>
      <c r="B30" s="221" t="s">
        <v>2</v>
      </c>
      <c r="C30" s="515" t="s">
        <v>12</v>
      </c>
      <c r="D30" s="605"/>
      <c r="E30" s="478"/>
      <c r="F30" s="570">
        <v>3.93</v>
      </c>
      <c r="G30" s="605">
        <v>32</v>
      </c>
      <c r="H30" s="660">
        <v>4.59</v>
      </c>
      <c r="I30" s="570">
        <v>4.0999999999999996</v>
      </c>
      <c r="J30" s="605">
        <v>21</v>
      </c>
      <c r="K30" s="176">
        <v>4.7619999999999996</v>
      </c>
      <c r="L30" s="616">
        <v>4.13</v>
      </c>
      <c r="M30" s="213">
        <v>32</v>
      </c>
      <c r="N30" s="28">
        <v>3.94</v>
      </c>
      <c r="O30" s="214">
        <v>4.03</v>
      </c>
      <c r="P30" s="591">
        <v>19</v>
      </c>
      <c r="Q30" s="230">
        <v>3.89</v>
      </c>
      <c r="R30" s="586">
        <v>3.83</v>
      </c>
      <c r="S30" s="215"/>
      <c r="T30" s="333"/>
      <c r="U30" s="578">
        <v>4.38</v>
      </c>
      <c r="V30" s="912">
        <v>40</v>
      </c>
      <c r="W30" s="532">
        <v>10</v>
      </c>
      <c r="X30" s="532">
        <v>4</v>
      </c>
      <c r="Y30" s="162">
        <v>64</v>
      </c>
      <c r="Z30" s="529">
        <v>48</v>
      </c>
      <c r="AA30" s="61">
        <v>34</v>
      </c>
      <c r="AB30" s="329">
        <f t="shared" si="0"/>
        <v>200</v>
      </c>
    </row>
    <row r="31" spans="1:28" s="207" customFormat="1" ht="15" customHeight="1" x14ac:dyDescent="0.25">
      <c r="A31" s="22">
        <v>26</v>
      </c>
      <c r="B31" s="221" t="s">
        <v>2</v>
      </c>
      <c r="C31" s="515" t="s">
        <v>3</v>
      </c>
      <c r="D31" s="605"/>
      <c r="E31" s="176"/>
      <c r="F31" s="570">
        <v>3.93</v>
      </c>
      <c r="G31" s="605">
        <v>4</v>
      </c>
      <c r="H31" s="176">
        <v>4.75</v>
      </c>
      <c r="I31" s="570">
        <v>4.0999999999999996</v>
      </c>
      <c r="J31" s="605">
        <v>3</v>
      </c>
      <c r="K31" s="176">
        <v>4</v>
      </c>
      <c r="L31" s="616">
        <v>4.13</v>
      </c>
      <c r="M31" s="213">
        <v>6</v>
      </c>
      <c r="N31" s="28">
        <v>4.17</v>
      </c>
      <c r="O31" s="214">
        <v>4.03</v>
      </c>
      <c r="P31" s="591">
        <v>6</v>
      </c>
      <c r="Q31" s="230">
        <v>4.33</v>
      </c>
      <c r="R31" s="586">
        <v>3.83</v>
      </c>
      <c r="S31" s="215"/>
      <c r="T31" s="333"/>
      <c r="U31" s="578">
        <v>4.38</v>
      </c>
      <c r="V31" s="912">
        <v>40</v>
      </c>
      <c r="W31" s="532">
        <v>6</v>
      </c>
      <c r="X31" s="532">
        <v>65</v>
      </c>
      <c r="Y31" s="162">
        <v>37</v>
      </c>
      <c r="Z31" s="529">
        <v>19</v>
      </c>
      <c r="AA31" s="61">
        <v>34</v>
      </c>
      <c r="AB31" s="329">
        <f t="shared" si="0"/>
        <v>201</v>
      </c>
    </row>
    <row r="32" spans="1:28" s="207" customFormat="1" ht="15" customHeight="1" x14ac:dyDescent="0.25">
      <c r="A32" s="22">
        <v>27</v>
      </c>
      <c r="B32" s="211" t="s">
        <v>66</v>
      </c>
      <c r="C32" s="445" t="s">
        <v>87</v>
      </c>
      <c r="D32" s="556">
        <v>42</v>
      </c>
      <c r="E32" s="176">
        <v>3.6666999999999996</v>
      </c>
      <c r="F32" s="549">
        <v>3.93</v>
      </c>
      <c r="G32" s="556">
        <v>8</v>
      </c>
      <c r="H32" s="176">
        <v>4</v>
      </c>
      <c r="I32" s="549">
        <v>4.0999999999999996</v>
      </c>
      <c r="J32" s="605">
        <v>9</v>
      </c>
      <c r="K32" s="176">
        <v>4.2220000000000004</v>
      </c>
      <c r="L32" s="606">
        <v>4.13</v>
      </c>
      <c r="M32" s="213">
        <v>6</v>
      </c>
      <c r="N32" s="28">
        <v>4.33</v>
      </c>
      <c r="O32" s="214">
        <v>4.03</v>
      </c>
      <c r="P32" s="585">
        <v>10</v>
      </c>
      <c r="Q32" s="36">
        <v>3.9</v>
      </c>
      <c r="R32" s="586">
        <v>3.83</v>
      </c>
      <c r="S32" s="215">
        <v>3</v>
      </c>
      <c r="T32" s="333">
        <v>4.7</v>
      </c>
      <c r="U32" s="578">
        <v>4.38</v>
      </c>
      <c r="V32" s="912">
        <v>27</v>
      </c>
      <c r="W32" s="532">
        <v>62</v>
      </c>
      <c r="X32" s="532">
        <v>38</v>
      </c>
      <c r="Y32" s="162">
        <v>21</v>
      </c>
      <c r="Z32" s="529">
        <v>46</v>
      </c>
      <c r="AA32" s="61">
        <v>12</v>
      </c>
      <c r="AB32" s="329">
        <f t="shared" si="0"/>
        <v>206</v>
      </c>
    </row>
    <row r="33" spans="1:29" s="207" customFormat="1" ht="15" customHeight="1" x14ac:dyDescent="0.25">
      <c r="A33" s="22">
        <v>28</v>
      </c>
      <c r="B33" s="211" t="s">
        <v>66</v>
      </c>
      <c r="C33" s="445" t="s">
        <v>142</v>
      </c>
      <c r="D33" s="556">
        <v>42</v>
      </c>
      <c r="E33" s="176">
        <v>3.5478000000000005</v>
      </c>
      <c r="F33" s="549">
        <v>3.93</v>
      </c>
      <c r="G33" s="556">
        <v>3</v>
      </c>
      <c r="H33" s="176">
        <v>4.67</v>
      </c>
      <c r="I33" s="549">
        <v>4.0999999999999996</v>
      </c>
      <c r="J33" s="605">
        <v>11</v>
      </c>
      <c r="K33" s="176">
        <v>3.91</v>
      </c>
      <c r="L33" s="606">
        <v>4.13</v>
      </c>
      <c r="M33" s="213">
        <v>9</v>
      </c>
      <c r="N33" s="28">
        <v>4.1100000000000003</v>
      </c>
      <c r="O33" s="214">
        <v>4.03</v>
      </c>
      <c r="P33" s="592">
        <v>10</v>
      </c>
      <c r="Q33" s="30">
        <v>4.3</v>
      </c>
      <c r="R33" s="586">
        <v>3.83</v>
      </c>
      <c r="S33" s="217"/>
      <c r="T33" s="333"/>
      <c r="U33" s="578">
        <v>4.38</v>
      </c>
      <c r="V33" s="912">
        <v>30</v>
      </c>
      <c r="W33" s="532">
        <v>8</v>
      </c>
      <c r="X33" s="532">
        <v>77</v>
      </c>
      <c r="Y33" s="162">
        <v>40</v>
      </c>
      <c r="Z33" s="529">
        <v>20</v>
      </c>
      <c r="AA33" s="61">
        <v>34</v>
      </c>
      <c r="AB33" s="329">
        <f t="shared" si="0"/>
        <v>209</v>
      </c>
    </row>
    <row r="34" spans="1:29" s="207" customFormat="1" ht="15" customHeight="1" x14ac:dyDescent="0.25">
      <c r="A34" s="22">
        <v>29</v>
      </c>
      <c r="B34" s="221" t="s">
        <v>43</v>
      </c>
      <c r="C34" s="445" t="s">
        <v>44</v>
      </c>
      <c r="D34" s="605"/>
      <c r="E34" s="176"/>
      <c r="F34" s="549">
        <v>3.93</v>
      </c>
      <c r="G34" s="605">
        <v>4</v>
      </c>
      <c r="H34" s="176">
        <v>5</v>
      </c>
      <c r="I34" s="549">
        <v>4.0999999999999996</v>
      </c>
      <c r="J34" s="605">
        <v>9</v>
      </c>
      <c r="K34" s="176">
        <v>4.1109999999999998</v>
      </c>
      <c r="L34" s="606">
        <v>4.13</v>
      </c>
      <c r="M34" s="213">
        <v>6</v>
      </c>
      <c r="N34" s="28">
        <v>4.33</v>
      </c>
      <c r="O34" s="214">
        <v>4.03</v>
      </c>
      <c r="P34" s="593">
        <v>7</v>
      </c>
      <c r="Q34" s="231">
        <v>3.57</v>
      </c>
      <c r="R34" s="586">
        <v>3.83</v>
      </c>
      <c r="S34" s="215"/>
      <c r="T34" s="333"/>
      <c r="U34" s="578">
        <v>4.38</v>
      </c>
      <c r="V34" s="912">
        <v>40</v>
      </c>
      <c r="W34" s="532">
        <v>1</v>
      </c>
      <c r="X34" s="532">
        <v>48</v>
      </c>
      <c r="Y34" s="162">
        <v>22</v>
      </c>
      <c r="Z34" s="529">
        <v>72</v>
      </c>
      <c r="AA34" s="61">
        <v>34</v>
      </c>
      <c r="AB34" s="329">
        <f t="shared" si="0"/>
        <v>217</v>
      </c>
    </row>
    <row r="35" spans="1:29" s="207" customFormat="1" ht="15" customHeight="1" thickBot="1" x14ac:dyDescent="0.3">
      <c r="A35" s="466">
        <v>30</v>
      </c>
      <c r="B35" s="657" t="s">
        <v>34</v>
      </c>
      <c r="C35" s="670" t="s">
        <v>107</v>
      </c>
      <c r="D35" s="612"/>
      <c r="E35" s="186"/>
      <c r="F35" s="621">
        <v>3.93</v>
      </c>
      <c r="G35" s="612">
        <v>27</v>
      </c>
      <c r="H35" s="186">
        <v>4.1100000000000003</v>
      </c>
      <c r="I35" s="621">
        <v>4.0999999999999996</v>
      </c>
      <c r="J35" s="607">
        <v>11</v>
      </c>
      <c r="K35" s="669">
        <v>4</v>
      </c>
      <c r="L35" s="609">
        <v>4.13</v>
      </c>
      <c r="M35" s="601">
        <v>26</v>
      </c>
      <c r="N35" s="31">
        <v>4.1900000000000004</v>
      </c>
      <c r="O35" s="663">
        <v>4.03</v>
      </c>
      <c r="P35" s="595">
        <v>23</v>
      </c>
      <c r="Q35" s="671">
        <v>4.13</v>
      </c>
      <c r="R35" s="664">
        <v>3.83</v>
      </c>
      <c r="S35" s="579">
        <v>1</v>
      </c>
      <c r="T35" s="662">
        <v>5</v>
      </c>
      <c r="U35" s="665">
        <v>4.38</v>
      </c>
      <c r="V35" s="913">
        <v>40</v>
      </c>
      <c r="W35" s="666">
        <v>51</v>
      </c>
      <c r="X35" s="666">
        <v>58</v>
      </c>
      <c r="Y35" s="163">
        <v>34</v>
      </c>
      <c r="Z35" s="667">
        <v>27</v>
      </c>
      <c r="AA35" s="668">
        <v>7</v>
      </c>
      <c r="AB35" s="330">
        <f t="shared" si="0"/>
        <v>217</v>
      </c>
    </row>
    <row r="36" spans="1:29" s="207" customFormat="1" ht="15" customHeight="1" x14ac:dyDescent="0.25">
      <c r="A36" s="21">
        <v>31</v>
      </c>
      <c r="B36" s="933" t="s">
        <v>34</v>
      </c>
      <c r="C36" s="197" t="s">
        <v>94</v>
      </c>
      <c r="D36" s="603"/>
      <c r="E36" s="513"/>
      <c r="F36" s="554">
        <v>3.93</v>
      </c>
      <c r="G36" s="603">
        <v>10</v>
      </c>
      <c r="H36" s="513">
        <v>4.5</v>
      </c>
      <c r="I36" s="554">
        <v>4.0999999999999996</v>
      </c>
      <c r="J36" s="603">
        <v>10</v>
      </c>
      <c r="K36" s="513">
        <v>3.9</v>
      </c>
      <c r="L36" s="604">
        <v>4.13</v>
      </c>
      <c r="M36" s="209">
        <v>17</v>
      </c>
      <c r="N36" s="32">
        <v>4.41</v>
      </c>
      <c r="O36" s="220">
        <v>4.03</v>
      </c>
      <c r="P36" s="596">
        <v>12</v>
      </c>
      <c r="Q36" s="241">
        <v>3.92</v>
      </c>
      <c r="R36" s="584">
        <v>3.83</v>
      </c>
      <c r="S36" s="242">
        <v>11</v>
      </c>
      <c r="T36" s="335">
        <v>4.0999999999999996</v>
      </c>
      <c r="U36" s="577">
        <v>4.38</v>
      </c>
      <c r="V36" s="911">
        <v>40</v>
      </c>
      <c r="W36" s="531">
        <v>16</v>
      </c>
      <c r="X36" s="531">
        <v>78</v>
      </c>
      <c r="Y36" s="83">
        <v>17</v>
      </c>
      <c r="Z36" s="83">
        <v>44</v>
      </c>
      <c r="AA36" s="68">
        <v>23</v>
      </c>
      <c r="AB36" s="328">
        <f t="shared" si="0"/>
        <v>218</v>
      </c>
    </row>
    <row r="37" spans="1:29" s="207" customFormat="1" ht="15" customHeight="1" x14ac:dyDescent="0.25">
      <c r="A37" s="22">
        <v>32</v>
      </c>
      <c r="B37" s="221" t="s">
        <v>0</v>
      </c>
      <c r="C37" s="445" t="s">
        <v>105</v>
      </c>
      <c r="D37" s="605"/>
      <c r="E37" s="176"/>
      <c r="F37" s="549">
        <v>3.93</v>
      </c>
      <c r="G37" s="605">
        <v>20</v>
      </c>
      <c r="H37" s="176">
        <v>3.95</v>
      </c>
      <c r="I37" s="549">
        <v>4.0999999999999996</v>
      </c>
      <c r="J37" s="605">
        <v>16</v>
      </c>
      <c r="K37" s="176">
        <v>3.9375</v>
      </c>
      <c r="L37" s="606">
        <v>4.13</v>
      </c>
      <c r="M37" s="213">
        <v>12</v>
      </c>
      <c r="N37" s="30">
        <v>4.42</v>
      </c>
      <c r="O37" s="214">
        <v>4.03</v>
      </c>
      <c r="P37" s="593">
        <v>12</v>
      </c>
      <c r="Q37" s="231">
        <v>4.5</v>
      </c>
      <c r="R37" s="586">
        <v>3.83</v>
      </c>
      <c r="S37" s="215">
        <v>4</v>
      </c>
      <c r="T37" s="333">
        <v>5</v>
      </c>
      <c r="U37" s="578">
        <v>4.38</v>
      </c>
      <c r="V37" s="912">
        <v>40</v>
      </c>
      <c r="W37" s="532">
        <v>76</v>
      </c>
      <c r="X37" s="532">
        <v>74</v>
      </c>
      <c r="Y37" s="27">
        <v>16</v>
      </c>
      <c r="Z37" s="27">
        <v>10</v>
      </c>
      <c r="AA37" s="61">
        <v>2</v>
      </c>
      <c r="AB37" s="329">
        <f t="shared" si="0"/>
        <v>218</v>
      </c>
    </row>
    <row r="38" spans="1:29" s="207" customFormat="1" ht="15" customHeight="1" x14ac:dyDescent="0.25">
      <c r="A38" s="22">
        <v>33</v>
      </c>
      <c r="B38" s="221" t="s">
        <v>2</v>
      </c>
      <c r="C38" s="515" t="s">
        <v>153</v>
      </c>
      <c r="D38" s="605">
        <v>22</v>
      </c>
      <c r="E38" s="176">
        <v>3.8635999999999999</v>
      </c>
      <c r="F38" s="570">
        <v>3.93</v>
      </c>
      <c r="G38" s="605">
        <v>35</v>
      </c>
      <c r="H38" s="176">
        <v>4.03</v>
      </c>
      <c r="I38" s="570">
        <v>4.0999999999999996</v>
      </c>
      <c r="J38" s="605">
        <v>44</v>
      </c>
      <c r="K38" s="176">
        <v>4.3630000000000004</v>
      </c>
      <c r="L38" s="616">
        <v>4.13</v>
      </c>
      <c r="M38" s="213">
        <v>29</v>
      </c>
      <c r="N38" s="30">
        <v>4.21</v>
      </c>
      <c r="O38" s="214">
        <v>4.03</v>
      </c>
      <c r="P38" s="593">
        <v>17</v>
      </c>
      <c r="Q38" s="231">
        <v>3.82</v>
      </c>
      <c r="R38" s="586">
        <v>3.83</v>
      </c>
      <c r="S38" s="215"/>
      <c r="T38" s="333"/>
      <c r="U38" s="578">
        <v>4.38</v>
      </c>
      <c r="V38" s="912">
        <v>16</v>
      </c>
      <c r="W38" s="532">
        <v>57</v>
      </c>
      <c r="X38" s="532">
        <v>29</v>
      </c>
      <c r="Y38" s="27">
        <v>32</v>
      </c>
      <c r="Z38" s="27">
        <v>52</v>
      </c>
      <c r="AA38" s="61">
        <v>34</v>
      </c>
      <c r="AB38" s="329">
        <f t="shared" ref="AB38:AB69" si="1">SUM(V38:AA38)</f>
        <v>220</v>
      </c>
    </row>
    <row r="39" spans="1:29" s="207" customFormat="1" ht="15" customHeight="1" x14ac:dyDescent="0.25">
      <c r="A39" s="22">
        <v>34</v>
      </c>
      <c r="B39" s="221" t="s">
        <v>34</v>
      </c>
      <c r="C39" s="903" t="s">
        <v>165</v>
      </c>
      <c r="D39" s="613"/>
      <c r="E39" s="181"/>
      <c r="F39" s="549">
        <v>3.93</v>
      </c>
      <c r="G39" s="613">
        <v>18</v>
      </c>
      <c r="H39" s="181">
        <v>4.17</v>
      </c>
      <c r="I39" s="549">
        <v>4.0999999999999996</v>
      </c>
      <c r="J39" s="605">
        <v>13</v>
      </c>
      <c r="K39" s="175">
        <v>3.923</v>
      </c>
      <c r="L39" s="606">
        <v>4.13</v>
      </c>
      <c r="M39" s="213">
        <v>8</v>
      </c>
      <c r="N39" s="30">
        <v>4.25</v>
      </c>
      <c r="O39" s="214">
        <v>4.03</v>
      </c>
      <c r="P39" s="593">
        <v>7</v>
      </c>
      <c r="Q39" s="231">
        <v>4.57</v>
      </c>
      <c r="R39" s="586">
        <v>3.83</v>
      </c>
      <c r="S39" s="217">
        <v>3</v>
      </c>
      <c r="T39" s="333">
        <v>4</v>
      </c>
      <c r="U39" s="578">
        <v>4.38</v>
      </c>
      <c r="V39" s="912">
        <v>40</v>
      </c>
      <c r="W39" s="532">
        <v>46</v>
      </c>
      <c r="X39" s="532">
        <v>75</v>
      </c>
      <c r="Y39" s="27">
        <v>29</v>
      </c>
      <c r="Z39" s="27">
        <v>6</v>
      </c>
      <c r="AA39" s="61">
        <v>24</v>
      </c>
      <c r="AB39" s="329">
        <f t="shared" si="1"/>
        <v>220</v>
      </c>
      <c r="AC39" s="267"/>
    </row>
    <row r="40" spans="1:29" s="207" customFormat="1" ht="15" customHeight="1" x14ac:dyDescent="0.25">
      <c r="A40" s="22">
        <v>35</v>
      </c>
      <c r="B40" s="221" t="s">
        <v>26</v>
      </c>
      <c r="C40" s="515" t="s">
        <v>32</v>
      </c>
      <c r="D40" s="605"/>
      <c r="E40" s="176"/>
      <c r="F40" s="570">
        <v>3.93</v>
      </c>
      <c r="G40" s="605">
        <v>4</v>
      </c>
      <c r="H40" s="176">
        <v>4.75</v>
      </c>
      <c r="I40" s="570">
        <v>4.0999999999999996</v>
      </c>
      <c r="J40" s="605">
        <v>6</v>
      </c>
      <c r="K40" s="176">
        <v>4.3330000000000002</v>
      </c>
      <c r="L40" s="616">
        <v>4.13</v>
      </c>
      <c r="M40" s="244">
        <v>13</v>
      </c>
      <c r="N40" s="30">
        <v>4.08</v>
      </c>
      <c r="O40" s="214">
        <v>4.03</v>
      </c>
      <c r="P40" s="593">
        <v>5</v>
      </c>
      <c r="Q40" s="231">
        <v>3.6</v>
      </c>
      <c r="R40" s="586">
        <v>3.83</v>
      </c>
      <c r="S40" s="217">
        <v>4</v>
      </c>
      <c r="T40" s="333">
        <v>3.8</v>
      </c>
      <c r="U40" s="578">
        <v>4.38</v>
      </c>
      <c r="V40" s="912">
        <v>40</v>
      </c>
      <c r="W40" s="532">
        <v>4</v>
      </c>
      <c r="X40" s="532">
        <v>31</v>
      </c>
      <c r="Y40" s="27">
        <v>47</v>
      </c>
      <c r="Z40" s="27">
        <v>69</v>
      </c>
      <c r="AA40" s="61">
        <v>31</v>
      </c>
      <c r="AB40" s="329">
        <f t="shared" si="1"/>
        <v>222</v>
      </c>
      <c r="AC40" s="267"/>
    </row>
    <row r="41" spans="1:29" s="207" customFormat="1" ht="15" customHeight="1" x14ac:dyDescent="0.25">
      <c r="A41" s="22">
        <v>36</v>
      </c>
      <c r="B41" s="221" t="s">
        <v>0</v>
      </c>
      <c r="C41" s="445" t="s">
        <v>101</v>
      </c>
      <c r="D41" s="605">
        <v>62</v>
      </c>
      <c r="E41" s="176">
        <v>4.2419000000000002</v>
      </c>
      <c r="F41" s="549">
        <v>3.93</v>
      </c>
      <c r="G41" s="605">
        <v>14</v>
      </c>
      <c r="H41" s="176">
        <v>4.1399999999999997</v>
      </c>
      <c r="I41" s="549">
        <v>4.0999999999999996</v>
      </c>
      <c r="J41" s="605">
        <v>13</v>
      </c>
      <c r="K41" s="176">
        <v>3.923</v>
      </c>
      <c r="L41" s="606">
        <v>4.13</v>
      </c>
      <c r="M41" s="213">
        <v>19</v>
      </c>
      <c r="N41" s="30">
        <v>4.74</v>
      </c>
      <c r="O41" s="214">
        <v>4.03</v>
      </c>
      <c r="P41" s="593">
        <v>8</v>
      </c>
      <c r="Q41" s="231">
        <v>3.75</v>
      </c>
      <c r="R41" s="586">
        <v>3.83</v>
      </c>
      <c r="S41" s="217"/>
      <c r="T41" s="333"/>
      <c r="U41" s="578">
        <v>4.38</v>
      </c>
      <c r="V41" s="912">
        <v>3</v>
      </c>
      <c r="W41" s="532">
        <v>49</v>
      </c>
      <c r="X41" s="532">
        <v>76</v>
      </c>
      <c r="Y41" s="27">
        <v>3</v>
      </c>
      <c r="Z41" s="27">
        <v>58</v>
      </c>
      <c r="AA41" s="61">
        <v>34</v>
      </c>
      <c r="AB41" s="329">
        <f t="shared" si="1"/>
        <v>223</v>
      </c>
      <c r="AC41" s="267"/>
    </row>
    <row r="42" spans="1:29" s="207" customFormat="1" ht="15" customHeight="1" x14ac:dyDescent="0.25">
      <c r="A42" s="22">
        <v>37</v>
      </c>
      <c r="B42" s="221" t="s">
        <v>2</v>
      </c>
      <c r="C42" s="515" t="s">
        <v>16</v>
      </c>
      <c r="D42" s="605">
        <v>93</v>
      </c>
      <c r="E42" s="176">
        <v>4.0644999999999998</v>
      </c>
      <c r="F42" s="570">
        <v>3.93</v>
      </c>
      <c r="G42" s="605">
        <v>37</v>
      </c>
      <c r="H42" s="176">
        <v>4.03</v>
      </c>
      <c r="I42" s="570">
        <v>4.0999999999999996</v>
      </c>
      <c r="J42" s="605">
        <v>27</v>
      </c>
      <c r="K42" s="176">
        <v>4.37</v>
      </c>
      <c r="L42" s="616">
        <v>4.13</v>
      </c>
      <c r="M42" s="213">
        <v>19</v>
      </c>
      <c r="N42" s="30">
        <v>4.1100000000000003</v>
      </c>
      <c r="O42" s="214">
        <v>4.03</v>
      </c>
      <c r="P42" s="593">
        <v>19</v>
      </c>
      <c r="Q42" s="231">
        <v>3.63</v>
      </c>
      <c r="R42" s="586">
        <v>3.83</v>
      </c>
      <c r="S42" s="215">
        <v>2</v>
      </c>
      <c r="T42" s="333">
        <v>4</v>
      </c>
      <c r="U42" s="578">
        <v>4.38</v>
      </c>
      <c r="V42" s="912">
        <v>9</v>
      </c>
      <c r="W42" s="532">
        <v>56</v>
      </c>
      <c r="X42" s="532">
        <v>28</v>
      </c>
      <c r="Y42" s="27">
        <v>39</v>
      </c>
      <c r="Z42" s="27">
        <v>65</v>
      </c>
      <c r="AA42" s="61">
        <v>26</v>
      </c>
      <c r="AB42" s="329">
        <f t="shared" si="1"/>
        <v>223</v>
      </c>
      <c r="AC42" s="267"/>
    </row>
    <row r="43" spans="1:29" s="207" customFormat="1" ht="15" customHeight="1" x14ac:dyDescent="0.25">
      <c r="A43" s="22">
        <v>38</v>
      </c>
      <c r="B43" s="221" t="s">
        <v>43</v>
      </c>
      <c r="C43" s="445" t="s">
        <v>79</v>
      </c>
      <c r="D43" s="605">
        <v>84</v>
      </c>
      <c r="E43" s="176">
        <v>3.8572000000000002</v>
      </c>
      <c r="F43" s="549">
        <v>3.93</v>
      </c>
      <c r="G43" s="605">
        <v>22</v>
      </c>
      <c r="H43" s="176">
        <v>4.09</v>
      </c>
      <c r="I43" s="549">
        <v>4.0999999999999996</v>
      </c>
      <c r="J43" s="605">
        <v>21</v>
      </c>
      <c r="K43" s="176">
        <v>4.0949999999999998</v>
      </c>
      <c r="L43" s="606">
        <v>4.13</v>
      </c>
      <c r="M43" s="213">
        <v>16</v>
      </c>
      <c r="N43" s="30">
        <v>4</v>
      </c>
      <c r="O43" s="214">
        <v>4.03</v>
      </c>
      <c r="P43" s="593">
        <v>9</v>
      </c>
      <c r="Q43" s="231">
        <v>4.22</v>
      </c>
      <c r="R43" s="586">
        <v>3.83</v>
      </c>
      <c r="S43" s="215"/>
      <c r="T43" s="333"/>
      <c r="U43" s="578">
        <v>4.38</v>
      </c>
      <c r="V43" s="912">
        <v>15</v>
      </c>
      <c r="W43" s="532">
        <v>54</v>
      </c>
      <c r="X43" s="532">
        <v>50</v>
      </c>
      <c r="Y43" s="27">
        <v>50</v>
      </c>
      <c r="Z43" s="27">
        <v>23</v>
      </c>
      <c r="AA43" s="61">
        <v>34</v>
      </c>
      <c r="AB43" s="329">
        <f t="shared" si="1"/>
        <v>226</v>
      </c>
      <c r="AC43" s="267"/>
    </row>
    <row r="44" spans="1:29" s="207" customFormat="1" ht="15" customHeight="1" x14ac:dyDescent="0.25">
      <c r="A44" s="22">
        <v>39</v>
      </c>
      <c r="B44" s="221" t="s">
        <v>34</v>
      </c>
      <c r="C44" s="445" t="s">
        <v>92</v>
      </c>
      <c r="D44" s="605"/>
      <c r="E44" s="175"/>
      <c r="F44" s="549">
        <v>3.93</v>
      </c>
      <c r="G44" s="605">
        <v>1</v>
      </c>
      <c r="H44" s="175">
        <v>3</v>
      </c>
      <c r="I44" s="549">
        <v>4.0999999999999996</v>
      </c>
      <c r="J44" s="605">
        <v>4</v>
      </c>
      <c r="K44" s="175">
        <v>4.25</v>
      </c>
      <c r="L44" s="606">
        <v>4.13</v>
      </c>
      <c r="M44" s="213">
        <v>3</v>
      </c>
      <c r="N44" s="30">
        <v>4.67</v>
      </c>
      <c r="O44" s="214">
        <v>4.03</v>
      </c>
      <c r="P44" s="593">
        <v>2</v>
      </c>
      <c r="Q44" s="231">
        <v>5</v>
      </c>
      <c r="R44" s="586">
        <v>3.83</v>
      </c>
      <c r="S44" s="217"/>
      <c r="T44" s="333"/>
      <c r="U44" s="578">
        <v>4.38</v>
      </c>
      <c r="V44" s="912">
        <v>40</v>
      </c>
      <c r="W44" s="532">
        <v>108</v>
      </c>
      <c r="X44" s="532">
        <v>37</v>
      </c>
      <c r="Y44" s="27">
        <v>6</v>
      </c>
      <c r="Z44" s="27">
        <v>1</v>
      </c>
      <c r="AA44" s="61">
        <v>34</v>
      </c>
      <c r="AB44" s="329">
        <f t="shared" si="1"/>
        <v>226</v>
      </c>
      <c r="AC44" s="267"/>
    </row>
    <row r="45" spans="1:29" s="207" customFormat="1" ht="15" customHeight="1" thickBot="1" x14ac:dyDescent="0.3">
      <c r="A45" s="466">
        <v>40</v>
      </c>
      <c r="B45" s="657" t="s">
        <v>26</v>
      </c>
      <c r="C45" s="661" t="s">
        <v>97</v>
      </c>
      <c r="D45" s="607"/>
      <c r="E45" s="478"/>
      <c r="F45" s="625">
        <v>3.93</v>
      </c>
      <c r="G45" s="607">
        <v>14</v>
      </c>
      <c r="H45" s="660">
        <v>4.1399999999999997</v>
      </c>
      <c r="I45" s="625">
        <v>4.0999999999999996</v>
      </c>
      <c r="J45" s="612">
        <v>12</v>
      </c>
      <c r="K45" s="179">
        <v>4.5830000000000002</v>
      </c>
      <c r="L45" s="619">
        <v>4.13</v>
      </c>
      <c r="M45" s="938">
        <v>6</v>
      </c>
      <c r="N45" s="86">
        <v>4.17</v>
      </c>
      <c r="O45" s="225">
        <v>4.03</v>
      </c>
      <c r="P45" s="594">
        <v>5</v>
      </c>
      <c r="Q45" s="234">
        <v>3.8</v>
      </c>
      <c r="R45" s="589">
        <v>3.83</v>
      </c>
      <c r="S45" s="543"/>
      <c r="T45" s="337"/>
      <c r="U45" s="580">
        <v>4.38</v>
      </c>
      <c r="V45" s="914">
        <v>40</v>
      </c>
      <c r="W45" s="533">
        <v>48</v>
      </c>
      <c r="X45" s="533">
        <v>15</v>
      </c>
      <c r="Y45" s="87">
        <v>35</v>
      </c>
      <c r="Z45" s="87">
        <v>55</v>
      </c>
      <c r="AA45" s="71">
        <v>34</v>
      </c>
      <c r="AB45" s="331">
        <f t="shared" si="1"/>
        <v>227</v>
      </c>
      <c r="AC45" s="267"/>
    </row>
    <row r="46" spans="1:29" s="207" customFormat="1" ht="15" customHeight="1" x14ac:dyDescent="0.25">
      <c r="A46" s="21">
        <v>41</v>
      </c>
      <c r="B46" s="219" t="s">
        <v>2</v>
      </c>
      <c r="C46" s="453" t="s">
        <v>4</v>
      </c>
      <c r="D46" s="603"/>
      <c r="E46" s="174"/>
      <c r="F46" s="571">
        <v>3.93</v>
      </c>
      <c r="G46" s="603">
        <v>14</v>
      </c>
      <c r="H46" s="174">
        <v>4.21</v>
      </c>
      <c r="I46" s="571">
        <v>4.0999999999999996</v>
      </c>
      <c r="J46" s="613">
        <v>12</v>
      </c>
      <c r="K46" s="180">
        <v>4.1660000000000004</v>
      </c>
      <c r="L46" s="899">
        <v>4.13</v>
      </c>
      <c r="M46" s="237">
        <v>24</v>
      </c>
      <c r="N46" s="45">
        <v>4.08</v>
      </c>
      <c r="O46" s="228">
        <v>4.03</v>
      </c>
      <c r="P46" s="591">
        <v>13</v>
      </c>
      <c r="Q46" s="238">
        <v>4.1500000000000004</v>
      </c>
      <c r="R46" s="590">
        <v>3.83</v>
      </c>
      <c r="S46" s="239"/>
      <c r="T46" s="338"/>
      <c r="U46" s="581">
        <v>4.38</v>
      </c>
      <c r="V46" s="915">
        <v>40</v>
      </c>
      <c r="W46" s="534">
        <v>41</v>
      </c>
      <c r="X46" s="534">
        <v>43</v>
      </c>
      <c r="Y46" s="191">
        <v>46</v>
      </c>
      <c r="Z46" s="191">
        <v>25</v>
      </c>
      <c r="AA46" s="60">
        <v>34</v>
      </c>
      <c r="AB46" s="332">
        <f t="shared" si="1"/>
        <v>229</v>
      </c>
      <c r="AC46" s="267"/>
    </row>
    <row r="47" spans="1:29" s="207" customFormat="1" ht="15" customHeight="1" x14ac:dyDescent="0.25">
      <c r="A47" s="22">
        <v>42</v>
      </c>
      <c r="B47" s="221" t="s">
        <v>43</v>
      </c>
      <c r="C47" s="445" t="s">
        <v>81</v>
      </c>
      <c r="D47" s="605"/>
      <c r="E47" s="180"/>
      <c r="F47" s="549">
        <v>3.93</v>
      </c>
      <c r="G47" s="605">
        <v>7</v>
      </c>
      <c r="H47" s="180">
        <v>4.29</v>
      </c>
      <c r="I47" s="549">
        <v>4.0999999999999996</v>
      </c>
      <c r="J47" s="605">
        <v>19</v>
      </c>
      <c r="K47" s="176">
        <v>4.0519999999999996</v>
      </c>
      <c r="L47" s="606">
        <v>4.13</v>
      </c>
      <c r="M47" s="213">
        <v>8</v>
      </c>
      <c r="N47" s="30">
        <v>4.38</v>
      </c>
      <c r="O47" s="214">
        <v>4.03</v>
      </c>
      <c r="P47" s="593">
        <v>6</v>
      </c>
      <c r="Q47" s="231">
        <v>3.83</v>
      </c>
      <c r="R47" s="586">
        <v>3.83</v>
      </c>
      <c r="S47" s="215"/>
      <c r="T47" s="333"/>
      <c r="U47" s="578">
        <v>4.38</v>
      </c>
      <c r="V47" s="912">
        <v>40</v>
      </c>
      <c r="W47" s="532">
        <v>38</v>
      </c>
      <c r="X47" s="532">
        <v>57</v>
      </c>
      <c r="Y47" s="27">
        <v>19</v>
      </c>
      <c r="Z47" s="27">
        <v>51</v>
      </c>
      <c r="AA47" s="61">
        <v>34</v>
      </c>
      <c r="AB47" s="329">
        <f t="shared" si="1"/>
        <v>239</v>
      </c>
      <c r="AC47" s="267"/>
    </row>
    <row r="48" spans="1:29" s="207" customFormat="1" ht="15" customHeight="1" x14ac:dyDescent="0.25">
      <c r="A48" s="22">
        <v>43</v>
      </c>
      <c r="B48" s="221" t="s">
        <v>55</v>
      </c>
      <c r="C48" s="518" t="s">
        <v>64</v>
      </c>
      <c r="D48" s="558">
        <v>22</v>
      </c>
      <c r="E48" s="176">
        <v>4.1367000000000012</v>
      </c>
      <c r="F48" s="551">
        <v>3.93</v>
      </c>
      <c r="G48" s="558">
        <v>12</v>
      </c>
      <c r="H48" s="176">
        <v>4.42</v>
      </c>
      <c r="I48" s="551">
        <v>4.0999999999999996</v>
      </c>
      <c r="J48" s="605">
        <v>17</v>
      </c>
      <c r="K48" s="176">
        <v>4.1760000000000002</v>
      </c>
      <c r="L48" s="610">
        <v>4.13</v>
      </c>
      <c r="M48" s="222">
        <v>7</v>
      </c>
      <c r="N48" s="30">
        <v>3.71</v>
      </c>
      <c r="O48" s="214">
        <v>4.03</v>
      </c>
      <c r="P48" s="629">
        <v>8</v>
      </c>
      <c r="Q48" s="30">
        <v>3.88</v>
      </c>
      <c r="R48" s="586">
        <v>3.83</v>
      </c>
      <c r="S48" s="217"/>
      <c r="T48" s="333"/>
      <c r="U48" s="578">
        <v>4.38</v>
      </c>
      <c r="V48" s="912">
        <v>7</v>
      </c>
      <c r="W48" s="532">
        <v>23</v>
      </c>
      <c r="X48" s="532">
        <v>42</v>
      </c>
      <c r="Y48" s="27">
        <v>85</v>
      </c>
      <c r="Z48" s="27">
        <v>49</v>
      </c>
      <c r="AA48" s="61">
        <v>34</v>
      </c>
      <c r="AB48" s="329">
        <f t="shared" si="1"/>
        <v>240</v>
      </c>
      <c r="AC48" s="267"/>
    </row>
    <row r="49" spans="1:29" s="207" customFormat="1" ht="15" customHeight="1" x14ac:dyDescent="0.25">
      <c r="A49" s="22">
        <v>44</v>
      </c>
      <c r="B49" s="221" t="s">
        <v>34</v>
      </c>
      <c r="C49" s="445" t="s">
        <v>41</v>
      </c>
      <c r="D49" s="613">
        <v>75</v>
      </c>
      <c r="E49" s="181">
        <v>3.8395999999999999</v>
      </c>
      <c r="F49" s="549">
        <v>3.93</v>
      </c>
      <c r="G49" s="613">
        <v>15</v>
      </c>
      <c r="H49" s="181">
        <v>4</v>
      </c>
      <c r="I49" s="549">
        <v>4.0999999999999996</v>
      </c>
      <c r="J49" s="605">
        <v>14</v>
      </c>
      <c r="K49" s="175">
        <v>4.0709999999999997</v>
      </c>
      <c r="L49" s="606">
        <v>4.13</v>
      </c>
      <c r="M49" s="213">
        <v>12</v>
      </c>
      <c r="N49" s="30">
        <v>3.92</v>
      </c>
      <c r="O49" s="214">
        <v>4.03</v>
      </c>
      <c r="P49" s="593">
        <v>16</v>
      </c>
      <c r="Q49" s="231">
        <v>4.5</v>
      </c>
      <c r="R49" s="586">
        <v>3.83</v>
      </c>
      <c r="S49" s="217"/>
      <c r="T49" s="333"/>
      <c r="U49" s="578">
        <v>4.38</v>
      </c>
      <c r="V49" s="912">
        <v>17</v>
      </c>
      <c r="W49" s="532">
        <v>59</v>
      </c>
      <c r="X49" s="532">
        <v>56</v>
      </c>
      <c r="Y49" s="27">
        <v>67</v>
      </c>
      <c r="Z49" s="27">
        <v>9</v>
      </c>
      <c r="AA49" s="61">
        <v>34</v>
      </c>
      <c r="AB49" s="329">
        <f t="shared" si="1"/>
        <v>242</v>
      </c>
      <c r="AC49" s="267"/>
    </row>
    <row r="50" spans="1:29" s="207" customFormat="1" ht="15" customHeight="1" x14ac:dyDescent="0.25">
      <c r="A50" s="22">
        <v>45</v>
      </c>
      <c r="B50" s="221" t="s">
        <v>43</v>
      </c>
      <c r="C50" s="450" t="s">
        <v>146</v>
      </c>
      <c r="D50" s="605"/>
      <c r="E50" s="176"/>
      <c r="F50" s="566">
        <v>3.93</v>
      </c>
      <c r="G50" s="605">
        <v>30</v>
      </c>
      <c r="H50" s="176">
        <v>3.97</v>
      </c>
      <c r="I50" s="566">
        <v>4.0999999999999996</v>
      </c>
      <c r="J50" s="605">
        <v>19</v>
      </c>
      <c r="K50" s="176">
        <v>4.2629999999999999</v>
      </c>
      <c r="L50" s="611">
        <v>4.13</v>
      </c>
      <c r="M50" s="213">
        <v>13</v>
      </c>
      <c r="N50" s="30">
        <v>3.92</v>
      </c>
      <c r="O50" s="214">
        <v>4.03</v>
      </c>
      <c r="P50" s="593">
        <v>16</v>
      </c>
      <c r="Q50" s="231">
        <v>4.0599999999999996</v>
      </c>
      <c r="R50" s="586">
        <v>3.83</v>
      </c>
      <c r="S50" s="215">
        <v>2</v>
      </c>
      <c r="T50" s="333">
        <v>5</v>
      </c>
      <c r="U50" s="578">
        <v>4.38</v>
      </c>
      <c r="V50" s="912">
        <v>40</v>
      </c>
      <c r="W50" s="532">
        <v>75</v>
      </c>
      <c r="X50" s="532">
        <v>34</v>
      </c>
      <c r="Y50" s="27">
        <v>66</v>
      </c>
      <c r="Z50" s="27">
        <v>31</v>
      </c>
      <c r="AA50" s="61">
        <v>3</v>
      </c>
      <c r="AB50" s="329">
        <f t="shared" si="1"/>
        <v>249</v>
      </c>
    </row>
    <row r="51" spans="1:29" s="207" customFormat="1" ht="15" customHeight="1" x14ac:dyDescent="0.25">
      <c r="A51" s="22">
        <v>46</v>
      </c>
      <c r="B51" s="221" t="s">
        <v>34</v>
      </c>
      <c r="C51" s="445" t="s">
        <v>40</v>
      </c>
      <c r="D51" s="605">
        <v>87</v>
      </c>
      <c r="E51" s="175">
        <v>4.1608999999999998</v>
      </c>
      <c r="F51" s="549">
        <v>3.93</v>
      </c>
      <c r="G51" s="605">
        <v>16</v>
      </c>
      <c r="H51" s="175">
        <v>4.1900000000000004</v>
      </c>
      <c r="I51" s="549">
        <v>4.0999999999999996</v>
      </c>
      <c r="J51" s="605">
        <v>20</v>
      </c>
      <c r="K51" s="175">
        <v>4.25</v>
      </c>
      <c r="L51" s="606">
        <v>4.13</v>
      </c>
      <c r="M51" s="213">
        <v>11</v>
      </c>
      <c r="N51" s="30">
        <v>3.82</v>
      </c>
      <c r="O51" s="214">
        <v>4.03</v>
      </c>
      <c r="P51" s="597">
        <v>20</v>
      </c>
      <c r="Q51" s="231">
        <v>3.55</v>
      </c>
      <c r="R51" s="586">
        <v>3.83</v>
      </c>
      <c r="S51" s="217">
        <v>7</v>
      </c>
      <c r="T51" s="333">
        <v>4.3</v>
      </c>
      <c r="U51" s="578">
        <v>4.38</v>
      </c>
      <c r="V51" s="912">
        <v>5</v>
      </c>
      <c r="W51" s="532">
        <v>45</v>
      </c>
      <c r="X51" s="532">
        <v>35</v>
      </c>
      <c r="Y51" s="27">
        <v>73</v>
      </c>
      <c r="Z51" s="27">
        <v>75</v>
      </c>
      <c r="AA51" s="61">
        <v>19</v>
      </c>
      <c r="AB51" s="329">
        <f t="shared" si="1"/>
        <v>252</v>
      </c>
    </row>
    <row r="52" spans="1:29" s="207" customFormat="1" ht="15" customHeight="1" x14ac:dyDescent="0.25">
      <c r="A52" s="22">
        <v>47</v>
      </c>
      <c r="B52" s="221" t="s">
        <v>2</v>
      </c>
      <c r="C52" s="515" t="s">
        <v>17</v>
      </c>
      <c r="D52" s="605"/>
      <c r="E52" s="176"/>
      <c r="F52" s="570">
        <v>3.93</v>
      </c>
      <c r="G52" s="605">
        <v>6</v>
      </c>
      <c r="H52" s="176">
        <v>4.33</v>
      </c>
      <c r="I52" s="570">
        <v>4.0999999999999996</v>
      </c>
      <c r="J52" s="605">
        <v>10</v>
      </c>
      <c r="K52" s="176">
        <v>4.3</v>
      </c>
      <c r="L52" s="616">
        <v>4.13</v>
      </c>
      <c r="M52" s="213">
        <v>4</v>
      </c>
      <c r="N52" s="30">
        <v>3.25</v>
      </c>
      <c r="O52" s="214">
        <v>4.03</v>
      </c>
      <c r="P52" s="593">
        <v>5</v>
      </c>
      <c r="Q52" s="231">
        <v>4.4000000000000004</v>
      </c>
      <c r="R52" s="586">
        <v>3.83</v>
      </c>
      <c r="S52" s="215"/>
      <c r="T52" s="333"/>
      <c r="U52" s="578">
        <v>4.38</v>
      </c>
      <c r="V52" s="912">
        <v>40</v>
      </c>
      <c r="W52" s="532">
        <v>33</v>
      </c>
      <c r="X52" s="532">
        <v>33</v>
      </c>
      <c r="Y52" s="27">
        <v>98</v>
      </c>
      <c r="Z52" s="27">
        <v>14</v>
      </c>
      <c r="AA52" s="61">
        <v>34</v>
      </c>
      <c r="AB52" s="329">
        <f t="shared" si="1"/>
        <v>252</v>
      </c>
    </row>
    <row r="53" spans="1:29" s="207" customFormat="1" ht="15" customHeight="1" x14ac:dyDescent="0.25">
      <c r="A53" s="22">
        <v>48</v>
      </c>
      <c r="B53" s="221" t="s">
        <v>26</v>
      </c>
      <c r="C53" s="515" t="s">
        <v>96</v>
      </c>
      <c r="D53" s="605">
        <v>64</v>
      </c>
      <c r="E53" s="176">
        <v>4.0623999999999993</v>
      </c>
      <c r="F53" s="570">
        <v>3.93</v>
      </c>
      <c r="G53" s="605">
        <v>10</v>
      </c>
      <c r="H53" s="176">
        <v>4</v>
      </c>
      <c r="I53" s="570">
        <v>4.0999999999999996</v>
      </c>
      <c r="J53" s="605">
        <v>14</v>
      </c>
      <c r="K53" s="176">
        <v>4.4290000000000003</v>
      </c>
      <c r="L53" s="616">
        <v>4.13</v>
      </c>
      <c r="M53" s="244">
        <v>5</v>
      </c>
      <c r="N53" s="30">
        <v>4</v>
      </c>
      <c r="O53" s="214">
        <v>4.03</v>
      </c>
      <c r="P53" s="599">
        <v>9</v>
      </c>
      <c r="Q53" s="249">
        <v>3.44</v>
      </c>
      <c r="R53" s="586">
        <v>3.83</v>
      </c>
      <c r="S53" s="217"/>
      <c r="T53" s="333"/>
      <c r="U53" s="578">
        <v>4.38</v>
      </c>
      <c r="V53" s="912">
        <v>10</v>
      </c>
      <c r="W53" s="532">
        <v>60</v>
      </c>
      <c r="X53" s="532">
        <v>24</v>
      </c>
      <c r="Y53" s="27">
        <v>57</v>
      </c>
      <c r="Z53" s="27">
        <v>85</v>
      </c>
      <c r="AA53" s="61">
        <v>34</v>
      </c>
      <c r="AB53" s="329">
        <f t="shared" si="1"/>
        <v>270</v>
      </c>
    </row>
    <row r="54" spans="1:29" s="207" customFormat="1" ht="15" customHeight="1" x14ac:dyDescent="0.25">
      <c r="A54" s="22">
        <v>49</v>
      </c>
      <c r="B54" s="221" t="s">
        <v>26</v>
      </c>
      <c r="C54" s="515" t="s">
        <v>27</v>
      </c>
      <c r="D54" s="605"/>
      <c r="E54" s="176"/>
      <c r="F54" s="570">
        <v>3.93</v>
      </c>
      <c r="G54" s="605">
        <v>32</v>
      </c>
      <c r="H54" s="176">
        <v>3.91</v>
      </c>
      <c r="I54" s="570">
        <v>4.0999999999999996</v>
      </c>
      <c r="J54" s="605">
        <v>18</v>
      </c>
      <c r="K54" s="176">
        <v>3.94</v>
      </c>
      <c r="L54" s="616">
        <v>4.13</v>
      </c>
      <c r="M54" s="244">
        <v>14</v>
      </c>
      <c r="N54" s="30">
        <v>4.1399999999999997</v>
      </c>
      <c r="O54" s="214">
        <v>4.03</v>
      </c>
      <c r="P54" s="598">
        <v>14</v>
      </c>
      <c r="Q54" s="231">
        <v>4.43</v>
      </c>
      <c r="R54" s="586">
        <v>3.83</v>
      </c>
      <c r="S54" s="217"/>
      <c r="T54" s="333"/>
      <c r="U54" s="578">
        <v>4.38</v>
      </c>
      <c r="V54" s="912">
        <v>40</v>
      </c>
      <c r="W54" s="532">
        <v>77</v>
      </c>
      <c r="X54" s="532">
        <v>73</v>
      </c>
      <c r="Y54" s="27">
        <v>38</v>
      </c>
      <c r="Z54" s="27">
        <v>12</v>
      </c>
      <c r="AA54" s="61">
        <v>34</v>
      </c>
      <c r="AB54" s="329">
        <f t="shared" si="1"/>
        <v>274</v>
      </c>
    </row>
    <row r="55" spans="1:29" s="207" customFormat="1" ht="15" customHeight="1" thickBot="1" x14ac:dyDescent="0.3">
      <c r="A55" s="23">
        <v>50</v>
      </c>
      <c r="B55" s="223" t="s">
        <v>2</v>
      </c>
      <c r="C55" s="519" t="s">
        <v>154</v>
      </c>
      <c r="D55" s="612"/>
      <c r="E55" s="179"/>
      <c r="F55" s="573">
        <v>3.93</v>
      </c>
      <c r="G55" s="612">
        <v>34</v>
      </c>
      <c r="H55" s="179">
        <v>4.1500000000000004</v>
      </c>
      <c r="I55" s="573">
        <v>4.0999999999999996</v>
      </c>
      <c r="J55" s="607">
        <v>33</v>
      </c>
      <c r="K55" s="660">
        <v>4.0910000000000002</v>
      </c>
      <c r="L55" s="617">
        <v>4.13</v>
      </c>
      <c r="M55" s="601">
        <v>28</v>
      </c>
      <c r="N55" s="673">
        <v>3.86</v>
      </c>
      <c r="O55" s="663">
        <v>4.03</v>
      </c>
      <c r="P55" s="939">
        <v>36</v>
      </c>
      <c r="Q55" s="671">
        <v>3.86</v>
      </c>
      <c r="R55" s="664">
        <v>3.83</v>
      </c>
      <c r="S55" s="582">
        <v>2</v>
      </c>
      <c r="T55" s="662">
        <v>4.5</v>
      </c>
      <c r="U55" s="665">
        <v>4.38</v>
      </c>
      <c r="V55" s="913">
        <v>40</v>
      </c>
      <c r="W55" s="666">
        <v>47</v>
      </c>
      <c r="X55" s="666">
        <v>51</v>
      </c>
      <c r="Y55" s="674">
        <v>68</v>
      </c>
      <c r="Z55" s="674">
        <v>50</v>
      </c>
      <c r="AA55" s="668">
        <v>18</v>
      </c>
      <c r="AB55" s="330">
        <f t="shared" si="1"/>
        <v>274</v>
      </c>
      <c r="AC55" s="267"/>
    </row>
    <row r="56" spans="1:29" s="207" customFormat="1" ht="15" customHeight="1" x14ac:dyDescent="0.25">
      <c r="A56" s="24">
        <v>51</v>
      </c>
      <c r="B56" s="226" t="s">
        <v>55</v>
      </c>
      <c r="C56" s="443" t="s">
        <v>60</v>
      </c>
      <c r="D56" s="562"/>
      <c r="E56" s="180"/>
      <c r="F56" s="568">
        <v>3.93</v>
      </c>
      <c r="G56" s="562">
        <v>7</v>
      </c>
      <c r="H56" s="180">
        <v>4.43</v>
      </c>
      <c r="I56" s="568">
        <v>4.0999999999999996</v>
      </c>
      <c r="J56" s="603">
        <v>4</v>
      </c>
      <c r="K56" s="174">
        <v>4.5</v>
      </c>
      <c r="L56" s="604">
        <v>4.13</v>
      </c>
      <c r="M56" s="539">
        <v>4</v>
      </c>
      <c r="N56" s="32">
        <v>3.75</v>
      </c>
      <c r="O56" s="220">
        <v>4.03</v>
      </c>
      <c r="P56" s="588">
        <v>2</v>
      </c>
      <c r="Q56" s="32">
        <v>3.5</v>
      </c>
      <c r="R56" s="584">
        <v>3.83</v>
      </c>
      <c r="S56" s="242"/>
      <c r="T56" s="335"/>
      <c r="U56" s="577">
        <v>4.38</v>
      </c>
      <c r="V56" s="911">
        <v>40</v>
      </c>
      <c r="W56" s="531">
        <v>21</v>
      </c>
      <c r="X56" s="531">
        <v>20</v>
      </c>
      <c r="Y56" s="83">
        <v>82</v>
      </c>
      <c r="Z56" s="83">
        <v>80</v>
      </c>
      <c r="AA56" s="68">
        <v>34</v>
      </c>
      <c r="AB56" s="328">
        <f t="shared" si="1"/>
        <v>277</v>
      </c>
      <c r="AC56" s="267"/>
    </row>
    <row r="57" spans="1:29" s="207" customFormat="1" ht="15" customHeight="1" x14ac:dyDescent="0.25">
      <c r="A57" s="22">
        <v>52</v>
      </c>
      <c r="B57" s="221" t="s">
        <v>55</v>
      </c>
      <c r="C57" s="445" t="s">
        <v>63</v>
      </c>
      <c r="D57" s="556"/>
      <c r="E57" s="176"/>
      <c r="F57" s="553">
        <v>3.93</v>
      </c>
      <c r="G57" s="556">
        <v>7</v>
      </c>
      <c r="H57" s="176">
        <v>4</v>
      </c>
      <c r="I57" s="553">
        <v>4.0999999999999996</v>
      </c>
      <c r="J57" s="605">
        <v>10</v>
      </c>
      <c r="K57" s="176">
        <v>4.2</v>
      </c>
      <c r="L57" s="606">
        <v>4.13</v>
      </c>
      <c r="M57" s="222">
        <v>13</v>
      </c>
      <c r="N57" s="30">
        <v>4</v>
      </c>
      <c r="O57" s="214">
        <v>4.03</v>
      </c>
      <c r="P57" s="629">
        <v>6</v>
      </c>
      <c r="Q57" s="30">
        <v>3.67</v>
      </c>
      <c r="R57" s="586">
        <v>3.83</v>
      </c>
      <c r="S57" s="215">
        <v>3</v>
      </c>
      <c r="T57" s="333">
        <v>4.3</v>
      </c>
      <c r="U57" s="578">
        <v>4.38</v>
      </c>
      <c r="V57" s="912">
        <v>40</v>
      </c>
      <c r="W57" s="532">
        <v>63</v>
      </c>
      <c r="X57" s="532">
        <v>40</v>
      </c>
      <c r="Y57" s="27">
        <v>52</v>
      </c>
      <c r="Z57" s="27">
        <v>63</v>
      </c>
      <c r="AA57" s="61">
        <v>21</v>
      </c>
      <c r="AB57" s="329">
        <f t="shared" si="1"/>
        <v>279</v>
      </c>
      <c r="AC57" s="267"/>
    </row>
    <row r="58" spans="1:29" s="207" customFormat="1" ht="15" customHeight="1" x14ac:dyDescent="0.25">
      <c r="A58" s="22">
        <v>53</v>
      </c>
      <c r="B58" s="221" t="s">
        <v>34</v>
      </c>
      <c r="C58" s="445" t="s">
        <v>39</v>
      </c>
      <c r="D58" s="605"/>
      <c r="E58" s="175"/>
      <c r="F58" s="549">
        <v>3.93</v>
      </c>
      <c r="G58" s="605">
        <v>9</v>
      </c>
      <c r="H58" s="175">
        <v>4.5599999999999996</v>
      </c>
      <c r="I58" s="549">
        <v>4.0999999999999996</v>
      </c>
      <c r="J58" s="605">
        <v>12</v>
      </c>
      <c r="K58" s="175">
        <v>3</v>
      </c>
      <c r="L58" s="628">
        <v>4.13</v>
      </c>
      <c r="M58" s="213">
        <v>12</v>
      </c>
      <c r="N58" s="30">
        <v>4</v>
      </c>
      <c r="O58" s="214">
        <v>4.03</v>
      </c>
      <c r="P58" s="593">
        <v>4</v>
      </c>
      <c r="Q58" s="231">
        <v>3.75</v>
      </c>
      <c r="R58" s="586">
        <v>3.83</v>
      </c>
      <c r="S58" s="217">
        <v>4</v>
      </c>
      <c r="T58" s="333">
        <v>4.5</v>
      </c>
      <c r="U58" s="578">
        <v>4.38</v>
      </c>
      <c r="V58" s="912">
        <v>40</v>
      </c>
      <c r="W58" s="532">
        <v>13</v>
      </c>
      <c r="X58" s="532">
        <v>101</v>
      </c>
      <c r="Y58" s="27">
        <v>53</v>
      </c>
      <c r="Z58" s="27">
        <v>60</v>
      </c>
      <c r="AA58" s="61">
        <v>15</v>
      </c>
      <c r="AB58" s="329">
        <f t="shared" si="1"/>
        <v>282</v>
      </c>
      <c r="AC58" s="267"/>
    </row>
    <row r="59" spans="1:29" s="207" customFormat="1" ht="15" customHeight="1" x14ac:dyDescent="0.25">
      <c r="A59" s="22">
        <v>54</v>
      </c>
      <c r="B59" s="221" t="s">
        <v>2</v>
      </c>
      <c r="C59" s="515" t="s">
        <v>5</v>
      </c>
      <c r="D59" s="605">
        <v>23</v>
      </c>
      <c r="E59" s="176">
        <v>4.043099999999999</v>
      </c>
      <c r="F59" s="570">
        <v>3.93</v>
      </c>
      <c r="G59" s="605">
        <v>8</v>
      </c>
      <c r="H59" s="176">
        <v>3.63</v>
      </c>
      <c r="I59" s="570">
        <v>4.0999999999999996</v>
      </c>
      <c r="J59" s="605">
        <v>3</v>
      </c>
      <c r="K59" s="176">
        <v>4</v>
      </c>
      <c r="L59" s="616">
        <v>4.13</v>
      </c>
      <c r="M59" s="213">
        <v>1</v>
      </c>
      <c r="N59" s="30">
        <v>4</v>
      </c>
      <c r="O59" s="214">
        <v>4.03</v>
      </c>
      <c r="P59" s="593">
        <v>8</v>
      </c>
      <c r="Q59" s="231">
        <v>4.25</v>
      </c>
      <c r="R59" s="586">
        <v>3.83</v>
      </c>
      <c r="S59" s="215"/>
      <c r="T59" s="333"/>
      <c r="U59" s="578">
        <v>4.38</v>
      </c>
      <c r="V59" s="912">
        <v>11</v>
      </c>
      <c r="W59" s="532">
        <v>92</v>
      </c>
      <c r="X59" s="532">
        <v>66</v>
      </c>
      <c r="Y59" s="27">
        <v>63</v>
      </c>
      <c r="Z59" s="27">
        <v>22</v>
      </c>
      <c r="AA59" s="61">
        <v>34</v>
      </c>
      <c r="AB59" s="329">
        <f t="shared" si="1"/>
        <v>288</v>
      </c>
      <c r="AC59" s="267"/>
    </row>
    <row r="60" spans="1:29" s="207" customFormat="1" ht="15" customHeight="1" x14ac:dyDescent="0.25">
      <c r="A60" s="22">
        <v>55</v>
      </c>
      <c r="B60" s="221" t="s">
        <v>2</v>
      </c>
      <c r="C60" s="515" t="s">
        <v>19</v>
      </c>
      <c r="D60" s="613"/>
      <c r="E60" s="180"/>
      <c r="F60" s="570">
        <v>3.93</v>
      </c>
      <c r="G60" s="613">
        <v>30</v>
      </c>
      <c r="H60" s="180">
        <v>4.03</v>
      </c>
      <c r="I60" s="570">
        <v>4.0999999999999996</v>
      </c>
      <c r="J60" s="605">
        <v>16</v>
      </c>
      <c r="K60" s="176">
        <v>4.125</v>
      </c>
      <c r="L60" s="616">
        <v>4.13</v>
      </c>
      <c r="M60" s="213">
        <v>20</v>
      </c>
      <c r="N60" s="30">
        <v>4</v>
      </c>
      <c r="O60" s="214">
        <v>4.03</v>
      </c>
      <c r="P60" s="593">
        <v>15</v>
      </c>
      <c r="Q60" s="231">
        <v>3.6</v>
      </c>
      <c r="R60" s="586">
        <v>3.83</v>
      </c>
      <c r="S60" s="215"/>
      <c r="T60" s="333"/>
      <c r="U60" s="578">
        <v>4.38</v>
      </c>
      <c r="V60" s="912">
        <v>40</v>
      </c>
      <c r="W60" s="532">
        <v>58</v>
      </c>
      <c r="X60" s="532">
        <v>46</v>
      </c>
      <c r="Y60" s="27">
        <v>49</v>
      </c>
      <c r="Z60" s="27">
        <v>67</v>
      </c>
      <c r="AA60" s="61">
        <v>34</v>
      </c>
      <c r="AB60" s="329">
        <f t="shared" si="1"/>
        <v>294</v>
      </c>
      <c r="AC60" s="267"/>
    </row>
    <row r="61" spans="1:29" s="207" customFormat="1" ht="15" customHeight="1" x14ac:dyDescent="0.25">
      <c r="A61" s="22">
        <v>56</v>
      </c>
      <c r="B61" s="221" t="s">
        <v>2</v>
      </c>
      <c r="C61" s="515" t="s">
        <v>24</v>
      </c>
      <c r="D61" s="605"/>
      <c r="E61" s="176"/>
      <c r="F61" s="570">
        <v>3.93</v>
      </c>
      <c r="G61" s="605">
        <v>11</v>
      </c>
      <c r="H61" s="176">
        <v>4.3600000000000003</v>
      </c>
      <c r="I61" s="570">
        <v>4.0999999999999996</v>
      </c>
      <c r="J61" s="605">
        <v>13</v>
      </c>
      <c r="K61" s="176">
        <v>4.077</v>
      </c>
      <c r="L61" s="616">
        <v>4.13</v>
      </c>
      <c r="M61" s="213">
        <v>9</v>
      </c>
      <c r="N61" s="30">
        <v>4</v>
      </c>
      <c r="O61" s="214">
        <v>4.03</v>
      </c>
      <c r="P61" s="593">
        <v>11</v>
      </c>
      <c r="Q61" s="231">
        <v>3.45</v>
      </c>
      <c r="R61" s="586">
        <v>3.83</v>
      </c>
      <c r="S61" s="215"/>
      <c r="T61" s="333"/>
      <c r="U61" s="578">
        <v>4.38</v>
      </c>
      <c r="V61" s="912">
        <v>40</v>
      </c>
      <c r="W61" s="532">
        <v>30</v>
      </c>
      <c r="X61" s="532">
        <v>53</v>
      </c>
      <c r="Y61" s="27">
        <v>54</v>
      </c>
      <c r="Z61" s="27">
        <v>84</v>
      </c>
      <c r="AA61" s="61">
        <v>34</v>
      </c>
      <c r="AB61" s="329">
        <f t="shared" si="1"/>
        <v>295</v>
      </c>
      <c r="AC61" s="267"/>
    </row>
    <row r="62" spans="1:29" s="207" customFormat="1" ht="15" customHeight="1" x14ac:dyDescent="0.25">
      <c r="A62" s="22">
        <v>57</v>
      </c>
      <c r="B62" s="221" t="s">
        <v>34</v>
      </c>
      <c r="C62" s="445" t="s">
        <v>91</v>
      </c>
      <c r="D62" s="605"/>
      <c r="E62" s="175"/>
      <c r="F62" s="549">
        <v>3.93</v>
      </c>
      <c r="G62" s="605">
        <v>1</v>
      </c>
      <c r="H62" s="175">
        <v>5</v>
      </c>
      <c r="I62" s="549">
        <v>4.0999999999999996</v>
      </c>
      <c r="J62" s="605">
        <v>1</v>
      </c>
      <c r="K62" s="175">
        <v>5</v>
      </c>
      <c r="L62" s="606">
        <v>4.13</v>
      </c>
      <c r="M62" s="244">
        <v>2</v>
      </c>
      <c r="N62" s="30">
        <v>3</v>
      </c>
      <c r="O62" s="214">
        <v>4.03</v>
      </c>
      <c r="P62" s="593">
        <v>1</v>
      </c>
      <c r="Q62" s="231">
        <v>2</v>
      </c>
      <c r="R62" s="586">
        <v>3.83</v>
      </c>
      <c r="S62" s="217"/>
      <c r="T62" s="333"/>
      <c r="U62" s="578">
        <v>4.38</v>
      </c>
      <c r="V62" s="912">
        <v>40</v>
      </c>
      <c r="W62" s="532">
        <v>3</v>
      </c>
      <c r="X62" s="532">
        <v>2</v>
      </c>
      <c r="Y62" s="27">
        <v>105</v>
      </c>
      <c r="Z62" s="27">
        <v>114</v>
      </c>
      <c r="AA62" s="61">
        <v>34</v>
      </c>
      <c r="AB62" s="329">
        <f t="shared" si="1"/>
        <v>298</v>
      </c>
      <c r="AC62" s="267"/>
    </row>
    <row r="63" spans="1:29" s="207" customFormat="1" ht="15" customHeight="1" x14ac:dyDescent="0.25">
      <c r="A63" s="22">
        <v>58</v>
      </c>
      <c r="B63" s="221" t="s">
        <v>55</v>
      </c>
      <c r="C63" s="455" t="s">
        <v>61</v>
      </c>
      <c r="D63" s="605"/>
      <c r="E63" s="176"/>
      <c r="F63" s="550">
        <v>3.93</v>
      </c>
      <c r="G63" s="605">
        <v>4</v>
      </c>
      <c r="H63" s="176">
        <v>4</v>
      </c>
      <c r="I63" s="550">
        <v>4.0999999999999996</v>
      </c>
      <c r="J63" s="605">
        <v>8</v>
      </c>
      <c r="K63" s="176">
        <v>3.625</v>
      </c>
      <c r="L63" s="546">
        <v>4.13</v>
      </c>
      <c r="M63" s="222">
        <v>3</v>
      </c>
      <c r="N63" s="30">
        <v>4</v>
      </c>
      <c r="O63" s="214">
        <v>4.03</v>
      </c>
      <c r="P63" s="629">
        <v>2</v>
      </c>
      <c r="Q63" s="30">
        <v>4.5</v>
      </c>
      <c r="R63" s="586">
        <v>3.83</v>
      </c>
      <c r="S63" s="217"/>
      <c r="T63" s="333"/>
      <c r="U63" s="578">
        <v>4.38</v>
      </c>
      <c r="V63" s="912">
        <v>40</v>
      </c>
      <c r="W63" s="532">
        <v>68</v>
      </c>
      <c r="X63" s="532">
        <v>93</v>
      </c>
      <c r="Y63" s="27">
        <v>58</v>
      </c>
      <c r="Z63" s="27">
        <v>11</v>
      </c>
      <c r="AA63" s="61">
        <v>34</v>
      </c>
      <c r="AB63" s="329">
        <f t="shared" si="1"/>
        <v>304</v>
      </c>
      <c r="AC63" s="267"/>
    </row>
    <row r="64" spans="1:29" s="207" customFormat="1" ht="15" customHeight="1" x14ac:dyDescent="0.25">
      <c r="A64" s="22">
        <v>59</v>
      </c>
      <c r="B64" s="221" t="s">
        <v>2</v>
      </c>
      <c r="C64" s="515" t="s">
        <v>1</v>
      </c>
      <c r="D64" s="605">
        <v>46</v>
      </c>
      <c r="E64" s="176">
        <v>3.1304000000000003</v>
      </c>
      <c r="F64" s="570">
        <v>3.93</v>
      </c>
      <c r="G64" s="605">
        <v>7</v>
      </c>
      <c r="H64" s="176">
        <v>4.1399999999999997</v>
      </c>
      <c r="I64" s="570">
        <v>4.0999999999999996</v>
      </c>
      <c r="J64" s="605">
        <v>12</v>
      </c>
      <c r="K64" s="176">
        <v>3.75</v>
      </c>
      <c r="L64" s="616">
        <v>4.13</v>
      </c>
      <c r="M64" s="213">
        <v>6</v>
      </c>
      <c r="N64" s="30">
        <v>4.5</v>
      </c>
      <c r="O64" s="214">
        <v>4.03</v>
      </c>
      <c r="P64" s="593">
        <v>7</v>
      </c>
      <c r="Q64" s="231">
        <v>3.43</v>
      </c>
      <c r="R64" s="586">
        <v>3.83</v>
      </c>
      <c r="S64" s="215"/>
      <c r="T64" s="333"/>
      <c r="U64" s="578">
        <v>4.38</v>
      </c>
      <c r="V64" s="912">
        <v>37</v>
      </c>
      <c r="W64" s="532">
        <v>50</v>
      </c>
      <c r="X64" s="532">
        <v>87</v>
      </c>
      <c r="Y64" s="27">
        <v>11</v>
      </c>
      <c r="Z64" s="27">
        <v>86</v>
      </c>
      <c r="AA64" s="61">
        <v>34</v>
      </c>
      <c r="AB64" s="329">
        <f t="shared" si="1"/>
        <v>305</v>
      </c>
      <c r="AC64" s="267"/>
    </row>
    <row r="65" spans="1:29" s="207" customFormat="1" ht="15" customHeight="1" thickBot="1" x14ac:dyDescent="0.3">
      <c r="A65" s="23">
        <v>60</v>
      </c>
      <c r="B65" s="223" t="s">
        <v>34</v>
      </c>
      <c r="C65" s="517" t="s">
        <v>36</v>
      </c>
      <c r="D65" s="612"/>
      <c r="E65" s="186"/>
      <c r="F65" s="567">
        <v>3.93</v>
      </c>
      <c r="G65" s="612">
        <v>2</v>
      </c>
      <c r="H65" s="186">
        <v>4</v>
      </c>
      <c r="I65" s="567">
        <v>4.0999999999999996</v>
      </c>
      <c r="J65" s="612">
        <v>2</v>
      </c>
      <c r="K65" s="186">
        <v>4</v>
      </c>
      <c r="L65" s="908">
        <v>4.13</v>
      </c>
      <c r="M65" s="233">
        <v>8</v>
      </c>
      <c r="N65" s="86">
        <v>3.75</v>
      </c>
      <c r="O65" s="225">
        <v>4.03</v>
      </c>
      <c r="P65" s="594">
        <v>8</v>
      </c>
      <c r="Q65" s="234">
        <v>4.13</v>
      </c>
      <c r="R65" s="589">
        <v>3.83</v>
      </c>
      <c r="S65" s="543">
        <v>2</v>
      </c>
      <c r="T65" s="337">
        <v>4.5</v>
      </c>
      <c r="U65" s="580">
        <v>4.38</v>
      </c>
      <c r="V65" s="914">
        <v>40</v>
      </c>
      <c r="W65" s="533">
        <v>72</v>
      </c>
      <c r="X65" s="533">
        <v>69</v>
      </c>
      <c r="Y65" s="87">
        <v>81</v>
      </c>
      <c r="Z65" s="87">
        <v>28</v>
      </c>
      <c r="AA65" s="71">
        <v>16</v>
      </c>
      <c r="AB65" s="331">
        <f t="shared" si="1"/>
        <v>306</v>
      </c>
      <c r="AC65" s="267"/>
    </row>
    <row r="66" spans="1:29" s="207" customFormat="1" ht="15" customHeight="1" x14ac:dyDescent="0.25">
      <c r="A66" s="24">
        <v>61</v>
      </c>
      <c r="B66" s="226" t="s">
        <v>2</v>
      </c>
      <c r="C66" s="246" t="s">
        <v>155</v>
      </c>
      <c r="D66" s="603">
        <v>26</v>
      </c>
      <c r="E66" s="174">
        <v>4.3075999999999999</v>
      </c>
      <c r="F66" s="930">
        <v>3.93</v>
      </c>
      <c r="G66" s="603">
        <v>21</v>
      </c>
      <c r="H66" s="174">
        <v>3.81</v>
      </c>
      <c r="I66" s="930">
        <v>4.0999999999999996</v>
      </c>
      <c r="J66" s="613">
        <v>30</v>
      </c>
      <c r="K66" s="180">
        <v>4.0999999999999996</v>
      </c>
      <c r="L66" s="899">
        <v>4.13</v>
      </c>
      <c r="M66" s="902">
        <v>23</v>
      </c>
      <c r="N66" s="45">
        <v>3.83</v>
      </c>
      <c r="O66" s="228">
        <v>4.03</v>
      </c>
      <c r="P66" s="591">
        <v>25</v>
      </c>
      <c r="Q66" s="238">
        <v>3.6</v>
      </c>
      <c r="R66" s="590">
        <v>3.83</v>
      </c>
      <c r="S66" s="239"/>
      <c r="T66" s="338"/>
      <c r="U66" s="581">
        <v>4.38</v>
      </c>
      <c r="V66" s="915">
        <v>2</v>
      </c>
      <c r="W66" s="534">
        <v>84</v>
      </c>
      <c r="X66" s="534">
        <v>49</v>
      </c>
      <c r="Y66" s="191">
        <v>72</v>
      </c>
      <c r="Z66" s="191">
        <v>66</v>
      </c>
      <c r="AA66" s="60">
        <v>34</v>
      </c>
      <c r="AB66" s="332">
        <f t="shared" si="1"/>
        <v>307</v>
      </c>
      <c r="AC66" s="267"/>
    </row>
    <row r="67" spans="1:29" s="207" customFormat="1" ht="15" customHeight="1" x14ac:dyDescent="0.25">
      <c r="A67" s="22">
        <v>62</v>
      </c>
      <c r="B67" s="221" t="s">
        <v>0</v>
      </c>
      <c r="C67" s="445" t="s">
        <v>103</v>
      </c>
      <c r="D67" s="605">
        <v>40</v>
      </c>
      <c r="E67" s="176">
        <v>4.125</v>
      </c>
      <c r="F67" s="549">
        <v>3.93</v>
      </c>
      <c r="G67" s="605">
        <v>4</v>
      </c>
      <c r="H67" s="176">
        <v>4</v>
      </c>
      <c r="I67" s="549">
        <v>4.0999999999999996</v>
      </c>
      <c r="J67" s="605">
        <v>13</v>
      </c>
      <c r="K67" s="176">
        <v>4.077</v>
      </c>
      <c r="L67" s="606">
        <v>4.13</v>
      </c>
      <c r="M67" s="213">
        <v>20</v>
      </c>
      <c r="N67" s="30">
        <v>4.05</v>
      </c>
      <c r="O67" s="214">
        <v>4.03</v>
      </c>
      <c r="P67" s="593">
        <v>24</v>
      </c>
      <c r="Q67" s="231">
        <v>3.08</v>
      </c>
      <c r="R67" s="586">
        <v>3.83</v>
      </c>
      <c r="S67" s="215">
        <v>1</v>
      </c>
      <c r="T67" s="333">
        <v>4</v>
      </c>
      <c r="U67" s="578">
        <v>4.38</v>
      </c>
      <c r="V67" s="912">
        <v>8</v>
      </c>
      <c r="W67" s="532">
        <v>70</v>
      </c>
      <c r="X67" s="532">
        <v>54</v>
      </c>
      <c r="Y67" s="27">
        <v>48</v>
      </c>
      <c r="Z67" s="27">
        <v>99</v>
      </c>
      <c r="AA67" s="61">
        <v>29</v>
      </c>
      <c r="AB67" s="329">
        <f t="shared" si="1"/>
        <v>308</v>
      </c>
      <c r="AC67" s="267"/>
    </row>
    <row r="68" spans="1:29" s="207" customFormat="1" ht="15" customHeight="1" x14ac:dyDescent="0.25">
      <c r="A68" s="22">
        <v>63</v>
      </c>
      <c r="B68" s="221" t="s">
        <v>2</v>
      </c>
      <c r="C68" s="515" t="s">
        <v>18</v>
      </c>
      <c r="D68" s="605"/>
      <c r="E68" s="176"/>
      <c r="F68" s="570">
        <v>3.93</v>
      </c>
      <c r="G68" s="605">
        <v>10</v>
      </c>
      <c r="H68" s="176">
        <v>4</v>
      </c>
      <c r="I68" s="570">
        <v>4.0999999999999996</v>
      </c>
      <c r="J68" s="605">
        <v>21</v>
      </c>
      <c r="K68" s="176">
        <v>4.1429999999999998</v>
      </c>
      <c r="L68" s="616">
        <v>4.13</v>
      </c>
      <c r="M68" s="213">
        <v>9</v>
      </c>
      <c r="N68" s="30">
        <v>4.1100000000000003</v>
      </c>
      <c r="O68" s="214">
        <v>4.03</v>
      </c>
      <c r="P68" s="593">
        <v>7</v>
      </c>
      <c r="Q68" s="231">
        <v>3.14</v>
      </c>
      <c r="R68" s="586">
        <v>3.83</v>
      </c>
      <c r="S68" s="215">
        <v>1</v>
      </c>
      <c r="T68" s="333">
        <v>4</v>
      </c>
      <c r="U68" s="578">
        <v>4.38</v>
      </c>
      <c r="V68" s="912">
        <v>40</v>
      </c>
      <c r="W68" s="532">
        <v>61</v>
      </c>
      <c r="X68" s="532">
        <v>44</v>
      </c>
      <c r="Y68" s="27">
        <v>43</v>
      </c>
      <c r="Z68" s="27">
        <v>96</v>
      </c>
      <c r="AA68" s="61">
        <v>28</v>
      </c>
      <c r="AB68" s="329">
        <f t="shared" si="1"/>
        <v>312</v>
      </c>
      <c r="AC68" s="267"/>
    </row>
    <row r="69" spans="1:29" s="207" customFormat="1" ht="15" customHeight="1" x14ac:dyDescent="0.25">
      <c r="A69" s="22">
        <v>64</v>
      </c>
      <c r="B69" s="221" t="s">
        <v>43</v>
      </c>
      <c r="C69" s="445" t="s">
        <v>47</v>
      </c>
      <c r="D69" s="605"/>
      <c r="E69" s="176"/>
      <c r="F69" s="549">
        <v>3.93</v>
      </c>
      <c r="G69" s="605">
        <v>11</v>
      </c>
      <c r="H69" s="176">
        <v>3.91</v>
      </c>
      <c r="I69" s="549">
        <v>4.0999999999999996</v>
      </c>
      <c r="J69" s="605">
        <v>2</v>
      </c>
      <c r="K69" s="176">
        <v>4</v>
      </c>
      <c r="L69" s="606">
        <v>4.13</v>
      </c>
      <c r="M69" s="213">
        <v>2</v>
      </c>
      <c r="N69" s="30">
        <v>4</v>
      </c>
      <c r="O69" s="214">
        <v>4.03</v>
      </c>
      <c r="P69" s="593">
        <v>4</v>
      </c>
      <c r="Q69" s="231">
        <v>4</v>
      </c>
      <c r="R69" s="586">
        <v>3.83</v>
      </c>
      <c r="S69" s="215"/>
      <c r="T69" s="333"/>
      <c r="U69" s="578">
        <v>4.38</v>
      </c>
      <c r="V69" s="912">
        <v>40</v>
      </c>
      <c r="W69" s="532">
        <v>78</v>
      </c>
      <c r="X69" s="532">
        <v>67</v>
      </c>
      <c r="Y69" s="27">
        <v>59</v>
      </c>
      <c r="Z69" s="27">
        <v>36</v>
      </c>
      <c r="AA69" s="61">
        <v>34</v>
      </c>
      <c r="AB69" s="329">
        <f t="shared" si="1"/>
        <v>314</v>
      </c>
      <c r="AC69" s="267"/>
    </row>
    <row r="70" spans="1:29" s="207" customFormat="1" ht="15" customHeight="1" x14ac:dyDescent="0.25">
      <c r="A70" s="22">
        <v>65</v>
      </c>
      <c r="B70" s="221" t="s">
        <v>43</v>
      </c>
      <c r="C70" s="445" t="s">
        <v>42</v>
      </c>
      <c r="D70" s="613"/>
      <c r="E70" s="180"/>
      <c r="F70" s="549">
        <v>3.93</v>
      </c>
      <c r="G70" s="613">
        <v>7</v>
      </c>
      <c r="H70" s="180">
        <v>3.57</v>
      </c>
      <c r="I70" s="549">
        <v>4.0999999999999996</v>
      </c>
      <c r="J70" s="605">
        <v>5</v>
      </c>
      <c r="K70" s="176">
        <v>4.2</v>
      </c>
      <c r="L70" s="606">
        <v>4.13</v>
      </c>
      <c r="M70" s="213">
        <v>7</v>
      </c>
      <c r="N70" s="30">
        <v>3.86</v>
      </c>
      <c r="O70" s="214">
        <v>4.03</v>
      </c>
      <c r="P70" s="593">
        <v>5</v>
      </c>
      <c r="Q70" s="231">
        <v>4</v>
      </c>
      <c r="R70" s="586">
        <v>3.83</v>
      </c>
      <c r="S70" s="215"/>
      <c r="T70" s="333"/>
      <c r="U70" s="578">
        <v>4.38</v>
      </c>
      <c r="V70" s="912">
        <v>40</v>
      </c>
      <c r="W70" s="532">
        <v>94</v>
      </c>
      <c r="X70" s="532">
        <v>41</v>
      </c>
      <c r="Y70" s="27">
        <v>71</v>
      </c>
      <c r="Z70" s="27">
        <v>35</v>
      </c>
      <c r="AA70" s="61">
        <v>34</v>
      </c>
      <c r="AB70" s="329">
        <f t="shared" ref="AB70:AB101" si="2">SUM(V70:AA70)</f>
        <v>315</v>
      </c>
      <c r="AC70" s="267"/>
    </row>
    <row r="71" spans="1:29" s="207" customFormat="1" ht="15" customHeight="1" x14ac:dyDescent="0.25">
      <c r="A71" s="22">
        <v>66</v>
      </c>
      <c r="B71" s="211" t="s">
        <v>66</v>
      </c>
      <c r="C71" s="445" t="s">
        <v>84</v>
      </c>
      <c r="D71" s="556"/>
      <c r="E71" s="176"/>
      <c r="F71" s="549">
        <v>3.93</v>
      </c>
      <c r="G71" s="556">
        <v>7</v>
      </c>
      <c r="H71" s="176">
        <v>4.29</v>
      </c>
      <c r="I71" s="549">
        <v>4.0999999999999996</v>
      </c>
      <c r="J71" s="605">
        <v>8</v>
      </c>
      <c r="K71" s="176">
        <v>3.75</v>
      </c>
      <c r="L71" s="606">
        <v>4.13</v>
      </c>
      <c r="M71" s="213">
        <v>13</v>
      </c>
      <c r="N71" s="30">
        <v>3.31</v>
      </c>
      <c r="O71" s="214">
        <v>4.03</v>
      </c>
      <c r="P71" s="592">
        <v>15</v>
      </c>
      <c r="Q71" s="30">
        <v>3.8</v>
      </c>
      <c r="R71" s="586">
        <v>3.83</v>
      </c>
      <c r="S71" s="215">
        <v>1</v>
      </c>
      <c r="T71" s="333">
        <v>5</v>
      </c>
      <c r="U71" s="578">
        <v>4.38</v>
      </c>
      <c r="V71" s="912">
        <v>40</v>
      </c>
      <c r="W71" s="532">
        <v>37</v>
      </c>
      <c r="X71" s="532">
        <v>88</v>
      </c>
      <c r="Y71" s="27">
        <v>97</v>
      </c>
      <c r="Z71" s="27">
        <v>53</v>
      </c>
      <c r="AA71" s="61">
        <v>5</v>
      </c>
      <c r="AB71" s="329">
        <f t="shared" si="2"/>
        <v>320</v>
      </c>
    </row>
    <row r="72" spans="1:29" s="207" customFormat="1" ht="15" customHeight="1" x14ac:dyDescent="0.25">
      <c r="A72" s="22">
        <v>67</v>
      </c>
      <c r="B72" s="211" t="s">
        <v>66</v>
      </c>
      <c r="C72" s="443" t="s">
        <v>88</v>
      </c>
      <c r="D72" s="562"/>
      <c r="E72" s="180"/>
      <c r="F72" s="896">
        <v>3.93</v>
      </c>
      <c r="G72" s="562">
        <v>7</v>
      </c>
      <c r="H72" s="180">
        <v>4.43</v>
      </c>
      <c r="I72" s="896">
        <v>4.0999999999999996</v>
      </c>
      <c r="J72" s="613">
        <v>1</v>
      </c>
      <c r="K72" s="180">
        <v>4</v>
      </c>
      <c r="L72" s="628">
        <v>4.13</v>
      </c>
      <c r="M72" s="213">
        <v>22</v>
      </c>
      <c r="N72" s="30">
        <v>3.77</v>
      </c>
      <c r="O72" s="214">
        <v>4.03</v>
      </c>
      <c r="P72" s="592">
        <v>2</v>
      </c>
      <c r="Q72" s="30">
        <v>3.5</v>
      </c>
      <c r="R72" s="586">
        <v>3.83</v>
      </c>
      <c r="S72" s="217"/>
      <c r="T72" s="333"/>
      <c r="U72" s="578">
        <v>4.38</v>
      </c>
      <c r="V72" s="912">
        <v>40</v>
      </c>
      <c r="W72" s="532">
        <v>20</v>
      </c>
      <c r="X72" s="532">
        <v>70</v>
      </c>
      <c r="Y72" s="27">
        <v>79</v>
      </c>
      <c r="Z72" s="27">
        <v>79</v>
      </c>
      <c r="AA72" s="61">
        <v>34</v>
      </c>
      <c r="AB72" s="329">
        <f t="shared" si="2"/>
        <v>322</v>
      </c>
    </row>
    <row r="73" spans="1:29" s="207" customFormat="1" ht="15" customHeight="1" x14ac:dyDescent="0.25">
      <c r="A73" s="22">
        <v>68</v>
      </c>
      <c r="B73" s="221" t="s">
        <v>43</v>
      </c>
      <c r="C73" s="445" t="s">
        <v>46</v>
      </c>
      <c r="D73" s="605"/>
      <c r="E73" s="176"/>
      <c r="F73" s="549">
        <v>3.93</v>
      </c>
      <c r="G73" s="605">
        <v>10</v>
      </c>
      <c r="H73" s="176">
        <v>3.3</v>
      </c>
      <c r="I73" s="549">
        <v>4.0999999999999996</v>
      </c>
      <c r="J73" s="605">
        <v>5</v>
      </c>
      <c r="K73" s="176">
        <v>3.8</v>
      </c>
      <c r="L73" s="606">
        <v>4.13</v>
      </c>
      <c r="M73" s="213">
        <v>3</v>
      </c>
      <c r="N73" s="30">
        <v>4.33</v>
      </c>
      <c r="O73" s="214">
        <v>4.03</v>
      </c>
      <c r="P73" s="593">
        <v>1</v>
      </c>
      <c r="Q73" s="231">
        <v>4</v>
      </c>
      <c r="R73" s="586">
        <v>3.83</v>
      </c>
      <c r="S73" s="215"/>
      <c r="T73" s="333"/>
      <c r="U73" s="578">
        <v>4.38</v>
      </c>
      <c r="V73" s="912">
        <v>40</v>
      </c>
      <c r="W73" s="532">
        <v>102</v>
      </c>
      <c r="X73" s="532">
        <v>82</v>
      </c>
      <c r="Y73" s="27">
        <v>25</v>
      </c>
      <c r="Z73" s="27">
        <v>41</v>
      </c>
      <c r="AA73" s="61">
        <v>34</v>
      </c>
      <c r="AB73" s="329">
        <f t="shared" si="2"/>
        <v>324</v>
      </c>
    </row>
    <row r="74" spans="1:29" s="207" customFormat="1" ht="15" customHeight="1" x14ac:dyDescent="0.25">
      <c r="A74" s="22">
        <v>69</v>
      </c>
      <c r="B74" s="221" t="s">
        <v>43</v>
      </c>
      <c r="C74" s="445" t="s">
        <v>51</v>
      </c>
      <c r="D74" s="607"/>
      <c r="E74" s="176"/>
      <c r="F74" s="549">
        <v>3.93</v>
      </c>
      <c r="G74" s="607">
        <v>10</v>
      </c>
      <c r="H74" s="176">
        <v>4.0999999999999996</v>
      </c>
      <c r="I74" s="549">
        <v>4.0999999999999996</v>
      </c>
      <c r="J74" s="605">
        <v>8</v>
      </c>
      <c r="K74" s="176">
        <v>3.875</v>
      </c>
      <c r="L74" s="606">
        <v>4.13</v>
      </c>
      <c r="M74" s="213">
        <v>12</v>
      </c>
      <c r="N74" s="30">
        <v>3.75</v>
      </c>
      <c r="O74" s="214">
        <v>4.03</v>
      </c>
      <c r="P74" s="593">
        <v>1</v>
      </c>
      <c r="Q74" s="231">
        <v>4</v>
      </c>
      <c r="R74" s="586">
        <v>3.83</v>
      </c>
      <c r="S74" s="215"/>
      <c r="T74" s="333"/>
      <c r="U74" s="578">
        <v>4.38</v>
      </c>
      <c r="V74" s="912">
        <v>40</v>
      </c>
      <c r="W74" s="532">
        <v>53</v>
      </c>
      <c r="X74" s="532">
        <v>79</v>
      </c>
      <c r="Y74" s="27">
        <v>80</v>
      </c>
      <c r="Z74" s="27">
        <v>42</v>
      </c>
      <c r="AA74" s="61">
        <v>34</v>
      </c>
      <c r="AB74" s="329">
        <f t="shared" si="2"/>
        <v>328</v>
      </c>
    </row>
    <row r="75" spans="1:29" s="207" customFormat="1" ht="15" customHeight="1" thickBot="1" x14ac:dyDescent="0.3">
      <c r="A75" s="466">
        <v>70</v>
      </c>
      <c r="B75" s="657" t="s">
        <v>26</v>
      </c>
      <c r="C75" s="661" t="s">
        <v>98</v>
      </c>
      <c r="D75" s="612"/>
      <c r="E75" s="179"/>
      <c r="F75" s="573">
        <v>3.93</v>
      </c>
      <c r="G75" s="612">
        <v>4</v>
      </c>
      <c r="H75" s="179">
        <v>4.25</v>
      </c>
      <c r="I75" s="573">
        <v>4.0999999999999996</v>
      </c>
      <c r="J75" s="607">
        <v>2</v>
      </c>
      <c r="K75" s="660">
        <v>5</v>
      </c>
      <c r="L75" s="617">
        <v>4.13</v>
      </c>
      <c r="M75" s="602"/>
      <c r="N75" s="673"/>
      <c r="O75" s="663">
        <v>4.03</v>
      </c>
      <c r="P75" s="595">
        <v>6</v>
      </c>
      <c r="Q75" s="671">
        <v>3</v>
      </c>
      <c r="R75" s="664">
        <v>3.83</v>
      </c>
      <c r="S75" s="579"/>
      <c r="T75" s="662"/>
      <c r="U75" s="665">
        <v>4.38</v>
      </c>
      <c r="V75" s="913">
        <v>40</v>
      </c>
      <c r="W75" s="666">
        <v>39</v>
      </c>
      <c r="X75" s="666">
        <v>1</v>
      </c>
      <c r="Y75" s="941">
        <v>112</v>
      </c>
      <c r="Z75" s="674">
        <v>102</v>
      </c>
      <c r="AA75" s="668">
        <v>34</v>
      </c>
      <c r="AB75" s="330">
        <f t="shared" si="2"/>
        <v>328</v>
      </c>
    </row>
    <row r="76" spans="1:29" s="207" customFormat="1" ht="15" customHeight="1" x14ac:dyDescent="0.25">
      <c r="A76" s="21">
        <v>71</v>
      </c>
      <c r="B76" s="219" t="s">
        <v>26</v>
      </c>
      <c r="C76" s="453" t="s">
        <v>108</v>
      </c>
      <c r="D76" s="603"/>
      <c r="E76" s="174"/>
      <c r="F76" s="571">
        <v>3.93</v>
      </c>
      <c r="G76" s="603">
        <v>4</v>
      </c>
      <c r="H76" s="174">
        <v>4</v>
      </c>
      <c r="I76" s="571">
        <v>4.0999999999999996</v>
      </c>
      <c r="J76" s="603">
        <v>6</v>
      </c>
      <c r="K76" s="174">
        <v>3.8330000000000002</v>
      </c>
      <c r="L76" s="618">
        <v>4.13</v>
      </c>
      <c r="M76" s="901">
        <v>4</v>
      </c>
      <c r="N76" s="32">
        <v>4.5</v>
      </c>
      <c r="O76" s="220">
        <v>4.03</v>
      </c>
      <c r="P76" s="596">
        <v>4</v>
      </c>
      <c r="Q76" s="241">
        <v>3</v>
      </c>
      <c r="R76" s="584">
        <v>3.83</v>
      </c>
      <c r="S76" s="940">
        <v>1</v>
      </c>
      <c r="T76" s="335">
        <v>4</v>
      </c>
      <c r="U76" s="577">
        <v>4.38</v>
      </c>
      <c r="V76" s="911">
        <v>40</v>
      </c>
      <c r="W76" s="531">
        <v>69</v>
      </c>
      <c r="X76" s="531">
        <v>81</v>
      </c>
      <c r="Y76" s="83">
        <v>12</v>
      </c>
      <c r="Z76" s="83">
        <v>104</v>
      </c>
      <c r="AA76" s="68">
        <v>27</v>
      </c>
      <c r="AB76" s="328">
        <f t="shared" si="2"/>
        <v>333</v>
      </c>
    </row>
    <row r="77" spans="1:29" s="207" customFormat="1" ht="15" customHeight="1" x14ac:dyDescent="0.25">
      <c r="A77" s="22">
        <v>72</v>
      </c>
      <c r="B77" s="221" t="s">
        <v>34</v>
      </c>
      <c r="C77" s="445" t="s">
        <v>38</v>
      </c>
      <c r="D77" s="605"/>
      <c r="E77" s="490"/>
      <c r="F77" s="549">
        <v>3.93</v>
      </c>
      <c r="G77" s="605">
        <v>7</v>
      </c>
      <c r="H77" s="669">
        <v>4</v>
      </c>
      <c r="I77" s="549">
        <v>4.0999999999999996</v>
      </c>
      <c r="J77" s="605">
        <v>10</v>
      </c>
      <c r="K77" s="175">
        <v>4</v>
      </c>
      <c r="L77" s="606">
        <v>4.13</v>
      </c>
      <c r="M77" s="213">
        <v>14</v>
      </c>
      <c r="N77" s="30">
        <v>3.86</v>
      </c>
      <c r="O77" s="214">
        <v>4.03</v>
      </c>
      <c r="P77" s="593">
        <v>5</v>
      </c>
      <c r="Q77" s="231">
        <v>3.6</v>
      </c>
      <c r="R77" s="586">
        <v>3.83</v>
      </c>
      <c r="S77" s="217"/>
      <c r="T77" s="333"/>
      <c r="U77" s="578">
        <v>4.38</v>
      </c>
      <c r="V77" s="912">
        <v>40</v>
      </c>
      <c r="W77" s="532">
        <v>64</v>
      </c>
      <c r="X77" s="532">
        <v>59</v>
      </c>
      <c r="Y77" s="27">
        <v>69</v>
      </c>
      <c r="Z77" s="27">
        <v>68</v>
      </c>
      <c r="AA77" s="61">
        <v>34</v>
      </c>
      <c r="AB77" s="329">
        <f t="shared" si="2"/>
        <v>334</v>
      </c>
    </row>
    <row r="78" spans="1:29" s="207" customFormat="1" ht="15" customHeight="1" x14ac:dyDescent="0.25">
      <c r="A78" s="22">
        <v>73</v>
      </c>
      <c r="B78" s="221" t="s">
        <v>55</v>
      </c>
      <c r="C78" s="445" t="s">
        <v>62</v>
      </c>
      <c r="D78" s="556"/>
      <c r="E78" s="478"/>
      <c r="F78" s="549">
        <v>3.93</v>
      </c>
      <c r="G78" s="556">
        <v>13</v>
      </c>
      <c r="H78" s="660">
        <v>3.85</v>
      </c>
      <c r="I78" s="549">
        <v>4.0999999999999996</v>
      </c>
      <c r="J78" s="605">
        <v>14</v>
      </c>
      <c r="K78" s="176">
        <v>4.1428571428571432</v>
      </c>
      <c r="L78" s="606">
        <v>4.13</v>
      </c>
      <c r="M78" s="222">
        <v>15</v>
      </c>
      <c r="N78" s="30">
        <v>3.73</v>
      </c>
      <c r="O78" s="214">
        <v>4.03</v>
      </c>
      <c r="P78" s="629">
        <v>12</v>
      </c>
      <c r="Q78" s="30">
        <v>3.75</v>
      </c>
      <c r="R78" s="586">
        <v>3.83</v>
      </c>
      <c r="S78" s="215">
        <v>11</v>
      </c>
      <c r="T78" s="333">
        <v>3.8</v>
      </c>
      <c r="U78" s="578">
        <v>4.38</v>
      </c>
      <c r="V78" s="912">
        <v>40</v>
      </c>
      <c r="W78" s="532">
        <v>82</v>
      </c>
      <c r="X78" s="532">
        <v>45</v>
      </c>
      <c r="Y78" s="27">
        <v>83</v>
      </c>
      <c r="Z78" s="27">
        <v>57</v>
      </c>
      <c r="AA78" s="61">
        <v>30</v>
      </c>
      <c r="AB78" s="329">
        <f t="shared" si="2"/>
        <v>337</v>
      </c>
    </row>
    <row r="79" spans="1:29" s="207" customFormat="1" ht="15" customHeight="1" x14ac:dyDescent="0.25">
      <c r="A79" s="22">
        <v>74</v>
      </c>
      <c r="B79" s="221" t="s">
        <v>2</v>
      </c>
      <c r="C79" s="515" t="s">
        <v>151</v>
      </c>
      <c r="D79" s="613">
        <v>158</v>
      </c>
      <c r="E79" s="176">
        <v>3.8734999999999995</v>
      </c>
      <c r="F79" s="570">
        <v>3.93</v>
      </c>
      <c r="G79" s="613">
        <v>33</v>
      </c>
      <c r="H79" s="176">
        <v>3.73</v>
      </c>
      <c r="I79" s="570">
        <v>4.0999999999999996</v>
      </c>
      <c r="J79" s="605">
        <v>39</v>
      </c>
      <c r="K79" s="176">
        <v>3.8719999999999999</v>
      </c>
      <c r="L79" s="548">
        <v>4.13</v>
      </c>
      <c r="M79" s="213">
        <v>40</v>
      </c>
      <c r="N79" s="30">
        <v>3.78</v>
      </c>
      <c r="O79" s="214">
        <v>4.03</v>
      </c>
      <c r="P79" s="593">
        <v>46</v>
      </c>
      <c r="Q79" s="231">
        <v>3.89</v>
      </c>
      <c r="R79" s="586">
        <v>3.83</v>
      </c>
      <c r="S79" s="215"/>
      <c r="T79" s="333"/>
      <c r="U79" s="578">
        <v>4.38</v>
      </c>
      <c r="V79" s="912">
        <v>14</v>
      </c>
      <c r="W79" s="532">
        <v>87</v>
      </c>
      <c r="X79" s="532">
        <v>80</v>
      </c>
      <c r="Y79" s="27">
        <v>78</v>
      </c>
      <c r="Z79" s="27">
        <v>47</v>
      </c>
      <c r="AA79" s="61">
        <v>34</v>
      </c>
      <c r="AB79" s="329">
        <f t="shared" si="2"/>
        <v>340</v>
      </c>
    </row>
    <row r="80" spans="1:29" s="207" customFormat="1" ht="15" customHeight="1" x14ac:dyDescent="0.25">
      <c r="A80" s="22">
        <v>75</v>
      </c>
      <c r="B80" s="221" t="s">
        <v>55</v>
      </c>
      <c r="C80" s="216" t="s">
        <v>106</v>
      </c>
      <c r="D80" s="605">
        <v>43</v>
      </c>
      <c r="E80" s="176">
        <v>3.7669999999999999</v>
      </c>
      <c r="F80" s="552">
        <v>3.93</v>
      </c>
      <c r="G80" s="605">
        <v>2</v>
      </c>
      <c r="H80" s="176">
        <v>4</v>
      </c>
      <c r="I80" s="552">
        <v>4.0999999999999996</v>
      </c>
      <c r="J80" s="559"/>
      <c r="K80" s="284"/>
      <c r="L80" s="546">
        <v>4.13</v>
      </c>
      <c r="M80" s="222">
        <v>1</v>
      </c>
      <c r="N80" s="30">
        <v>3</v>
      </c>
      <c r="O80" s="214">
        <v>4.03</v>
      </c>
      <c r="P80" s="629">
        <v>1</v>
      </c>
      <c r="Q80" s="30">
        <v>5</v>
      </c>
      <c r="R80" s="586">
        <v>3.83</v>
      </c>
      <c r="S80" s="217"/>
      <c r="T80" s="333"/>
      <c r="U80" s="578">
        <v>4.38</v>
      </c>
      <c r="V80" s="912">
        <v>20</v>
      </c>
      <c r="W80" s="532">
        <v>71</v>
      </c>
      <c r="X80" s="532">
        <v>108</v>
      </c>
      <c r="Y80" s="27">
        <v>106</v>
      </c>
      <c r="Z80" s="27">
        <v>2</v>
      </c>
      <c r="AA80" s="61">
        <v>34</v>
      </c>
      <c r="AB80" s="329">
        <f t="shared" si="2"/>
        <v>341</v>
      </c>
    </row>
    <row r="81" spans="1:28" s="207" customFormat="1" ht="15" customHeight="1" x14ac:dyDescent="0.25">
      <c r="A81" s="22">
        <v>76</v>
      </c>
      <c r="B81" s="221" t="s">
        <v>26</v>
      </c>
      <c r="C81" s="515" t="s">
        <v>31</v>
      </c>
      <c r="D81" s="613"/>
      <c r="E81" s="180"/>
      <c r="F81" s="570">
        <v>3.93</v>
      </c>
      <c r="G81" s="613">
        <v>7</v>
      </c>
      <c r="H81" s="180">
        <v>3.71</v>
      </c>
      <c r="I81" s="570">
        <v>4.0999999999999996</v>
      </c>
      <c r="J81" s="605">
        <v>7</v>
      </c>
      <c r="K81" s="176">
        <v>4</v>
      </c>
      <c r="L81" s="616">
        <v>4.13</v>
      </c>
      <c r="M81" s="244">
        <v>7</v>
      </c>
      <c r="N81" s="30">
        <v>3.57</v>
      </c>
      <c r="O81" s="214">
        <v>4.03</v>
      </c>
      <c r="P81" s="593">
        <v>7</v>
      </c>
      <c r="Q81" s="231">
        <v>4</v>
      </c>
      <c r="R81" s="586">
        <v>3.83</v>
      </c>
      <c r="S81" s="217"/>
      <c r="T81" s="333"/>
      <c r="U81" s="578">
        <v>4.38</v>
      </c>
      <c r="V81" s="912">
        <v>40</v>
      </c>
      <c r="W81" s="532">
        <v>88</v>
      </c>
      <c r="X81" s="532">
        <v>61</v>
      </c>
      <c r="Y81" s="27">
        <v>88</v>
      </c>
      <c r="Z81" s="27">
        <v>34</v>
      </c>
      <c r="AA81" s="61">
        <v>34</v>
      </c>
      <c r="AB81" s="329">
        <f t="shared" si="2"/>
        <v>345</v>
      </c>
    </row>
    <row r="82" spans="1:28" s="207" customFormat="1" ht="15" customHeight="1" x14ac:dyDescent="0.25">
      <c r="A82" s="22">
        <v>77</v>
      </c>
      <c r="B82" s="221" t="s">
        <v>26</v>
      </c>
      <c r="C82" s="515" t="s">
        <v>28</v>
      </c>
      <c r="D82" s="605"/>
      <c r="E82" s="176"/>
      <c r="F82" s="570">
        <v>3.93</v>
      </c>
      <c r="G82" s="605">
        <v>8</v>
      </c>
      <c r="H82" s="176">
        <v>3.88</v>
      </c>
      <c r="I82" s="570">
        <v>4.0999999999999996</v>
      </c>
      <c r="J82" s="605">
        <v>8</v>
      </c>
      <c r="K82" s="176">
        <v>4.125</v>
      </c>
      <c r="L82" s="616">
        <v>4.13</v>
      </c>
      <c r="M82" s="244">
        <v>9</v>
      </c>
      <c r="N82" s="30">
        <v>4.1100000000000003</v>
      </c>
      <c r="O82" s="214">
        <v>4.03</v>
      </c>
      <c r="P82" s="593">
        <v>2</v>
      </c>
      <c r="Q82" s="231">
        <v>3</v>
      </c>
      <c r="R82" s="586">
        <v>3.83</v>
      </c>
      <c r="S82" s="217"/>
      <c r="T82" s="333"/>
      <c r="U82" s="578">
        <v>4.38</v>
      </c>
      <c r="V82" s="912">
        <v>40</v>
      </c>
      <c r="W82" s="532">
        <v>81</v>
      </c>
      <c r="X82" s="532">
        <v>47</v>
      </c>
      <c r="Y82" s="27">
        <v>42</v>
      </c>
      <c r="Z82" s="27">
        <v>106</v>
      </c>
      <c r="AA82" s="61">
        <v>34</v>
      </c>
      <c r="AB82" s="329">
        <f t="shared" si="2"/>
        <v>350</v>
      </c>
    </row>
    <row r="83" spans="1:28" s="207" customFormat="1" ht="15" customHeight="1" x14ac:dyDescent="0.25">
      <c r="A83" s="22">
        <v>78</v>
      </c>
      <c r="B83" s="221" t="s">
        <v>26</v>
      </c>
      <c r="C83" s="515" t="s">
        <v>99</v>
      </c>
      <c r="D83" s="605">
        <v>92</v>
      </c>
      <c r="E83" s="180">
        <v>3.2935000000000003</v>
      </c>
      <c r="F83" s="570">
        <v>3.93</v>
      </c>
      <c r="G83" s="605">
        <v>17</v>
      </c>
      <c r="H83" s="180">
        <v>3.88</v>
      </c>
      <c r="I83" s="570">
        <v>4.0999999999999996</v>
      </c>
      <c r="J83" s="605">
        <v>13</v>
      </c>
      <c r="K83" s="176">
        <v>4.3849999999999998</v>
      </c>
      <c r="L83" s="616">
        <v>4.13</v>
      </c>
      <c r="M83" s="244">
        <v>14</v>
      </c>
      <c r="N83" s="30">
        <v>3.93</v>
      </c>
      <c r="O83" s="214">
        <v>4.03</v>
      </c>
      <c r="P83" s="593"/>
      <c r="Q83" s="231"/>
      <c r="R83" s="586">
        <v>3.83</v>
      </c>
      <c r="S83" s="217"/>
      <c r="T83" s="333"/>
      <c r="U83" s="578">
        <v>4.38</v>
      </c>
      <c r="V83" s="912">
        <v>33</v>
      </c>
      <c r="W83" s="532">
        <v>80</v>
      </c>
      <c r="X83" s="532">
        <v>26</v>
      </c>
      <c r="Y83" s="27">
        <v>65</v>
      </c>
      <c r="Z83" s="27">
        <v>115</v>
      </c>
      <c r="AA83" s="61">
        <v>34</v>
      </c>
      <c r="AB83" s="329">
        <f t="shared" si="2"/>
        <v>353</v>
      </c>
    </row>
    <row r="84" spans="1:28" s="207" customFormat="1" ht="15" customHeight="1" x14ac:dyDescent="0.25">
      <c r="A84" s="22">
        <v>79</v>
      </c>
      <c r="B84" s="221" t="s">
        <v>34</v>
      </c>
      <c r="C84" s="445" t="s">
        <v>90</v>
      </c>
      <c r="D84" s="605">
        <v>40</v>
      </c>
      <c r="E84" s="175">
        <v>4</v>
      </c>
      <c r="F84" s="549">
        <v>3.93</v>
      </c>
      <c r="G84" s="605">
        <v>14</v>
      </c>
      <c r="H84" s="175">
        <v>3.5</v>
      </c>
      <c r="I84" s="549">
        <v>4.0999999999999996</v>
      </c>
      <c r="J84" s="605">
        <v>5</v>
      </c>
      <c r="K84" s="175">
        <v>3.8</v>
      </c>
      <c r="L84" s="606">
        <v>4.13</v>
      </c>
      <c r="M84" s="213">
        <v>6</v>
      </c>
      <c r="N84" s="30">
        <v>4</v>
      </c>
      <c r="O84" s="214">
        <v>4.03</v>
      </c>
      <c r="P84" s="593">
        <v>9</v>
      </c>
      <c r="Q84" s="231">
        <v>3.56</v>
      </c>
      <c r="R84" s="586">
        <v>3.83</v>
      </c>
      <c r="S84" s="217"/>
      <c r="T84" s="333"/>
      <c r="U84" s="578">
        <v>4.38</v>
      </c>
      <c r="V84" s="912">
        <v>13</v>
      </c>
      <c r="W84" s="532">
        <v>95</v>
      </c>
      <c r="X84" s="532">
        <v>83</v>
      </c>
      <c r="Y84" s="27">
        <v>55</v>
      </c>
      <c r="Z84" s="27">
        <v>74</v>
      </c>
      <c r="AA84" s="61">
        <v>34</v>
      </c>
      <c r="AB84" s="329">
        <f t="shared" si="2"/>
        <v>354</v>
      </c>
    </row>
    <row r="85" spans="1:28" s="207" customFormat="1" ht="15" customHeight="1" thickBot="1" x14ac:dyDescent="0.3">
      <c r="A85" s="23">
        <v>80</v>
      </c>
      <c r="B85" s="223" t="s">
        <v>55</v>
      </c>
      <c r="C85" s="935" t="s">
        <v>59</v>
      </c>
      <c r="D85" s="612"/>
      <c r="E85" s="179"/>
      <c r="F85" s="659">
        <v>3.93</v>
      </c>
      <c r="G85" s="612">
        <v>2</v>
      </c>
      <c r="H85" s="179">
        <v>4.5</v>
      </c>
      <c r="I85" s="659">
        <v>4.0999999999999996</v>
      </c>
      <c r="J85" s="612">
        <v>1</v>
      </c>
      <c r="K85" s="179">
        <v>3</v>
      </c>
      <c r="L85" s="547">
        <v>4.13</v>
      </c>
      <c r="M85" s="541">
        <v>3</v>
      </c>
      <c r="N85" s="86">
        <v>3.33</v>
      </c>
      <c r="O85" s="225">
        <v>4.03</v>
      </c>
      <c r="P85" s="630">
        <v>3</v>
      </c>
      <c r="Q85" s="86">
        <v>3.67</v>
      </c>
      <c r="R85" s="589">
        <v>3.83</v>
      </c>
      <c r="S85" s="543"/>
      <c r="T85" s="337"/>
      <c r="U85" s="580">
        <v>4.38</v>
      </c>
      <c r="V85" s="914">
        <v>40</v>
      </c>
      <c r="W85" s="533">
        <v>18</v>
      </c>
      <c r="X85" s="533">
        <v>103</v>
      </c>
      <c r="Y85" s="87">
        <v>95</v>
      </c>
      <c r="Z85" s="87">
        <v>64</v>
      </c>
      <c r="AA85" s="71">
        <v>34</v>
      </c>
      <c r="AB85" s="331">
        <f t="shared" si="2"/>
        <v>354</v>
      </c>
    </row>
    <row r="86" spans="1:28" s="207" customFormat="1" ht="15" customHeight="1" x14ac:dyDescent="0.25">
      <c r="A86" s="24">
        <v>81</v>
      </c>
      <c r="B86" s="226" t="s">
        <v>43</v>
      </c>
      <c r="C86" s="443" t="s">
        <v>77</v>
      </c>
      <c r="D86" s="603"/>
      <c r="E86" s="174"/>
      <c r="F86" s="545">
        <v>3.93</v>
      </c>
      <c r="G86" s="603">
        <v>4</v>
      </c>
      <c r="H86" s="174">
        <v>3.25</v>
      </c>
      <c r="I86" s="545">
        <v>4.0999999999999996</v>
      </c>
      <c r="J86" s="613">
        <v>2</v>
      </c>
      <c r="K86" s="180">
        <v>4</v>
      </c>
      <c r="L86" s="614">
        <v>4.13</v>
      </c>
      <c r="M86" s="237">
        <v>5</v>
      </c>
      <c r="N86" s="45">
        <v>3.8</v>
      </c>
      <c r="O86" s="228">
        <v>4.03</v>
      </c>
      <c r="P86" s="591">
        <v>2</v>
      </c>
      <c r="Q86" s="238">
        <v>4</v>
      </c>
      <c r="R86" s="590">
        <v>3.83</v>
      </c>
      <c r="S86" s="239">
        <v>2</v>
      </c>
      <c r="T86" s="338">
        <v>3.5</v>
      </c>
      <c r="U86" s="581">
        <v>4.38</v>
      </c>
      <c r="V86" s="915">
        <v>40</v>
      </c>
      <c r="W86" s="534">
        <v>104</v>
      </c>
      <c r="X86" s="534">
        <v>68</v>
      </c>
      <c r="Y86" s="191">
        <v>74</v>
      </c>
      <c r="Z86" s="191">
        <v>38</v>
      </c>
      <c r="AA86" s="60">
        <v>32</v>
      </c>
      <c r="AB86" s="332">
        <f t="shared" si="2"/>
        <v>356</v>
      </c>
    </row>
    <row r="87" spans="1:28" s="207" customFormat="1" ht="15" customHeight="1" x14ac:dyDescent="0.25">
      <c r="A87" s="22">
        <v>82</v>
      </c>
      <c r="B87" s="221" t="s">
        <v>26</v>
      </c>
      <c r="C87" s="515" t="s">
        <v>95</v>
      </c>
      <c r="D87" s="605"/>
      <c r="E87" s="176"/>
      <c r="F87" s="570">
        <v>3.93</v>
      </c>
      <c r="G87" s="605">
        <v>15</v>
      </c>
      <c r="H87" s="176">
        <v>3.8</v>
      </c>
      <c r="I87" s="570">
        <v>4.0999999999999996</v>
      </c>
      <c r="J87" s="605">
        <v>11</v>
      </c>
      <c r="K87" s="176">
        <v>4.0910000000000002</v>
      </c>
      <c r="L87" s="616">
        <v>4.13</v>
      </c>
      <c r="M87" s="244">
        <v>6</v>
      </c>
      <c r="N87" s="30">
        <v>4.17</v>
      </c>
      <c r="O87" s="214">
        <v>4.03</v>
      </c>
      <c r="P87" s="593">
        <v>5</v>
      </c>
      <c r="Q87" s="231">
        <v>2.6</v>
      </c>
      <c r="R87" s="586">
        <v>3.83</v>
      </c>
      <c r="S87" s="217"/>
      <c r="T87" s="333"/>
      <c r="U87" s="578">
        <v>4.38</v>
      </c>
      <c r="V87" s="912">
        <v>40</v>
      </c>
      <c r="W87" s="532">
        <v>85</v>
      </c>
      <c r="X87" s="532">
        <v>52</v>
      </c>
      <c r="Y87" s="27">
        <v>36</v>
      </c>
      <c r="Z87" s="27">
        <v>109</v>
      </c>
      <c r="AA87" s="61">
        <v>34</v>
      </c>
      <c r="AB87" s="329">
        <f t="shared" si="2"/>
        <v>356</v>
      </c>
    </row>
    <row r="88" spans="1:28" s="207" customFormat="1" ht="15" customHeight="1" x14ac:dyDescent="0.25">
      <c r="A88" s="22">
        <v>83</v>
      </c>
      <c r="B88" s="221" t="s">
        <v>2</v>
      </c>
      <c r="C88" s="515" t="s">
        <v>23</v>
      </c>
      <c r="D88" s="605">
        <v>34</v>
      </c>
      <c r="E88" s="176">
        <v>4.0294000000000008</v>
      </c>
      <c r="F88" s="570">
        <v>3.93</v>
      </c>
      <c r="G88" s="605">
        <v>6</v>
      </c>
      <c r="H88" s="176">
        <v>4</v>
      </c>
      <c r="I88" s="570">
        <v>4.0999999999999996</v>
      </c>
      <c r="J88" s="605">
        <v>9</v>
      </c>
      <c r="K88" s="176">
        <v>3.7770000000000001</v>
      </c>
      <c r="L88" s="616">
        <v>4.13</v>
      </c>
      <c r="M88" s="213">
        <v>5</v>
      </c>
      <c r="N88" s="30">
        <v>3.8</v>
      </c>
      <c r="O88" s="214">
        <v>4.03</v>
      </c>
      <c r="P88" s="593">
        <v>5</v>
      </c>
      <c r="Q88" s="231">
        <v>3.4</v>
      </c>
      <c r="R88" s="586">
        <v>3.83</v>
      </c>
      <c r="S88" s="215"/>
      <c r="T88" s="333"/>
      <c r="U88" s="578">
        <v>4.38</v>
      </c>
      <c r="V88" s="912">
        <v>12</v>
      </c>
      <c r="W88" s="532">
        <v>66</v>
      </c>
      <c r="X88" s="532">
        <v>85</v>
      </c>
      <c r="Y88" s="27">
        <v>75</v>
      </c>
      <c r="Z88" s="27">
        <v>87</v>
      </c>
      <c r="AA88" s="61">
        <v>34</v>
      </c>
      <c r="AB88" s="329">
        <f t="shared" si="2"/>
        <v>359</v>
      </c>
    </row>
    <row r="89" spans="1:28" s="207" customFormat="1" ht="15" customHeight="1" x14ac:dyDescent="0.25">
      <c r="A89" s="22">
        <v>84</v>
      </c>
      <c r="B89" s="211" t="s">
        <v>0</v>
      </c>
      <c r="C89" s="455" t="s">
        <v>162</v>
      </c>
      <c r="D89" s="605"/>
      <c r="E89" s="176"/>
      <c r="F89" s="550">
        <v>3.93</v>
      </c>
      <c r="G89" s="605">
        <v>37</v>
      </c>
      <c r="H89" s="176">
        <v>4.08</v>
      </c>
      <c r="I89" s="550">
        <v>4.0999999999999996</v>
      </c>
      <c r="J89" s="605">
        <v>37</v>
      </c>
      <c r="K89" s="176">
        <v>3.25</v>
      </c>
      <c r="L89" s="546">
        <v>4.13</v>
      </c>
      <c r="M89" s="213">
        <v>5</v>
      </c>
      <c r="N89" s="30">
        <v>3.8</v>
      </c>
      <c r="O89" s="214">
        <v>4.03</v>
      </c>
      <c r="P89" s="592">
        <v>8</v>
      </c>
      <c r="Q89" s="30">
        <v>3.75</v>
      </c>
      <c r="R89" s="586">
        <v>3.83</v>
      </c>
      <c r="S89" s="215"/>
      <c r="T89" s="333"/>
      <c r="U89" s="578">
        <v>4.38</v>
      </c>
      <c r="V89" s="912">
        <v>40</v>
      </c>
      <c r="W89" s="532">
        <v>55</v>
      </c>
      <c r="X89" s="532">
        <v>98</v>
      </c>
      <c r="Y89" s="27">
        <v>77</v>
      </c>
      <c r="Z89" s="27">
        <v>59</v>
      </c>
      <c r="AA89" s="61">
        <v>34</v>
      </c>
      <c r="AB89" s="329">
        <f t="shared" si="2"/>
        <v>363</v>
      </c>
    </row>
    <row r="90" spans="1:28" s="207" customFormat="1" ht="15" customHeight="1" x14ac:dyDescent="0.25">
      <c r="A90" s="22">
        <v>85</v>
      </c>
      <c r="B90" s="221" t="s">
        <v>26</v>
      </c>
      <c r="C90" s="515" t="s">
        <v>25</v>
      </c>
      <c r="D90" s="613"/>
      <c r="E90" s="895"/>
      <c r="F90" s="570">
        <v>3.93</v>
      </c>
      <c r="G90" s="613">
        <v>4</v>
      </c>
      <c r="H90" s="895">
        <v>3</v>
      </c>
      <c r="I90" s="570">
        <v>4.0999999999999996</v>
      </c>
      <c r="J90" s="605">
        <v>1</v>
      </c>
      <c r="K90" s="176">
        <v>5</v>
      </c>
      <c r="L90" s="616">
        <v>4.13</v>
      </c>
      <c r="M90" s="244"/>
      <c r="N90" s="30"/>
      <c r="O90" s="214">
        <v>4.03</v>
      </c>
      <c r="P90" s="593">
        <v>12</v>
      </c>
      <c r="Q90" s="231">
        <v>3.58</v>
      </c>
      <c r="R90" s="586">
        <v>3.83</v>
      </c>
      <c r="S90" s="217"/>
      <c r="T90" s="333"/>
      <c r="U90" s="578">
        <v>4.38</v>
      </c>
      <c r="V90" s="912">
        <v>40</v>
      </c>
      <c r="W90" s="532">
        <v>105</v>
      </c>
      <c r="X90" s="532">
        <v>3</v>
      </c>
      <c r="Y90" s="286">
        <v>112</v>
      </c>
      <c r="Z90" s="27">
        <v>71</v>
      </c>
      <c r="AA90" s="61">
        <v>34</v>
      </c>
      <c r="AB90" s="329">
        <f t="shared" si="2"/>
        <v>365</v>
      </c>
    </row>
    <row r="91" spans="1:28" s="207" customFormat="1" ht="15" customHeight="1" x14ac:dyDescent="0.25">
      <c r="A91" s="22">
        <v>86</v>
      </c>
      <c r="B91" s="221" t="s">
        <v>43</v>
      </c>
      <c r="C91" s="445" t="s">
        <v>48</v>
      </c>
      <c r="D91" s="605">
        <v>68</v>
      </c>
      <c r="E91" s="176">
        <v>3.3819999999999997</v>
      </c>
      <c r="F91" s="549">
        <v>3.93</v>
      </c>
      <c r="G91" s="605">
        <v>6</v>
      </c>
      <c r="H91" s="176">
        <v>4</v>
      </c>
      <c r="I91" s="549">
        <v>4.0999999999999996</v>
      </c>
      <c r="J91" s="605">
        <v>2</v>
      </c>
      <c r="K91" s="176">
        <v>3.5</v>
      </c>
      <c r="L91" s="606">
        <v>4.13</v>
      </c>
      <c r="M91" s="213"/>
      <c r="N91" s="30"/>
      <c r="O91" s="214">
        <v>4.03</v>
      </c>
      <c r="P91" s="592">
        <v>1</v>
      </c>
      <c r="Q91" s="30">
        <v>4</v>
      </c>
      <c r="R91" s="586">
        <v>3.83</v>
      </c>
      <c r="S91" s="215"/>
      <c r="T91" s="333"/>
      <c r="U91" s="578">
        <v>4.38</v>
      </c>
      <c r="V91" s="912">
        <v>31</v>
      </c>
      <c r="W91" s="532">
        <v>65</v>
      </c>
      <c r="X91" s="532">
        <v>94</v>
      </c>
      <c r="Y91" s="189">
        <v>112</v>
      </c>
      <c r="Z91" s="27">
        <v>39</v>
      </c>
      <c r="AA91" s="61">
        <v>34</v>
      </c>
      <c r="AB91" s="329">
        <f t="shared" si="2"/>
        <v>375</v>
      </c>
    </row>
    <row r="92" spans="1:28" s="207" customFormat="1" ht="15" customHeight="1" x14ac:dyDescent="0.25">
      <c r="A92" s="22">
        <v>87</v>
      </c>
      <c r="B92" s="221" t="s">
        <v>43</v>
      </c>
      <c r="C92" s="445" t="s">
        <v>45</v>
      </c>
      <c r="D92" s="605"/>
      <c r="E92" s="176"/>
      <c r="F92" s="553">
        <v>3.93</v>
      </c>
      <c r="G92" s="605">
        <v>3</v>
      </c>
      <c r="H92" s="176">
        <v>4.33</v>
      </c>
      <c r="I92" s="553">
        <v>4.0999999999999996</v>
      </c>
      <c r="J92" s="605">
        <v>1</v>
      </c>
      <c r="K92" s="176">
        <v>3</v>
      </c>
      <c r="L92" s="606">
        <v>4.13</v>
      </c>
      <c r="M92" s="213">
        <v>4</v>
      </c>
      <c r="N92" s="30">
        <v>3.5</v>
      </c>
      <c r="O92" s="214">
        <v>4.03</v>
      </c>
      <c r="P92" s="593">
        <v>4</v>
      </c>
      <c r="Q92" s="231">
        <v>3.5</v>
      </c>
      <c r="R92" s="586">
        <v>3.83</v>
      </c>
      <c r="S92" s="215"/>
      <c r="T92" s="333"/>
      <c r="U92" s="578">
        <v>4.38</v>
      </c>
      <c r="V92" s="912">
        <v>40</v>
      </c>
      <c r="W92" s="532">
        <v>34</v>
      </c>
      <c r="X92" s="532">
        <v>105</v>
      </c>
      <c r="Y92" s="27">
        <v>91</v>
      </c>
      <c r="Z92" s="27">
        <v>77</v>
      </c>
      <c r="AA92" s="61">
        <v>34</v>
      </c>
      <c r="AB92" s="329">
        <f t="shared" si="2"/>
        <v>381</v>
      </c>
    </row>
    <row r="93" spans="1:28" s="207" customFormat="1" ht="15" customHeight="1" x14ac:dyDescent="0.25">
      <c r="A93" s="22">
        <v>88</v>
      </c>
      <c r="B93" s="221" t="s">
        <v>2</v>
      </c>
      <c r="C93" s="515" t="s">
        <v>13</v>
      </c>
      <c r="D93" s="605">
        <v>82</v>
      </c>
      <c r="E93" s="176">
        <v>3.7318000000000002</v>
      </c>
      <c r="F93" s="570">
        <v>3.93</v>
      </c>
      <c r="G93" s="605">
        <v>11</v>
      </c>
      <c r="H93" s="176">
        <v>3.91</v>
      </c>
      <c r="I93" s="570">
        <v>4.0999999999999996</v>
      </c>
      <c r="J93" s="605">
        <v>7</v>
      </c>
      <c r="K93" s="176">
        <v>4</v>
      </c>
      <c r="L93" s="616">
        <v>4.13</v>
      </c>
      <c r="M93" s="213">
        <v>9</v>
      </c>
      <c r="N93" s="30">
        <v>3.56</v>
      </c>
      <c r="O93" s="214">
        <v>4.03</v>
      </c>
      <c r="P93" s="597">
        <v>13</v>
      </c>
      <c r="Q93" s="231">
        <v>3.15</v>
      </c>
      <c r="R93" s="586">
        <v>3.83</v>
      </c>
      <c r="S93" s="215"/>
      <c r="T93" s="333"/>
      <c r="U93" s="578">
        <v>4.38</v>
      </c>
      <c r="V93" s="912">
        <v>23</v>
      </c>
      <c r="W93" s="532">
        <v>79</v>
      </c>
      <c r="X93" s="532">
        <v>62</v>
      </c>
      <c r="Y93" s="27">
        <v>89</v>
      </c>
      <c r="Z93" s="27">
        <v>95</v>
      </c>
      <c r="AA93" s="61">
        <v>34</v>
      </c>
      <c r="AB93" s="329">
        <f t="shared" si="2"/>
        <v>382</v>
      </c>
    </row>
    <row r="94" spans="1:28" s="207" customFormat="1" ht="15" customHeight="1" x14ac:dyDescent="0.25">
      <c r="A94" s="22">
        <v>89</v>
      </c>
      <c r="B94" s="221" t="s">
        <v>43</v>
      </c>
      <c r="C94" s="445" t="s">
        <v>78</v>
      </c>
      <c r="D94" s="605"/>
      <c r="E94" s="176"/>
      <c r="F94" s="549">
        <v>3.93</v>
      </c>
      <c r="G94" s="605">
        <v>1</v>
      </c>
      <c r="H94" s="176">
        <v>3</v>
      </c>
      <c r="I94" s="549">
        <v>4.0999999999999996</v>
      </c>
      <c r="J94" s="605">
        <v>1</v>
      </c>
      <c r="K94" s="176">
        <v>3</v>
      </c>
      <c r="L94" s="606">
        <v>4.13</v>
      </c>
      <c r="M94" s="213">
        <v>1</v>
      </c>
      <c r="N94" s="30">
        <v>4</v>
      </c>
      <c r="O94" s="214">
        <v>4.03</v>
      </c>
      <c r="P94" s="593">
        <v>1</v>
      </c>
      <c r="Q94" s="231">
        <v>4</v>
      </c>
      <c r="R94" s="586">
        <v>3.83</v>
      </c>
      <c r="S94" s="215"/>
      <c r="T94" s="333"/>
      <c r="U94" s="578">
        <v>4.38</v>
      </c>
      <c r="V94" s="912">
        <v>40</v>
      </c>
      <c r="W94" s="532">
        <v>107</v>
      </c>
      <c r="X94" s="532">
        <v>106</v>
      </c>
      <c r="Y94" s="27">
        <v>62</v>
      </c>
      <c r="Z94" s="27">
        <v>40</v>
      </c>
      <c r="AA94" s="61">
        <v>34</v>
      </c>
      <c r="AB94" s="329">
        <f t="shared" si="2"/>
        <v>389</v>
      </c>
    </row>
    <row r="95" spans="1:28" s="207" customFormat="1" ht="15" customHeight="1" thickBot="1" x14ac:dyDescent="0.3">
      <c r="A95" s="466">
        <v>90</v>
      </c>
      <c r="B95" s="657" t="s">
        <v>26</v>
      </c>
      <c r="C95" s="661" t="s">
        <v>100</v>
      </c>
      <c r="D95" s="612"/>
      <c r="E95" s="179"/>
      <c r="F95" s="573">
        <v>3.93</v>
      </c>
      <c r="G95" s="612">
        <v>2</v>
      </c>
      <c r="H95" s="179">
        <v>4</v>
      </c>
      <c r="I95" s="573">
        <v>4.0999999999999996</v>
      </c>
      <c r="J95" s="607">
        <v>9</v>
      </c>
      <c r="K95" s="660">
        <v>4.2220000000000004</v>
      </c>
      <c r="L95" s="617">
        <v>4.13</v>
      </c>
      <c r="M95" s="602">
        <v>7</v>
      </c>
      <c r="N95" s="673">
        <v>3.43</v>
      </c>
      <c r="O95" s="663">
        <v>4.03</v>
      </c>
      <c r="P95" s="595">
        <v>4</v>
      </c>
      <c r="Q95" s="671">
        <v>2.25</v>
      </c>
      <c r="R95" s="664">
        <v>3.83</v>
      </c>
      <c r="S95" s="579"/>
      <c r="T95" s="662"/>
      <c r="U95" s="665">
        <v>4.38</v>
      </c>
      <c r="V95" s="913">
        <v>40</v>
      </c>
      <c r="W95" s="666">
        <v>73</v>
      </c>
      <c r="X95" s="666">
        <v>39</v>
      </c>
      <c r="Y95" s="674">
        <v>94</v>
      </c>
      <c r="Z95" s="674">
        <v>111</v>
      </c>
      <c r="AA95" s="668">
        <v>34</v>
      </c>
      <c r="AB95" s="330">
        <f t="shared" si="2"/>
        <v>391</v>
      </c>
    </row>
    <row r="96" spans="1:28" s="207" customFormat="1" ht="15" customHeight="1" x14ac:dyDescent="0.25">
      <c r="A96" s="21">
        <v>91</v>
      </c>
      <c r="B96" s="219" t="s">
        <v>2</v>
      </c>
      <c r="C96" s="453" t="s">
        <v>72</v>
      </c>
      <c r="D96" s="603"/>
      <c r="E96" s="174"/>
      <c r="F96" s="571">
        <v>3.93</v>
      </c>
      <c r="G96" s="603">
        <v>5</v>
      </c>
      <c r="H96" s="174">
        <v>3.4</v>
      </c>
      <c r="I96" s="571">
        <v>4.0999999999999996</v>
      </c>
      <c r="J96" s="603">
        <v>6</v>
      </c>
      <c r="K96" s="174">
        <v>3.6659999999999999</v>
      </c>
      <c r="L96" s="618">
        <v>4.13</v>
      </c>
      <c r="M96" s="209">
        <v>6</v>
      </c>
      <c r="N96" s="32">
        <v>4</v>
      </c>
      <c r="O96" s="220">
        <v>4.03</v>
      </c>
      <c r="P96" s="596">
        <v>5</v>
      </c>
      <c r="Q96" s="241">
        <v>3.6</v>
      </c>
      <c r="R96" s="584">
        <v>3.83</v>
      </c>
      <c r="S96" s="542"/>
      <c r="T96" s="335"/>
      <c r="U96" s="577">
        <v>4.38</v>
      </c>
      <c r="V96" s="911">
        <v>40</v>
      </c>
      <c r="W96" s="531">
        <v>101</v>
      </c>
      <c r="X96" s="531">
        <v>92</v>
      </c>
      <c r="Y96" s="83">
        <v>56</v>
      </c>
      <c r="Z96" s="83">
        <v>70</v>
      </c>
      <c r="AA96" s="68">
        <v>34</v>
      </c>
      <c r="AB96" s="328">
        <f t="shared" si="2"/>
        <v>393</v>
      </c>
    </row>
    <row r="97" spans="1:28" s="207" customFormat="1" ht="15" customHeight="1" x14ac:dyDescent="0.25">
      <c r="A97" s="22">
        <v>92</v>
      </c>
      <c r="B97" s="221" t="s">
        <v>43</v>
      </c>
      <c r="C97" s="445" t="s">
        <v>50</v>
      </c>
      <c r="D97" s="605"/>
      <c r="E97" s="176"/>
      <c r="F97" s="549">
        <v>3.93</v>
      </c>
      <c r="G97" s="605">
        <v>4</v>
      </c>
      <c r="H97" s="176">
        <v>3.25</v>
      </c>
      <c r="I97" s="549">
        <v>4.0999999999999996</v>
      </c>
      <c r="J97" s="605">
        <v>3</v>
      </c>
      <c r="K97" s="176">
        <v>4</v>
      </c>
      <c r="L97" s="606">
        <v>4.13</v>
      </c>
      <c r="M97" s="213">
        <v>7</v>
      </c>
      <c r="N97" s="30">
        <v>3.86</v>
      </c>
      <c r="O97" s="214">
        <v>4.03</v>
      </c>
      <c r="P97" s="592">
        <v>4</v>
      </c>
      <c r="Q97" s="30">
        <v>3.25</v>
      </c>
      <c r="R97" s="586">
        <v>3.83</v>
      </c>
      <c r="S97" s="215"/>
      <c r="T97" s="333"/>
      <c r="U97" s="578">
        <v>4.38</v>
      </c>
      <c r="V97" s="912">
        <v>40</v>
      </c>
      <c r="W97" s="532">
        <v>103</v>
      </c>
      <c r="X97" s="532">
        <v>64</v>
      </c>
      <c r="Y97" s="27">
        <v>70</v>
      </c>
      <c r="Z97" s="27">
        <v>89</v>
      </c>
      <c r="AA97" s="61">
        <v>34</v>
      </c>
      <c r="AB97" s="329">
        <f t="shared" si="2"/>
        <v>400</v>
      </c>
    </row>
    <row r="98" spans="1:28" s="207" customFormat="1" ht="15" customHeight="1" x14ac:dyDescent="0.25">
      <c r="A98" s="22">
        <v>93</v>
      </c>
      <c r="B98" s="221" t="s">
        <v>2</v>
      </c>
      <c r="C98" s="515" t="s">
        <v>14</v>
      </c>
      <c r="D98" s="605"/>
      <c r="E98" s="176"/>
      <c r="F98" s="570">
        <v>3.93</v>
      </c>
      <c r="G98" s="605">
        <v>6</v>
      </c>
      <c r="H98" s="176">
        <v>3.83</v>
      </c>
      <c r="I98" s="570">
        <v>4.0999999999999996</v>
      </c>
      <c r="J98" s="605">
        <v>14</v>
      </c>
      <c r="K98" s="176">
        <v>3.0710000000000002</v>
      </c>
      <c r="L98" s="616">
        <v>4.13</v>
      </c>
      <c r="M98" s="213">
        <v>11</v>
      </c>
      <c r="N98" s="30">
        <v>3.64</v>
      </c>
      <c r="O98" s="214">
        <v>4.03</v>
      </c>
      <c r="P98" s="593">
        <v>9</v>
      </c>
      <c r="Q98" s="231">
        <v>3.78</v>
      </c>
      <c r="R98" s="586">
        <v>3.83</v>
      </c>
      <c r="S98" s="215"/>
      <c r="T98" s="333"/>
      <c r="U98" s="578">
        <v>4.38</v>
      </c>
      <c r="V98" s="912">
        <v>40</v>
      </c>
      <c r="W98" s="532">
        <v>83</v>
      </c>
      <c r="X98" s="532">
        <v>100</v>
      </c>
      <c r="Y98" s="27">
        <v>87</v>
      </c>
      <c r="Z98" s="27">
        <v>56</v>
      </c>
      <c r="AA98" s="61">
        <v>34</v>
      </c>
      <c r="AB98" s="329">
        <f t="shared" si="2"/>
        <v>400</v>
      </c>
    </row>
    <row r="99" spans="1:28" s="207" customFormat="1" ht="15" customHeight="1" x14ac:dyDescent="0.25">
      <c r="A99" s="22">
        <v>94</v>
      </c>
      <c r="B99" s="221" t="s">
        <v>2</v>
      </c>
      <c r="C99" s="515" t="s">
        <v>15</v>
      </c>
      <c r="D99" s="605"/>
      <c r="E99" s="176"/>
      <c r="F99" s="570">
        <v>3.93</v>
      </c>
      <c r="G99" s="605">
        <v>5</v>
      </c>
      <c r="H99" s="176">
        <v>4.2</v>
      </c>
      <c r="I99" s="570">
        <v>4.0999999999999996</v>
      </c>
      <c r="J99" s="605">
        <v>8</v>
      </c>
      <c r="K99" s="176">
        <v>3.75</v>
      </c>
      <c r="L99" s="616">
        <v>4.13</v>
      </c>
      <c r="M99" s="213">
        <v>1</v>
      </c>
      <c r="N99" s="30">
        <v>3</v>
      </c>
      <c r="O99" s="214">
        <v>4.03</v>
      </c>
      <c r="P99" s="593">
        <v>5</v>
      </c>
      <c r="Q99" s="231">
        <v>3.2</v>
      </c>
      <c r="R99" s="586">
        <v>3.83</v>
      </c>
      <c r="S99" s="215">
        <v>2</v>
      </c>
      <c r="T99" s="333">
        <v>3</v>
      </c>
      <c r="U99" s="578">
        <v>4.38</v>
      </c>
      <c r="V99" s="912">
        <v>40</v>
      </c>
      <c r="W99" s="532">
        <v>44</v>
      </c>
      <c r="X99" s="532">
        <v>89</v>
      </c>
      <c r="Y99" s="27">
        <v>108</v>
      </c>
      <c r="Z99" s="27">
        <v>92</v>
      </c>
      <c r="AA99" s="61">
        <v>33</v>
      </c>
      <c r="AB99" s="329">
        <f t="shared" si="2"/>
        <v>406</v>
      </c>
    </row>
    <row r="100" spans="1:28" s="207" customFormat="1" ht="15" customHeight="1" x14ac:dyDescent="0.25">
      <c r="A100" s="22">
        <v>95</v>
      </c>
      <c r="B100" s="464" t="s">
        <v>2</v>
      </c>
      <c r="C100" s="445" t="s">
        <v>161</v>
      </c>
      <c r="D100" s="605">
        <v>142</v>
      </c>
      <c r="E100" s="176">
        <v>4.1482999999999999</v>
      </c>
      <c r="F100" s="552">
        <v>3.93</v>
      </c>
      <c r="G100" s="605">
        <v>3</v>
      </c>
      <c r="H100" s="176">
        <v>4.33</v>
      </c>
      <c r="I100" s="552">
        <v>4.0999999999999996</v>
      </c>
      <c r="J100" s="524"/>
      <c r="K100" s="261"/>
      <c r="L100" s="546">
        <v>4.13</v>
      </c>
      <c r="M100" s="213"/>
      <c r="N100" s="30"/>
      <c r="O100" s="214">
        <v>4.03</v>
      </c>
      <c r="P100" s="593"/>
      <c r="Q100" s="231"/>
      <c r="R100" s="586"/>
      <c r="S100" s="217"/>
      <c r="T100" s="333"/>
      <c r="U100" s="578">
        <v>4.38</v>
      </c>
      <c r="V100" s="912">
        <v>6</v>
      </c>
      <c r="W100" s="532">
        <v>35</v>
      </c>
      <c r="X100" s="532">
        <v>108</v>
      </c>
      <c r="Y100" s="27">
        <v>112</v>
      </c>
      <c r="Z100" s="27">
        <v>115</v>
      </c>
      <c r="AA100" s="61">
        <v>34</v>
      </c>
      <c r="AB100" s="329">
        <f t="shared" si="2"/>
        <v>410</v>
      </c>
    </row>
    <row r="101" spans="1:28" s="207" customFormat="1" ht="15" customHeight="1" x14ac:dyDescent="0.25">
      <c r="A101" s="22">
        <v>96</v>
      </c>
      <c r="B101" s="221" t="s">
        <v>2</v>
      </c>
      <c r="C101" s="515" t="s">
        <v>8</v>
      </c>
      <c r="D101" s="613"/>
      <c r="E101" s="180"/>
      <c r="F101" s="570">
        <v>3.93</v>
      </c>
      <c r="G101" s="613">
        <v>12</v>
      </c>
      <c r="H101" s="180">
        <v>3.5</v>
      </c>
      <c r="I101" s="570">
        <v>4.0999999999999996</v>
      </c>
      <c r="J101" s="605">
        <v>11</v>
      </c>
      <c r="K101" s="176">
        <v>3.2723</v>
      </c>
      <c r="L101" s="616">
        <v>4.13</v>
      </c>
      <c r="M101" s="213">
        <v>11</v>
      </c>
      <c r="N101" s="30">
        <v>3.73</v>
      </c>
      <c r="O101" s="214">
        <v>4.03</v>
      </c>
      <c r="P101" s="593">
        <v>12</v>
      </c>
      <c r="Q101" s="231">
        <v>3.67</v>
      </c>
      <c r="R101" s="586">
        <v>3.83</v>
      </c>
      <c r="S101" s="215"/>
      <c r="T101" s="333"/>
      <c r="U101" s="578">
        <v>4.38</v>
      </c>
      <c r="V101" s="912">
        <v>40</v>
      </c>
      <c r="W101" s="532">
        <v>96</v>
      </c>
      <c r="X101" s="532">
        <v>97</v>
      </c>
      <c r="Y101" s="27">
        <v>84</v>
      </c>
      <c r="Z101" s="27">
        <v>62</v>
      </c>
      <c r="AA101" s="61">
        <v>34</v>
      </c>
      <c r="AB101" s="329">
        <f t="shared" si="2"/>
        <v>413</v>
      </c>
    </row>
    <row r="102" spans="1:28" s="207" customFormat="1" ht="15" customHeight="1" x14ac:dyDescent="0.25">
      <c r="A102" s="22">
        <v>97</v>
      </c>
      <c r="B102" s="221" t="s">
        <v>2</v>
      </c>
      <c r="C102" s="515" t="s">
        <v>10</v>
      </c>
      <c r="D102" s="605"/>
      <c r="E102" s="176"/>
      <c r="F102" s="570">
        <v>3.93</v>
      </c>
      <c r="G102" s="605">
        <v>11</v>
      </c>
      <c r="H102" s="176">
        <v>3.64</v>
      </c>
      <c r="I102" s="570">
        <v>4.0999999999999996</v>
      </c>
      <c r="J102" s="605">
        <v>7</v>
      </c>
      <c r="K102" s="176">
        <v>4</v>
      </c>
      <c r="L102" s="616">
        <v>4.13</v>
      </c>
      <c r="M102" s="213">
        <v>4</v>
      </c>
      <c r="N102" s="30">
        <v>3.5</v>
      </c>
      <c r="O102" s="214">
        <v>4.03</v>
      </c>
      <c r="P102" s="593">
        <v>8</v>
      </c>
      <c r="Q102" s="231">
        <v>3.13</v>
      </c>
      <c r="R102" s="586">
        <v>3.83</v>
      </c>
      <c r="S102" s="215"/>
      <c r="T102" s="333"/>
      <c r="U102" s="578">
        <v>4.38</v>
      </c>
      <c r="V102" s="912">
        <v>40</v>
      </c>
      <c r="W102" s="532">
        <v>90</v>
      </c>
      <c r="X102" s="532">
        <v>63</v>
      </c>
      <c r="Y102" s="27">
        <v>92</v>
      </c>
      <c r="Z102" s="27">
        <v>97</v>
      </c>
      <c r="AA102" s="61">
        <v>34</v>
      </c>
      <c r="AB102" s="329">
        <f t="shared" ref="AB102:AB133" si="3">SUM(V102:AA102)</f>
        <v>416</v>
      </c>
    </row>
    <row r="103" spans="1:28" s="207" customFormat="1" ht="15" customHeight="1" x14ac:dyDescent="0.25">
      <c r="A103" s="22">
        <v>98</v>
      </c>
      <c r="B103" s="221" t="s">
        <v>2</v>
      </c>
      <c r="C103" s="515" t="s">
        <v>11</v>
      </c>
      <c r="D103" s="605"/>
      <c r="E103" s="176"/>
      <c r="F103" s="570">
        <v>3.93</v>
      </c>
      <c r="G103" s="605">
        <v>4</v>
      </c>
      <c r="H103" s="176">
        <v>3.5</v>
      </c>
      <c r="I103" s="570">
        <v>4.0999999999999996</v>
      </c>
      <c r="J103" s="605">
        <v>9</v>
      </c>
      <c r="K103" s="176">
        <v>3</v>
      </c>
      <c r="L103" s="616">
        <v>4.13</v>
      </c>
      <c r="M103" s="213">
        <v>5</v>
      </c>
      <c r="N103" s="30">
        <v>3.8</v>
      </c>
      <c r="O103" s="214">
        <v>4.03</v>
      </c>
      <c r="P103" s="593">
        <v>7</v>
      </c>
      <c r="Q103" s="231">
        <v>3.57</v>
      </c>
      <c r="R103" s="586">
        <v>3.83</v>
      </c>
      <c r="S103" s="215"/>
      <c r="T103" s="333"/>
      <c r="U103" s="578">
        <v>4.38</v>
      </c>
      <c r="V103" s="912">
        <v>40</v>
      </c>
      <c r="W103" s="532">
        <v>98</v>
      </c>
      <c r="X103" s="532">
        <v>102</v>
      </c>
      <c r="Y103" s="27">
        <v>76</v>
      </c>
      <c r="Z103" s="27">
        <v>73</v>
      </c>
      <c r="AA103" s="61">
        <v>34</v>
      </c>
      <c r="AB103" s="329">
        <f t="shared" si="3"/>
        <v>423</v>
      </c>
    </row>
    <row r="104" spans="1:28" s="207" customFormat="1" ht="15" customHeight="1" x14ac:dyDescent="0.25">
      <c r="A104" s="22">
        <v>99</v>
      </c>
      <c r="B104" s="221" t="s">
        <v>55</v>
      </c>
      <c r="C104" s="216" t="s">
        <v>56</v>
      </c>
      <c r="D104" s="559"/>
      <c r="E104" s="284"/>
      <c r="F104" s="552">
        <v>3.93</v>
      </c>
      <c r="G104" s="559"/>
      <c r="H104" s="284"/>
      <c r="I104" s="552">
        <v>4.0999999999999996</v>
      </c>
      <c r="J104" s="559"/>
      <c r="K104" s="284"/>
      <c r="L104" s="546">
        <v>4.13</v>
      </c>
      <c r="M104" s="222">
        <v>3</v>
      </c>
      <c r="N104" s="30">
        <v>4.33</v>
      </c>
      <c r="O104" s="214">
        <v>4.03</v>
      </c>
      <c r="P104" s="629">
        <v>5</v>
      </c>
      <c r="Q104" s="30">
        <v>2.2000000000000002</v>
      </c>
      <c r="R104" s="586">
        <v>3.83</v>
      </c>
      <c r="S104" s="217"/>
      <c r="T104" s="333"/>
      <c r="U104" s="578">
        <v>4.38</v>
      </c>
      <c r="V104" s="912">
        <v>40</v>
      </c>
      <c r="W104" s="532">
        <v>110</v>
      </c>
      <c r="X104" s="532">
        <v>108</v>
      </c>
      <c r="Y104" s="27">
        <v>24</v>
      </c>
      <c r="Z104" s="27">
        <v>112</v>
      </c>
      <c r="AA104" s="61">
        <v>34</v>
      </c>
      <c r="AB104" s="329">
        <f t="shared" si="3"/>
        <v>428</v>
      </c>
    </row>
    <row r="105" spans="1:28" s="207" customFormat="1" ht="15" customHeight="1" thickBot="1" x14ac:dyDescent="0.3">
      <c r="A105" s="466">
        <v>100</v>
      </c>
      <c r="B105" s="934" t="s">
        <v>0</v>
      </c>
      <c r="C105" s="675" t="s">
        <v>70</v>
      </c>
      <c r="D105" s="612">
        <v>18</v>
      </c>
      <c r="E105" s="179">
        <v>3.0554999999999994</v>
      </c>
      <c r="F105" s="659">
        <v>3.93</v>
      </c>
      <c r="G105" s="612">
        <v>7</v>
      </c>
      <c r="H105" s="179">
        <v>3.71</v>
      </c>
      <c r="I105" s="659">
        <v>4.0999999999999996</v>
      </c>
      <c r="J105" s="612">
        <v>12</v>
      </c>
      <c r="K105" s="179">
        <v>3.25</v>
      </c>
      <c r="L105" s="547">
        <v>4.13</v>
      </c>
      <c r="M105" s="233">
        <v>2</v>
      </c>
      <c r="N105" s="86">
        <v>4</v>
      </c>
      <c r="O105" s="225">
        <v>4.03</v>
      </c>
      <c r="P105" s="594">
        <v>6</v>
      </c>
      <c r="Q105" s="234">
        <v>2.67</v>
      </c>
      <c r="R105" s="589">
        <v>3.83</v>
      </c>
      <c r="S105" s="543"/>
      <c r="T105" s="337"/>
      <c r="U105" s="580">
        <v>4.38</v>
      </c>
      <c r="V105" s="914">
        <v>38</v>
      </c>
      <c r="W105" s="533">
        <v>89</v>
      </c>
      <c r="X105" s="533">
        <v>99</v>
      </c>
      <c r="Y105" s="87">
        <v>61</v>
      </c>
      <c r="Z105" s="87">
        <v>108</v>
      </c>
      <c r="AA105" s="71">
        <v>34</v>
      </c>
      <c r="AB105" s="331">
        <f t="shared" si="3"/>
        <v>429</v>
      </c>
    </row>
    <row r="106" spans="1:28" s="207" customFormat="1" ht="15" customHeight="1" x14ac:dyDescent="0.25">
      <c r="A106" s="21">
        <v>101</v>
      </c>
      <c r="B106" s="219" t="s">
        <v>34</v>
      </c>
      <c r="C106" s="622" t="s">
        <v>73</v>
      </c>
      <c r="D106" s="633"/>
      <c r="E106" s="634"/>
      <c r="F106" s="624">
        <v>3.93</v>
      </c>
      <c r="G106" s="633"/>
      <c r="H106" s="634"/>
      <c r="I106" s="624">
        <v>4.0999999999999996</v>
      </c>
      <c r="J106" s="613">
        <v>5</v>
      </c>
      <c r="K106" s="181">
        <v>3.8</v>
      </c>
      <c r="L106" s="627">
        <v>4.13</v>
      </c>
      <c r="M106" s="237">
        <v>3</v>
      </c>
      <c r="N106" s="45">
        <v>3.67</v>
      </c>
      <c r="O106" s="228">
        <v>4.03</v>
      </c>
      <c r="P106" s="591">
        <v>2</v>
      </c>
      <c r="Q106" s="238">
        <v>3.5</v>
      </c>
      <c r="R106" s="590">
        <v>3.83</v>
      </c>
      <c r="S106" s="544"/>
      <c r="T106" s="338"/>
      <c r="U106" s="581">
        <v>4.38</v>
      </c>
      <c r="V106" s="915">
        <v>40</v>
      </c>
      <c r="W106" s="534">
        <v>110</v>
      </c>
      <c r="X106" s="534">
        <v>84</v>
      </c>
      <c r="Y106" s="191">
        <v>86</v>
      </c>
      <c r="Z106" s="191">
        <v>81</v>
      </c>
      <c r="AA106" s="60">
        <v>34</v>
      </c>
      <c r="AB106" s="332">
        <f t="shared" si="3"/>
        <v>435</v>
      </c>
    </row>
    <row r="107" spans="1:28" s="207" customFormat="1" ht="15" customHeight="1" x14ac:dyDescent="0.25">
      <c r="A107" s="22">
        <v>102</v>
      </c>
      <c r="B107" s="221" t="s">
        <v>43</v>
      </c>
      <c r="C107" s="520" t="s">
        <v>49</v>
      </c>
      <c r="D107" s="605"/>
      <c r="E107" s="176"/>
      <c r="F107" s="549">
        <v>3.93</v>
      </c>
      <c r="G107" s="605">
        <v>17</v>
      </c>
      <c r="H107" s="176">
        <v>3.47</v>
      </c>
      <c r="I107" s="549">
        <v>4.0999999999999996</v>
      </c>
      <c r="J107" s="605">
        <v>13</v>
      </c>
      <c r="K107" s="176">
        <v>3.7690000000000001</v>
      </c>
      <c r="L107" s="606">
        <v>4.13</v>
      </c>
      <c r="M107" s="213">
        <v>8</v>
      </c>
      <c r="N107" s="30">
        <v>3.5</v>
      </c>
      <c r="O107" s="214">
        <v>4.03</v>
      </c>
      <c r="P107" s="593">
        <v>11</v>
      </c>
      <c r="Q107" s="231">
        <v>3.18</v>
      </c>
      <c r="R107" s="586">
        <v>3.83</v>
      </c>
      <c r="S107" s="215"/>
      <c r="T107" s="333"/>
      <c r="U107" s="578">
        <v>4.38</v>
      </c>
      <c r="V107" s="912">
        <v>40</v>
      </c>
      <c r="W107" s="532">
        <v>100</v>
      </c>
      <c r="X107" s="532">
        <v>86</v>
      </c>
      <c r="Y107" s="27">
        <v>90</v>
      </c>
      <c r="Z107" s="27">
        <v>93</v>
      </c>
      <c r="AA107" s="61">
        <v>34</v>
      </c>
      <c r="AB107" s="329">
        <f t="shared" si="3"/>
        <v>443</v>
      </c>
    </row>
    <row r="108" spans="1:28" s="207" customFormat="1" ht="15" customHeight="1" x14ac:dyDescent="0.25">
      <c r="A108" s="22">
        <v>103</v>
      </c>
      <c r="B108" s="221" t="s">
        <v>26</v>
      </c>
      <c r="C108" s="523" t="s">
        <v>109</v>
      </c>
      <c r="D108" s="605"/>
      <c r="E108" s="176"/>
      <c r="F108" s="572">
        <v>3.93</v>
      </c>
      <c r="G108" s="605">
        <v>1</v>
      </c>
      <c r="H108" s="176">
        <v>3</v>
      </c>
      <c r="I108" s="572">
        <v>4.0999999999999996</v>
      </c>
      <c r="J108" s="522"/>
      <c r="K108" s="265"/>
      <c r="L108" s="616">
        <v>4.13</v>
      </c>
      <c r="M108" s="244">
        <v>2</v>
      </c>
      <c r="N108" s="30">
        <v>4</v>
      </c>
      <c r="O108" s="214">
        <v>4.03</v>
      </c>
      <c r="P108" s="593">
        <v>6</v>
      </c>
      <c r="Q108" s="231">
        <v>3.17</v>
      </c>
      <c r="R108" s="586">
        <v>3.83</v>
      </c>
      <c r="S108" s="217"/>
      <c r="T108" s="333"/>
      <c r="U108" s="578">
        <v>4.38</v>
      </c>
      <c r="V108" s="912">
        <v>40</v>
      </c>
      <c r="W108" s="532">
        <v>109</v>
      </c>
      <c r="X108" s="532">
        <v>108</v>
      </c>
      <c r="Y108" s="27">
        <v>60</v>
      </c>
      <c r="Z108" s="27">
        <v>94</v>
      </c>
      <c r="AA108" s="61">
        <v>34</v>
      </c>
      <c r="AB108" s="329">
        <f t="shared" si="3"/>
        <v>445</v>
      </c>
    </row>
    <row r="109" spans="1:28" s="207" customFormat="1" ht="15" customHeight="1" x14ac:dyDescent="0.25">
      <c r="A109" s="22">
        <v>104</v>
      </c>
      <c r="B109" s="221" t="s">
        <v>0</v>
      </c>
      <c r="C109" s="525" t="s">
        <v>71</v>
      </c>
      <c r="D109" s="613"/>
      <c r="E109" s="176"/>
      <c r="F109" s="552">
        <v>3.93</v>
      </c>
      <c r="G109" s="613">
        <v>5</v>
      </c>
      <c r="H109" s="176">
        <v>3.6</v>
      </c>
      <c r="I109" s="552">
        <v>4.0999999999999996</v>
      </c>
      <c r="J109" s="524"/>
      <c r="K109" s="261"/>
      <c r="L109" s="546">
        <v>4.13</v>
      </c>
      <c r="M109" s="213">
        <v>3</v>
      </c>
      <c r="N109" s="30">
        <v>3.33</v>
      </c>
      <c r="O109" s="214">
        <v>4.03</v>
      </c>
      <c r="P109" s="593">
        <v>4</v>
      </c>
      <c r="Q109" s="231">
        <v>3.5</v>
      </c>
      <c r="R109" s="586">
        <v>3.83</v>
      </c>
      <c r="S109" s="217"/>
      <c r="T109" s="333"/>
      <c r="U109" s="578">
        <v>4.38</v>
      </c>
      <c r="V109" s="912">
        <v>40</v>
      </c>
      <c r="W109" s="532">
        <v>93</v>
      </c>
      <c r="X109" s="532">
        <v>108</v>
      </c>
      <c r="Y109" s="27">
        <v>96</v>
      </c>
      <c r="Z109" s="27">
        <v>78</v>
      </c>
      <c r="AA109" s="61">
        <v>34</v>
      </c>
      <c r="AB109" s="329">
        <f t="shared" si="3"/>
        <v>449</v>
      </c>
    </row>
    <row r="110" spans="1:28" s="207" customFormat="1" ht="15" customHeight="1" x14ac:dyDescent="0.25">
      <c r="A110" s="22">
        <v>105</v>
      </c>
      <c r="B110" s="221" t="s">
        <v>2</v>
      </c>
      <c r="C110" s="456" t="s">
        <v>22</v>
      </c>
      <c r="D110" s="563"/>
      <c r="E110" s="564"/>
      <c r="F110" s="570">
        <v>3.93</v>
      </c>
      <c r="G110" s="563"/>
      <c r="H110" s="564"/>
      <c r="I110" s="570">
        <v>4.0999999999999996</v>
      </c>
      <c r="J110" s="605">
        <v>9</v>
      </c>
      <c r="K110" s="176">
        <v>4</v>
      </c>
      <c r="L110" s="616">
        <v>4.13</v>
      </c>
      <c r="M110" s="213">
        <v>3</v>
      </c>
      <c r="N110" s="30">
        <v>3</v>
      </c>
      <c r="O110" s="214">
        <v>4.03</v>
      </c>
      <c r="P110" s="593">
        <v>2</v>
      </c>
      <c r="Q110" s="231">
        <v>3</v>
      </c>
      <c r="R110" s="586">
        <v>3.83</v>
      </c>
      <c r="S110" s="215"/>
      <c r="T110" s="333"/>
      <c r="U110" s="578">
        <v>4.38</v>
      </c>
      <c r="V110" s="912">
        <v>40</v>
      </c>
      <c r="W110" s="532">
        <v>110</v>
      </c>
      <c r="X110" s="532">
        <v>60</v>
      </c>
      <c r="Y110" s="27">
        <v>104</v>
      </c>
      <c r="Z110" s="27">
        <v>107</v>
      </c>
      <c r="AA110" s="61">
        <v>34</v>
      </c>
      <c r="AB110" s="329">
        <f t="shared" si="3"/>
        <v>455</v>
      </c>
    </row>
    <row r="111" spans="1:28" s="207" customFormat="1" ht="15" customHeight="1" x14ac:dyDescent="0.25">
      <c r="A111" s="22">
        <v>106</v>
      </c>
      <c r="B111" s="221" t="s">
        <v>34</v>
      </c>
      <c r="C111" s="520" t="s">
        <v>37</v>
      </c>
      <c r="D111" s="613"/>
      <c r="E111" s="181"/>
      <c r="F111" s="549">
        <v>3.93</v>
      </c>
      <c r="G111" s="613">
        <v>2</v>
      </c>
      <c r="H111" s="181">
        <v>3.5</v>
      </c>
      <c r="I111" s="549">
        <v>4.0999999999999996</v>
      </c>
      <c r="J111" s="605">
        <v>7</v>
      </c>
      <c r="K111" s="175">
        <v>3.4289999999999998</v>
      </c>
      <c r="L111" s="606">
        <v>4.13</v>
      </c>
      <c r="M111" s="213">
        <v>5</v>
      </c>
      <c r="N111" s="30">
        <v>3.2</v>
      </c>
      <c r="O111" s="214">
        <v>4.03</v>
      </c>
      <c r="P111" s="593">
        <v>4</v>
      </c>
      <c r="Q111" s="231">
        <v>3.25</v>
      </c>
      <c r="R111" s="586">
        <v>3.83</v>
      </c>
      <c r="S111" s="217"/>
      <c r="T111" s="333"/>
      <c r="U111" s="578">
        <v>4.38</v>
      </c>
      <c r="V111" s="912">
        <v>40</v>
      </c>
      <c r="W111" s="532">
        <v>99</v>
      </c>
      <c r="X111" s="532">
        <v>95</v>
      </c>
      <c r="Y111" s="27">
        <v>99</v>
      </c>
      <c r="Z111" s="27">
        <v>90</v>
      </c>
      <c r="AA111" s="61">
        <v>34</v>
      </c>
      <c r="AB111" s="329">
        <f t="shared" si="3"/>
        <v>457</v>
      </c>
    </row>
    <row r="112" spans="1:28" s="207" customFormat="1" ht="15" customHeight="1" x14ac:dyDescent="0.25">
      <c r="A112" s="22">
        <v>107</v>
      </c>
      <c r="B112" s="221" t="s">
        <v>55</v>
      </c>
      <c r="C112" s="525" t="s">
        <v>75</v>
      </c>
      <c r="D112" s="605"/>
      <c r="E112" s="180"/>
      <c r="F112" s="552">
        <v>3.93</v>
      </c>
      <c r="G112" s="605">
        <v>5</v>
      </c>
      <c r="H112" s="180">
        <v>3.8</v>
      </c>
      <c r="I112" s="552">
        <v>4.0999999999999996</v>
      </c>
      <c r="J112" s="559"/>
      <c r="K112" s="284"/>
      <c r="L112" s="546">
        <v>4.13</v>
      </c>
      <c r="M112" s="222">
        <v>6</v>
      </c>
      <c r="N112" s="30">
        <v>3.17</v>
      </c>
      <c r="O112" s="214">
        <v>4.03</v>
      </c>
      <c r="P112" s="629">
        <v>10</v>
      </c>
      <c r="Q112" s="30">
        <v>3.2</v>
      </c>
      <c r="R112" s="586">
        <v>3.83</v>
      </c>
      <c r="S112" s="217"/>
      <c r="T112" s="333"/>
      <c r="U112" s="578">
        <v>4.38</v>
      </c>
      <c r="V112" s="912">
        <v>40</v>
      </c>
      <c r="W112" s="532">
        <v>86</v>
      </c>
      <c r="X112" s="532">
        <v>108</v>
      </c>
      <c r="Y112" s="27">
        <v>100</v>
      </c>
      <c r="Z112" s="27">
        <v>91</v>
      </c>
      <c r="AA112" s="61">
        <v>34</v>
      </c>
      <c r="AB112" s="329">
        <f t="shared" si="3"/>
        <v>459</v>
      </c>
    </row>
    <row r="113" spans="1:28" s="207" customFormat="1" ht="15" customHeight="1" x14ac:dyDescent="0.25">
      <c r="A113" s="22">
        <v>108</v>
      </c>
      <c r="B113" s="221" t="s">
        <v>34</v>
      </c>
      <c r="C113" s="537" t="s">
        <v>33</v>
      </c>
      <c r="D113" s="605"/>
      <c r="E113" s="175"/>
      <c r="F113" s="569">
        <v>3.93</v>
      </c>
      <c r="G113" s="605">
        <v>8</v>
      </c>
      <c r="H113" s="175">
        <v>3.63</v>
      </c>
      <c r="I113" s="569">
        <v>4.0999999999999996</v>
      </c>
      <c r="J113" s="605">
        <v>4</v>
      </c>
      <c r="K113" s="175">
        <v>3.75</v>
      </c>
      <c r="L113" s="615">
        <v>4.13</v>
      </c>
      <c r="M113" s="213">
        <v>8</v>
      </c>
      <c r="N113" s="30">
        <v>3.13</v>
      </c>
      <c r="O113" s="214">
        <v>4.03</v>
      </c>
      <c r="P113" s="593">
        <v>5</v>
      </c>
      <c r="Q113" s="231">
        <v>3</v>
      </c>
      <c r="R113" s="586">
        <v>3.83</v>
      </c>
      <c r="S113" s="217"/>
      <c r="T113" s="333"/>
      <c r="U113" s="578">
        <v>4.38</v>
      </c>
      <c r="V113" s="912">
        <v>40</v>
      </c>
      <c r="W113" s="532">
        <v>91</v>
      </c>
      <c r="X113" s="532">
        <v>90</v>
      </c>
      <c r="Y113" s="27">
        <v>101</v>
      </c>
      <c r="Z113" s="27">
        <v>103</v>
      </c>
      <c r="AA113" s="61">
        <v>34</v>
      </c>
      <c r="AB113" s="329">
        <f t="shared" si="3"/>
        <v>459</v>
      </c>
    </row>
    <row r="114" spans="1:28" s="207" customFormat="1" ht="15" customHeight="1" x14ac:dyDescent="0.25">
      <c r="A114" s="22">
        <v>109</v>
      </c>
      <c r="B114" s="221" t="s">
        <v>26</v>
      </c>
      <c r="C114" s="523" t="s">
        <v>112</v>
      </c>
      <c r="D114" s="565"/>
      <c r="E114" s="285"/>
      <c r="F114" s="572">
        <v>3.93</v>
      </c>
      <c r="G114" s="565"/>
      <c r="H114" s="285"/>
      <c r="I114" s="572">
        <v>4.0999999999999996</v>
      </c>
      <c r="J114" s="522"/>
      <c r="K114" s="265"/>
      <c r="L114" s="616">
        <v>4.13</v>
      </c>
      <c r="M114" s="244">
        <v>2</v>
      </c>
      <c r="N114" s="30">
        <v>3.5</v>
      </c>
      <c r="O114" s="214">
        <v>4.03</v>
      </c>
      <c r="P114" s="593">
        <v>6</v>
      </c>
      <c r="Q114" s="231">
        <v>3.5</v>
      </c>
      <c r="R114" s="586">
        <v>3.83</v>
      </c>
      <c r="S114" s="217"/>
      <c r="T114" s="333"/>
      <c r="U114" s="578">
        <v>4.38</v>
      </c>
      <c r="V114" s="912">
        <v>40</v>
      </c>
      <c r="W114" s="532">
        <v>110</v>
      </c>
      <c r="X114" s="532">
        <v>108</v>
      </c>
      <c r="Y114" s="27">
        <v>93</v>
      </c>
      <c r="Z114" s="27">
        <v>76</v>
      </c>
      <c r="AA114" s="61">
        <v>34</v>
      </c>
      <c r="AB114" s="329">
        <f t="shared" si="3"/>
        <v>461</v>
      </c>
    </row>
    <row r="115" spans="1:28" s="207" customFormat="1" ht="15" customHeight="1" thickBot="1" x14ac:dyDescent="0.3">
      <c r="A115" s="23">
        <v>110</v>
      </c>
      <c r="B115" s="223" t="s">
        <v>55</v>
      </c>
      <c r="C115" s="538" t="s">
        <v>57</v>
      </c>
      <c r="D115" s="612"/>
      <c r="E115" s="179"/>
      <c r="F115" s="635">
        <v>3.93</v>
      </c>
      <c r="G115" s="612">
        <v>5</v>
      </c>
      <c r="H115" s="179">
        <v>4</v>
      </c>
      <c r="I115" s="635">
        <v>4.0999999999999996</v>
      </c>
      <c r="J115" s="636"/>
      <c r="K115" s="676"/>
      <c r="L115" s="637">
        <v>4.13</v>
      </c>
      <c r="M115" s="600">
        <v>5</v>
      </c>
      <c r="N115" s="673">
        <v>3</v>
      </c>
      <c r="O115" s="663">
        <v>4.03</v>
      </c>
      <c r="P115" s="632">
        <v>3</v>
      </c>
      <c r="Q115" s="673">
        <v>2.33</v>
      </c>
      <c r="R115" s="664">
        <v>3.83</v>
      </c>
      <c r="S115" s="579"/>
      <c r="T115" s="662"/>
      <c r="U115" s="665">
        <v>4.38</v>
      </c>
      <c r="V115" s="913">
        <v>40</v>
      </c>
      <c r="W115" s="666">
        <v>67</v>
      </c>
      <c r="X115" s="666">
        <v>108</v>
      </c>
      <c r="Y115" s="674">
        <v>103</v>
      </c>
      <c r="Z115" s="674">
        <v>110</v>
      </c>
      <c r="AA115" s="668">
        <v>34</v>
      </c>
      <c r="AB115" s="330">
        <f t="shared" si="3"/>
        <v>462</v>
      </c>
    </row>
    <row r="116" spans="1:28" s="207" customFormat="1" ht="15" customHeight="1" x14ac:dyDescent="0.25">
      <c r="A116" s="21">
        <v>111</v>
      </c>
      <c r="B116" s="219" t="s">
        <v>55</v>
      </c>
      <c r="C116" s="622" t="s">
        <v>54</v>
      </c>
      <c r="D116" s="633"/>
      <c r="E116" s="634"/>
      <c r="F116" s="624">
        <v>3.93</v>
      </c>
      <c r="G116" s="633"/>
      <c r="H116" s="634"/>
      <c r="I116" s="624">
        <v>4.0999999999999996</v>
      </c>
      <c r="J116" s="603">
        <v>1</v>
      </c>
      <c r="K116" s="174">
        <v>4</v>
      </c>
      <c r="L116" s="626">
        <v>4.13</v>
      </c>
      <c r="M116" s="539">
        <v>7</v>
      </c>
      <c r="N116" s="32">
        <v>2.86</v>
      </c>
      <c r="O116" s="220">
        <v>4.03</v>
      </c>
      <c r="P116" s="588">
        <v>3</v>
      </c>
      <c r="Q116" s="32">
        <v>3</v>
      </c>
      <c r="R116" s="584">
        <v>3.83</v>
      </c>
      <c r="S116" s="242"/>
      <c r="T116" s="335"/>
      <c r="U116" s="577">
        <v>4.38</v>
      </c>
      <c r="V116" s="911">
        <v>40</v>
      </c>
      <c r="W116" s="531">
        <v>110</v>
      </c>
      <c r="X116" s="531">
        <v>71</v>
      </c>
      <c r="Y116" s="83">
        <v>110</v>
      </c>
      <c r="Z116" s="83">
        <v>105</v>
      </c>
      <c r="AA116" s="68">
        <v>34</v>
      </c>
      <c r="AB116" s="574">
        <f t="shared" si="3"/>
        <v>470</v>
      </c>
    </row>
    <row r="117" spans="1:28" s="207" customFormat="1" ht="15" customHeight="1" x14ac:dyDescent="0.25">
      <c r="A117" s="22">
        <v>112</v>
      </c>
      <c r="B117" s="221" t="s">
        <v>0</v>
      </c>
      <c r="C117" s="521" t="s">
        <v>145</v>
      </c>
      <c r="D117" s="560"/>
      <c r="E117" s="561"/>
      <c r="F117" s="566">
        <v>3.93</v>
      </c>
      <c r="G117" s="560"/>
      <c r="H117" s="561"/>
      <c r="I117" s="566">
        <v>4.0999999999999996</v>
      </c>
      <c r="J117" s="605">
        <v>5</v>
      </c>
      <c r="K117" s="176">
        <v>3.4</v>
      </c>
      <c r="L117" s="611">
        <v>4.13</v>
      </c>
      <c r="M117" s="213">
        <v>1</v>
      </c>
      <c r="N117" s="30">
        <v>3</v>
      </c>
      <c r="O117" s="214">
        <v>4.03</v>
      </c>
      <c r="P117" s="597">
        <v>2</v>
      </c>
      <c r="Q117" s="231">
        <v>3.5</v>
      </c>
      <c r="R117" s="586">
        <v>3.83</v>
      </c>
      <c r="S117" s="217"/>
      <c r="T117" s="333"/>
      <c r="U117" s="578">
        <v>4.38</v>
      </c>
      <c r="V117" s="912">
        <v>40</v>
      </c>
      <c r="W117" s="532">
        <v>110</v>
      </c>
      <c r="X117" s="532">
        <v>96</v>
      </c>
      <c r="Y117" s="27">
        <v>109</v>
      </c>
      <c r="Z117" s="27">
        <v>83</v>
      </c>
      <c r="AA117" s="61">
        <v>34</v>
      </c>
      <c r="AB117" s="575">
        <f t="shared" si="3"/>
        <v>472</v>
      </c>
    </row>
    <row r="118" spans="1:28" s="207" customFormat="1" ht="15" customHeight="1" x14ac:dyDescent="0.25">
      <c r="A118" s="22">
        <v>113</v>
      </c>
      <c r="B118" s="221" t="s">
        <v>55</v>
      </c>
      <c r="C118" s="525" t="s">
        <v>58</v>
      </c>
      <c r="D118" s="559">
        <v>21</v>
      </c>
      <c r="E118" s="176">
        <v>3.1903999999999995</v>
      </c>
      <c r="F118" s="555">
        <v>3.93</v>
      </c>
      <c r="G118" s="936">
        <v>4</v>
      </c>
      <c r="H118" s="176">
        <v>3.5</v>
      </c>
      <c r="I118" s="555">
        <v>4.0999999999999996</v>
      </c>
      <c r="J118" s="559"/>
      <c r="K118" s="284"/>
      <c r="L118" s="546">
        <v>4.13</v>
      </c>
      <c r="M118" s="222"/>
      <c r="N118" s="30"/>
      <c r="O118" s="214">
        <v>4.03</v>
      </c>
      <c r="P118" s="629">
        <v>3</v>
      </c>
      <c r="Q118" s="30">
        <v>3.33</v>
      </c>
      <c r="R118" s="586">
        <v>3.83</v>
      </c>
      <c r="S118" s="217"/>
      <c r="T118" s="333"/>
      <c r="U118" s="578">
        <v>4.38</v>
      </c>
      <c r="V118" s="912">
        <v>35</v>
      </c>
      <c r="W118" s="532">
        <v>97</v>
      </c>
      <c r="X118" s="532">
        <v>108</v>
      </c>
      <c r="Y118" s="27">
        <v>112</v>
      </c>
      <c r="Z118" s="27">
        <v>88</v>
      </c>
      <c r="AA118" s="61">
        <v>34</v>
      </c>
      <c r="AB118" s="575">
        <f t="shared" si="3"/>
        <v>474</v>
      </c>
    </row>
    <row r="119" spans="1:28" s="207" customFormat="1" ht="15" customHeight="1" x14ac:dyDescent="0.25">
      <c r="A119" s="22">
        <v>114</v>
      </c>
      <c r="B119" s="221" t="s">
        <v>34</v>
      </c>
      <c r="C119" s="525" t="s">
        <v>35</v>
      </c>
      <c r="D119" s="607"/>
      <c r="E119" s="175"/>
      <c r="F119" s="552">
        <v>3.93</v>
      </c>
      <c r="G119" s="607">
        <v>1</v>
      </c>
      <c r="H119" s="175">
        <v>4</v>
      </c>
      <c r="I119" s="552">
        <v>4.0999999999999996</v>
      </c>
      <c r="J119" s="524"/>
      <c r="K119" s="261"/>
      <c r="L119" s="546">
        <v>4.13</v>
      </c>
      <c r="M119" s="213">
        <v>1</v>
      </c>
      <c r="N119" s="30">
        <v>3</v>
      </c>
      <c r="O119" s="214">
        <v>4.03</v>
      </c>
      <c r="P119" s="593">
        <v>1</v>
      </c>
      <c r="Q119" s="231">
        <v>2</v>
      </c>
      <c r="R119" s="586">
        <v>3.83</v>
      </c>
      <c r="S119" s="217"/>
      <c r="T119" s="333"/>
      <c r="U119" s="578">
        <v>4.38</v>
      </c>
      <c r="V119" s="912">
        <v>40</v>
      </c>
      <c r="W119" s="532">
        <v>74</v>
      </c>
      <c r="X119" s="532">
        <v>108</v>
      </c>
      <c r="Y119" s="27">
        <v>107</v>
      </c>
      <c r="Z119" s="27">
        <v>113</v>
      </c>
      <c r="AA119" s="61">
        <v>34</v>
      </c>
      <c r="AB119" s="575">
        <f t="shared" si="3"/>
        <v>476</v>
      </c>
    </row>
    <row r="120" spans="1:28" s="207" customFormat="1" ht="15" customHeight="1" x14ac:dyDescent="0.25">
      <c r="A120" s="22">
        <v>115</v>
      </c>
      <c r="B120" s="221" t="s">
        <v>43</v>
      </c>
      <c r="C120" s="520" t="s">
        <v>52</v>
      </c>
      <c r="D120" s="605"/>
      <c r="E120" s="176"/>
      <c r="F120" s="549">
        <v>3.93</v>
      </c>
      <c r="G120" s="605">
        <v>1</v>
      </c>
      <c r="H120" s="176">
        <v>3</v>
      </c>
      <c r="I120" s="549">
        <v>4.0999999999999996</v>
      </c>
      <c r="J120" s="605">
        <v>9</v>
      </c>
      <c r="K120" s="176">
        <v>3.6659999999999999</v>
      </c>
      <c r="L120" s="628">
        <v>4.13</v>
      </c>
      <c r="M120" s="213">
        <v>1</v>
      </c>
      <c r="N120" s="30">
        <v>2</v>
      </c>
      <c r="O120" s="214">
        <v>4.03</v>
      </c>
      <c r="P120" s="593">
        <v>7</v>
      </c>
      <c r="Q120" s="231">
        <v>3</v>
      </c>
      <c r="R120" s="586">
        <v>3.83</v>
      </c>
      <c r="S120" s="215"/>
      <c r="T120" s="333"/>
      <c r="U120" s="578">
        <v>4.38</v>
      </c>
      <c r="V120" s="912">
        <v>40</v>
      </c>
      <c r="W120" s="532">
        <v>106</v>
      </c>
      <c r="X120" s="532">
        <v>91</v>
      </c>
      <c r="Y120" s="27">
        <v>111</v>
      </c>
      <c r="Z120" s="27">
        <v>101</v>
      </c>
      <c r="AA120" s="61">
        <v>34</v>
      </c>
      <c r="AB120" s="575">
        <f t="shared" si="3"/>
        <v>483</v>
      </c>
    </row>
    <row r="121" spans="1:28" s="207" customFormat="1" ht="15" customHeight="1" x14ac:dyDescent="0.25">
      <c r="A121" s="466">
        <v>116</v>
      </c>
      <c r="B121" s="657" t="s">
        <v>0</v>
      </c>
      <c r="C121" s="677" t="s">
        <v>144</v>
      </c>
      <c r="D121" s="560"/>
      <c r="E121" s="561"/>
      <c r="F121" s="658">
        <v>3.93</v>
      </c>
      <c r="G121" s="560"/>
      <c r="H121" s="561"/>
      <c r="I121" s="658">
        <v>4.0999999999999996</v>
      </c>
      <c r="J121" s="607">
        <v>1</v>
      </c>
      <c r="K121" s="660">
        <v>3</v>
      </c>
      <c r="L121" s="620">
        <v>4.13</v>
      </c>
      <c r="M121" s="601">
        <v>9</v>
      </c>
      <c r="N121" s="673">
        <v>3</v>
      </c>
      <c r="O121" s="663">
        <v>4.03</v>
      </c>
      <c r="P121" s="595">
        <v>12</v>
      </c>
      <c r="Q121" s="671">
        <v>3</v>
      </c>
      <c r="R121" s="664">
        <v>3.83</v>
      </c>
      <c r="S121" s="579"/>
      <c r="T121" s="662"/>
      <c r="U121" s="665">
        <v>4.38</v>
      </c>
      <c r="V121" s="913">
        <v>40</v>
      </c>
      <c r="W121" s="666">
        <v>110</v>
      </c>
      <c r="X121" s="666">
        <v>107</v>
      </c>
      <c r="Y121" s="674">
        <v>102</v>
      </c>
      <c r="Z121" s="674">
        <v>100</v>
      </c>
      <c r="AA121" s="668">
        <v>34</v>
      </c>
      <c r="AB121" s="678">
        <f t="shared" si="3"/>
        <v>493</v>
      </c>
    </row>
    <row r="122" spans="1:28" s="207" customFormat="1" ht="15" customHeight="1" x14ac:dyDescent="0.25">
      <c r="A122" s="466">
        <v>117</v>
      </c>
      <c r="B122" s="916" t="s">
        <v>0</v>
      </c>
      <c r="C122" s="917" t="s">
        <v>163</v>
      </c>
      <c r="D122" s="918">
        <v>67</v>
      </c>
      <c r="E122" s="895">
        <v>3.8062999999999998</v>
      </c>
      <c r="F122" s="904">
        <v>3.93</v>
      </c>
      <c r="G122" s="919"/>
      <c r="H122" s="895"/>
      <c r="I122" s="904">
        <v>4.0999999999999996</v>
      </c>
      <c r="J122" s="905"/>
      <c r="K122" s="653"/>
      <c r="L122" s="906">
        <v>4.13</v>
      </c>
      <c r="M122" s="601"/>
      <c r="N122" s="920"/>
      <c r="O122" s="921">
        <v>4.03</v>
      </c>
      <c r="P122" s="595"/>
      <c r="Q122" s="922"/>
      <c r="R122" s="923">
        <v>3.83</v>
      </c>
      <c r="S122" s="579"/>
      <c r="T122" s="924"/>
      <c r="U122" s="925">
        <v>4.38</v>
      </c>
      <c r="V122" s="913">
        <v>18</v>
      </c>
      <c r="W122" s="532">
        <v>110</v>
      </c>
      <c r="X122" s="532">
        <v>108</v>
      </c>
      <c r="Y122" s="27">
        <v>112</v>
      </c>
      <c r="Z122" s="27">
        <v>115</v>
      </c>
      <c r="AA122" s="926">
        <v>34</v>
      </c>
      <c r="AB122" s="927">
        <f t="shared" si="3"/>
        <v>497</v>
      </c>
    </row>
    <row r="123" spans="1:28" s="207" customFormat="1" ht="15" customHeight="1" x14ac:dyDescent="0.25">
      <c r="A123" s="466">
        <v>118</v>
      </c>
      <c r="B123" s="916" t="s">
        <v>43</v>
      </c>
      <c r="C123" s="520" t="s">
        <v>133</v>
      </c>
      <c r="D123" s="556"/>
      <c r="E123" s="894"/>
      <c r="F123" s="553">
        <v>3.93</v>
      </c>
      <c r="G123" s="937"/>
      <c r="H123" s="894"/>
      <c r="I123" s="549">
        <v>4.0999999999999996</v>
      </c>
      <c r="J123" s="607">
        <v>1</v>
      </c>
      <c r="K123" s="660">
        <v>3</v>
      </c>
      <c r="L123" s="609">
        <v>4.13</v>
      </c>
      <c r="M123" s="601"/>
      <c r="N123" s="920"/>
      <c r="O123" s="921">
        <v>4.03</v>
      </c>
      <c r="P123" s="909"/>
      <c r="Q123" s="920"/>
      <c r="R123" s="923">
        <v>3.83</v>
      </c>
      <c r="S123" s="582"/>
      <c r="T123" s="924"/>
      <c r="U123" s="925">
        <v>4.38</v>
      </c>
      <c r="V123" s="913">
        <v>40</v>
      </c>
      <c r="W123" s="532">
        <v>110</v>
      </c>
      <c r="X123" s="532">
        <v>104</v>
      </c>
      <c r="Y123" s="189">
        <v>112</v>
      </c>
      <c r="Z123" s="27">
        <v>115</v>
      </c>
      <c r="AA123" s="926">
        <v>34</v>
      </c>
      <c r="AB123" s="927">
        <f t="shared" si="3"/>
        <v>515</v>
      </c>
    </row>
    <row r="124" spans="1:28" s="207" customFormat="1" ht="15" customHeight="1" thickBot="1" x14ac:dyDescent="0.3">
      <c r="A124" s="23">
        <v>119</v>
      </c>
      <c r="B124" s="223" t="s">
        <v>2</v>
      </c>
      <c r="C124" s="929" t="s">
        <v>164</v>
      </c>
      <c r="D124" s="608">
        <v>28</v>
      </c>
      <c r="E124" s="177">
        <v>3</v>
      </c>
      <c r="F124" s="931">
        <v>3.93</v>
      </c>
      <c r="G124" s="898"/>
      <c r="H124" s="177"/>
      <c r="I124" s="931">
        <v>4.0999999999999996</v>
      </c>
      <c r="J124" s="932"/>
      <c r="K124" s="276"/>
      <c r="L124" s="907">
        <v>4.13</v>
      </c>
      <c r="M124" s="233"/>
      <c r="N124" s="86"/>
      <c r="O124" s="225">
        <v>4.03</v>
      </c>
      <c r="P124" s="594"/>
      <c r="Q124" s="234"/>
      <c r="R124" s="589">
        <v>3.83</v>
      </c>
      <c r="S124" s="543"/>
      <c r="T124" s="337"/>
      <c r="U124" s="580">
        <v>4.38</v>
      </c>
      <c r="V124" s="914">
        <v>39</v>
      </c>
      <c r="W124" s="533">
        <v>110</v>
      </c>
      <c r="X124" s="325">
        <v>108</v>
      </c>
      <c r="Y124" s="87">
        <v>112</v>
      </c>
      <c r="Z124" s="87">
        <v>115</v>
      </c>
      <c r="AA124" s="71">
        <v>34</v>
      </c>
      <c r="AB124" s="576">
        <f t="shared" si="3"/>
        <v>518</v>
      </c>
    </row>
    <row r="125" spans="1:28" s="207" customFormat="1" x14ac:dyDescent="0.25">
      <c r="A125" s="252"/>
      <c r="B125" s="252"/>
      <c r="C125" s="272" t="s">
        <v>127</v>
      </c>
      <c r="D125" s="272"/>
      <c r="E125" s="928">
        <f>AVERAGE(E6:E124)</f>
        <v>3.7514487179487173</v>
      </c>
      <c r="F125" s="272"/>
      <c r="G125" s="272"/>
      <c r="H125" s="287">
        <f>AVERAGE(H6:H124)</f>
        <v>4.064954128440367</v>
      </c>
      <c r="I125" s="272"/>
      <c r="J125" s="272"/>
      <c r="K125" s="287">
        <f>AVERAGE(K6:K124)</f>
        <v>4.0571089452603468</v>
      </c>
      <c r="L125" s="272"/>
      <c r="M125" s="168"/>
      <c r="N125" s="169">
        <f>AVERAGE(N6:N124)</f>
        <v>3.9269369369369378</v>
      </c>
      <c r="O125" s="273"/>
      <c r="P125" s="168"/>
      <c r="Q125" s="169">
        <f>AVERAGE(Q6:Q124)</f>
        <v>3.7119298245614032</v>
      </c>
      <c r="R125" s="168"/>
      <c r="S125" s="170"/>
      <c r="T125" s="274">
        <f>AVERAGE(T6:T124)</f>
        <v>4.415151515151515</v>
      </c>
      <c r="U125" s="253"/>
      <c r="V125" s="253"/>
      <c r="W125" s="253"/>
      <c r="X125" s="253"/>
    </row>
    <row r="126" spans="1:28" s="207" customFormat="1" x14ac:dyDescent="0.25">
      <c r="A126" s="254"/>
      <c r="B126" s="254"/>
      <c r="C126" s="171" t="s">
        <v>128</v>
      </c>
      <c r="D126" s="171"/>
      <c r="E126" s="526">
        <v>3.93</v>
      </c>
      <c r="F126" s="171"/>
      <c r="G126" s="171"/>
      <c r="H126" s="526">
        <v>4.0999999999999996</v>
      </c>
      <c r="I126" s="171"/>
      <c r="J126" s="171"/>
      <c r="K126" s="172">
        <v>4.13</v>
      </c>
      <c r="L126" s="171"/>
      <c r="M126" s="275"/>
      <c r="N126" s="255">
        <v>4.03</v>
      </c>
      <c r="O126" s="255"/>
      <c r="P126" s="255"/>
      <c r="Q126" s="255">
        <v>3.83</v>
      </c>
      <c r="R126" s="255"/>
      <c r="S126" s="256"/>
      <c r="T126" s="339">
        <v>4.38</v>
      </c>
    </row>
  </sheetData>
  <mergeCells count="11">
    <mergeCell ref="A4:A5"/>
    <mergeCell ref="AB4:AB5"/>
    <mergeCell ref="S4:U4"/>
    <mergeCell ref="P4:R4"/>
    <mergeCell ref="M4:O4"/>
    <mergeCell ref="J4:L4"/>
    <mergeCell ref="C4:C5"/>
    <mergeCell ref="B4:B5"/>
    <mergeCell ref="G4:I4"/>
    <mergeCell ref="V4:AA4"/>
    <mergeCell ref="D4:F4"/>
  </mergeCells>
  <conditionalFormatting sqref="K6:K121 K124:K126">
    <cfRule type="containsBlanks" dxfId="124" priority="420" stopIfTrue="1">
      <formula>LEN(TRIM(K6))=0</formula>
    </cfRule>
    <cfRule type="cellIs" dxfId="123" priority="421" stopIfTrue="1" operator="equal">
      <formula>$K$125</formula>
    </cfRule>
    <cfRule type="cellIs" dxfId="122" priority="422" stopIfTrue="1" operator="lessThan">
      <formula>3.5</formula>
    </cfRule>
    <cfRule type="cellIs" dxfId="121" priority="423" stopIfTrue="1" operator="between">
      <formula>$K$125</formula>
      <formula>3.5</formula>
    </cfRule>
    <cfRule type="cellIs" dxfId="120" priority="424" stopIfTrue="1" operator="between">
      <formula>4.499</formula>
      <formula>$K$125</formula>
    </cfRule>
    <cfRule type="cellIs" dxfId="119" priority="425" stopIfTrue="1" operator="greaterThanOrEqual">
      <formula>4.5</formula>
    </cfRule>
  </conditionalFormatting>
  <conditionalFormatting sqref="K122:K123">
    <cfRule type="containsBlanks" dxfId="118" priority="6" stopIfTrue="1">
      <formula>LEN(TRIM(K122))=0</formula>
    </cfRule>
    <cfRule type="cellIs" dxfId="117" priority="7" stopIfTrue="1" operator="equal">
      <formula>$K$125</formula>
    </cfRule>
    <cfRule type="cellIs" dxfId="116" priority="8" stopIfTrue="1" operator="lessThan">
      <formula>3.5</formula>
    </cfRule>
    <cfRule type="cellIs" dxfId="115" priority="9" stopIfTrue="1" operator="between">
      <formula>$K$125</formula>
      <formula>3.5</formula>
    </cfRule>
    <cfRule type="cellIs" dxfId="114" priority="10" stopIfTrue="1" operator="between">
      <formula>4.499</formula>
      <formula>$K$125</formula>
    </cfRule>
    <cfRule type="cellIs" dxfId="113" priority="11" stopIfTrue="1" operator="greaterThanOrEqual">
      <formula>4.5</formula>
    </cfRule>
  </conditionalFormatting>
  <conditionalFormatting sqref="T6:T126">
    <cfRule type="cellIs" dxfId="112" priority="660" stopIfTrue="1" operator="equal">
      <formula>$T$125</formula>
    </cfRule>
    <cfRule type="containsBlanks" dxfId="111" priority="661" stopIfTrue="1">
      <formula>LEN(TRIM(T6))=0</formula>
    </cfRule>
    <cfRule type="cellIs" dxfId="110" priority="662" stopIfTrue="1" operator="lessThan">
      <formula>3.5</formula>
    </cfRule>
    <cfRule type="cellIs" dxfId="109" priority="663" stopIfTrue="1" operator="between">
      <formula>$T$125</formula>
      <formula>3.5</formula>
    </cfRule>
    <cfRule type="cellIs" dxfId="108" priority="664" stopIfTrue="1" operator="between">
      <formula>4.449</formula>
      <formula>$T$125</formula>
    </cfRule>
    <cfRule type="cellIs" dxfId="107" priority="665" stopIfTrue="1" operator="greaterThanOrEqual">
      <formula>4.5</formula>
    </cfRule>
  </conditionalFormatting>
  <conditionalFormatting sqref="Q6:Q126">
    <cfRule type="cellIs" dxfId="106" priority="672" stopIfTrue="1" operator="equal">
      <formula>$Q$125</formula>
    </cfRule>
    <cfRule type="containsBlanks" dxfId="105" priority="673" stopIfTrue="1">
      <formula>LEN(TRIM(Q6))=0</formula>
    </cfRule>
    <cfRule type="cellIs" dxfId="104" priority="674" stopIfTrue="1" operator="lessThan">
      <formula>3.5</formula>
    </cfRule>
    <cfRule type="cellIs" dxfId="103" priority="675" stopIfTrue="1" operator="between">
      <formula>$Q$125</formula>
      <formula>3.5</formula>
    </cfRule>
    <cfRule type="cellIs" dxfId="102" priority="676" stopIfTrue="1" operator="between">
      <formula>4.499</formula>
      <formula>$Q$125</formula>
    </cfRule>
    <cfRule type="cellIs" dxfId="101" priority="677" stopIfTrue="1" operator="greaterThanOrEqual">
      <formula>4.5</formula>
    </cfRule>
  </conditionalFormatting>
  <conditionalFormatting sqref="N6:N126">
    <cfRule type="cellIs" dxfId="100" priority="684" stopIfTrue="1" operator="equal">
      <formula>$N$125</formula>
    </cfRule>
    <cfRule type="containsBlanks" dxfId="99" priority="685" stopIfTrue="1">
      <formula>LEN(TRIM(N6))=0</formula>
    </cfRule>
    <cfRule type="cellIs" dxfId="98" priority="686" stopIfTrue="1" operator="lessThan">
      <formula>3.5</formula>
    </cfRule>
    <cfRule type="cellIs" dxfId="97" priority="687" stopIfTrue="1" operator="between">
      <formula>$N$125</formula>
      <formula>3.5</formula>
    </cfRule>
    <cfRule type="cellIs" dxfId="96" priority="688" stopIfTrue="1" operator="between">
      <formula>4.499</formula>
      <formula>$N$125</formula>
    </cfRule>
    <cfRule type="cellIs" dxfId="95" priority="689" stopIfTrue="1" operator="greaterThanOrEqual">
      <formula>4.5</formula>
    </cfRule>
  </conditionalFormatting>
  <conditionalFormatting sqref="T5:T126">
    <cfRule type="cellIs" dxfId="94" priority="722" stopIfTrue="1" operator="equal">
      <formula>$T$125</formula>
    </cfRule>
  </conditionalFormatting>
  <conditionalFormatting sqref="H6:H126">
    <cfRule type="containsBlanks" dxfId="93" priority="12" stopIfTrue="1">
      <formula>LEN(TRIM(H6))=0</formula>
    </cfRule>
    <cfRule type="cellIs" dxfId="92" priority="13" stopIfTrue="1" operator="equal">
      <formula>4.5</formula>
    </cfRule>
    <cfRule type="cellIs" dxfId="91" priority="14" stopIfTrue="1" operator="equal">
      <formula>$H$125</formula>
    </cfRule>
    <cfRule type="cellIs" dxfId="90" priority="15" stopIfTrue="1" operator="lessThan">
      <formula>3.5</formula>
    </cfRule>
    <cfRule type="cellIs" dxfId="89" priority="16" stopIfTrue="1" operator="between">
      <formula>$H$125</formula>
      <formula>3.5</formula>
    </cfRule>
    <cfRule type="cellIs" dxfId="88" priority="17" stopIfTrue="1" operator="between">
      <formula>4.5</formula>
      <formula>$H$125</formula>
    </cfRule>
    <cfRule type="cellIs" dxfId="87" priority="18" stopIfTrue="1" operator="greaterThanOrEqual">
      <formula>4.5</formula>
    </cfRule>
  </conditionalFormatting>
  <conditionalFormatting sqref="E6:E126">
    <cfRule type="cellIs" dxfId="86" priority="1" operator="between">
      <formula>$E$125</formula>
      <formula>3.75</formula>
    </cfRule>
    <cfRule type="containsBlanks" dxfId="85" priority="2">
      <formula>LEN(TRIM(E6))=0</formula>
    </cfRule>
    <cfRule type="cellIs" dxfId="84" priority="3" operator="lessThan">
      <formula>3.5</formula>
    </cfRule>
    <cfRule type="cellIs" dxfId="83" priority="4" operator="between">
      <formula>$E$125</formula>
      <formula>3.5</formula>
    </cfRule>
    <cfRule type="cellIs" dxfId="82" priority="5" operator="between">
      <formula>4.5</formula>
      <formula>$E$125</formula>
    </cfRule>
  </conditionalFormatting>
  <pageMargins left="0.23622047244094488" right="0" top="0" bottom="0" header="0.31496062992125984" footer="0.31496062992125984"/>
  <pageSetup paperSize="9" scale="72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4" sqref="C4:C5"/>
    </sheetView>
  </sheetViews>
  <sheetFormatPr defaultColWidth="8.85546875" defaultRowHeight="15" x14ac:dyDescent="0.25"/>
  <cols>
    <col min="1" max="1" width="4.7109375" style="7" customWidth="1"/>
    <col min="2" max="2" width="18.7109375" style="7" customWidth="1"/>
    <col min="3" max="3" width="31.7109375" style="7" customWidth="1"/>
    <col min="4" max="5" width="8.7109375" style="8" customWidth="1"/>
    <col min="6" max="6" width="7.85546875" style="7" customWidth="1"/>
    <col min="7" max="7" width="9.7109375" style="7" customWidth="1"/>
    <col min="8" max="16384" width="8.85546875" style="7"/>
  </cols>
  <sheetData>
    <row r="1" spans="1:8" s="4" customFormat="1" ht="15" customHeight="1" x14ac:dyDescent="0.25">
      <c r="A1" s="11"/>
      <c r="B1" s="11"/>
      <c r="C1" s="11"/>
      <c r="D1" s="92"/>
      <c r="E1" s="12"/>
      <c r="G1" s="94"/>
      <c r="H1" s="49" t="s">
        <v>123</v>
      </c>
    </row>
    <row r="2" spans="1:8" s="4" customFormat="1" ht="15" customHeight="1" x14ac:dyDescent="0.25">
      <c r="A2" s="11"/>
      <c r="C2" s="1018" t="s">
        <v>122</v>
      </c>
      <c r="D2" s="1018"/>
      <c r="E2" s="47">
        <v>2020</v>
      </c>
      <c r="G2" s="95"/>
      <c r="H2" s="49" t="s">
        <v>124</v>
      </c>
    </row>
    <row r="3" spans="1:8" s="4" customFormat="1" ht="15" customHeight="1" thickBot="1" x14ac:dyDescent="0.3">
      <c r="A3" s="11"/>
      <c r="B3" s="11"/>
      <c r="C3" s="14"/>
      <c r="D3" s="93"/>
      <c r="E3" s="12"/>
      <c r="G3" s="96"/>
      <c r="H3" s="49" t="s">
        <v>125</v>
      </c>
    </row>
    <row r="4" spans="1:8" s="4" customFormat="1" ht="15" customHeight="1" x14ac:dyDescent="0.25">
      <c r="A4" s="1007" t="s">
        <v>69</v>
      </c>
      <c r="B4" s="1019" t="s">
        <v>68</v>
      </c>
      <c r="C4" s="1019" t="s">
        <v>110</v>
      </c>
      <c r="D4" s="1014" t="s">
        <v>114</v>
      </c>
      <c r="E4" s="1016" t="s">
        <v>134</v>
      </c>
      <c r="G4" s="50"/>
      <c r="H4" s="49" t="s">
        <v>126</v>
      </c>
    </row>
    <row r="5" spans="1:8" s="5" customFormat="1" ht="25.5" customHeight="1" thickBot="1" x14ac:dyDescent="0.25">
      <c r="A5" s="1008"/>
      <c r="B5" s="1020"/>
      <c r="C5" s="1020"/>
      <c r="D5" s="1015"/>
      <c r="E5" s="1017"/>
    </row>
    <row r="6" spans="1:8" s="5" customFormat="1" ht="15" customHeight="1" thickBot="1" x14ac:dyDescent="0.25">
      <c r="A6" s="75"/>
      <c r="B6" s="98"/>
      <c r="C6" s="99" t="s">
        <v>135</v>
      </c>
      <c r="D6" s="100">
        <f>SUM(D7:D45)</f>
        <v>2279</v>
      </c>
      <c r="E6" s="152">
        <f>AVERAGE(E7:E45)</f>
        <v>3.7514487179487181</v>
      </c>
    </row>
    <row r="7" spans="1:8" s="6" customFormat="1" ht="15" customHeight="1" x14ac:dyDescent="0.25">
      <c r="A7" s="21">
        <v>1</v>
      </c>
      <c r="B7" s="128" t="s">
        <v>43</v>
      </c>
      <c r="C7" s="115" t="s">
        <v>80</v>
      </c>
      <c r="D7" s="116">
        <v>42</v>
      </c>
      <c r="E7" s="117">
        <v>4.4286000000000003</v>
      </c>
    </row>
    <row r="8" spans="1:8" s="6" customFormat="1" ht="15" customHeight="1" x14ac:dyDescent="0.25">
      <c r="A8" s="22">
        <v>2</v>
      </c>
      <c r="B8" s="112" t="s">
        <v>2</v>
      </c>
      <c r="C8" s="119" t="s">
        <v>155</v>
      </c>
      <c r="D8" s="120">
        <v>26</v>
      </c>
      <c r="E8" s="121">
        <v>4.3075999999999999</v>
      </c>
    </row>
    <row r="9" spans="1:8" s="6" customFormat="1" ht="15" customHeight="1" x14ac:dyDescent="0.25">
      <c r="A9" s="22">
        <v>3</v>
      </c>
      <c r="B9" s="112" t="s">
        <v>0</v>
      </c>
      <c r="C9" s="119" t="s">
        <v>101</v>
      </c>
      <c r="D9" s="120">
        <v>62</v>
      </c>
      <c r="E9" s="461">
        <v>4.2419000000000002</v>
      </c>
    </row>
    <row r="10" spans="1:8" s="6" customFormat="1" ht="15" customHeight="1" x14ac:dyDescent="0.25">
      <c r="A10" s="22">
        <v>4</v>
      </c>
      <c r="B10" s="829" t="s">
        <v>55</v>
      </c>
      <c r="C10" s="467" t="s">
        <v>65</v>
      </c>
      <c r="D10" s="460">
        <v>20</v>
      </c>
      <c r="E10" s="121">
        <v>4.2</v>
      </c>
    </row>
    <row r="11" spans="1:8" s="6" customFormat="1" ht="15" customHeight="1" x14ac:dyDescent="0.25">
      <c r="A11" s="22">
        <v>5</v>
      </c>
      <c r="B11" s="112" t="s">
        <v>34</v>
      </c>
      <c r="C11" s="127" t="s">
        <v>40</v>
      </c>
      <c r="D11" s="120">
        <v>87</v>
      </c>
      <c r="E11" s="121">
        <v>4.1608999999999998</v>
      </c>
    </row>
    <row r="12" spans="1:8" s="6" customFormat="1" ht="15" customHeight="1" x14ac:dyDescent="0.25">
      <c r="A12" s="22">
        <v>6</v>
      </c>
      <c r="B12" s="112" t="s">
        <v>2</v>
      </c>
      <c r="C12" s="119" t="s">
        <v>161</v>
      </c>
      <c r="D12" s="120">
        <v>142</v>
      </c>
      <c r="E12" s="121">
        <v>4.1482999999999999</v>
      </c>
    </row>
    <row r="13" spans="1:8" s="6" customFormat="1" ht="15" customHeight="1" x14ac:dyDescent="0.25">
      <c r="A13" s="22">
        <v>7</v>
      </c>
      <c r="B13" s="118" t="s">
        <v>55</v>
      </c>
      <c r="C13" s="119" t="s">
        <v>64</v>
      </c>
      <c r="D13" s="120">
        <v>22</v>
      </c>
      <c r="E13" s="121">
        <v>4.1367000000000012</v>
      </c>
    </row>
    <row r="14" spans="1:8" s="6" customFormat="1" ht="15" customHeight="1" x14ac:dyDescent="0.25">
      <c r="A14" s="22">
        <v>8</v>
      </c>
      <c r="B14" s="112" t="s">
        <v>0</v>
      </c>
      <c r="C14" s="119" t="s">
        <v>103</v>
      </c>
      <c r="D14" s="120">
        <v>40</v>
      </c>
      <c r="E14" s="121">
        <v>4.125</v>
      </c>
    </row>
    <row r="15" spans="1:8" s="6" customFormat="1" ht="15" customHeight="1" x14ac:dyDescent="0.25">
      <c r="A15" s="22">
        <v>9</v>
      </c>
      <c r="B15" s="464" t="s">
        <v>2</v>
      </c>
      <c r="C15" s="119" t="s">
        <v>16</v>
      </c>
      <c r="D15" s="120">
        <v>93</v>
      </c>
      <c r="E15" s="138">
        <v>4.0644999999999998</v>
      </c>
    </row>
    <row r="16" spans="1:8" s="6" customFormat="1" ht="15" customHeight="1" thickBot="1" x14ac:dyDescent="0.3">
      <c r="A16" s="466">
        <v>10</v>
      </c>
      <c r="B16" s="469" t="s">
        <v>26</v>
      </c>
      <c r="C16" s="470" t="s">
        <v>96</v>
      </c>
      <c r="D16" s="457">
        <v>64</v>
      </c>
      <c r="E16" s="461">
        <v>4.0623999999999993</v>
      </c>
      <c r="G16" s="9"/>
      <c r="H16" s="9"/>
    </row>
    <row r="17" spans="1:5" s="6" customFormat="1" ht="15" customHeight="1" x14ac:dyDescent="0.25">
      <c r="A17" s="21">
        <v>11</v>
      </c>
      <c r="B17" s="128" t="s">
        <v>2</v>
      </c>
      <c r="C17" s="115" t="s">
        <v>5</v>
      </c>
      <c r="D17" s="116">
        <v>23</v>
      </c>
      <c r="E17" s="117">
        <v>4.043099999999999</v>
      </c>
    </row>
    <row r="18" spans="1:5" s="6" customFormat="1" ht="15" customHeight="1" x14ac:dyDescent="0.25">
      <c r="A18" s="22">
        <v>12</v>
      </c>
      <c r="B18" s="112" t="s">
        <v>2</v>
      </c>
      <c r="C18" s="119" t="s">
        <v>23</v>
      </c>
      <c r="D18" s="120">
        <v>34</v>
      </c>
      <c r="E18" s="121">
        <v>4.0294000000000008</v>
      </c>
    </row>
    <row r="19" spans="1:5" s="6" customFormat="1" ht="15" customHeight="1" x14ac:dyDescent="0.25">
      <c r="A19" s="22">
        <v>13</v>
      </c>
      <c r="B19" s="464" t="s">
        <v>34</v>
      </c>
      <c r="C19" s="119" t="s">
        <v>90</v>
      </c>
      <c r="D19" s="120">
        <v>40</v>
      </c>
      <c r="E19" s="121">
        <v>4</v>
      </c>
    </row>
    <row r="20" spans="1:5" s="6" customFormat="1" ht="15" customHeight="1" x14ac:dyDescent="0.25">
      <c r="A20" s="22">
        <v>14</v>
      </c>
      <c r="B20" s="112" t="s">
        <v>2</v>
      </c>
      <c r="C20" s="119" t="s">
        <v>151</v>
      </c>
      <c r="D20" s="120">
        <v>158</v>
      </c>
      <c r="E20" s="121">
        <v>3.8734999999999995</v>
      </c>
    </row>
    <row r="21" spans="1:5" s="6" customFormat="1" ht="15" customHeight="1" x14ac:dyDescent="0.25">
      <c r="A21" s="22">
        <v>15</v>
      </c>
      <c r="B21" s="112" t="s">
        <v>43</v>
      </c>
      <c r="C21" s="127" t="s">
        <v>79</v>
      </c>
      <c r="D21" s="120">
        <v>84</v>
      </c>
      <c r="E21" s="121">
        <v>3.8572000000000002</v>
      </c>
    </row>
    <row r="22" spans="1:5" s="6" customFormat="1" ht="15" customHeight="1" x14ac:dyDescent="0.25">
      <c r="A22" s="22">
        <v>16</v>
      </c>
      <c r="B22" s="112" t="s">
        <v>2</v>
      </c>
      <c r="C22" s="119" t="s">
        <v>153</v>
      </c>
      <c r="D22" s="120">
        <v>22</v>
      </c>
      <c r="E22" s="121">
        <v>3.8635999999999999</v>
      </c>
    </row>
    <row r="23" spans="1:5" s="6" customFormat="1" ht="15" customHeight="1" x14ac:dyDescent="0.25">
      <c r="A23" s="22">
        <v>17</v>
      </c>
      <c r="B23" s="112" t="s">
        <v>34</v>
      </c>
      <c r="C23" s="119" t="s">
        <v>41</v>
      </c>
      <c r="D23" s="120">
        <v>75</v>
      </c>
      <c r="E23" s="121">
        <v>3.8395999999999999</v>
      </c>
    </row>
    <row r="24" spans="1:5" ht="15" customHeight="1" x14ac:dyDescent="0.25">
      <c r="A24" s="22">
        <v>18</v>
      </c>
      <c r="B24" s="112" t="s">
        <v>0</v>
      </c>
      <c r="C24" s="132" t="s">
        <v>163</v>
      </c>
      <c r="D24" s="120">
        <v>67</v>
      </c>
      <c r="E24" s="142">
        <v>3.8062999999999998</v>
      </c>
    </row>
    <row r="25" spans="1:5" ht="15" customHeight="1" x14ac:dyDescent="0.25">
      <c r="A25" s="22">
        <v>19</v>
      </c>
      <c r="B25" s="112" t="s">
        <v>26</v>
      </c>
      <c r="C25" s="119" t="s">
        <v>111</v>
      </c>
      <c r="D25" s="120">
        <v>75</v>
      </c>
      <c r="E25" s="461">
        <v>3.7734000000000001</v>
      </c>
    </row>
    <row r="26" spans="1:5" ht="15" customHeight="1" thickBot="1" x14ac:dyDescent="0.3">
      <c r="A26" s="466">
        <v>20</v>
      </c>
      <c r="B26" s="471" t="s">
        <v>55</v>
      </c>
      <c r="C26" s="470" t="s">
        <v>106</v>
      </c>
      <c r="D26" s="457">
        <v>43</v>
      </c>
      <c r="E26" s="461">
        <v>3.7669999999999999</v>
      </c>
    </row>
    <row r="27" spans="1:5" ht="15" customHeight="1" x14ac:dyDescent="0.25">
      <c r="A27" s="21">
        <v>21</v>
      </c>
      <c r="B27" s="465" t="s">
        <v>26</v>
      </c>
      <c r="C27" s="115" t="s">
        <v>30</v>
      </c>
      <c r="D27" s="116">
        <v>63</v>
      </c>
      <c r="E27" s="117">
        <v>3.7620000000000005</v>
      </c>
    </row>
    <row r="28" spans="1:5" ht="15" customHeight="1" x14ac:dyDescent="0.25">
      <c r="A28" s="22">
        <v>22</v>
      </c>
      <c r="B28" s="468" t="s">
        <v>2</v>
      </c>
      <c r="C28" s="467" t="s">
        <v>152</v>
      </c>
      <c r="D28" s="460">
        <v>46</v>
      </c>
      <c r="E28" s="121">
        <v>3.7392000000000003</v>
      </c>
    </row>
    <row r="29" spans="1:5" ht="15" customHeight="1" x14ac:dyDescent="0.25">
      <c r="A29" s="22">
        <v>23</v>
      </c>
      <c r="B29" s="112" t="s">
        <v>2</v>
      </c>
      <c r="C29" s="119" t="s">
        <v>13</v>
      </c>
      <c r="D29" s="120">
        <v>82</v>
      </c>
      <c r="E29" s="461">
        <v>3.7318000000000002</v>
      </c>
    </row>
    <row r="30" spans="1:5" ht="15" customHeight="1" x14ac:dyDescent="0.25">
      <c r="A30" s="22">
        <v>24</v>
      </c>
      <c r="B30" s="472" t="s">
        <v>2</v>
      </c>
      <c r="C30" s="119" t="s">
        <v>6</v>
      </c>
      <c r="D30" s="120">
        <v>66</v>
      </c>
      <c r="E30" s="121">
        <v>3.7273000000000001</v>
      </c>
    </row>
    <row r="31" spans="1:5" ht="15" customHeight="1" x14ac:dyDescent="0.25">
      <c r="A31" s="22">
        <v>25</v>
      </c>
      <c r="B31" s="112" t="s">
        <v>43</v>
      </c>
      <c r="C31" s="127" t="s">
        <v>89</v>
      </c>
      <c r="D31" s="120">
        <v>109</v>
      </c>
      <c r="E31" s="121">
        <v>3.7067999999999994</v>
      </c>
    </row>
    <row r="32" spans="1:5" ht="15" customHeight="1" x14ac:dyDescent="0.25">
      <c r="A32" s="22">
        <v>26</v>
      </c>
      <c r="B32" s="118" t="s">
        <v>66</v>
      </c>
      <c r="C32" s="119" t="s">
        <v>82</v>
      </c>
      <c r="D32" s="120">
        <v>73</v>
      </c>
      <c r="E32" s="121">
        <v>3.6716000000000002</v>
      </c>
    </row>
    <row r="33" spans="1:5" ht="15" customHeight="1" x14ac:dyDescent="0.25">
      <c r="A33" s="22">
        <v>27</v>
      </c>
      <c r="B33" s="118" t="s">
        <v>66</v>
      </c>
      <c r="C33" s="119" t="s">
        <v>87</v>
      </c>
      <c r="D33" s="120">
        <v>42</v>
      </c>
      <c r="E33" s="121">
        <v>3.6666999999999996</v>
      </c>
    </row>
    <row r="34" spans="1:5" ht="15" customHeight="1" x14ac:dyDescent="0.25">
      <c r="A34" s="22">
        <v>28</v>
      </c>
      <c r="B34" s="830" t="s">
        <v>2</v>
      </c>
      <c r="C34" s="119" t="s">
        <v>7</v>
      </c>
      <c r="D34" s="120">
        <v>71</v>
      </c>
      <c r="E34" s="121">
        <v>3.6197000000000004</v>
      </c>
    </row>
    <row r="35" spans="1:5" ht="15" customHeight="1" x14ac:dyDescent="0.25">
      <c r="A35" s="22">
        <v>29</v>
      </c>
      <c r="B35" s="118" t="s">
        <v>66</v>
      </c>
      <c r="C35" s="119" t="s">
        <v>86</v>
      </c>
      <c r="D35" s="120">
        <v>129</v>
      </c>
      <c r="E35" s="121">
        <v>3.5660000000000003</v>
      </c>
    </row>
    <row r="36" spans="1:5" ht="15" customHeight="1" thickBot="1" x14ac:dyDescent="0.3">
      <c r="A36" s="23">
        <v>30</v>
      </c>
      <c r="B36" s="841" t="s">
        <v>66</v>
      </c>
      <c r="C36" s="131" t="s">
        <v>142</v>
      </c>
      <c r="D36" s="135">
        <v>42</v>
      </c>
      <c r="E36" s="136">
        <v>3.5478000000000005</v>
      </c>
    </row>
    <row r="37" spans="1:5" ht="15" customHeight="1" x14ac:dyDescent="0.25">
      <c r="A37" s="21">
        <v>31</v>
      </c>
      <c r="B37" s="128" t="s">
        <v>43</v>
      </c>
      <c r="C37" s="877" t="s">
        <v>48</v>
      </c>
      <c r="D37" s="116">
        <v>68</v>
      </c>
      <c r="E37" s="117">
        <v>3.3819999999999997</v>
      </c>
    </row>
    <row r="38" spans="1:5" ht="15" customHeight="1" x14ac:dyDescent="0.25">
      <c r="A38" s="22">
        <v>32</v>
      </c>
      <c r="B38" s="112" t="s">
        <v>2</v>
      </c>
      <c r="C38" s="119" t="s">
        <v>20</v>
      </c>
      <c r="D38" s="120">
        <v>24</v>
      </c>
      <c r="E38" s="121">
        <v>3.3334000000000001</v>
      </c>
    </row>
    <row r="39" spans="1:5" ht="15" customHeight="1" x14ac:dyDescent="0.25">
      <c r="A39" s="22">
        <v>33</v>
      </c>
      <c r="B39" s="112" t="s">
        <v>26</v>
      </c>
      <c r="C39" s="127" t="s">
        <v>99</v>
      </c>
      <c r="D39" s="120">
        <v>92</v>
      </c>
      <c r="E39" s="121">
        <v>3.2935000000000003</v>
      </c>
    </row>
    <row r="40" spans="1:5" ht="15" customHeight="1" x14ac:dyDescent="0.25">
      <c r="A40" s="22">
        <v>34</v>
      </c>
      <c r="B40" s="118" t="s">
        <v>66</v>
      </c>
      <c r="C40" s="119" t="s">
        <v>83</v>
      </c>
      <c r="D40" s="120">
        <v>19</v>
      </c>
      <c r="E40" s="121">
        <v>3.2631999999999994</v>
      </c>
    </row>
    <row r="41" spans="1:5" ht="15" customHeight="1" x14ac:dyDescent="0.25">
      <c r="A41" s="22">
        <v>35</v>
      </c>
      <c r="B41" s="464" t="s">
        <v>55</v>
      </c>
      <c r="C41" s="110" t="s">
        <v>58</v>
      </c>
      <c r="D41" s="120">
        <v>21</v>
      </c>
      <c r="E41" s="121">
        <v>3.1903999999999995</v>
      </c>
    </row>
    <row r="42" spans="1:5" ht="15" customHeight="1" x14ac:dyDescent="0.25">
      <c r="A42" s="22">
        <v>36</v>
      </c>
      <c r="B42" s="112" t="s">
        <v>34</v>
      </c>
      <c r="C42" s="127" t="s">
        <v>74</v>
      </c>
      <c r="D42" s="120">
        <v>21</v>
      </c>
      <c r="E42" s="121">
        <v>3.1902000000000004</v>
      </c>
    </row>
    <row r="43" spans="1:5" ht="15" customHeight="1" x14ac:dyDescent="0.25">
      <c r="A43" s="22">
        <v>37</v>
      </c>
      <c r="B43" s="112" t="s">
        <v>2</v>
      </c>
      <c r="C43" s="119" t="s">
        <v>1</v>
      </c>
      <c r="D43" s="120">
        <v>46</v>
      </c>
      <c r="E43" s="121">
        <v>3.1304000000000003</v>
      </c>
    </row>
    <row r="44" spans="1:5" ht="15" customHeight="1" x14ac:dyDescent="0.25">
      <c r="A44" s="22">
        <v>38</v>
      </c>
      <c r="B44" s="124" t="s">
        <v>0</v>
      </c>
      <c r="C44" s="125" t="s">
        <v>70</v>
      </c>
      <c r="D44" s="137">
        <v>18</v>
      </c>
      <c r="E44" s="121">
        <v>3.0554999999999994</v>
      </c>
    </row>
    <row r="45" spans="1:5" ht="15" customHeight="1" thickBot="1" x14ac:dyDescent="0.3">
      <c r="A45" s="23">
        <v>39</v>
      </c>
      <c r="B45" s="130" t="s">
        <v>2</v>
      </c>
      <c r="C45" s="131" t="s">
        <v>164</v>
      </c>
      <c r="D45" s="135">
        <v>28</v>
      </c>
      <c r="E45" s="147">
        <v>3</v>
      </c>
    </row>
    <row r="46" spans="1:5" ht="15" customHeight="1" x14ac:dyDescent="0.25">
      <c r="A46" s="48"/>
      <c r="B46" s="18"/>
      <c r="C46" s="10"/>
      <c r="D46" s="150" t="s">
        <v>104</v>
      </c>
      <c r="E46" s="97">
        <f>AVERAGE(E7:E45)</f>
        <v>3.7514487179487181</v>
      </c>
    </row>
    <row r="47" spans="1:5" ht="15" customHeight="1" x14ac:dyDescent="0.25">
      <c r="A47" s="48"/>
      <c r="B47" s="18"/>
      <c r="C47" s="10"/>
      <c r="D47" s="91" t="s">
        <v>113</v>
      </c>
      <c r="E47" s="463">
        <v>3.93</v>
      </c>
    </row>
    <row r="48" spans="1:5" ht="15" customHeight="1" x14ac:dyDescent="0.25">
      <c r="A48" s="48"/>
      <c r="B48" s="18"/>
      <c r="C48" s="18"/>
      <c r="D48" s="19"/>
      <c r="E48" s="19"/>
    </row>
    <row r="49" spans="1:5" ht="15" customHeight="1" x14ac:dyDescent="0.25">
      <c r="A49" s="11"/>
      <c r="B49" s="18"/>
      <c r="C49" s="18"/>
      <c r="D49" s="19"/>
      <c r="E49" s="19"/>
    </row>
    <row r="50" spans="1:5" ht="15" customHeight="1" x14ac:dyDescent="0.25">
      <c r="A50" s="18"/>
      <c r="B50" s="18"/>
      <c r="C50" s="18"/>
      <c r="D50" s="19"/>
      <c r="E50" s="19"/>
    </row>
    <row r="51" spans="1:5" ht="15" customHeight="1" x14ac:dyDescent="0.25">
      <c r="A51" s="18"/>
      <c r="B51" s="18"/>
      <c r="C51" s="18"/>
      <c r="D51" s="19"/>
      <c r="E51" s="19"/>
    </row>
  </sheetData>
  <sortState ref="A67:F80">
    <sortCondition ref="F66"/>
  </sortState>
  <mergeCells count="6">
    <mergeCell ref="E4:E5"/>
    <mergeCell ref="C2:D2"/>
    <mergeCell ref="A4:A5"/>
    <mergeCell ref="B4:B5"/>
    <mergeCell ref="C4:C5"/>
    <mergeCell ref="D4:D5"/>
  </mergeCells>
  <conditionalFormatting sqref="E6:E47">
    <cfRule type="cellIs" dxfId="81" priority="1" stopIfTrue="1" operator="between">
      <formula>$E$46</formula>
      <formula>3.75</formula>
    </cfRule>
    <cfRule type="cellIs" dxfId="80" priority="644" stopIfTrue="1" operator="lessThan">
      <formula>3.5</formula>
    </cfRule>
    <cfRule type="cellIs" dxfId="79" priority="645" stopIfTrue="1" operator="between">
      <formula>$E$46</formula>
      <formula>3.5</formula>
    </cfRule>
    <cfRule type="cellIs" dxfId="78" priority="646" stopIfTrue="1" operator="between">
      <formula>4.5</formula>
      <formula>$E$46</formula>
    </cfRule>
    <cfRule type="cellIs" dxfId="77" priority="647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ColWidth="8.85546875" defaultRowHeight="15" x14ac:dyDescent="0.25"/>
  <cols>
    <col min="1" max="1" width="4.7109375" style="7" customWidth="1"/>
    <col min="2" max="2" width="10.7109375" style="7" customWidth="1"/>
    <col min="3" max="3" width="31.7109375" style="7" customWidth="1"/>
    <col min="4" max="8" width="7.7109375" style="8" customWidth="1"/>
    <col min="9" max="9" width="8.7109375" style="8" customWidth="1"/>
    <col min="10" max="10" width="7.85546875" style="7" customWidth="1"/>
    <col min="11" max="11" width="9.7109375" style="7" customWidth="1"/>
    <col min="12" max="16384" width="8.85546875" style="7"/>
  </cols>
  <sheetData>
    <row r="1" spans="1:12" s="4" customFormat="1" ht="15" customHeight="1" x14ac:dyDescent="0.25">
      <c r="A1" s="11"/>
      <c r="B1" s="11"/>
      <c r="C1" s="11"/>
      <c r="D1" s="1022"/>
      <c r="E1" s="1022"/>
      <c r="F1" s="12"/>
      <c r="G1" s="12"/>
      <c r="H1" s="12"/>
      <c r="I1" s="12"/>
      <c r="K1" s="94"/>
      <c r="L1" s="49" t="s">
        <v>123</v>
      </c>
    </row>
    <row r="2" spans="1:12" s="4" customFormat="1" ht="15" customHeight="1" x14ac:dyDescent="0.25">
      <c r="A2" s="11"/>
      <c r="B2" s="11"/>
      <c r="C2" s="1018" t="s">
        <v>122</v>
      </c>
      <c r="D2" s="1018"/>
      <c r="E2" s="13"/>
      <c r="F2" s="12"/>
      <c r="G2" s="12"/>
      <c r="H2" s="12"/>
      <c r="I2" s="47">
        <v>2020</v>
      </c>
      <c r="K2" s="95"/>
      <c r="L2" s="49" t="s">
        <v>124</v>
      </c>
    </row>
    <row r="3" spans="1:12" s="4" customFormat="1" ht="15" customHeight="1" thickBot="1" x14ac:dyDescent="0.3">
      <c r="A3" s="11"/>
      <c r="B3" s="11"/>
      <c r="C3" s="14"/>
      <c r="D3" s="1023"/>
      <c r="E3" s="1023"/>
      <c r="F3" s="12"/>
      <c r="G3" s="12"/>
      <c r="H3" s="12"/>
      <c r="I3" s="12"/>
      <c r="K3" s="96"/>
      <c r="L3" s="49" t="s">
        <v>125</v>
      </c>
    </row>
    <row r="4" spans="1:12" s="4" customFormat="1" ht="15" customHeight="1" x14ac:dyDescent="0.25">
      <c r="A4" s="1007" t="s">
        <v>69</v>
      </c>
      <c r="B4" s="1019" t="s">
        <v>115</v>
      </c>
      <c r="C4" s="1019" t="s">
        <v>110</v>
      </c>
      <c r="D4" s="1014" t="s">
        <v>114</v>
      </c>
      <c r="E4" s="1024" t="s">
        <v>116</v>
      </c>
      <c r="F4" s="1025"/>
      <c r="G4" s="1025"/>
      <c r="H4" s="1026"/>
      <c r="I4" s="1016" t="s">
        <v>134</v>
      </c>
      <c r="K4" s="50"/>
      <c r="L4" s="49" t="s">
        <v>126</v>
      </c>
    </row>
    <row r="5" spans="1:12" s="5" customFormat="1" ht="25.5" customHeight="1" thickBot="1" x14ac:dyDescent="0.25">
      <c r="A5" s="1008"/>
      <c r="B5" s="1020"/>
      <c r="C5" s="1020"/>
      <c r="D5" s="1015"/>
      <c r="E5" s="44">
        <v>2</v>
      </c>
      <c r="F5" s="44">
        <v>3</v>
      </c>
      <c r="G5" s="44">
        <v>4</v>
      </c>
      <c r="H5" s="44">
        <v>5</v>
      </c>
      <c r="I5" s="1017"/>
    </row>
    <row r="6" spans="1:12" s="5" customFormat="1" ht="15" customHeight="1" thickBot="1" x14ac:dyDescent="0.25">
      <c r="A6" s="75"/>
      <c r="B6" s="98"/>
      <c r="C6" s="99" t="s">
        <v>135</v>
      </c>
      <c r="D6" s="100">
        <f>D7+D13+D18+D23+D28+D33+D48</f>
        <v>2279</v>
      </c>
      <c r="E6" s="835">
        <f>AVERAGE(E8:E12,E14:E17,E19:E22,E24:E27,E29:E32,E34:E47,E49:E52)</f>
        <v>8.6082352941176481</v>
      </c>
      <c r="F6" s="835">
        <f t="shared" ref="F6:H6" si="0">AVERAGE(F8:F12,F14:F17,F19:F22,F24:F27,F29:F32,F34:F47,F49:F52)</f>
        <v>31.093076923076914</v>
      </c>
      <c r="G6" s="835">
        <f t="shared" si="0"/>
        <v>40.573076923076933</v>
      </c>
      <c r="H6" s="835">
        <f t="shared" si="0"/>
        <v>23.988235294117651</v>
      </c>
      <c r="I6" s="152">
        <f>(H6*5+G6*4+F6*3+E6*2)/100</f>
        <v>3.9272918552036207</v>
      </c>
    </row>
    <row r="7" spans="1:12" s="5" customFormat="1" ht="15" customHeight="1" thickBot="1" x14ac:dyDescent="0.25">
      <c r="A7" s="101"/>
      <c r="B7" s="102"/>
      <c r="C7" s="102" t="s">
        <v>136</v>
      </c>
      <c r="D7" s="103">
        <f>SUM(D8:D12)</f>
        <v>305</v>
      </c>
      <c r="E7" s="833">
        <f>AVERAGE(E8:E12)</f>
        <v>8.854000000000001</v>
      </c>
      <c r="F7" s="833">
        <f>AVERAGE(F8:F12)</f>
        <v>42.266000000000005</v>
      </c>
      <c r="G7" s="833">
        <f>AVERAGE(G8:G12)</f>
        <v>34.61</v>
      </c>
      <c r="H7" s="833">
        <f>AVERAGE(H8:H12)</f>
        <v>17.84</v>
      </c>
      <c r="I7" s="140">
        <f>AVERAGE(I8:I12)</f>
        <v>3.5430599999999997</v>
      </c>
    </row>
    <row r="8" spans="1:12" s="6" customFormat="1" ht="15" customHeight="1" x14ac:dyDescent="0.25">
      <c r="A8" s="24">
        <v>1</v>
      </c>
      <c r="B8" s="111">
        <v>10086</v>
      </c>
      <c r="C8" s="119" t="s">
        <v>86</v>
      </c>
      <c r="D8" s="836">
        <v>129</v>
      </c>
      <c r="E8" s="834">
        <v>12.4</v>
      </c>
      <c r="F8" s="834">
        <v>30.23</v>
      </c>
      <c r="G8" s="834">
        <v>45.74</v>
      </c>
      <c r="H8" s="834">
        <v>11.63</v>
      </c>
      <c r="I8" s="121">
        <f t="shared" ref="I8:I12" si="1">(H8*5+G8*4+F8*3+E8*2)/100</f>
        <v>3.5660000000000003</v>
      </c>
    </row>
    <row r="9" spans="1:12" s="6" customFormat="1" ht="15" customHeight="1" x14ac:dyDescent="0.25">
      <c r="A9" s="24">
        <v>2</v>
      </c>
      <c r="B9" s="122">
        <v>10004</v>
      </c>
      <c r="C9" s="109" t="s">
        <v>82</v>
      </c>
      <c r="D9" s="836">
        <v>73</v>
      </c>
      <c r="E9" s="834">
        <v>12.33</v>
      </c>
      <c r="F9" s="834">
        <v>36.99</v>
      </c>
      <c r="G9" s="834">
        <v>21.92</v>
      </c>
      <c r="H9" s="834">
        <v>28.77</v>
      </c>
      <c r="I9" s="139">
        <f t="shared" si="1"/>
        <v>3.6716000000000002</v>
      </c>
    </row>
    <row r="10" spans="1:12" s="6" customFormat="1" ht="15" customHeight="1" x14ac:dyDescent="0.25">
      <c r="A10" s="24">
        <v>3</v>
      </c>
      <c r="B10" s="111">
        <v>10001</v>
      </c>
      <c r="C10" s="119" t="s">
        <v>83</v>
      </c>
      <c r="D10" s="836">
        <v>19</v>
      </c>
      <c r="E10" s="834">
        <v>5.26</v>
      </c>
      <c r="F10" s="834">
        <v>63.16</v>
      </c>
      <c r="G10" s="834">
        <v>31.58</v>
      </c>
      <c r="H10" s="837"/>
      <c r="I10" s="121">
        <f t="shared" si="1"/>
        <v>3.2631999999999994</v>
      </c>
    </row>
    <row r="11" spans="1:12" s="6" customFormat="1" ht="15" customHeight="1" x14ac:dyDescent="0.25">
      <c r="A11" s="24">
        <v>4</v>
      </c>
      <c r="B11" s="111">
        <v>10190</v>
      </c>
      <c r="C11" s="119" t="s">
        <v>87</v>
      </c>
      <c r="D11" s="836">
        <v>42</v>
      </c>
      <c r="E11" s="834">
        <v>2.38</v>
      </c>
      <c r="F11" s="834">
        <v>45.24</v>
      </c>
      <c r="G11" s="834">
        <v>35.71</v>
      </c>
      <c r="H11" s="834">
        <v>16.670000000000002</v>
      </c>
      <c r="I11" s="121">
        <f t="shared" si="1"/>
        <v>3.6666999999999996</v>
      </c>
    </row>
    <row r="12" spans="1:12" s="6" customFormat="1" ht="15" customHeight="1" thickBot="1" x14ac:dyDescent="0.3">
      <c r="A12" s="25">
        <v>5</v>
      </c>
      <c r="B12" s="122">
        <v>10320</v>
      </c>
      <c r="C12" s="109" t="s">
        <v>142</v>
      </c>
      <c r="D12" s="836">
        <v>42</v>
      </c>
      <c r="E12" s="834">
        <v>11.9</v>
      </c>
      <c r="F12" s="834">
        <v>35.71</v>
      </c>
      <c r="G12" s="834">
        <v>38.1</v>
      </c>
      <c r="H12" s="834">
        <v>14.29</v>
      </c>
      <c r="I12" s="139">
        <f t="shared" si="1"/>
        <v>3.5478000000000005</v>
      </c>
    </row>
    <row r="13" spans="1:12" s="6" customFormat="1" ht="15" customHeight="1" thickBot="1" x14ac:dyDescent="0.25">
      <c r="A13" s="101"/>
      <c r="B13" s="104"/>
      <c r="C13" s="104" t="s">
        <v>137</v>
      </c>
      <c r="D13" s="104">
        <f>SUM(D14:D17)</f>
        <v>106</v>
      </c>
      <c r="E13" s="381">
        <f>AVERAGE(E14:E17)</f>
        <v>10.156666666666666</v>
      </c>
      <c r="F13" s="381">
        <f>AVERAGE(F14:F17)</f>
        <v>25.125</v>
      </c>
      <c r="G13" s="381">
        <f>AVERAGE(G14:G17)</f>
        <v>44.544999999999995</v>
      </c>
      <c r="H13" s="381">
        <f>AVERAGE(H14:H17)</f>
        <v>22.712500000000002</v>
      </c>
      <c r="I13" s="141">
        <f>AVERAGE(I14:I17)</f>
        <v>3.8235250000000001</v>
      </c>
    </row>
    <row r="14" spans="1:12" s="6" customFormat="1" ht="15" customHeight="1" x14ac:dyDescent="0.25">
      <c r="A14" s="24">
        <v>1</v>
      </c>
      <c r="B14" s="111">
        <v>20060</v>
      </c>
      <c r="C14" s="126" t="s">
        <v>64</v>
      </c>
      <c r="D14" s="843">
        <v>22</v>
      </c>
      <c r="E14" s="842">
        <v>4.55</v>
      </c>
      <c r="F14" s="842">
        <v>0</v>
      </c>
      <c r="G14" s="842">
        <v>72.73</v>
      </c>
      <c r="H14" s="842">
        <v>22.73</v>
      </c>
      <c r="I14" s="121">
        <f t="shared" ref="I14:I17" si="2">(H14*5+G14*4+F14*3+E14*2)/100</f>
        <v>4.1367000000000012</v>
      </c>
    </row>
    <row r="15" spans="1:12" s="6" customFormat="1" ht="15" customHeight="1" x14ac:dyDescent="0.25">
      <c r="A15" s="24">
        <v>2</v>
      </c>
      <c r="B15" s="111">
        <v>20400</v>
      </c>
      <c r="C15" s="127" t="s">
        <v>65</v>
      </c>
      <c r="D15" s="843">
        <v>20</v>
      </c>
      <c r="E15" s="842"/>
      <c r="F15" s="842">
        <v>20</v>
      </c>
      <c r="G15" s="842">
        <v>40</v>
      </c>
      <c r="H15" s="842">
        <v>40</v>
      </c>
      <c r="I15" s="121">
        <f t="shared" si="2"/>
        <v>4.2</v>
      </c>
    </row>
    <row r="16" spans="1:12" s="6" customFormat="1" ht="15" customHeight="1" x14ac:dyDescent="0.25">
      <c r="A16" s="24">
        <v>3</v>
      </c>
      <c r="B16" s="111">
        <v>20080</v>
      </c>
      <c r="C16" s="458" t="s">
        <v>106</v>
      </c>
      <c r="D16" s="843">
        <v>43</v>
      </c>
      <c r="E16" s="842">
        <v>11.63</v>
      </c>
      <c r="F16" s="842">
        <v>18.600000000000001</v>
      </c>
      <c r="G16" s="842">
        <v>51.16</v>
      </c>
      <c r="H16" s="842">
        <v>18.600000000000001</v>
      </c>
      <c r="I16" s="121">
        <f t="shared" si="2"/>
        <v>3.7669999999999999</v>
      </c>
    </row>
    <row r="17" spans="1:9" s="6" customFormat="1" ht="15" customHeight="1" thickBot="1" x14ac:dyDescent="0.3">
      <c r="A17" s="24">
        <v>4</v>
      </c>
      <c r="B17" s="459">
        <v>20550</v>
      </c>
      <c r="C17" s="458" t="s">
        <v>58</v>
      </c>
      <c r="D17" s="843">
        <v>21</v>
      </c>
      <c r="E17" s="842">
        <v>14.29</v>
      </c>
      <c r="F17" s="842">
        <v>61.9</v>
      </c>
      <c r="G17" s="842">
        <v>14.29</v>
      </c>
      <c r="H17" s="842">
        <v>9.52</v>
      </c>
      <c r="I17" s="121">
        <f t="shared" si="2"/>
        <v>3.1903999999999995</v>
      </c>
    </row>
    <row r="18" spans="1:9" s="6" customFormat="1" ht="15" customHeight="1" thickBot="1" x14ac:dyDescent="0.25">
      <c r="A18" s="101"/>
      <c r="B18" s="105"/>
      <c r="C18" s="106" t="s">
        <v>138</v>
      </c>
      <c r="D18" s="107">
        <f>SUM(D19:D22)</f>
        <v>303</v>
      </c>
      <c r="E18" s="832">
        <f>AVERAGE(E19:E22)</f>
        <v>5.81</v>
      </c>
      <c r="F18" s="832">
        <f>AVERAGE(F19:F22)</f>
        <v>30.924999999999997</v>
      </c>
      <c r="G18" s="832">
        <f>AVERAGE(G19:G22)</f>
        <v>40.712499999999999</v>
      </c>
      <c r="H18" s="832">
        <f>AVERAGE(H19:H22)</f>
        <v>24.004999999999999</v>
      </c>
      <c r="I18" s="108">
        <f>AVERAGE(I19:I22)</f>
        <v>3.8436500000000002</v>
      </c>
    </row>
    <row r="19" spans="1:9" ht="15" customHeight="1" x14ac:dyDescent="0.25">
      <c r="A19" s="21">
        <v>1</v>
      </c>
      <c r="B19" s="114">
        <v>30070</v>
      </c>
      <c r="C19" s="115" t="s">
        <v>89</v>
      </c>
      <c r="D19" s="854">
        <v>109</v>
      </c>
      <c r="E19" s="852">
        <v>8.26</v>
      </c>
      <c r="F19" s="852">
        <v>32.11</v>
      </c>
      <c r="G19" s="852">
        <v>40.369999999999997</v>
      </c>
      <c r="H19" s="852">
        <v>19.27</v>
      </c>
      <c r="I19" s="117">
        <f t="shared" ref="I19:I22" si="3">(H19*5+G19*4+F19*3+E19*2)/100</f>
        <v>3.7067999999999994</v>
      </c>
    </row>
    <row r="20" spans="1:9" ht="15" customHeight="1" x14ac:dyDescent="0.25">
      <c r="A20" s="24">
        <v>2</v>
      </c>
      <c r="B20" s="111">
        <v>30030</v>
      </c>
      <c r="C20" s="119" t="s">
        <v>80</v>
      </c>
      <c r="D20" s="849">
        <v>42</v>
      </c>
      <c r="E20" s="848"/>
      <c r="F20" s="848">
        <v>7.14</v>
      </c>
      <c r="G20" s="848">
        <v>42.86</v>
      </c>
      <c r="H20" s="848">
        <v>50</v>
      </c>
      <c r="I20" s="121">
        <f t="shared" si="3"/>
        <v>4.4286000000000003</v>
      </c>
    </row>
    <row r="21" spans="1:9" ht="15" customHeight="1" x14ac:dyDescent="0.25">
      <c r="A21" s="24">
        <v>3</v>
      </c>
      <c r="B21" s="111">
        <v>31000</v>
      </c>
      <c r="C21" s="119" t="s">
        <v>79</v>
      </c>
      <c r="D21" s="849">
        <v>84</v>
      </c>
      <c r="E21" s="848">
        <v>4.76</v>
      </c>
      <c r="F21" s="848">
        <v>28.57</v>
      </c>
      <c r="G21" s="848">
        <v>42.86</v>
      </c>
      <c r="H21" s="848">
        <v>23.81</v>
      </c>
      <c r="I21" s="121">
        <f t="shared" si="3"/>
        <v>3.8572000000000002</v>
      </c>
    </row>
    <row r="22" spans="1:9" ht="15" customHeight="1" thickBot="1" x14ac:dyDescent="0.3">
      <c r="A22" s="26">
        <v>4</v>
      </c>
      <c r="B22" s="129">
        <v>30160</v>
      </c>
      <c r="C22" s="131" t="s">
        <v>48</v>
      </c>
      <c r="D22" s="855">
        <v>68</v>
      </c>
      <c r="E22" s="853">
        <v>4.41</v>
      </c>
      <c r="F22" s="853">
        <v>55.88</v>
      </c>
      <c r="G22" s="853">
        <v>36.76</v>
      </c>
      <c r="H22" s="853">
        <v>2.94</v>
      </c>
      <c r="I22" s="136">
        <f t="shared" si="3"/>
        <v>3.3819999999999997</v>
      </c>
    </row>
    <row r="23" spans="1:9" ht="15" customHeight="1" thickBot="1" x14ac:dyDescent="0.3">
      <c r="A23" s="847"/>
      <c r="B23" s="105"/>
      <c r="C23" s="144" t="s">
        <v>139</v>
      </c>
      <c r="D23" s="107">
        <f>SUM(D24:D27)</f>
        <v>223</v>
      </c>
      <c r="E23" s="832">
        <f>AVERAGE(E24:E27)</f>
        <v>4.9174999999999995</v>
      </c>
      <c r="F23" s="832">
        <f>AVERAGE(F24:F27)</f>
        <v>32.4925</v>
      </c>
      <c r="G23" s="832">
        <f>AVERAGE(G24:G27)</f>
        <v>40.47</v>
      </c>
      <c r="H23" s="832">
        <f>AVERAGE(H24:H27)</f>
        <v>29.486666666666668</v>
      </c>
      <c r="I23" s="108">
        <f>AVERAGE(I24:I27)</f>
        <v>3.7976749999999999</v>
      </c>
    </row>
    <row r="24" spans="1:9" ht="15" customHeight="1" x14ac:dyDescent="0.25">
      <c r="A24" s="146">
        <v>1</v>
      </c>
      <c r="B24" s="123">
        <v>40031</v>
      </c>
      <c r="C24" s="125" t="s">
        <v>41</v>
      </c>
      <c r="D24" s="850">
        <v>75</v>
      </c>
      <c r="E24" s="851">
        <v>4</v>
      </c>
      <c r="F24" s="851">
        <v>33.33</v>
      </c>
      <c r="G24" s="851">
        <v>37.33</v>
      </c>
      <c r="H24" s="851">
        <v>25.33</v>
      </c>
      <c r="I24" s="143">
        <f t="shared" ref="I24:I27" si="4">(H24*5+G24*4+F24*3+E24*2)/100</f>
        <v>3.8395999999999999</v>
      </c>
    </row>
    <row r="25" spans="1:9" ht="15" customHeight="1" x14ac:dyDescent="0.25">
      <c r="A25" s="24">
        <v>2</v>
      </c>
      <c r="B25" s="111">
        <v>40210</v>
      </c>
      <c r="C25" s="119" t="s">
        <v>90</v>
      </c>
      <c r="D25" s="845">
        <v>40</v>
      </c>
      <c r="E25" s="844">
        <v>5</v>
      </c>
      <c r="F25" s="844">
        <v>17.5</v>
      </c>
      <c r="G25" s="844">
        <v>50</v>
      </c>
      <c r="H25" s="844">
        <v>27.5</v>
      </c>
      <c r="I25" s="142">
        <f t="shared" si="4"/>
        <v>4</v>
      </c>
    </row>
    <row r="26" spans="1:9" ht="15" customHeight="1" x14ac:dyDescent="0.25">
      <c r="A26" s="24">
        <v>3</v>
      </c>
      <c r="B26" s="111">
        <v>40300</v>
      </c>
      <c r="C26" s="119" t="s">
        <v>74</v>
      </c>
      <c r="D26" s="845">
        <v>21</v>
      </c>
      <c r="E26" s="844">
        <v>9.52</v>
      </c>
      <c r="F26" s="844">
        <v>61.9</v>
      </c>
      <c r="G26" s="844">
        <v>28.57</v>
      </c>
      <c r="H26" s="846"/>
      <c r="I26" s="142">
        <f t="shared" si="4"/>
        <v>3.1902000000000004</v>
      </c>
    </row>
    <row r="27" spans="1:9" ht="15" customHeight="1" thickBot="1" x14ac:dyDescent="0.3">
      <c r="A27" s="24">
        <v>4</v>
      </c>
      <c r="B27" s="111">
        <v>40990</v>
      </c>
      <c r="C27" s="119" t="s">
        <v>40</v>
      </c>
      <c r="D27" s="849">
        <v>87</v>
      </c>
      <c r="E27" s="848">
        <v>1.1499999999999999</v>
      </c>
      <c r="F27" s="848">
        <v>17.239999999999998</v>
      </c>
      <c r="G27" s="848">
        <v>45.98</v>
      </c>
      <c r="H27" s="848">
        <v>35.630000000000003</v>
      </c>
      <c r="I27" s="142">
        <f t="shared" si="4"/>
        <v>4.1608999999999998</v>
      </c>
    </row>
    <row r="28" spans="1:9" ht="15" customHeight="1" thickBot="1" x14ac:dyDescent="0.3">
      <c r="A28" s="101"/>
      <c r="B28" s="105"/>
      <c r="C28" s="144" t="s">
        <v>140</v>
      </c>
      <c r="D28" s="107">
        <f>SUM(D29:D32)</f>
        <v>294</v>
      </c>
      <c r="E28" s="832">
        <f>AVERAGE(E29:E32)</f>
        <v>9.3849999999999998</v>
      </c>
      <c r="F28" s="832">
        <f>AVERAGE(F29:F32)</f>
        <v>30.425000000000001</v>
      </c>
      <c r="G28" s="832">
        <f>AVERAGE(G29:G32)</f>
        <v>42.787499999999994</v>
      </c>
      <c r="H28" s="832">
        <f>AVERAGE(H29:H32)</f>
        <v>18.217499999999998</v>
      </c>
      <c r="I28" s="145">
        <f>AVERAGE(I29:I32)</f>
        <v>3.7228250000000003</v>
      </c>
    </row>
    <row r="29" spans="1:9" ht="15" customHeight="1" x14ac:dyDescent="0.25">
      <c r="A29" s="22">
        <v>1</v>
      </c>
      <c r="B29" s="111">
        <v>50003</v>
      </c>
      <c r="C29" s="113" t="s">
        <v>111</v>
      </c>
      <c r="D29" s="857">
        <v>75</v>
      </c>
      <c r="E29" s="856">
        <v>5.33</v>
      </c>
      <c r="F29" s="856">
        <v>36</v>
      </c>
      <c r="G29" s="856">
        <v>34.67</v>
      </c>
      <c r="H29" s="856">
        <v>24</v>
      </c>
      <c r="I29" s="121">
        <f t="shared" ref="I29:I32" si="5">(H29*5+G29*4+F29*3+E29*2)/100</f>
        <v>3.7734000000000005</v>
      </c>
    </row>
    <row r="30" spans="1:9" ht="15" customHeight="1" x14ac:dyDescent="0.25">
      <c r="A30" s="24">
        <v>2</v>
      </c>
      <c r="B30" s="111">
        <v>50230</v>
      </c>
      <c r="C30" s="113" t="s">
        <v>30</v>
      </c>
      <c r="D30" s="859">
        <v>63</v>
      </c>
      <c r="E30" s="858">
        <v>9.52</v>
      </c>
      <c r="F30" s="858">
        <v>23.81</v>
      </c>
      <c r="G30" s="858">
        <v>47.62</v>
      </c>
      <c r="H30" s="858">
        <v>19.05</v>
      </c>
      <c r="I30" s="121">
        <f t="shared" si="5"/>
        <v>3.7620000000000005</v>
      </c>
    </row>
    <row r="31" spans="1:9" ht="15" customHeight="1" x14ac:dyDescent="0.25">
      <c r="A31" s="24">
        <v>3</v>
      </c>
      <c r="B31" s="111">
        <v>50450</v>
      </c>
      <c r="C31" s="113" t="s">
        <v>99</v>
      </c>
      <c r="D31" s="861">
        <v>92</v>
      </c>
      <c r="E31" s="862">
        <v>19.559999999999999</v>
      </c>
      <c r="F31" s="860">
        <v>47.83</v>
      </c>
      <c r="G31" s="860">
        <v>32.61</v>
      </c>
      <c r="H31" s="860">
        <v>3.26</v>
      </c>
      <c r="I31" s="121">
        <f t="shared" si="5"/>
        <v>3.2935000000000003</v>
      </c>
    </row>
    <row r="32" spans="1:9" ht="15" customHeight="1" thickBot="1" x14ac:dyDescent="0.3">
      <c r="A32" s="24">
        <v>4</v>
      </c>
      <c r="B32" s="111">
        <v>50001</v>
      </c>
      <c r="C32" s="113" t="s">
        <v>96</v>
      </c>
      <c r="D32" s="863">
        <v>64</v>
      </c>
      <c r="E32" s="862">
        <v>3.13</v>
      </c>
      <c r="F32" s="862">
        <v>14.06</v>
      </c>
      <c r="G32" s="862">
        <v>56.25</v>
      </c>
      <c r="H32" s="862">
        <v>26.56</v>
      </c>
      <c r="I32" s="121">
        <f t="shared" si="5"/>
        <v>4.0623999999999993</v>
      </c>
    </row>
    <row r="33" spans="1:9" ht="15" customHeight="1" thickBot="1" x14ac:dyDescent="0.3">
      <c r="A33" s="101"/>
      <c r="B33" s="105"/>
      <c r="C33" s="149" t="s">
        <v>150</v>
      </c>
      <c r="D33" s="107">
        <f>SUM(D34:D47)</f>
        <v>861</v>
      </c>
      <c r="E33" s="832">
        <f t="shared" ref="E33:H33" si="6">AVERAGE(E34:E47)</f>
        <v>10.132727272727273</v>
      </c>
      <c r="F33" s="832">
        <f t="shared" si="6"/>
        <v>29.440714285714286</v>
      </c>
      <c r="G33" s="832">
        <f t="shared" si="6"/>
        <v>41.435714285714276</v>
      </c>
      <c r="H33" s="832">
        <f t="shared" si="6"/>
        <v>24.689166666666665</v>
      </c>
      <c r="I33" s="108">
        <f>AVERAGE(I34:I47)</f>
        <v>3.7579857142857143</v>
      </c>
    </row>
    <row r="34" spans="1:9" ht="15" customHeight="1" x14ac:dyDescent="0.25">
      <c r="A34" s="872">
        <v>1</v>
      </c>
      <c r="B34" s="123">
        <v>60010</v>
      </c>
      <c r="C34" s="148" t="s">
        <v>7</v>
      </c>
      <c r="D34" s="865">
        <v>71</v>
      </c>
      <c r="E34" s="864">
        <v>5.63</v>
      </c>
      <c r="F34" s="864">
        <v>40.85</v>
      </c>
      <c r="G34" s="864">
        <v>39.44</v>
      </c>
      <c r="H34" s="864">
        <v>14.08</v>
      </c>
      <c r="I34" s="138">
        <f t="shared" ref="I34:I47" si="7">(H34*5+G34*4+F34*3+E34*2)/100</f>
        <v>3.6197000000000004</v>
      </c>
    </row>
    <row r="35" spans="1:9" ht="15" customHeight="1" x14ac:dyDescent="0.25">
      <c r="A35" s="871">
        <v>2</v>
      </c>
      <c r="B35" s="111">
        <v>60560</v>
      </c>
      <c r="C35" s="113" t="s">
        <v>23</v>
      </c>
      <c r="D35" s="867">
        <v>34</v>
      </c>
      <c r="E35" s="866"/>
      <c r="F35" s="866">
        <v>29.41</v>
      </c>
      <c r="G35" s="866">
        <v>38.24</v>
      </c>
      <c r="H35" s="866">
        <v>32.35</v>
      </c>
      <c r="I35" s="121">
        <f t="shared" si="7"/>
        <v>4.0294000000000008</v>
      </c>
    </row>
    <row r="36" spans="1:9" ht="15" customHeight="1" x14ac:dyDescent="0.25">
      <c r="A36" s="871">
        <v>3</v>
      </c>
      <c r="B36" s="111">
        <v>60001</v>
      </c>
      <c r="C36" s="113" t="s">
        <v>5</v>
      </c>
      <c r="D36" s="867">
        <v>23</v>
      </c>
      <c r="E36" s="866"/>
      <c r="F36" s="866">
        <v>30.43</v>
      </c>
      <c r="G36" s="866">
        <v>34.78</v>
      </c>
      <c r="H36" s="866">
        <v>34.78</v>
      </c>
      <c r="I36" s="121">
        <f t="shared" si="7"/>
        <v>4.043099999999999</v>
      </c>
    </row>
    <row r="37" spans="1:9" ht="15" customHeight="1" x14ac:dyDescent="0.25">
      <c r="A37" s="871">
        <v>4</v>
      </c>
      <c r="B37" s="111">
        <v>60701</v>
      </c>
      <c r="C37" s="113" t="s">
        <v>1</v>
      </c>
      <c r="D37" s="867">
        <v>46</v>
      </c>
      <c r="E37" s="866">
        <v>21.74</v>
      </c>
      <c r="F37" s="866">
        <v>43.48</v>
      </c>
      <c r="G37" s="866">
        <v>34.78</v>
      </c>
      <c r="H37" s="868"/>
      <c r="I37" s="121">
        <f t="shared" si="7"/>
        <v>3.1304000000000003</v>
      </c>
    </row>
    <row r="38" spans="1:9" ht="15" customHeight="1" x14ac:dyDescent="0.25">
      <c r="A38" s="871">
        <v>5</v>
      </c>
      <c r="B38" s="111">
        <v>60850</v>
      </c>
      <c r="C38" s="113" t="s">
        <v>20</v>
      </c>
      <c r="D38" s="867">
        <v>24</v>
      </c>
      <c r="E38" s="866">
        <v>12.5</v>
      </c>
      <c r="F38" s="866">
        <v>45.83</v>
      </c>
      <c r="G38" s="866">
        <v>37.5</v>
      </c>
      <c r="H38" s="866">
        <v>4.17</v>
      </c>
      <c r="I38" s="121">
        <f t="shared" si="7"/>
        <v>3.3334000000000001</v>
      </c>
    </row>
    <row r="39" spans="1:9" ht="15" customHeight="1" x14ac:dyDescent="0.25">
      <c r="A39" s="871">
        <v>6</v>
      </c>
      <c r="B39" s="111">
        <v>60980</v>
      </c>
      <c r="C39" s="113" t="s">
        <v>6</v>
      </c>
      <c r="D39" s="867">
        <v>66</v>
      </c>
      <c r="E39" s="866">
        <v>6.06</v>
      </c>
      <c r="F39" s="866">
        <v>31.82</v>
      </c>
      <c r="G39" s="866">
        <v>45.45</v>
      </c>
      <c r="H39" s="866">
        <v>16.670000000000002</v>
      </c>
      <c r="I39" s="121">
        <f t="shared" si="7"/>
        <v>3.7273000000000001</v>
      </c>
    </row>
    <row r="40" spans="1:9" ht="15" customHeight="1" x14ac:dyDescent="0.25">
      <c r="A40" s="871">
        <v>7</v>
      </c>
      <c r="B40" s="111">
        <v>61080</v>
      </c>
      <c r="C40" s="113" t="s">
        <v>13</v>
      </c>
      <c r="D40" s="867">
        <v>82</v>
      </c>
      <c r="E40" s="866">
        <v>14.63</v>
      </c>
      <c r="F40" s="866">
        <v>24.39</v>
      </c>
      <c r="G40" s="866">
        <v>34.15</v>
      </c>
      <c r="H40" s="866">
        <v>26.83</v>
      </c>
      <c r="I40" s="121">
        <f t="shared" si="7"/>
        <v>3.7318000000000002</v>
      </c>
    </row>
    <row r="41" spans="1:9" ht="15" customHeight="1" x14ac:dyDescent="0.25">
      <c r="A41" s="871">
        <v>8</v>
      </c>
      <c r="B41" s="111">
        <v>61430</v>
      </c>
      <c r="C41" s="113" t="s">
        <v>151</v>
      </c>
      <c r="D41" s="870">
        <v>158</v>
      </c>
      <c r="E41" s="869">
        <v>2.5299999999999998</v>
      </c>
      <c r="F41" s="869">
        <v>24.68</v>
      </c>
      <c r="G41" s="869">
        <v>55.7</v>
      </c>
      <c r="H41" s="869">
        <v>17.09</v>
      </c>
      <c r="I41" s="121">
        <f t="shared" si="7"/>
        <v>3.8734999999999995</v>
      </c>
    </row>
    <row r="42" spans="1:9" ht="15" customHeight="1" x14ac:dyDescent="0.25">
      <c r="A42" s="871">
        <v>9</v>
      </c>
      <c r="B42" s="111">
        <v>61450</v>
      </c>
      <c r="C42" s="113" t="s">
        <v>152</v>
      </c>
      <c r="D42" s="870">
        <v>46</v>
      </c>
      <c r="E42" s="869">
        <v>6.52</v>
      </c>
      <c r="F42" s="869">
        <v>28.26</v>
      </c>
      <c r="G42" s="869">
        <v>50</v>
      </c>
      <c r="H42" s="869">
        <v>15.22</v>
      </c>
      <c r="I42" s="121">
        <f t="shared" si="7"/>
        <v>3.7392000000000003</v>
      </c>
    </row>
    <row r="43" spans="1:9" ht="15" customHeight="1" x14ac:dyDescent="0.25">
      <c r="A43" s="871">
        <v>10</v>
      </c>
      <c r="B43" s="111">
        <v>61490</v>
      </c>
      <c r="C43" s="113" t="s">
        <v>153</v>
      </c>
      <c r="D43" s="870">
        <v>22</v>
      </c>
      <c r="E43" s="869">
        <v>4.55</v>
      </c>
      <c r="F43" s="869">
        <v>36.36</v>
      </c>
      <c r="G43" s="869">
        <v>27.27</v>
      </c>
      <c r="H43" s="869">
        <v>31.82</v>
      </c>
      <c r="I43" s="121">
        <f t="shared" si="7"/>
        <v>3.8635999999999999</v>
      </c>
    </row>
    <row r="44" spans="1:9" ht="15" customHeight="1" x14ac:dyDescent="0.25">
      <c r="A44" s="871">
        <v>11</v>
      </c>
      <c r="B44" s="111">
        <v>61510</v>
      </c>
      <c r="C44" s="113" t="s">
        <v>16</v>
      </c>
      <c r="D44" s="870">
        <v>93</v>
      </c>
      <c r="E44" s="869"/>
      <c r="F44" s="869">
        <v>13.98</v>
      </c>
      <c r="G44" s="869">
        <v>65.59</v>
      </c>
      <c r="H44" s="869">
        <v>20.43</v>
      </c>
      <c r="I44" s="121">
        <f t="shared" si="7"/>
        <v>4.0644999999999998</v>
      </c>
    </row>
    <row r="45" spans="1:9" ht="15" customHeight="1" x14ac:dyDescent="0.25">
      <c r="A45" s="24">
        <v>13</v>
      </c>
      <c r="B45" s="111">
        <v>61520</v>
      </c>
      <c r="C45" s="113" t="s">
        <v>155</v>
      </c>
      <c r="D45" s="870">
        <v>26</v>
      </c>
      <c r="E45" s="869">
        <v>3.85</v>
      </c>
      <c r="F45" s="869">
        <v>0</v>
      </c>
      <c r="G45" s="869">
        <v>57.69</v>
      </c>
      <c r="H45" s="869">
        <v>38.46</v>
      </c>
      <c r="I45" s="121">
        <f t="shared" si="7"/>
        <v>4.3075999999999999</v>
      </c>
    </row>
    <row r="46" spans="1:9" ht="15" customHeight="1" x14ac:dyDescent="0.25">
      <c r="A46" s="22">
        <v>14</v>
      </c>
      <c r="B46" s="111">
        <v>61540</v>
      </c>
      <c r="C46" s="113" t="s">
        <v>161</v>
      </c>
      <c r="D46" s="870">
        <v>142</v>
      </c>
      <c r="E46" s="869">
        <v>8.4499999999999993</v>
      </c>
      <c r="F46" s="869">
        <v>12.68</v>
      </c>
      <c r="G46" s="869">
        <v>34.51</v>
      </c>
      <c r="H46" s="869">
        <v>44.37</v>
      </c>
      <c r="I46" s="121">
        <f t="shared" si="7"/>
        <v>4.1482999999999999</v>
      </c>
    </row>
    <row r="47" spans="1:9" ht="15" customHeight="1" thickBot="1" x14ac:dyDescent="0.3">
      <c r="A47" s="25">
        <v>15</v>
      </c>
      <c r="B47" s="838">
        <v>61570</v>
      </c>
      <c r="C47" s="839" t="s">
        <v>164</v>
      </c>
      <c r="D47" s="874">
        <v>28</v>
      </c>
      <c r="E47" s="831">
        <v>25</v>
      </c>
      <c r="F47" s="831">
        <v>50</v>
      </c>
      <c r="G47" s="831">
        <v>25</v>
      </c>
      <c r="H47" s="828"/>
      <c r="I47" s="840">
        <f t="shared" si="7"/>
        <v>3</v>
      </c>
    </row>
    <row r="48" spans="1:9" ht="15" customHeight="1" thickBot="1" x14ac:dyDescent="0.3">
      <c r="A48" s="873"/>
      <c r="B48" s="105"/>
      <c r="C48" s="149" t="s">
        <v>141</v>
      </c>
      <c r="D48" s="107">
        <f>SUM(D49:D52)</f>
        <v>187</v>
      </c>
      <c r="E48" s="832">
        <f>AVERAGE(E49:E52)</f>
        <v>7.9600000000000009</v>
      </c>
      <c r="F48" s="832">
        <f>AVERAGE(F49:F52)</f>
        <v>28.315000000000001</v>
      </c>
      <c r="G48" s="832">
        <f>AVERAGE(G49:G52)</f>
        <v>38.784999999999997</v>
      </c>
      <c r="H48" s="832">
        <f>AVERAGE(H49:H52)</f>
        <v>33.256666666666668</v>
      </c>
      <c r="I48" s="108">
        <f>AVERAGE(I49:I52)</f>
        <v>3.807175</v>
      </c>
    </row>
    <row r="49" spans="1:10" ht="15" customHeight="1" x14ac:dyDescent="0.25">
      <c r="A49" s="24">
        <v>1</v>
      </c>
      <c r="B49" s="123">
        <v>70021</v>
      </c>
      <c r="C49" s="125" t="s">
        <v>101</v>
      </c>
      <c r="D49" s="875">
        <v>62</v>
      </c>
      <c r="E49" s="876">
        <v>9.68</v>
      </c>
      <c r="F49" s="876">
        <v>11.29</v>
      </c>
      <c r="G49" s="876">
        <v>24.19</v>
      </c>
      <c r="H49" s="876">
        <v>54.84</v>
      </c>
      <c r="I49" s="138">
        <f t="shared" ref="I49:I52" si="8">(H49*5+G49*4+F49*3+E49*2)/100</f>
        <v>4.2419000000000002</v>
      </c>
    </row>
    <row r="50" spans="1:10" ht="15" customHeight="1" x14ac:dyDescent="0.25">
      <c r="A50" s="24">
        <v>2</v>
      </c>
      <c r="B50" s="111">
        <v>70270</v>
      </c>
      <c r="C50" s="119" t="s">
        <v>103</v>
      </c>
      <c r="D50" s="879">
        <v>40</v>
      </c>
      <c r="E50" s="878">
        <v>2.5</v>
      </c>
      <c r="F50" s="878">
        <v>12.5</v>
      </c>
      <c r="G50" s="878">
        <v>55</v>
      </c>
      <c r="H50" s="878">
        <v>30</v>
      </c>
      <c r="I50" s="121">
        <f t="shared" si="8"/>
        <v>4.125</v>
      </c>
    </row>
    <row r="51" spans="1:10" ht="15" customHeight="1" x14ac:dyDescent="0.25">
      <c r="A51" s="24">
        <v>7</v>
      </c>
      <c r="B51" s="111">
        <v>70510</v>
      </c>
      <c r="C51" s="127" t="s">
        <v>70</v>
      </c>
      <c r="D51" s="879">
        <v>18</v>
      </c>
      <c r="E51" s="878">
        <v>16.670000000000002</v>
      </c>
      <c r="F51" s="878">
        <v>61.11</v>
      </c>
      <c r="G51" s="878">
        <v>22.22</v>
      </c>
      <c r="H51" s="882"/>
      <c r="I51" s="121">
        <f t="shared" si="8"/>
        <v>3.0554999999999994</v>
      </c>
      <c r="J51" s="4"/>
    </row>
    <row r="52" spans="1:10" ht="15" customHeight="1" thickBot="1" x14ac:dyDescent="0.3">
      <c r="A52" s="23">
        <v>9</v>
      </c>
      <c r="B52" s="129">
        <v>10890</v>
      </c>
      <c r="C52" s="827" t="s">
        <v>163</v>
      </c>
      <c r="D52" s="881">
        <v>67</v>
      </c>
      <c r="E52" s="880">
        <v>2.99</v>
      </c>
      <c r="F52" s="880">
        <v>28.36</v>
      </c>
      <c r="G52" s="880">
        <v>53.73</v>
      </c>
      <c r="H52" s="880">
        <v>14.93</v>
      </c>
      <c r="I52" s="136">
        <f t="shared" si="8"/>
        <v>3.8062999999999998</v>
      </c>
      <c r="J52" s="4"/>
    </row>
    <row r="53" spans="1:10" ht="15" customHeight="1" x14ac:dyDescent="0.25">
      <c r="A53" s="48"/>
      <c r="B53" s="18"/>
      <c r="C53" s="10"/>
      <c r="D53" s="1021" t="s">
        <v>104</v>
      </c>
      <c r="E53" s="1021"/>
      <c r="F53" s="1021"/>
      <c r="G53" s="1021"/>
      <c r="H53" s="1021"/>
      <c r="I53" s="97">
        <f>AVERAGE(I8:I12,I14:I17,I19:I22,I24:I27,I29:I32,I34:I47,I49:I52)</f>
        <v>3.7514487179487159</v>
      </c>
    </row>
    <row r="54" spans="1:10" ht="15" customHeight="1" x14ac:dyDescent="0.25">
      <c r="A54" s="48"/>
      <c r="B54" s="18"/>
      <c r="C54" s="18"/>
      <c r="D54" s="19"/>
      <c r="E54" s="19"/>
      <c r="F54" s="19"/>
      <c r="G54" s="19"/>
      <c r="H54" s="19"/>
      <c r="I54" s="19"/>
    </row>
    <row r="55" spans="1:10" ht="15" customHeight="1" x14ac:dyDescent="0.25">
      <c r="A55" s="11"/>
      <c r="B55" s="18"/>
      <c r="C55" s="18"/>
      <c r="D55" s="19"/>
      <c r="E55" s="19"/>
      <c r="F55" s="19"/>
      <c r="G55" s="19"/>
      <c r="H55" s="19"/>
      <c r="I55" s="19"/>
    </row>
    <row r="56" spans="1:10" ht="15" customHeight="1" x14ac:dyDescent="0.25">
      <c r="A56" s="18"/>
      <c r="B56" s="18"/>
      <c r="C56" s="18"/>
      <c r="D56" s="19"/>
      <c r="E56" s="19"/>
      <c r="F56" s="19"/>
      <c r="G56" s="19"/>
      <c r="H56" s="19"/>
      <c r="I56" s="19"/>
    </row>
    <row r="57" spans="1:10" ht="15" customHeight="1" x14ac:dyDescent="0.25">
      <c r="A57" s="18"/>
      <c r="B57" s="18"/>
      <c r="C57" s="18"/>
      <c r="D57" s="19"/>
      <c r="E57" s="19"/>
      <c r="F57" s="19"/>
      <c r="G57" s="19"/>
      <c r="H57" s="19"/>
      <c r="I57" s="19"/>
    </row>
    <row r="62" spans="1:10" ht="12" customHeight="1" x14ac:dyDescent="0.25"/>
  </sheetData>
  <mergeCells count="10">
    <mergeCell ref="A4:A5"/>
    <mergeCell ref="B4:B5"/>
    <mergeCell ref="C4:C5"/>
    <mergeCell ref="D4:D5"/>
    <mergeCell ref="E4:H4"/>
    <mergeCell ref="I4:I5"/>
    <mergeCell ref="D53:H53"/>
    <mergeCell ref="D1:E1"/>
    <mergeCell ref="D3:E3"/>
    <mergeCell ref="C2:D2"/>
  </mergeCells>
  <conditionalFormatting sqref="I6:I53">
    <cfRule type="cellIs" dxfId="76" priority="613" stopIfTrue="1" operator="between">
      <formula>$I$53</formula>
      <formula>3.75</formula>
    </cfRule>
    <cfRule type="cellIs" dxfId="75" priority="614" stopIfTrue="1" operator="lessThan">
      <formula>3.5</formula>
    </cfRule>
    <cfRule type="cellIs" dxfId="74" priority="615" stopIfTrue="1" operator="between">
      <formula>$I$53</formula>
      <formula>3.5</formula>
    </cfRule>
    <cfRule type="cellIs" dxfId="73" priority="616" stopIfTrue="1" operator="between">
      <formula>4.5</formula>
      <formula>$I$53</formula>
    </cfRule>
    <cfRule type="cellIs" dxfId="72" priority="617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Химия-9 диаграмма по районам</vt:lpstr>
      <vt:lpstr>Химия-9 диаграмма</vt:lpstr>
      <vt:lpstr>Рейтинги 2020 - 2015</vt:lpstr>
      <vt:lpstr>Рейтинг по сумме мест</vt:lpstr>
      <vt:lpstr>Химия-9 2020 Итоги</vt:lpstr>
      <vt:lpstr>Химия-9 2020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2021-08-16T02:44:36Z</dcterms:modified>
</cp:coreProperties>
</file>