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160" windowHeight="7905" tabRatio="533"/>
  </bookViews>
  <sheets>
    <sheet name="История-9 диаграмма по районам" sheetId="18" r:id="rId1"/>
    <sheet name="История-9 диаграмма" sheetId="14" r:id="rId2"/>
    <sheet name="Рейтинги 2020 - 2015" sheetId="15" r:id="rId3"/>
    <sheet name="Рейтинг по сумме мест" sheetId="13" r:id="rId4"/>
    <sheet name="История-9 2020 Итоги" sheetId="17" r:id="rId5"/>
    <sheet name="История-9 2020 расклад" sheetId="5" r:id="rId6"/>
  </sheets>
  <definedNames>
    <definedName name="_xlnm._FilterDatabase" localSheetId="0" hidden="1">'История-9 диаграмма по районам'!#REF!</definedName>
    <definedName name="_xlnm._FilterDatabase" localSheetId="2" hidden="1">'Рейтинги 2020 - 2015'!$F$123:$G$123</definedName>
  </definedNames>
  <calcPr calcId="145621" calcOnSave="0"/>
</workbook>
</file>

<file path=xl/calcChain.xml><?xml version="1.0" encoding="utf-8"?>
<calcChain xmlns="http://schemas.openxmlformats.org/spreadsheetml/2006/main">
  <c r="AA64" i="18" l="1"/>
  <c r="AA63" i="18"/>
  <c r="AA63" i="14"/>
  <c r="AA64" i="14"/>
  <c r="D115" i="18"/>
  <c r="C115" i="18"/>
  <c r="D83" i="18"/>
  <c r="C83" i="18"/>
  <c r="D66" i="18"/>
  <c r="C66" i="18"/>
  <c r="D47" i="18"/>
  <c r="C47" i="18"/>
  <c r="D28" i="18"/>
  <c r="C28" i="18"/>
  <c r="D15" i="18"/>
  <c r="C15" i="18"/>
  <c r="D6" i="18"/>
  <c r="C6" i="18"/>
  <c r="D4" i="18"/>
  <c r="D127" i="18" s="1"/>
  <c r="C4" i="18"/>
  <c r="AA5" i="14"/>
  <c r="D127" i="14"/>
  <c r="D115" i="14"/>
  <c r="C115" i="14"/>
  <c r="D83" i="14"/>
  <c r="C83" i="14"/>
  <c r="D66" i="14"/>
  <c r="C66" i="14"/>
  <c r="D47" i="14"/>
  <c r="C47" i="14"/>
  <c r="D28" i="14"/>
  <c r="C28" i="14"/>
  <c r="D15" i="14"/>
  <c r="C15" i="14"/>
  <c r="D6" i="14"/>
  <c r="C6" i="14"/>
  <c r="D4" i="14"/>
  <c r="C4" i="14"/>
  <c r="AB118" i="13"/>
  <c r="AB108" i="13"/>
  <c r="AB24" i="13"/>
  <c r="AB119" i="13"/>
  <c r="AB107" i="13"/>
  <c r="E121" i="13"/>
  <c r="D121" i="15" l="1"/>
  <c r="H7" i="5"/>
  <c r="G7" i="5"/>
  <c r="F7" i="5"/>
  <c r="E7" i="5"/>
  <c r="G11" i="5"/>
  <c r="F11" i="5"/>
  <c r="E11" i="5"/>
  <c r="H14" i="5"/>
  <c r="G14" i="5"/>
  <c r="F14" i="5"/>
  <c r="E14" i="5"/>
  <c r="H16" i="5"/>
  <c r="G16" i="5"/>
  <c r="F16" i="5"/>
  <c r="E16" i="5"/>
  <c r="H20" i="5"/>
  <c r="G20" i="5"/>
  <c r="F20" i="5"/>
  <c r="E20" i="5"/>
  <c r="H25" i="5"/>
  <c r="G25" i="5"/>
  <c r="F25" i="5"/>
  <c r="E25" i="5"/>
  <c r="H37" i="5"/>
  <c r="G37" i="5"/>
  <c r="F37" i="5"/>
  <c r="E37" i="5"/>
  <c r="I36" i="5"/>
  <c r="I35" i="5"/>
  <c r="I34" i="5"/>
  <c r="I40" i="5"/>
  <c r="I39" i="5"/>
  <c r="I38" i="5"/>
  <c r="I33" i="5"/>
  <c r="I32" i="5"/>
  <c r="I31" i="5"/>
  <c r="I30" i="5"/>
  <c r="I29" i="5"/>
  <c r="I28" i="5"/>
  <c r="I27" i="5"/>
  <c r="I26" i="5"/>
  <c r="I24" i="5"/>
  <c r="I23" i="5"/>
  <c r="I22" i="5"/>
  <c r="I21" i="5"/>
  <c r="I19" i="5"/>
  <c r="I18" i="5"/>
  <c r="I17" i="5"/>
  <c r="I15" i="5"/>
  <c r="I13" i="5"/>
  <c r="I12" i="5"/>
  <c r="I10" i="5"/>
  <c r="I9" i="5"/>
  <c r="I8" i="5"/>
  <c r="H6" i="5"/>
  <c r="G6" i="5"/>
  <c r="F6" i="5"/>
  <c r="E6" i="5"/>
  <c r="I41" i="5" l="1"/>
  <c r="I6" i="5"/>
  <c r="AB120" i="13"/>
  <c r="AB117" i="13"/>
  <c r="AB116" i="13"/>
  <c r="AB114" i="13"/>
  <c r="AB115" i="13"/>
  <c r="AB113" i="13"/>
  <c r="AB111" i="13"/>
  <c r="AB110" i="13"/>
  <c r="AB112" i="13"/>
  <c r="AB109" i="13"/>
  <c r="AB106" i="13"/>
  <c r="AB105" i="13"/>
  <c r="AB104" i="13"/>
  <c r="AB103" i="13"/>
  <c r="AB101" i="13"/>
  <c r="AB102" i="13"/>
  <c r="AB100" i="13"/>
  <c r="AB99" i="13"/>
  <c r="AB98" i="13"/>
  <c r="AB97" i="13"/>
  <c r="AB96" i="13"/>
  <c r="AB95" i="13"/>
  <c r="AB94" i="13"/>
  <c r="AB93" i="13"/>
  <c r="AB92" i="13"/>
  <c r="AB91" i="13"/>
  <c r="AB90" i="13"/>
  <c r="AB89" i="13"/>
  <c r="AB88" i="13"/>
  <c r="AB87" i="13"/>
  <c r="AB86" i="13"/>
  <c r="AB85" i="13"/>
  <c r="AB84" i="13"/>
  <c r="AB83" i="13"/>
  <c r="AB74" i="13"/>
  <c r="AB82" i="13"/>
  <c r="AB77" i="13"/>
  <c r="AB72" i="13"/>
  <c r="AB81" i="13"/>
  <c r="AB80" i="13"/>
  <c r="AB78" i="13"/>
  <c r="AB79" i="13"/>
  <c r="AB76" i="13"/>
  <c r="AB75" i="13"/>
  <c r="AB64" i="13"/>
  <c r="AB66" i="13"/>
  <c r="AB73" i="13"/>
  <c r="AB71" i="13"/>
  <c r="AB65" i="13"/>
  <c r="AB69" i="13"/>
  <c r="AB68" i="13"/>
  <c r="AB70" i="13"/>
  <c r="AB67" i="13"/>
  <c r="AB63" i="13"/>
  <c r="AB60" i="13"/>
  <c r="AB51" i="13"/>
  <c r="AB61" i="13"/>
  <c r="AB62" i="13"/>
  <c r="AB59" i="13"/>
  <c r="AB58" i="13"/>
  <c r="AB57" i="13"/>
  <c r="AB40" i="13"/>
  <c r="AB56" i="13"/>
  <c r="AB46" i="13"/>
  <c r="AB55" i="13"/>
  <c r="AB54" i="13"/>
  <c r="AB53" i="13"/>
  <c r="AB52" i="13"/>
  <c r="AB50" i="13"/>
  <c r="AB49" i="13"/>
  <c r="AB47" i="13"/>
  <c r="AB48" i="13"/>
  <c r="AB36" i="13"/>
  <c r="AB45" i="13"/>
  <c r="AB44" i="13"/>
  <c r="AB43" i="13"/>
  <c r="AB42" i="13"/>
  <c r="AB41" i="13"/>
  <c r="AB39" i="13"/>
  <c r="AB31" i="13"/>
  <c r="AB30" i="13"/>
  <c r="AB38" i="13"/>
  <c r="AB37" i="13"/>
  <c r="AB35" i="13"/>
  <c r="AB34" i="13"/>
  <c r="AB33" i="13"/>
  <c r="AB32" i="13"/>
  <c r="AB29" i="13"/>
  <c r="AB28" i="13"/>
  <c r="AB27" i="13"/>
  <c r="AB20" i="13"/>
  <c r="AB26" i="13"/>
  <c r="AB25" i="13"/>
  <c r="AB22" i="13"/>
  <c r="AB23" i="13"/>
  <c r="AB21" i="13"/>
  <c r="AB19" i="13"/>
  <c r="AB18" i="13"/>
  <c r="AB16" i="13"/>
  <c r="AB17" i="13"/>
  <c r="AB12" i="13"/>
  <c r="AB15" i="13"/>
  <c r="AB14" i="13"/>
  <c r="AB13" i="13"/>
  <c r="AB11" i="13"/>
  <c r="AB10" i="13"/>
  <c r="AB9" i="13"/>
  <c r="AB6" i="13"/>
  <c r="AB7" i="13"/>
  <c r="AB8" i="13"/>
  <c r="AA125" i="14"/>
  <c r="AA113" i="14"/>
  <c r="AA126" i="14"/>
  <c r="AA124" i="14"/>
  <c r="AA123" i="14"/>
  <c r="AA122" i="14"/>
  <c r="AA121" i="14"/>
  <c r="AA120" i="14"/>
  <c r="AA119" i="14"/>
  <c r="AA118" i="14"/>
  <c r="AA117" i="14"/>
  <c r="AA116" i="14"/>
  <c r="AA114" i="14"/>
  <c r="AA112" i="14"/>
  <c r="AA111" i="14"/>
  <c r="AA110" i="14"/>
  <c r="AA109" i="14"/>
  <c r="AA108" i="14"/>
  <c r="AA107" i="14"/>
  <c r="AA106" i="14"/>
  <c r="AA105" i="14"/>
  <c r="AA104" i="14"/>
  <c r="AA103" i="14"/>
  <c r="AA102" i="14"/>
  <c r="AA101" i="14"/>
  <c r="AA100" i="14"/>
  <c r="AA99" i="14"/>
  <c r="AA98" i="14"/>
  <c r="AA97" i="14"/>
  <c r="AA96" i="14"/>
  <c r="AA95" i="14"/>
  <c r="AA94" i="14"/>
  <c r="AA93" i="14"/>
  <c r="AA92" i="14"/>
  <c r="AA91" i="14"/>
  <c r="AA90" i="14"/>
  <c r="AA89" i="14"/>
  <c r="AA88" i="14"/>
  <c r="AA87" i="14"/>
  <c r="AA86" i="14"/>
  <c r="AA85" i="14"/>
  <c r="AA84" i="14"/>
  <c r="AA82" i="14"/>
  <c r="AA81" i="14"/>
  <c r="AA80" i="14"/>
  <c r="AA79" i="14"/>
  <c r="AA78" i="14"/>
  <c r="AA77" i="14"/>
  <c r="AA76" i="14"/>
  <c r="AA75" i="14"/>
  <c r="AA74" i="14"/>
  <c r="AA73" i="14"/>
  <c r="AA72" i="14"/>
  <c r="AA71" i="14"/>
  <c r="AA70" i="14"/>
  <c r="AA69" i="14"/>
  <c r="AA68" i="14"/>
  <c r="AA67" i="14"/>
  <c r="AA65" i="14"/>
  <c r="AA62" i="14"/>
  <c r="AA61" i="14"/>
  <c r="AA60" i="14"/>
  <c r="AA59" i="14"/>
  <c r="AA58" i="14"/>
  <c r="AA57" i="14"/>
  <c r="AA56" i="14"/>
  <c r="AA55" i="14"/>
  <c r="AA54" i="14"/>
  <c r="AA53" i="14"/>
  <c r="AA52" i="14"/>
  <c r="AA51" i="14"/>
  <c r="AA50" i="14"/>
  <c r="AA49" i="14"/>
  <c r="AA48" i="14"/>
  <c r="AA46" i="14"/>
  <c r="AA45" i="14"/>
  <c r="AA44" i="14"/>
  <c r="AA43" i="14"/>
  <c r="AA42" i="14"/>
  <c r="AA41" i="14"/>
  <c r="AA40" i="14"/>
  <c r="AA39" i="14"/>
  <c r="AA38" i="14"/>
  <c r="AA37" i="14"/>
  <c r="AA36" i="14"/>
  <c r="AA35" i="14"/>
  <c r="AA34" i="14"/>
  <c r="AA33" i="14"/>
  <c r="AA32" i="14"/>
  <c r="AA31" i="14"/>
  <c r="AA30" i="14"/>
  <c r="AA29" i="14"/>
  <c r="AA27" i="14"/>
  <c r="AA26" i="14"/>
  <c r="AA25" i="14"/>
  <c r="AA24" i="14"/>
  <c r="AA23" i="14"/>
  <c r="AA22" i="14"/>
  <c r="AA21" i="14"/>
  <c r="AA20" i="14"/>
  <c r="AA19" i="14"/>
  <c r="AA18" i="14"/>
  <c r="AA17" i="14"/>
  <c r="AA16" i="14"/>
  <c r="AA14" i="14"/>
  <c r="AA13" i="14"/>
  <c r="AA12" i="14"/>
  <c r="AA11" i="14"/>
  <c r="AA10" i="14"/>
  <c r="AA9" i="14"/>
  <c r="AA8" i="14"/>
  <c r="AA7" i="14"/>
  <c r="AA126" i="18"/>
  <c r="AA125" i="18"/>
  <c r="AA124" i="18"/>
  <c r="AA123" i="18"/>
  <c r="AA122" i="18"/>
  <c r="AA121" i="18"/>
  <c r="AA120" i="18"/>
  <c r="AA119" i="18"/>
  <c r="AA118" i="18"/>
  <c r="AA117" i="18"/>
  <c r="AA116" i="18"/>
  <c r="AA114" i="18"/>
  <c r="AA113" i="18"/>
  <c r="AA112" i="18"/>
  <c r="AA111" i="18"/>
  <c r="AA110" i="18"/>
  <c r="AA109" i="18"/>
  <c r="AA108" i="18"/>
  <c r="AA107" i="18"/>
  <c r="AA106" i="18"/>
  <c r="AA105" i="18"/>
  <c r="AA104" i="18"/>
  <c r="AA103" i="18"/>
  <c r="AA102" i="18"/>
  <c r="AA101" i="18"/>
  <c r="AA100" i="18"/>
  <c r="AA99" i="18"/>
  <c r="AA98" i="18"/>
  <c r="AA97" i="18"/>
  <c r="AA96" i="18"/>
  <c r="AA95" i="18"/>
  <c r="AA94" i="18"/>
  <c r="AA93" i="18"/>
  <c r="AA92" i="18"/>
  <c r="AA91" i="18"/>
  <c r="AA90" i="18"/>
  <c r="AA89" i="18"/>
  <c r="AA88" i="18"/>
  <c r="AA87" i="18"/>
  <c r="AA86" i="18"/>
  <c r="AA85" i="18"/>
  <c r="AA84" i="18"/>
  <c r="AA82" i="18"/>
  <c r="AA81" i="18"/>
  <c r="AA80" i="18"/>
  <c r="AA79" i="18"/>
  <c r="AA78" i="18"/>
  <c r="AA77" i="18"/>
  <c r="AA76" i="18"/>
  <c r="AA75" i="18"/>
  <c r="AA74" i="18"/>
  <c r="AA73" i="18"/>
  <c r="AA72" i="18"/>
  <c r="AA71" i="18"/>
  <c r="AA70" i="18"/>
  <c r="AA69" i="18"/>
  <c r="AA68" i="18"/>
  <c r="AA67" i="18"/>
  <c r="AA65" i="18"/>
  <c r="AA62" i="18"/>
  <c r="AA61" i="18"/>
  <c r="AA60" i="18"/>
  <c r="AA59" i="18"/>
  <c r="AA58" i="18"/>
  <c r="AA57" i="18"/>
  <c r="AA56" i="18"/>
  <c r="AA55" i="18"/>
  <c r="AA54" i="18"/>
  <c r="AA53" i="18"/>
  <c r="AA52" i="18"/>
  <c r="AA51" i="18"/>
  <c r="AA50" i="18"/>
  <c r="AA49" i="18"/>
  <c r="AA48" i="18"/>
  <c r="AA46" i="18"/>
  <c r="AA45" i="18"/>
  <c r="AA44" i="18"/>
  <c r="AA43" i="18"/>
  <c r="AA42" i="18"/>
  <c r="AA41" i="18"/>
  <c r="AA40" i="18"/>
  <c r="AA39" i="18"/>
  <c r="AA38" i="18"/>
  <c r="AA37" i="18"/>
  <c r="AA36" i="18"/>
  <c r="AA35" i="18"/>
  <c r="AA34" i="18"/>
  <c r="AA33" i="18"/>
  <c r="AA32" i="18"/>
  <c r="AA31" i="18"/>
  <c r="AA30" i="18"/>
  <c r="AA29" i="18"/>
  <c r="AA27" i="18"/>
  <c r="AA26" i="18"/>
  <c r="AA25" i="18"/>
  <c r="AA24" i="18"/>
  <c r="AA23" i="18"/>
  <c r="AA22" i="18"/>
  <c r="AA21" i="18"/>
  <c r="AA20" i="18"/>
  <c r="AA19" i="18"/>
  <c r="AA18" i="18"/>
  <c r="AA17" i="18"/>
  <c r="AA16" i="18"/>
  <c r="AA14" i="18"/>
  <c r="AA13" i="18"/>
  <c r="AA12" i="18"/>
  <c r="AA11" i="18"/>
  <c r="AA10" i="18"/>
  <c r="AA9" i="18"/>
  <c r="AA8" i="18"/>
  <c r="AA7" i="18"/>
  <c r="AA5" i="18"/>
  <c r="D6" i="17" l="1"/>
  <c r="H115" i="18"/>
  <c r="G115" i="18"/>
  <c r="H83" i="18"/>
  <c r="G83" i="18"/>
  <c r="H66" i="18"/>
  <c r="G66" i="18"/>
  <c r="H47" i="18"/>
  <c r="G47" i="18"/>
  <c r="H28" i="18"/>
  <c r="G28" i="18"/>
  <c r="H15" i="18"/>
  <c r="G15" i="18"/>
  <c r="H6" i="18"/>
  <c r="G6" i="18"/>
  <c r="H4" i="18"/>
  <c r="H127" i="18" s="1"/>
  <c r="G4" i="18"/>
  <c r="H127" i="14"/>
  <c r="H115" i="14"/>
  <c r="G115" i="14"/>
  <c r="H83" i="14"/>
  <c r="G83" i="14"/>
  <c r="H66" i="14"/>
  <c r="G66" i="14"/>
  <c r="H47" i="14"/>
  <c r="G47" i="14"/>
  <c r="H28" i="14"/>
  <c r="G28" i="14"/>
  <c r="H15" i="14"/>
  <c r="G15" i="14"/>
  <c r="H6" i="14"/>
  <c r="G6" i="14"/>
  <c r="H4" i="14"/>
  <c r="G4" i="14"/>
  <c r="T121" i="13"/>
  <c r="Q121" i="13"/>
  <c r="N121" i="13"/>
  <c r="H121" i="13"/>
  <c r="K121" i="13"/>
  <c r="H121" i="15"/>
  <c r="E34" i="17" l="1"/>
  <c r="E6" i="17"/>
  <c r="Y4" i="18" l="1"/>
  <c r="Y6" i="18"/>
  <c r="Y15" i="18"/>
  <c r="Y28" i="18"/>
  <c r="Y47" i="18"/>
  <c r="Y66" i="18"/>
  <c r="Y83" i="18"/>
  <c r="Y115" i="18"/>
  <c r="U4" i="18"/>
  <c r="U6" i="18"/>
  <c r="U15" i="18"/>
  <c r="U28" i="18"/>
  <c r="U47" i="18"/>
  <c r="U66" i="18"/>
  <c r="U83" i="18"/>
  <c r="U115" i="18"/>
  <c r="Q4" i="18"/>
  <c r="Q6" i="18"/>
  <c r="Q15" i="18"/>
  <c r="Q28" i="18"/>
  <c r="Q47" i="18"/>
  <c r="Q66" i="18"/>
  <c r="Q83" i="18"/>
  <c r="Q115" i="18"/>
  <c r="M4" i="18"/>
  <c r="M6" i="18"/>
  <c r="M15" i="18"/>
  <c r="M28" i="18"/>
  <c r="M47" i="18"/>
  <c r="M66" i="18"/>
  <c r="M83" i="18"/>
  <c r="M115" i="18"/>
  <c r="L4" i="18"/>
  <c r="L127" i="18" s="1"/>
  <c r="X4" i="18"/>
  <c r="X127" i="18" s="1"/>
  <c r="T4" i="18"/>
  <c r="T127" i="18" s="1"/>
  <c r="P4" i="18"/>
  <c r="P127" i="18" s="1"/>
  <c r="W115" i="18"/>
  <c r="P115" i="18"/>
  <c r="O115" i="18"/>
  <c r="L115" i="18"/>
  <c r="K115" i="18"/>
  <c r="X83" i="18"/>
  <c r="W83" i="18"/>
  <c r="T83" i="18"/>
  <c r="S83" i="18"/>
  <c r="P83" i="18"/>
  <c r="O83" i="18"/>
  <c r="L83" i="18"/>
  <c r="K83" i="18"/>
  <c r="X66" i="18"/>
  <c r="W66" i="18"/>
  <c r="T66" i="18"/>
  <c r="S66" i="18"/>
  <c r="P66" i="18"/>
  <c r="O66" i="18"/>
  <c r="L66" i="18"/>
  <c r="K66" i="18"/>
  <c r="X47" i="18"/>
  <c r="W47" i="18"/>
  <c r="T47" i="18"/>
  <c r="S47" i="18"/>
  <c r="P47" i="18"/>
  <c r="O47" i="18"/>
  <c r="L47" i="18"/>
  <c r="K47" i="18"/>
  <c r="X28" i="18"/>
  <c r="W28" i="18"/>
  <c r="T28" i="18"/>
  <c r="S28" i="18"/>
  <c r="P28" i="18"/>
  <c r="O28" i="18"/>
  <c r="L28" i="18"/>
  <c r="K28" i="18"/>
  <c r="X15" i="18"/>
  <c r="W15" i="18"/>
  <c r="T15" i="18"/>
  <c r="S15" i="18"/>
  <c r="P15" i="18"/>
  <c r="O15" i="18"/>
  <c r="L15" i="18"/>
  <c r="K15" i="18"/>
  <c r="X6" i="18"/>
  <c r="W6" i="18"/>
  <c r="T6" i="18"/>
  <c r="S6" i="18"/>
  <c r="P6" i="18"/>
  <c r="O6" i="18"/>
  <c r="L6" i="18"/>
  <c r="K6" i="18"/>
  <c r="T115" i="18"/>
  <c r="S115" i="18"/>
  <c r="S4" i="18" s="1"/>
  <c r="O4" i="18"/>
  <c r="K4" i="18" l="1"/>
  <c r="W4" i="18"/>
  <c r="X4" i="14"/>
  <c r="T4" i="14"/>
  <c r="P4" i="14"/>
  <c r="L4" i="14"/>
  <c r="X127" i="14" l="1"/>
  <c r="T127" i="14"/>
  <c r="P127" i="14"/>
  <c r="L127" i="14"/>
  <c r="W115" i="14"/>
  <c r="T115" i="14"/>
  <c r="S115" i="14"/>
  <c r="P115" i="14"/>
  <c r="O115" i="14"/>
  <c r="X83" i="14"/>
  <c r="W83" i="14"/>
  <c r="T83" i="14"/>
  <c r="S83" i="14"/>
  <c r="P83" i="14"/>
  <c r="O83" i="14"/>
  <c r="X66" i="14"/>
  <c r="W66" i="14"/>
  <c r="T66" i="14"/>
  <c r="S66" i="14"/>
  <c r="P66" i="14"/>
  <c r="O66" i="14"/>
  <c r="L115" i="14"/>
  <c r="L83" i="14"/>
  <c r="L66" i="14"/>
  <c r="K115" i="14"/>
  <c r="K83" i="14"/>
  <c r="K66" i="14"/>
  <c r="X47" i="14"/>
  <c r="W47" i="14"/>
  <c r="T47" i="14"/>
  <c r="S47" i="14"/>
  <c r="P47" i="14"/>
  <c r="O47" i="14"/>
  <c r="L47" i="14"/>
  <c r="K47" i="14"/>
  <c r="X28" i="14"/>
  <c r="W28" i="14"/>
  <c r="T28" i="14"/>
  <c r="S28" i="14"/>
  <c r="P28" i="14"/>
  <c r="O28" i="14"/>
  <c r="L28" i="14"/>
  <c r="K28" i="14"/>
  <c r="X15" i="14"/>
  <c r="W15" i="14"/>
  <c r="T15" i="14"/>
  <c r="S15" i="14"/>
  <c r="P15" i="14"/>
  <c r="O15" i="14"/>
  <c r="L15" i="14"/>
  <c r="K15" i="14"/>
  <c r="X6" i="14"/>
  <c r="W6" i="14"/>
  <c r="W4" i="14" s="1"/>
  <c r="T6" i="14"/>
  <c r="S6" i="14"/>
  <c r="S4" i="14" s="1"/>
  <c r="P6" i="14"/>
  <c r="O6" i="14"/>
  <c r="O4" i="14" s="1"/>
  <c r="L6" i="14"/>
  <c r="K6" i="14"/>
  <c r="D16" i="5"/>
  <c r="I25" i="5"/>
  <c r="D25" i="5"/>
  <c r="I20" i="5"/>
  <c r="D20" i="5"/>
  <c r="I16" i="5"/>
  <c r="D14" i="5"/>
  <c r="I37" i="5"/>
  <c r="I14" i="5"/>
  <c r="I11" i="5"/>
  <c r="D11" i="5"/>
  <c r="D37" i="5"/>
  <c r="I7" i="5"/>
  <c r="D7" i="5"/>
  <c r="D6" i="5" l="1"/>
  <c r="K4" i="14"/>
  <c r="L121" i="15"/>
  <c r="X121" i="15" l="1"/>
  <c r="T121" i="15"/>
  <c r="P121" i="15"/>
</calcChain>
</file>

<file path=xl/sharedStrings.xml><?xml version="1.0" encoding="utf-8"?>
<sst xmlns="http://schemas.openxmlformats.org/spreadsheetml/2006/main" count="2049" uniqueCount="160">
  <si>
    <t>Наименование ОУ (кратко)</t>
  </si>
  <si>
    <t>МАОУ СШ № 153</t>
  </si>
  <si>
    <t>МАОУ Гимназия № 4</t>
  </si>
  <si>
    <t>МАОУ Лицей № 6 "Перспектива"</t>
  </si>
  <si>
    <t>МАОУ Гимназия № 6</t>
  </si>
  <si>
    <t>МАОУ Лицей № 11</t>
  </si>
  <si>
    <t>МБОУ СШ № 46</t>
  </si>
  <si>
    <t>МБОУ СШ № 63</t>
  </si>
  <si>
    <t>МБОУ СШ № 90</t>
  </si>
  <si>
    <t>МАОУ Гимназия № 10</t>
  </si>
  <si>
    <t>МБОУ СШ № 13</t>
  </si>
  <si>
    <t>МБОУ СШ № 16</t>
  </si>
  <si>
    <t>МБОУ СШ № 47</t>
  </si>
  <si>
    <t>МБОУ СШ № 53</t>
  </si>
  <si>
    <t>МБОУ СШ № 64</t>
  </si>
  <si>
    <t>МБОУ СШ № 88</t>
  </si>
  <si>
    <t>МБОУ СШ № 89</t>
  </si>
  <si>
    <t>МБОУ СШ № 94</t>
  </si>
  <si>
    <t>МБОУ Лицей № 1</t>
  </si>
  <si>
    <t>МБОУ СШ № 3</t>
  </si>
  <si>
    <t>МБОУ Лицей № 10</t>
  </si>
  <si>
    <t>МБОУ СШ № 82</t>
  </si>
  <si>
    <t>МБОУ СШ № 84</t>
  </si>
  <si>
    <t>МБОУ СШ № 99</t>
  </si>
  <si>
    <t>МАОУ Гимназия № 5</t>
  </si>
  <si>
    <t>МБОУ СШ № 17</t>
  </si>
  <si>
    <t>МБОУ СШ № 62</t>
  </si>
  <si>
    <t>МБОУ СШ № 97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</si>
  <si>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</si>
  <si>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</si>
  <si>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</si>
  <si>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</si>
  <si>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</si>
  <si>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</si>
  <si>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</si>
  <si>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</si>
  <si>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</si>
  <si>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</si>
  <si>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</si>
  <si>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</si>
  <si>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</si>
  <si>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</si>
  <si>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</si>
  <si>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</si>
  <si>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</si>
  <si>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</si>
  <si>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</si>
  <si>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</si>
  <si>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</si>
  <si>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</si>
  <si>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</si>
  <si>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</si>
  <si>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МБОУ СШ № 51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</si>
  <si>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</si>
  <si>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</si>
  <si>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</si>
  <si>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</si>
  <si>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</si>
  <si>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</si>
  <si>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</si>
  <si>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МБОУ СШ № 49</t>
  </si>
  <si>
    <t>МБОУ СШ № 80</t>
  </si>
  <si>
    <t>МБОУ СШ № 31</t>
  </si>
  <si>
    <t>МБОУ СШ № 50</t>
  </si>
  <si>
    <t>МБОУ СШ № 39</t>
  </si>
  <si>
    <t>Район</t>
  </si>
  <si>
    <t>МБОУ Лицей № 28</t>
  </si>
  <si>
    <t>МБОУ Гимназия № 8</t>
  </si>
  <si>
    <t xml:space="preserve">МАОУ Лицей № 7 </t>
  </si>
  <si>
    <t>МАОУ Гимназия № 9</t>
  </si>
  <si>
    <t>МБОУ СШ № 12</t>
  </si>
  <si>
    <t>МБОУ СШ № 19</t>
  </si>
  <si>
    <t>МАОУ СШ № 32</t>
  </si>
  <si>
    <t>МБОУ Лицей № 3</t>
  </si>
  <si>
    <t>МБОУ Гимназия № 7</t>
  </si>
  <si>
    <t>МАОУ Гимназия № 15</t>
  </si>
  <si>
    <t>МБОУ СШ № 79</t>
  </si>
  <si>
    <t>МАОУ Лицей № 12</t>
  </si>
  <si>
    <t>МАОУ "КУГ № 1 - Универс"</t>
  </si>
  <si>
    <t>МАОУ Гимназия № 13 "Академ"</t>
  </si>
  <si>
    <t>МБОУ СШ № 95</t>
  </si>
  <si>
    <t>МБОУ СШ № 92</t>
  </si>
  <si>
    <t>МАОУ Лицей № 9 "Лидер"</t>
  </si>
  <si>
    <t>МАОУ Гимназия № 14</t>
  </si>
  <si>
    <t>МБОУ СШ № 42</t>
  </si>
  <si>
    <t>МБОУ СШ № 45</t>
  </si>
  <si>
    <t>МБОУ СШ № 76</t>
  </si>
  <si>
    <t>МБОУ СШ № 93</t>
  </si>
  <si>
    <t>МБОУ Лицей № 2</t>
  </si>
  <si>
    <t>МБОУ Гимназия  № 16</t>
  </si>
  <si>
    <t>МБОУ СШ № 27</t>
  </si>
  <si>
    <t>№</t>
  </si>
  <si>
    <t>МБОУ СШ № 14</t>
  </si>
  <si>
    <t>МБОУ СШ № 8 "Созидание"</t>
  </si>
  <si>
    <t>МАОУ СШ № 23</t>
  </si>
  <si>
    <t>МАОУ СШ № 137</t>
  </si>
  <si>
    <t>МАОУ СШ № 152</t>
  </si>
  <si>
    <t>Расчётное среднее значение</t>
  </si>
  <si>
    <t>МБОУ СШ № 25</t>
  </si>
  <si>
    <t>МБОУ СШ № 78</t>
  </si>
  <si>
    <t>место</t>
  </si>
  <si>
    <t>Сумма мест</t>
  </si>
  <si>
    <t>Код ОУ по КИАСУО</t>
  </si>
  <si>
    <t>Чел.</t>
  </si>
  <si>
    <t>отметки по 5 -балльной шкале</t>
  </si>
  <si>
    <t>средний балл</t>
  </si>
  <si>
    <t>История, 9 кл.</t>
  </si>
  <si>
    <t>Среднее значение по городу принято: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</si>
  <si>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</si>
  <si>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</si>
  <si>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</si>
  <si>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</si>
  <si>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места</t>
  </si>
  <si>
    <t>чел.</t>
  </si>
  <si>
    <t>ср. балл ОУ</t>
  </si>
  <si>
    <t>ср. балл по городу</t>
  </si>
  <si>
    <t>Среднее значение по городу принято</t>
  </si>
  <si>
    <t>Образовательная организация</t>
  </si>
  <si>
    <t>МБОУ СШ № 135</t>
  </si>
  <si>
    <t>МАОУ СШ № 148</t>
  </si>
  <si>
    <t xml:space="preserve">МБОУ СШ № 72 </t>
  </si>
  <si>
    <t>МБОУ СШ № 6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</si>
  <si>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</si>
  <si>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</si>
  <si>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</si>
  <si>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</si>
  <si>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</si>
  <si>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</si>
  <si>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</si>
  <si>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</si>
  <si>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86 </t>
  </si>
  <si>
    <t>МБОУ Гимназия № 12 "М и Т"</t>
  </si>
  <si>
    <t xml:space="preserve">МБОУ СШ № 10 </t>
  </si>
  <si>
    <t xml:space="preserve">МАОУ Гимназия № 11 </t>
  </si>
  <si>
    <t>МБОУ СШ № 65</t>
  </si>
  <si>
    <t>МАОУ Гимназия № 3</t>
  </si>
  <si>
    <t>МБОУ СШ № 133</t>
  </si>
  <si>
    <t>МБОУ СШ № 73</t>
  </si>
  <si>
    <t>МБОУ СШ № 34</t>
  </si>
  <si>
    <t>МАОУ СШ № 143</t>
  </si>
  <si>
    <t>МАОУ СШ № 145</t>
  </si>
  <si>
    <t>МАОУ СШ № 149</t>
  </si>
  <si>
    <t>МАОУ СШ № 150</t>
  </si>
  <si>
    <t>средний балл принят</t>
  </si>
  <si>
    <t>МБОУ СШ № 86</t>
  </si>
  <si>
    <t>Расчётное среднее значение среднего балла по ОУ</t>
  </si>
  <si>
    <t>Среднее значение среднего балла принято ГУО</t>
  </si>
  <si>
    <t>МАОУ СШ "Комплекс Покровский"</t>
  </si>
  <si>
    <t>МБОУ Гимназия № 2</t>
  </si>
  <si>
    <t>МБОУ СШ № 4</t>
  </si>
  <si>
    <t>МАОУ СШ № 49</t>
  </si>
  <si>
    <t>МБОУ Школа-интернат № 1</t>
  </si>
  <si>
    <t>МБОУ Лицей № 8</t>
  </si>
  <si>
    <t>МАОУ СШ № 154</t>
  </si>
  <si>
    <t>МАОУ Гимназия № 2</t>
  </si>
  <si>
    <t>МАОУ СШ № 155</t>
  </si>
  <si>
    <t>МБОУ СШ № 21</t>
  </si>
  <si>
    <t>МБОУ СШ № 30</t>
  </si>
  <si>
    <t>МАОУ СШ № 157</t>
  </si>
  <si>
    <t>МБОУ Гимназия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</si>
</sst>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[$-419]General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165" fontId="18" fillId="0" borderId="0" applyBorder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8" fillId="0" borderId="0"/>
    <xf numFmtId="0" fontId="2" fillId="0" borderId="0"/>
    <xf numFmtId="0" fontId="33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94">
    <xf numFmtId="0" fontId="0" fillId="0" borderId="0" xfId="0"/>
    <xf numFmtId="0" fontId="13" fillId="0" borderId="0" xfId="6" applyBorder="1"/>
    <xf numFmtId="0" fontId="16" fillId="0" borderId="0" xfId="6" applyFont="1"/>
    <xf numFmtId="0" fontId="13" fillId="0" borderId="0" xfId="6"/>
    <xf numFmtId="0" fontId="13" fillId="0" borderId="0" xfId="6" applyAlignment="1">
      <alignment horizontal="center" vertical="center"/>
    </xf>
    <xf numFmtId="0" fontId="16" fillId="0" borderId="0" xfId="6" applyFont="1" applyAlignment="1">
      <alignment horizontal="left" vertical="top"/>
    </xf>
    <xf numFmtId="0" fontId="11" fillId="0" borderId="0" xfId="6" applyFont="1" applyBorder="1"/>
    <xf numFmtId="0" fontId="11" fillId="0" borderId="0" xfId="6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7" xfId="0" applyFont="1" applyBorder="1" applyAlignment="1">
      <alignment wrapText="1"/>
    </xf>
    <xf numFmtId="2" fontId="19" fillId="4" borderId="7" xfId="6" applyNumberFormat="1" applyFont="1" applyFill="1" applyBorder="1" applyAlignment="1">
      <alignment horizontal="center"/>
    </xf>
    <xf numFmtId="2" fontId="19" fillId="4" borderId="1" xfId="6" applyNumberFormat="1" applyFont="1" applyFill="1" applyBorder="1" applyAlignment="1">
      <alignment horizontal="center"/>
    </xf>
    <xf numFmtId="0" fontId="19" fillId="0" borderId="12" xfId="0" applyFont="1" applyBorder="1" applyAlignment="1">
      <alignment wrapText="1"/>
    </xf>
    <xf numFmtId="2" fontId="19" fillId="4" borderId="12" xfId="6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0" fontId="22" fillId="0" borderId="1" xfId="1" applyFont="1" applyFill="1" applyBorder="1" applyAlignment="1">
      <alignment horizontal="left"/>
    </xf>
    <xf numFmtId="2" fontId="19" fillId="4" borderId="4" xfId="6" applyNumberFormat="1" applyFont="1" applyFill="1" applyBorder="1" applyAlignment="1">
      <alignment horizontal="center"/>
    </xf>
    <xf numFmtId="0" fontId="19" fillId="0" borderId="1" xfId="6" applyFont="1" applyFill="1" applyBorder="1" applyAlignment="1">
      <alignment horizontal="left" wrapText="1"/>
    </xf>
    <xf numFmtId="0" fontId="23" fillId="0" borderId="1" xfId="6" applyFont="1" applyBorder="1" applyAlignment="1">
      <alignment horizontal="left"/>
    </xf>
    <xf numFmtId="0" fontId="23" fillId="0" borderId="12" xfId="6" applyFont="1" applyBorder="1" applyAlignment="1">
      <alignment horizontal="left"/>
    </xf>
    <xf numFmtId="0" fontId="19" fillId="2" borderId="5" xfId="0" applyFont="1" applyFill="1" applyBorder="1" applyAlignment="1">
      <alignment wrapText="1"/>
    </xf>
    <xf numFmtId="0" fontId="16" fillId="0" borderId="0" xfId="6" applyFont="1" applyBorder="1"/>
    <xf numFmtId="0" fontId="20" fillId="0" borderId="0" xfId="6" applyFont="1" applyBorder="1"/>
    <xf numFmtId="0" fontId="14" fillId="0" borderId="0" xfId="6" applyFont="1" applyBorder="1" applyAlignment="1"/>
    <xf numFmtId="0" fontId="24" fillId="0" borderId="14" xfId="0" applyFont="1" applyBorder="1" applyAlignment="1">
      <alignment horizontal="center" vertical="center"/>
    </xf>
    <xf numFmtId="0" fontId="25" fillId="0" borderId="0" xfId="6" applyFont="1" applyBorder="1" applyAlignment="1">
      <alignment horizontal="center"/>
    </xf>
    <xf numFmtId="0" fontId="14" fillId="0" borderId="0" xfId="6" applyFont="1" applyBorder="1" applyAlignment="1">
      <alignment horizontal="center" vertical="center"/>
    </xf>
    <xf numFmtId="2" fontId="10" fillId="0" borderId="1" xfId="6" applyNumberFormat="1" applyFont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6" applyFont="1" applyFill="1" applyBorder="1" applyAlignment="1" applyProtection="1">
      <alignment horizontal="center" vertical="top"/>
      <protection locked="0"/>
    </xf>
    <xf numFmtId="0" fontId="10" fillId="2" borderId="1" xfId="6" applyFont="1" applyFill="1" applyBorder="1"/>
    <xf numFmtId="0" fontId="10" fillId="2" borderId="4" xfId="6" applyFont="1" applyFill="1" applyBorder="1" applyAlignment="1" applyProtection="1">
      <alignment horizontal="center" vertical="top"/>
      <protection locked="0"/>
    </xf>
    <xf numFmtId="0" fontId="10" fillId="2" borderId="1" xfId="6" applyFont="1" applyFill="1" applyBorder="1" applyAlignment="1" applyProtection="1">
      <alignment horizontal="left" vertical="top" wrapText="1"/>
      <protection locked="0"/>
    </xf>
    <xf numFmtId="0" fontId="10" fillId="2" borderId="1" xfId="1" applyFont="1" applyFill="1" applyBorder="1" applyAlignment="1" applyProtection="1">
      <alignment horizontal="center" vertical="top"/>
      <protection locked="0"/>
    </xf>
    <xf numFmtId="2" fontId="27" fillId="0" borderId="1" xfId="6" applyNumberFormat="1" applyFont="1" applyBorder="1" applyAlignment="1">
      <alignment horizontal="right" vertical="center"/>
    </xf>
    <xf numFmtId="2" fontId="14" fillId="0" borderId="1" xfId="6" applyNumberFormat="1" applyFont="1" applyBorder="1" applyAlignment="1">
      <alignment horizontal="right" vertical="center"/>
    </xf>
    <xf numFmtId="0" fontId="28" fillId="0" borderId="0" xfId="0" applyFont="1"/>
    <xf numFmtId="0" fontId="28" fillId="9" borderId="0" xfId="0" applyFont="1" applyFill="1"/>
    <xf numFmtId="0" fontId="19" fillId="6" borderId="19" xfId="0" applyFont="1" applyFill="1" applyBorder="1" applyAlignment="1">
      <alignment horizontal="right" vertical="center"/>
    </xf>
    <xf numFmtId="0" fontId="19" fillId="6" borderId="36" xfId="0" applyFont="1" applyFill="1" applyBorder="1" applyAlignment="1">
      <alignment horizontal="right" vertical="center"/>
    </xf>
    <xf numFmtId="0" fontId="19" fillId="6" borderId="0" xfId="0" applyFont="1" applyFill="1" applyBorder="1" applyAlignment="1">
      <alignment horizontal="right" vertical="center"/>
    </xf>
    <xf numFmtId="0" fontId="10" fillId="2" borderId="12" xfId="6" applyFont="1" applyFill="1" applyBorder="1" applyAlignment="1" applyProtection="1">
      <alignment horizontal="center" vertical="top"/>
      <protection locked="0"/>
    </xf>
    <xf numFmtId="0" fontId="10" fillId="2" borderId="12" xfId="0" applyFont="1" applyFill="1" applyBorder="1" applyAlignment="1">
      <alignment wrapText="1"/>
    </xf>
    <xf numFmtId="0" fontId="24" fillId="0" borderId="39" xfId="0" applyFont="1" applyBorder="1" applyAlignment="1">
      <alignment horizontal="center" vertical="center"/>
    </xf>
    <xf numFmtId="0" fontId="10" fillId="2" borderId="7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10" fillId="2" borderId="7" xfId="6" applyFont="1" applyFill="1" applyBorder="1"/>
    <xf numFmtId="0" fontId="19" fillId="2" borderId="7" xfId="0" applyFont="1" applyFill="1" applyBorder="1" applyAlignment="1">
      <alignment wrapText="1"/>
    </xf>
    <xf numFmtId="0" fontId="10" fillId="2" borderId="12" xfId="6" applyFont="1" applyFill="1" applyBorder="1" applyAlignment="1" applyProtection="1">
      <alignment horizontal="left" vertical="top" wrapText="1"/>
      <protection locked="0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10" fillId="0" borderId="1" xfId="6" applyFont="1" applyBorder="1" applyAlignment="1">
      <alignment horizontal="left"/>
    </xf>
    <xf numFmtId="0" fontId="19" fillId="0" borderId="2" xfId="0" applyFont="1" applyBorder="1" applyAlignment="1">
      <alignment wrapText="1"/>
    </xf>
    <xf numFmtId="0" fontId="10" fillId="0" borderId="9" xfId="6" applyFont="1" applyBorder="1" applyAlignment="1">
      <alignment horizontal="center"/>
    </xf>
    <xf numFmtId="0" fontId="10" fillId="2" borderId="9" xfId="6" applyFont="1" applyFill="1" applyBorder="1" applyAlignment="1">
      <alignment horizontal="center" wrapText="1"/>
    </xf>
    <xf numFmtId="164" fontId="10" fillId="2" borderId="1" xfId="6" applyNumberFormat="1" applyFont="1" applyFill="1" applyBorder="1" applyAlignment="1">
      <alignment horizontal="center"/>
    </xf>
    <xf numFmtId="0" fontId="10" fillId="0" borderId="9" xfId="6" applyFont="1" applyFill="1" applyBorder="1" applyAlignment="1">
      <alignment horizontal="center"/>
    </xf>
    <xf numFmtId="164" fontId="10" fillId="0" borderId="1" xfId="6" applyNumberFormat="1" applyFont="1" applyFill="1" applyBorder="1" applyAlignment="1">
      <alignment horizontal="center"/>
    </xf>
    <xf numFmtId="0" fontId="10" fillId="0" borderId="1" xfId="6" applyFont="1" applyFill="1" applyBorder="1" applyAlignment="1">
      <alignment horizontal="left"/>
    </xf>
    <xf numFmtId="0" fontId="10" fillId="0" borderId="2" xfId="0" applyFont="1" applyBorder="1" applyAlignment="1">
      <alignment wrapText="1"/>
    </xf>
    <xf numFmtId="0" fontId="10" fillId="2" borderId="9" xfId="6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 wrapText="1"/>
    </xf>
    <xf numFmtId="0" fontId="19" fillId="0" borderId="25" xfId="0" applyFont="1" applyBorder="1" applyAlignment="1">
      <alignment wrapText="1"/>
    </xf>
    <xf numFmtId="0" fontId="10" fillId="0" borderId="10" xfId="6" applyFont="1" applyBorder="1" applyAlignment="1">
      <alignment horizontal="right"/>
    </xf>
    <xf numFmtId="0" fontId="10" fillId="0" borderId="12" xfId="6" applyFont="1" applyBorder="1" applyAlignment="1">
      <alignment horizontal="left"/>
    </xf>
    <xf numFmtId="2" fontId="10" fillId="0" borderId="12" xfId="6" applyNumberFormat="1" applyFont="1" applyBorder="1" applyAlignment="1">
      <alignment horizontal="center"/>
    </xf>
    <xf numFmtId="164" fontId="10" fillId="0" borderId="12" xfId="6" applyNumberFormat="1" applyFont="1" applyFill="1" applyBorder="1" applyAlignment="1">
      <alignment horizontal="center"/>
    </xf>
    <xf numFmtId="0" fontId="10" fillId="0" borderId="13" xfId="6" applyFont="1" applyBorder="1" applyAlignment="1">
      <alignment horizontal="right"/>
    </xf>
    <xf numFmtId="2" fontId="10" fillId="0" borderId="4" xfId="6" applyNumberFormat="1" applyFont="1" applyBorder="1" applyAlignment="1">
      <alignment horizontal="center"/>
    </xf>
    <xf numFmtId="164" fontId="10" fillId="0" borderId="4" xfId="6" applyNumberFormat="1" applyFont="1" applyFill="1" applyBorder="1" applyAlignment="1">
      <alignment horizontal="center"/>
    </xf>
    <xf numFmtId="2" fontId="10" fillId="0" borderId="7" xfId="6" applyNumberFormat="1" applyFont="1" applyBorder="1" applyAlignment="1">
      <alignment horizontal="center"/>
    </xf>
    <xf numFmtId="164" fontId="10" fillId="0" borderId="7" xfId="6" applyNumberFormat="1" applyFont="1" applyFill="1" applyBorder="1" applyAlignment="1">
      <alignment horizontal="center"/>
    </xf>
    <xf numFmtId="0" fontId="10" fillId="0" borderId="8" xfId="6" applyFont="1" applyBorder="1" applyAlignment="1">
      <alignment horizontal="right"/>
    </xf>
    <xf numFmtId="0" fontId="19" fillId="6" borderId="6" xfId="0" applyFont="1" applyFill="1" applyBorder="1" applyAlignment="1">
      <alignment horizontal="right"/>
    </xf>
    <xf numFmtId="0" fontId="19" fillId="6" borderId="1" xfId="0" applyFont="1" applyFill="1" applyBorder="1" applyAlignment="1">
      <alignment horizontal="right"/>
    </xf>
    <xf numFmtId="0" fontId="19" fillId="6" borderId="19" xfId="0" applyFont="1" applyFill="1" applyBorder="1" applyAlignment="1">
      <alignment horizontal="right"/>
    </xf>
    <xf numFmtId="0" fontId="19" fillId="6" borderId="7" xfId="0" applyFont="1" applyFill="1" applyBorder="1" applyAlignment="1">
      <alignment horizontal="right"/>
    </xf>
    <xf numFmtId="0" fontId="19" fillId="6" borderId="31" xfId="0" applyFont="1" applyFill="1" applyBorder="1" applyAlignment="1">
      <alignment horizontal="right"/>
    </xf>
    <xf numFmtId="0" fontId="19" fillId="6" borderId="12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2" fontId="14" fillId="0" borderId="0" xfId="6" applyNumberFormat="1" applyFont="1" applyAlignment="1">
      <alignment horizontal="center"/>
    </xf>
    <xf numFmtId="2" fontId="13" fillId="0" borderId="0" xfId="6" applyNumberFormat="1" applyAlignment="1">
      <alignment horizontal="center"/>
    </xf>
    <xf numFmtId="2" fontId="27" fillId="0" borderId="0" xfId="6" applyNumberFormat="1" applyFont="1" applyAlignment="1">
      <alignment horizontal="center"/>
    </xf>
    <xf numFmtId="0" fontId="19" fillId="6" borderId="5" xfId="0" applyFont="1" applyFill="1" applyBorder="1" applyAlignment="1">
      <alignment horizontal="right"/>
    </xf>
    <xf numFmtId="0" fontId="10" fillId="0" borderId="7" xfId="6" applyFont="1" applyBorder="1" applyAlignment="1">
      <alignment horizontal="left"/>
    </xf>
    <xf numFmtId="0" fontId="23" fillId="0" borderId="7" xfId="6" applyFont="1" applyBorder="1" applyAlignment="1">
      <alignment horizontal="left"/>
    </xf>
    <xf numFmtId="0" fontId="19" fillId="6" borderId="3" xfId="0" applyFont="1" applyFill="1" applyBorder="1" applyAlignment="1">
      <alignment horizontal="right"/>
    </xf>
    <xf numFmtId="0" fontId="19" fillId="6" borderId="34" xfId="0" applyFont="1" applyFill="1" applyBorder="1" applyAlignment="1">
      <alignment horizontal="right"/>
    </xf>
    <xf numFmtId="0" fontId="19" fillId="6" borderId="43" xfId="0" applyFont="1" applyFill="1" applyBorder="1" applyAlignment="1">
      <alignment horizontal="right"/>
    </xf>
    <xf numFmtId="0" fontId="10" fillId="2" borderId="6" xfId="6" applyFont="1" applyFill="1" applyBorder="1" applyAlignment="1">
      <alignment horizontal="center" wrapText="1"/>
    </xf>
    <xf numFmtId="164" fontId="10" fillId="2" borderId="7" xfId="6" applyNumberFormat="1" applyFont="1" applyFill="1" applyBorder="1" applyAlignment="1">
      <alignment horizontal="center"/>
    </xf>
    <xf numFmtId="2" fontId="10" fillId="2" borderId="8" xfId="6" applyNumberFormat="1" applyFont="1" applyFill="1" applyBorder="1" applyAlignment="1">
      <alignment horizontal="center"/>
    </xf>
    <xf numFmtId="2" fontId="10" fillId="2" borderId="10" xfId="6" applyNumberFormat="1" applyFont="1" applyFill="1" applyBorder="1" applyAlignment="1">
      <alignment horizontal="center"/>
    </xf>
    <xf numFmtId="2" fontId="10" fillId="2" borderId="18" xfId="6" applyNumberFormat="1" applyFont="1" applyFill="1" applyBorder="1" applyAlignment="1">
      <alignment horizontal="center"/>
    </xf>
    <xf numFmtId="0" fontId="10" fillId="0" borderId="11" xfId="6" applyFont="1" applyBorder="1" applyAlignment="1">
      <alignment horizontal="center"/>
    </xf>
    <xf numFmtId="2" fontId="10" fillId="2" borderId="13" xfId="6" applyNumberFormat="1" applyFont="1" applyFill="1" applyBorder="1" applyAlignment="1">
      <alignment horizontal="center"/>
    </xf>
    <xf numFmtId="0" fontId="10" fillId="0" borderId="6" xfId="6" applyFont="1" applyBorder="1" applyAlignment="1">
      <alignment horizontal="center"/>
    </xf>
    <xf numFmtId="0" fontId="10" fillId="2" borderId="11" xfId="6" applyFont="1" applyFill="1" applyBorder="1" applyAlignment="1">
      <alignment horizontal="center" wrapText="1"/>
    </xf>
    <xf numFmtId="0" fontId="19" fillId="0" borderId="24" xfId="0" applyFont="1" applyBorder="1" applyAlignment="1">
      <alignment wrapText="1"/>
    </xf>
    <xf numFmtId="0" fontId="19" fillId="0" borderId="22" xfId="0" applyFont="1" applyBorder="1" applyAlignment="1">
      <alignment wrapText="1"/>
    </xf>
    <xf numFmtId="0" fontId="22" fillId="0" borderId="2" xfId="1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9" fillId="0" borderId="2" xfId="6" applyFont="1" applyFill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10" fillId="0" borderId="11" xfId="6" applyFont="1" applyFill="1" applyBorder="1" applyAlignment="1">
      <alignment horizontal="center"/>
    </xf>
    <xf numFmtId="0" fontId="10" fillId="0" borderId="6" xfId="6" applyFont="1" applyFill="1" applyBorder="1" applyAlignment="1">
      <alignment horizontal="center"/>
    </xf>
    <xf numFmtId="0" fontId="10" fillId="2" borderId="6" xfId="6" applyFont="1" applyFill="1" applyBorder="1" applyAlignment="1">
      <alignment horizontal="center"/>
    </xf>
    <xf numFmtId="0" fontId="0" fillId="0" borderId="6" xfId="0" applyBorder="1"/>
    <xf numFmtId="0" fontId="10" fillId="2" borderId="27" xfId="0" applyFont="1" applyFill="1" applyBorder="1" applyAlignment="1">
      <alignment horizontal="right"/>
    </xf>
    <xf numFmtId="2" fontId="0" fillId="0" borderId="0" xfId="0" applyNumberFormat="1"/>
    <xf numFmtId="0" fontId="0" fillId="0" borderId="9" xfId="0" applyBorder="1"/>
    <xf numFmtId="0" fontId="10" fillId="2" borderId="21" xfId="0" applyFont="1" applyFill="1" applyBorder="1" applyAlignment="1">
      <alignment horizontal="right"/>
    </xf>
    <xf numFmtId="2" fontId="0" fillId="2" borderId="0" xfId="0" applyNumberFormat="1" applyFill="1"/>
    <xf numFmtId="0" fontId="10" fillId="2" borderId="28" xfId="0" applyFont="1" applyFill="1" applyBorder="1" applyAlignment="1">
      <alignment horizontal="right"/>
    </xf>
    <xf numFmtId="0" fontId="0" fillId="0" borderId="11" xfId="0" applyBorder="1"/>
    <xf numFmtId="0" fontId="10" fillId="2" borderId="29" xfId="0" applyFont="1" applyFill="1" applyBorder="1" applyAlignment="1">
      <alignment horizontal="right"/>
    </xf>
    <xf numFmtId="0" fontId="0" fillId="0" borderId="31" xfId="0" applyBorder="1"/>
    <xf numFmtId="0" fontId="0" fillId="0" borderId="19" xfId="0" applyBorder="1"/>
    <xf numFmtId="0" fontId="27" fillId="0" borderId="0" xfId="0" applyFont="1" applyFill="1" applyBorder="1" applyAlignment="1">
      <alignment horizontal="right" vertical="center"/>
    </xf>
    <xf numFmtId="2" fontId="27" fillId="0" borderId="0" xfId="0" applyNumberFormat="1" applyFo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0" fillId="0" borderId="7" xfId="0" applyFont="1" applyBorder="1" applyAlignment="1">
      <alignment wrapText="1"/>
    </xf>
    <xf numFmtId="0" fontId="10" fillId="0" borderId="9" xfId="6" applyFont="1" applyBorder="1" applyAlignment="1">
      <alignment horizontal="left"/>
    </xf>
    <xf numFmtId="0" fontId="19" fillId="4" borderId="10" xfId="6" applyFont="1" applyFill="1" applyBorder="1" applyAlignment="1">
      <alignment horizontal="center"/>
    </xf>
    <xf numFmtId="0" fontId="10" fillId="0" borderId="9" xfId="6" applyFont="1" applyFill="1" applyBorder="1" applyAlignment="1">
      <alignment horizontal="left"/>
    </xf>
    <xf numFmtId="0" fontId="10" fillId="0" borderId="6" xfId="6" applyFont="1" applyBorder="1" applyAlignment="1">
      <alignment horizontal="left"/>
    </xf>
    <xf numFmtId="0" fontId="19" fillId="4" borderId="8" xfId="6" applyFont="1" applyFill="1" applyBorder="1" applyAlignment="1">
      <alignment horizontal="center"/>
    </xf>
    <xf numFmtId="0" fontId="23" fillId="0" borderId="9" xfId="6" applyFont="1" applyBorder="1" applyAlignment="1">
      <alignment horizontal="left"/>
    </xf>
    <xf numFmtId="0" fontId="19" fillId="4" borderId="13" xfId="6" applyFont="1" applyFill="1" applyBorder="1" applyAlignment="1">
      <alignment horizontal="center"/>
    </xf>
    <xf numFmtId="0" fontId="10" fillId="0" borderId="11" xfId="6" applyFont="1" applyBorder="1" applyAlignment="1">
      <alignment horizontal="left"/>
    </xf>
    <xf numFmtId="0" fontId="23" fillId="0" borderId="11" xfId="6" applyFont="1" applyBorder="1" applyAlignment="1">
      <alignment horizontal="left"/>
    </xf>
    <xf numFmtId="0" fontId="23" fillId="0" borderId="6" xfId="6" applyFont="1" applyBorder="1" applyAlignment="1">
      <alignment horizontal="left"/>
    </xf>
    <xf numFmtId="0" fontId="23" fillId="0" borderId="19" xfId="6" applyFont="1" applyBorder="1" applyAlignment="1">
      <alignment horizontal="left"/>
    </xf>
    <xf numFmtId="0" fontId="10" fillId="0" borderId="6" xfId="6" applyFont="1" applyFill="1" applyBorder="1" applyAlignment="1">
      <alignment horizontal="left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9" fillId="0" borderId="12" xfId="0" applyFont="1" applyBorder="1" applyAlignment="1">
      <alignment horizontal="left" wrapText="1"/>
    </xf>
    <xf numFmtId="0" fontId="25" fillId="0" borderId="0" xfId="6" applyFont="1" applyBorder="1" applyAlignment="1">
      <alignment horizontal="center"/>
    </xf>
    <xf numFmtId="0" fontId="25" fillId="0" borderId="0" xfId="6" applyFont="1" applyBorder="1" applyAlignment="1">
      <alignment horizontal="center"/>
    </xf>
    <xf numFmtId="0" fontId="14" fillId="0" borderId="0" xfId="0" applyFont="1" applyAlignment="1">
      <alignment horizontal="right"/>
    </xf>
    <xf numFmtId="0" fontId="11" fillId="0" borderId="0" xfId="6" applyFont="1" applyBorder="1" applyAlignment="1"/>
    <xf numFmtId="0" fontId="24" fillId="0" borderId="33" xfId="0" applyFont="1" applyBorder="1" applyAlignment="1">
      <alignment horizontal="center" vertical="center" wrapText="1"/>
    </xf>
    <xf numFmtId="0" fontId="28" fillId="10" borderId="0" xfId="0" applyFont="1" applyFill="1"/>
    <xf numFmtId="0" fontId="28" fillId="11" borderId="0" xfId="0" applyFont="1" applyFill="1"/>
    <xf numFmtId="0" fontId="28" fillId="12" borderId="0" xfId="0" applyFont="1" applyFill="1"/>
    <xf numFmtId="0" fontId="28" fillId="13" borderId="0" xfId="0" applyFont="1" applyFill="1"/>
    <xf numFmtId="0" fontId="24" fillId="0" borderId="45" xfId="0" applyFont="1" applyBorder="1" applyAlignment="1">
      <alignment horizontal="center" vertical="center" wrapText="1"/>
    </xf>
    <xf numFmtId="0" fontId="19" fillId="6" borderId="51" xfId="0" applyFont="1" applyFill="1" applyBorder="1" applyAlignment="1">
      <alignment horizontal="right" vertical="center"/>
    </xf>
    <xf numFmtId="0" fontId="29" fillId="0" borderId="45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 wrapText="1"/>
    </xf>
    <xf numFmtId="0" fontId="24" fillId="0" borderId="45" xfId="0" applyFont="1" applyBorder="1" applyAlignment="1">
      <alignment horizontal="left" vertical="center"/>
    </xf>
    <xf numFmtId="0" fontId="24" fillId="6" borderId="46" xfId="0" applyFont="1" applyFill="1" applyBorder="1" applyAlignment="1">
      <alignment horizontal="left" vertical="center"/>
    </xf>
    <xf numFmtId="0" fontId="14" fillId="2" borderId="45" xfId="6" applyFont="1" applyFill="1" applyBorder="1" applyAlignment="1" applyProtection="1">
      <alignment horizontal="left" vertical="top"/>
      <protection locked="0"/>
    </xf>
    <xf numFmtId="0" fontId="14" fillId="2" borderId="45" xfId="0" applyFont="1" applyFill="1" applyBorder="1" applyAlignment="1">
      <alignment horizontal="left" wrapText="1"/>
    </xf>
    <xf numFmtId="0" fontId="14" fillId="2" borderId="45" xfId="6" applyFont="1" applyFill="1" applyBorder="1" applyAlignment="1">
      <alignment horizontal="left" vertical="center" wrapText="1"/>
    </xf>
    <xf numFmtId="0" fontId="14" fillId="2" borderId="45" xfId="6" applyFont="1" applyFill="1" applyBorder="1" applyAlignment="1">
      <alignment horizontal="left" vertical="center"/>
    </xf>
    <xf numFmtId="2" fontId="14" fillId="2" borderId="48" xfId="6" applyNumberFormat="1" applyFont="1" applyFill="1" applyBorder="1" applyAlignment="1">
      <alignment horizontal="left" vertical="center"/>
    </xf>
    <xf numFmtId="0" fontId="14" fillId="2" borderId="45" xfId="6" applyFont="1" applyFill="1" applyBorder="1" applyAlignment="1" applyProtection="1">
      <alignment horizontal="left" vertical="center"/>
      <protection locked="0"/>
    </xf>
    <xf numFmtId="0" fontId="14" fillId="2" borderId="45" xfId="0" applyFont="1" applyFill="1" applyBorder="1" applyAlignment="1">
      <alignment horizontal="left" vertical="center" wrapText="1"/>
    </xf>
    <xf numFmtId="0" fontId="24" fillId="2" borderId="45" xfId="0" applyFont="1" applyFill="1" applyBorder="1" applyAlignment="1">
      <alignment horizontal="left" wrapText="1"/>
    </xf>
    <xf numFmtId="2" fontId="30" fillId="2" borderId="48" xfId="6" applyNumberFormat="1" applyFont="1" applyFill="1" applyBorder="1" applyAlignment="1">
      <alignment horizontal="left" vertical="center"/>
    </xf>
    <xf numFmtId="0" fontId="14" fillId="2" borderId="45" xfId="6" applyFont="1" applyFill="1" applyBorder="1" applyAlignment="1" applyProtection="1">
      <alignment horizontal="left" vertical="top" wrapText="1"/>
      <protection locked="0"/>
    </xf>
    <xf numFmtId="0" fontId="19" fillId="6" borderId="52" xfId="0" applyFont="1" applyFill="1" applyBorder="1" applyAlignment="1">
      <alignment horizontal="right" vertical="center"/>
    </xf>
    <xf numFmtId="0" fontId="19" fillId="0" borderId="46" xfId="0" applyFont="1" applyBorder="1" applyAlignment="1">
      <alignment horizontal="right" vertical="center"/>
    </xf>
    <xf numFmtId="0" fontId="25" fillId="0" borderId="0" xfId="6" applyFont="1" applyBorder="1" applyAlignment="1"/>
    <xf numFmtId="0" fontId="31" fillId="0" borderId="31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2" fontId="10" fillId="0" borderId="10" xfId="6" applyNumberFormat="1" applyFont="1" applyBorder="1" applyAlignment="1">
      <alignment horizontal="center"/>
    </xf>
    <xf numFmtId="2" fontId="10" fillId="0" borderId="18" xfId="6" applyNumberFormat="1" applyFont="1" applyBorder="1" applyAlignment="1">
      <alignment horizontal="center"/>
    </xf>
    <xf numFmtId="2" fontId="10" fillId="0" borderId="8" xfId="6" applyNumberFormat="1" applyFont="1" applyBorder="1" applyAlignment="1">
      <alignment horizontal="center"/>
    </xf>
    <xf numFmtId="2" fontId="10" fillId="0" borderId="13" xfId="6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0" fillId="2" borderId="7" xfId="6" applyFont="1" applyFill="1" applyBorder="1" applyAlignment="1">
      <alignment horizontal="right" vertical="center" wrapText="1"/>
    </xf>
    <xf numFmtId="0" fontId="10" fillId="2" borderId="1" xfId="6" applyFont="1" applyFill="1" applyBorder="1" applyAlignment="1">
      <alignment horizontal="right" vertical="center" wrapText="1"/>
    </xf>
    <xf numFmtId="0" fontId="10" fillId="2" borderId="1" xfId="6" applyFont="1" applyFill="1" applyBorder="1" applyAlignment="1">
      <alignment vertical="center" wrapText="1"/>
    </xf>
    <xf numFmtId="2" fontId="10" fillId="2" borderId="10" xfId="6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10" fillId="2" borderId="4" xfId="6" applyFont="1" applyFill="1" applyBorder="1" applyAlignment="1">
      <alignment vertical="center" wrapText="1"/>
    </xf>
    <xf numFmtId="2" fontId="10" fillId="2" borderId="18" xfId="6" applyNumberFormat="1" applyFont="1" applyFill="1" applyBorder="1" applyAlignment="1">
      <alignment vertical="center"/>
    </xf>
    <xf numFmtId="0" fontId="19" fillId="2" borderId="1" xfId="0" applyFont="1" applyFill="1" applyBorder="1"/>
    <xf numFmtId="2" fontId="10" fillId="2" borderId="8" xfId="6" applyNumberFormat="1" applyFont="1" applyFill="1" applyBorder="1" applyAlignment="1">
      <alignment horizontal="right" vertical="center"/>
    </xf>
    <xf numFmtId="2" fontId="10" fillId="2" borderId="10" xfId="6" applyNumberFormat="1" applyFont="1" applyFill="1" applyBorder="1" applyAlignment="1">
      <alignment horizontal="right" vertical="center"/>
    </xf>
    <xf numFmtId="2" fontId="10" fillId="2" borderId="18" xfId="6" applyNumberFormat="1" applyFont="1" applyFill="1" applyBorder="1" applyAlignment="1">
      <alignment horizontal="right" vertical="center"/>
    </xf>
    <xf numFmtId="2" fontId="10" fillId="2" borderId="13" xfId="6" applyNumberFormat="1" applyFont="1" applyFill="1" applyBorder="1" applyAlignment="1">
      <alignment horizontal="right" vertical="center"/>
    </xf>
    <xf numFmtId="0" fontId="10" fillId="2" borderId="1" xfId="6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19" fillId="6" borderId="11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wrapText="1"/>
    </xf>
    <xf numFmtId="0" fontId="7" fillId="2" borderId="1" xfId="6" applyFont="1" applyFill="1" applyBorder="1" applyAlignment="1">
      <alignment horizontal="left" vertical="center"/>
    </xf>
    <xf numFmtId="0" fontId="7" fillId="2" borderId="1" xfId="6" applyFont="1" applyFill="1" applyBorder="1" applyAlignment="1">
      <alignment horizontal="right" vertical="center" wrapText="1"/>
    </xf>
    <xf numFmtId="2" fontId="22" fillId="2" borderId="10" xfId="6" applyNumberFormat="1" applyFont="1" applyFill="1" applyBorder="1" applyAlignment="1">
      <alignment horizontal="right" vertical="center"/>
    </xf>
    <xf numFmtId="2" fontId="22" fillId="7" borderId="37" xfId="1" applyNumberFormat="1" applyFont="1" applyFill="1" applyBorder="1" applyAlignment="1">
      <alignment horizontal="right" vertical="center"/>
    </xf>
    <xf numFmtId="2" fontId="22" fillId="2" borderId="18" xfId="6" applyNumberFormat="1" applyFont="1" applyFill="1" applyBorder="1" applyAlignment="1">
      <alignment horizontal="right" vertical="center"/>
    </xf>
    <xf numFmtId="0" fontId="7" fillId="2" borderId="1" xfId="6" applyFont="1" applyFill="1" applyBorder="1" applyAlignment="1" applyProtection="1">
      <alignment horizontal="left" vertical="top" wrapText="1"/>
      <protection locked="0"/>
    </xf>
    <xf numFmtId="0" fontId="7" fillId="2" borderId="12" xfId="6" applyFont="1" applyFill="1" applyBorder="1" applyAlignment="1" applyProtection="1">
      <alignment horizontal="left" vertical="top" wrapText="1"/>
      <protection locked="0"/>
    </xf>
    <xf numFmtId="2" fontId="10" fillId="2" borderId="1" xfId="6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wrapText="1"/>
    </xf>
    <xf numFmtId="0" fontId="19" fillId="6" borderId="9" xfId="0" applyFont="1" applyFill="1" applyBorder="1" applyAlignment="1">
      <alignment horizontal="right" vertical="center"/>
    </xf>
    <xf numFmtId="0" fontId="19" fillId="0" borderId="32" xfId="0" applyFont="1" applyBorder="1" applyAlignment="1">
      <alignment horizontal="right" vertical="center"/>
    </xf>
    <xf numFmtId="0" fontId="7" fillId="2" borderId="5" xfId="0" applyFont="1" applyFill="1" applyBorder="1" applyAlignment="1">
      <alignment wrapText="1"/>
    </xf>
    <xf numFmtId="0" fontId="26" fillId="0" borderId="0" xfId="0" applyFont="1" applyBorder="1" applyAlignment="1">
      <alignment horizontal="right" vertical="top"/>
    </xf>
    <xf numFmtId="0" fontId="29" fillId="0" borderId="3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/>
    </xf>
    <xf numFmtId="2" fontId="27" fillId="0" borderId="5" xfId="6" applyNumberFormat="1" applyFont="1" applyBorder="1" applyAlignment="1">
      <alignment horizontal="right" vertical="center"/>
    </xf>
    <xf numFmtId="2" fontId="22" fillId="2" borderId="1" xfId="6" applyNumberFormat="1" applyFont="1" applyFill="1" applyBorder="1" applyAlignment="1">
      <alignment horizontal="right" vertical="center"/>
    </xf>
    <xf numFmtId="2" fontId="13" fillId="0" borderId="1" xfId="6" applyNumberFormat="1" applyBorder="1" applyAlignment="1">
      <alignment horizontal="right" vertical="center"/>
    </xf>
    <xf numFmtId="2" fontId="19" fillId="8" borderId="1" xfId="6" applyNumberFormat="1" applyFont="1" applyFill="1" applyBorder="1" applyAlignment="1">
      <alignment horizontal="right" vertical="center"/>
    </xf>
    <xf numFmtId="2" fontId="29" fillId="0" borderId="35" xfId="0" applyNumberFormat="1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9" fillId="2" borderId="12" xfId="0" applyFont="1" applyFill="1" applyBorder="1"/>
    <xf numFmtId="0" fontId="10" fillId="2" borderId="12" xfId="6" applyFont="1" applyFill="1" applyBorder="1" applyAlignment="1">
      <alignment vertical="center" wrapText="1"/>
    </xf>
    <xf numFmtId="2" fontId="10" fillId="2" borderId="13" xfId="6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wrapText="1"/>
    </xf>
    <xf numFmtId="0" fontId="28" fillId="14" borderId="0" xfId="0" applyFont="1" applyFill="1"/>
    <xf numFmtId="0" fontId="10" fillId="2" borderId="7" xfId="6" applyFont="1" applyFill="1" applyBorder="1" applyAlignment="1" applyProtection="1">
      <alignment horizontal="left" vertical="top" wrapText="1"/>
      <protection locked="0"/>
    </xf>
    <xf numFmtId="0" fontId="7" fillId="0" borderId="1" xfId="6" applyFont="1" applyBorder="1" applyAlignment="1">
      <alignment horizontal="left"/>
    </xf>
    <xf numFmtId="0" fontId="10" fillId="2" borderId="2" xfId="0" applyFont="1" applyFill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9" fillId="0" borderId="1" xfId="6" applyFont="1" applyFill="1" applyBorder="1" applyAlignment="1">
      <alignment horizontal="center" wrapText="1"/>
    </xf>
    <xf numFmtId="2" fontId="10" fillId="2" borderId="1" xfId="6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2" fontId="19" fillId="0" borderId="1" xfId="0" applyNumberFormat="1" applyFont="1" applyBorder="1" applyAlignment="1">
      <alignment horizontal="center" wrapText="1"/>
    </xf>
    <xf numFmtId="2" fontId="22" fillId="2" borderId="1" xfId="6" applyNumberFormat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left"/>
    </xf>
    <xf numFmtId="2" fontId="19" fillId="8" borderId="1" xfId="6" applyNumberFormat="1" applyFont="1" applyFill="1" applyBorder="1" applyAlignment="1">
      <alignment horizontal="center" vertical="center"/>
    </xf>
    <xf numFmtId="2" fontId="13" fillId="0" borderId="1" xfId="6" applyNumberFormat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0" fontId="19" fillId="4" borderId="18" xfId="6" applyFont="1" applyFill="1" applyBorder="1" applyAlignment="1">
      <alignment horizontal="center"/>
    </xf>
    <xf numFmtId="0" fontId="19" fillId="6" borderId="28" xfId="0" applyFont="1" applyFill="1" applyBorder="1" applyAlignment="1">
      <alignment horizontal="center"/>
    </xf>
    <xf numFmtId="0" fontId="19" fillId="6" borderId="27" xfId="0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right"/>
    </xf>
    <xf numFmtId="0" fontId="19" fillId="6" borderId="10" xfId="0" applyFont="1" applyFill="1" applyBorder="1" applyAlignment="1">
      <alignment horizontal="center"/>
    </xf>
    <xf numFmtId="0" fontId="20" fillId="0" borderId="0" xfId="6" applyFont="1" applyAlignment="1">
      <alignment horizontal="right" vertical="top"/>
    </xf>
    <xf numFmtId="0" fontId="20" fillId="0" borderId="0" xfId="6" applyFont="1" applyAlignment="1">
      <alignment horizontal="left" vertical="top"/>
    </xf>
    <xf numFmtId="0" fontId="7" fillId="2" borderId="2" xfId="0" applyFont="1" applyFill="1" applyBorder="1" applyAlignment="1">
      <alignment horizontal="left" vertical="center" wrapText="1"/>
    </xf>
    <xf numFmtId="0" fontId="7" fillId="0" borderId="9" xfId="6" applyFont="1" applyBorder="1" applyAlignment="1">
      <alignment horizontal="left"/>
    </xf>
    <xf numFmtId="0" fontId="7" fillId="0" borderId="9" xfId="6" applyFont="1" applyFill="1" applyBorder="1" applyAlignment="1">
      <alignment horizontal="left"/>
    </xf>
    <xf numFmtId="0" fontId="7" fillId="0" borderId="11" xfId="6" applyFont="1" applyBorder="1" applyAlignment="1">
      <alignment horizontal="left"/>
    </xf>
    <xf numFmtId="0" fontId="7" fillId="0" borderId="7" xfId="0" applyFont="1" applyBorder="1" applyAlignment="1">
      <alignment wrapText="1"/>
    </xf>
    <xf numFmtId="0" fontId="7" fillId="0" borderId="6" xfId="6" applyFont="1" applyBorder="1" applyAlignment="1">
      <alignment horizontal="left"/>
    </xf>
    <xf numFmtId="0" fontId="7" fillId="0" borderId="11" xfId="6" applyFont="1" applyFill="1" applyBorder="1" applyAlignment="1">
      <alignment horizontal="left"/>
    </xf>
    <xf numFmtId="0" fontId="10" fillId="0" borderId="11" xfId="6" applyFont="1" applyFill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9" fillId="6" borderId="11" xfId="0" applyFont="1" applyFill="1" applyBorder="1" applyAlignment="1">
      <alignment horizontal="right"/>
    </xf>
    <xf numFmtId="2" fontId="22" fillId="2" borderId="7" xfId="6" applyNumberFormat="1" applyFont="1" applyFill="1" applyBorder="1" applyAlignment="1">
      <alignment horizontal="center" vertical="center"/>
    </xf>
    <xf numFmtId="2" fontId="10" fillId="2" borderId="12" xfId="6" applyNumberFormat="1" applyFont="1" applyFill="1" applyBorder="1" applyAlignment="1">
      <alignment horizontal="center" vertical="center"/>
    </xf>
    <xf numFmtId="2" fontId="10" fillId="2" borderId="7" xfId="6" applyNumberFormat="1" applyFont="1" applyFill="1" applyBorder="1" applyAlignment="1">
      <alignment horizontal="center" vertical="center"/>
    </xf>
    <xf numFmtId="2" fontId="22" fillId="2" borderId="12" xfId="6" applyNumberFormat="1" applyFont="1" applyFill="1" applyBorder="1" applyAlignment="1">
      <alignment horizontal="center" vertical="center"/>
    </xf>
    <xf numFmtId="2" fontId="7" fillId="2" borderId="1" xfId="6" applyNumberFormat="1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/>
    </xf>
    <xf numFmtId="2" fontId="22" fillId="7" borderId="1" xfId="1" applyNumberFormat="1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right"/>
    </xf>
    <xf numFmtId="0" fontId="7" fillId="0" borderId="12" xfId="6" applyFont="1" applyFill="1" applyBorder="1" applyAlignment="1">
      <alignment horizontal="left"/>
    </xf>
    <xf numFmtId="0" fontId="10" fillId="0" borderId="21" xfId="6" applyFont="1" applyBorder="1" applyAlignment="1">
      <alignment horizontal="right"/>
    </xf>
    <xf numFmtId="0" fontId="10" fillId="0" borderId="29" xfId="6" applyFont="1" applyBorder="1" applyAlignment="1">
      <alignment horizontal="right"/>
    </xf>
    <xf numFmtId="0" fontId="19" fillId="0" borderId="9" xfId="6" applyFont="1" applyBorder="1" applyAlignment="1">
      <alignment horizontal="center" wrapText="1"/>
    </xf>
    <xf numFmtId="0" fontId="19" fillId="4" borderId="9" xfId="6" applyFont="1" applyFill="1" applyBorder="1" applyAlignment="1">
      <alignment horizontal="center"/>
    </xf>
    <xf numFmtId="0" fontId="19" fillId="0" borderId="9" xfId="6" applyFont="1" applyBorder="1" applyAlignment="1">
      <alignment horizontal="center"/>
    </xf>
    <xf numFmtId="0" fontId="19" fillId="0" borderId="11" xfId="6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6" applyFont="1" applyFill="1" applyBorder="1" applyAlignment="1" applyProtection="1">
      <alignment horizontal="left" vertical="top" wrapText="1"/>
      <protection locked="0"/>
    </xf>
    <xf numFmtId="0" fontId="10" fillId="2" borderId="2" xfId="6" applyFont="1" applyFill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>
      <alignment wrapText="1"/>
    </xf>
    <xf numFmtId="0" fontId="19" fillId="0" borderId="28" xfId="0" applyFont="1" applyBorder="1" applyAlignment="1">
      <alignment horizontal="center" wrapText="1"/>
    </xf>
    <xf numFmtId="0" fontId="10" fillId="2" borderId="9" xfId="6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wrapText="1"/>
    </xf>
    <xf numFmtId="0" fontId="10" fillId="2" borderId="56" xfId="6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9" fillId="0" borderId="9" xfId="0" applyFont="1" applyBorder="1" applyAlignment="1">
      <alignment wrapText="1"/>
    </xf>
    <xf numFmtId="0" fontId="19" fillId="0" borderId="10" xfId="6" applyFont="1" applyFill="1" applyBorder="1" applyAlignment="1">
      <alignment horizontal="center" wrapText="1"/>
    </xf>
    <xf numFmtId="0" fontId="19" fillId="0" borderId="9" xfId="6" applyFont="1" applyFill="1" applyBorder="1" applyAlignment="1">
      <alignment horizontal="center" wrapText="1"/>
    </xf>
    <xf numFmtId="0" fontId="13" fillId="0" borderId="9" xfId="6" applyBorder="1" applyAlignment="1">
      <alignment horizontal="center" vertical="center"/>
    </xf>
    <xf numFmtId="0" fontId="10" fillId="2" borderId="11" xfId="6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wrapText="1"/>
    </xf>
    <xf numFmtId="0" fontId="10" fillId="2" borderId="6" xfId="6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wrapText="1"/>
    </xf>
    <xf numFmtId="0" fontId="19" fillId="4" borderId="6" xfId="6" applyFont="1" applyFill="1" applyBorder="1" applyAlignment="1">
      <alignment horizontal="center"/>
    </xf>
    <xf numFmtId="0" fontId="10" fillId="2" borderId="24" xfId="0" applyFont="1" applyFill="1" applyBorder="1" applyAlignment="1">
      <alignment wrapText="1"/>
    </xf>
    <xf numFmtId="0" fontId="19" fillId="0" borderId="29" xfId="0" applyFont="1" applyBorder="1" applyAlignment="1">
      <alignment horizontal="center" wrapText="1"/>
    </xf>
    <xf numFmtId="0" fontId="19" fillId="4" borderId="11" xfId="6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0" fillId="0" borderId="27" xfId="6" applyFont="1" applyBorder="1" applyAlignment="1">
      <alignment horizontal="right"/>
    </xf>
    <xf numFmtId="0" fontId="19" fillId="0" borderId="13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2" fontId="19" fillId="0" borderId="12" xfId="0" applyNumberFormat="1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4" fillId="0" borderId="46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/>
    </xf>
    <xf numFmtId="0" fontId="32" fillId="0" borderId="45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left" vertical="center"/>
    </xf>
    <xf numFmtId="0" fontId="24" fillId="0" borderId="57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4" fillId="0" borderId="42" xfId="0" applyFont="1" applyBorder="1" applyAlignment="1">
      <alignment horizontal="left" vertical="center" wrapText="1"/>
    </xf>
    <xf numFmtId="0" fontId="14" fillId="0" borderId="46" xfId="0" applyFont="1" applyFill="1" applyBorder="1" applyAlignment="1">
      <alignment horizontal="left" vertical="center"/>
    </xf>
    <xf numFmtId="0" fontId="14" fillId="0" borderId="45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57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 wrapText="1"/>
    </xf>
    <xf numFmtId="0" fontId="14" fillId="0" borderId="46" xfId="6" applyFont="1" applyFill="1" applyBorder="1" applyAlignment="1">
      <alignment horizontal="left" vertical="center"/>
    </xf>
    <xf numFmtId="2" fontId="24" fillId="6" borderId="45" xfId="0" applyNumberFormat="1" applyFont="1" applyFill="1" applyBorder="1" applyAlignment="1">
      <alignment horizontal="left" vertical="center"/>
    </xf>
    <xf numFmtId="2" fontId="14" fillId="0" borderId="45" xfId="6" applyNumberFormat="1" applyFont="1" applyBorder="1" applyAlignment="1">
      <alignment horizontal="left" vertical="center"/>
    </xf>
    <xf numFmtId="0" fontId="24" fillId="6" borderId="42" xfId="0" applyFont="1" applyFill="1" applyBorder="1" applyAlignment="1">
      <alignment horizontal="left" vertical="center"/>
    </xf>
    <xf numFmtId="2" fontId="14" fillId="0" borderId="45" xfId="0" applyNumberFormat="1" applyFont="1" applyFill="1" applyBorder="1" applyAlignment="1">
      <alignment horizontal="left" vertical="center"/>
    </xf>
    <xf numFmtId="2" fontId="24" fillId="4" borderId="45" xfId="6" applyNumberFormat="1" applyFont="1" applyFill="1" applyBorder="1" applyAlignment="1">
      <alignment horizontal="left" vertical="center"/>
    </xf>
    <xf numFmtId="0" fontId="14" fillId="2" borderId="46" xfId="6" applyFont="1" applyFill="1" applyBorder="1" applyAlignment="1">
      <alignment horizontal="left" vertical="center" wrapText="1"/>
    </xf>
    <xf numFmtId="2" fontId="24" fillId="0" borderId="45" xfId="0" applyNumberFormat="1" applyFont="1" applyFill="1" applyBorder="1" applyAlignment="1">
      <alignment horizontal="left" vertical="center"/>
    </xf>
    <xf numFmtId="0" fontId="14" fillId="0" borderId="48" xfId="6" applyFont="1" applyBorder="1" applyAlignment="1">
      <alignment horizontal="left" vertical="center"/>
    </xf>
    <xf numFmtId="0" fontId="14" fillId="2" borderId="42" xfId="0" applyFont="1" applyFill="1" applyBorder="1" applyAlignment="1">
      <alignment horizontal="left" vertical="center"/>
    </xf>
    <xf numFmtId="0" fontId="24" fillId="5" borderId="46" xfId="0" applyFont="1" applyFill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14" fillId="0" borderId="46" xfId="6" applyFont="1" applyBorder="1" applyAlignment="1">
      <alignment horizontal="left" vertical="center"/>
    </xf>
    <xf numFmtId="0" fontId="24" fillId="6" borderId="48" xfId="0" applyFont="1" applyFill="1" applyBorder="1" applyAlignment="1">
      <alignment horizontal="left" vertical="center"/>
    </xf>
    <xf numFmtId="0" fontId="0" fillId="0" borderId="36" xfId="0" applyFill="1" applyBorder="1"/>
    <xf numFmtId="0" fontId="14" fillId="2" borderId="46" xfId="6" applyFont="1" applyFill="1" applyBorder="1" applyAlignment="1">
      <alignment horizontal="left" vertical="center"/>
    </xf>
    <xf numFmtId="0" fontId="10" fillId="2" borderId="55" xfId="0" applyFont="1" applyFill="1" applyBorder="1" applyAlignment="1">
      <alignment horizontal="right"/>
    </xf>
    <xf numFmtId="0" fontId="14" fillId="2" borderId="17" xfId="0" applyFont="1" applyFill="1" applyBorder="1" applyAlignment="1">
      <alignment horizontal="left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2" fontId="24" fillId="0" borderId="45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 vertical="center"/>
    </xf>
    <xf numFmtId="2" fontId="14" fillId="0" borderId="45" xfId="0" applyNumberFormat="1" applyFont="1" applyBorder="1" applyAlignment="1">
      <alignment horizontal="left" vertical="center" wrapText="1"/>
    </xf>
    <xf numFmtId="2" fontId="14" fillId="2" borderId="45" xfId="6" applyNumberFormat="1" applyFont="1" applyFill="1" applyBorder="1" applyAlignment="1">
      <alignment horizontal="left" vertical="center"/>
    </xf>
    <xf numFmtId="2" fontId="14" fillId="0" borderId="45" xfId="6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right" vertical="center" wrapText="1"/>
    </xf>
    <xf numFmtId="2" fontId="10" fillId="0" borderId="1" xfId="6" applyNumberFormat="1" applyFont="1" applyBorder="1" applyAlignment="1">
      <alignment horizontal="right" vertical="center"/>
    </xf>
    <xf numFmtId="2" fontId="19" fillId="4" borderId="1" xfId="6" applyNumberFormat="1" applyFont="1" applyFill="1" applyBorder="1" applyAlignment="1">
      <alignment horizontal="right" vertical="center"/>
    </xf>
    <xf numFmtId="0" fontId="19" fillId="4" borderId="1" xfId="6" applyFont="1" applyFill="1" applyBorder="1" applyAlignment="1">
      <alignment horizontal="right" vertical="center"/>
    </xf>
    <xf numFmtId="164" fontId="10" fillId="0" borderId="1" xfId="6" applyNumberFormat="1" applyFont="1" applyFill="1" applyBorder="1" applyAlignment="1">
      <alignment horizontal="right" vertical="center"/>
    </xf>
    <xf numFmtId="0" fontId="0" fillId="0" borderId="15" xfId="0" applyBorder="1"/>
    <xf numFmtId="2" fontId="27" fillId="0" borderId="0" xfId="0" applyNumberFormat="1" applyFont="1" applyAlignment="1">
      <alignment horizontal="center"/>
    </xf>
    <xf numFmtId="0" fontId="27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2" fontId="29" fillId="0" borderId="45" xfId="0" applyNumberFormat="1" applyFont="1" applyBorder="1" applyAlignment="1">
      <alignment horizontal="center" vertical="center" wrapText="1"/>
    </xf>
    <xf numFmtId="2" fontId="32" fillId="0" borderId="45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9" xfId="6" applyFont="1" applyFill="1" applyBorder="1" applyAlignment="1">
      <alignment horizontal="right" vertical="center" wrapText="1"/>
    </xf>
    <xf numFmtId="1" fontId="10" fillId="2" borderId="10" xfId="6" applyNumberFormat="1" applyFont="1" applyFill="1" applyBorder="1" applyAlignment="1">
      <alignment horizontal="right" vertical="center"/>
    </xf>
    <xf numFmtId="0" fontId="19" fillId="6" borderId="10" xfId="0" applyFont="1" applyFill="1" applyBorder="1" applyAlignment="1">
      <alignment horizontal="right" vertical="center"/>
    </xf>
    <xf numFmtId="0" fontId="13" fillId="0" borderId="9" xfId="6" applyBorder="1" applyAlignment="1">
      <alignment horizontal="right" vertical="center"/>
    </xf>
    <xf numFmtId="0" fontId="10" fillId="0" borderId="9" xfId="6" applyFont="1" applyFill="1" applyBorder="1" applyAlignment="1">
      <alignment horizontal="right" vertical="center"/>
    </xf>
    <xf numFmtId="0" fontId="19" fillId="0" borderId="9" xfId="6" applyFont="1" applyBorder="1" applyAlignment="1">
      <alignment horizontal="right" vertical="center"/>
    </xf>
    <xf numFmtId="0" fontId="24" fillId="4" borderId="46" xfId="6" applyFont="1" applyFill="1" applyBorder="1" applyAlignment="1">
      <alignment horizontal="left" vertical="center"/>
    </xf>
    <xf numFmtId="0" fontId="24" fillId="0" borderId="46" xfId="6" applyFont="1" applyBorder="1" applyAlignment="1">
      <alignment horizontal="left" vertical="center"/>
    </xf>
    <xf numFmtId="0" fontId="24" fillId="0" borderId="46" xfId="6" applyFont="1" applyBorder="1" applyAlignment="1">
      <alignment horizontal="left" vertical="center" wrapText="1"/>
    </xf>
    <xf numFmtId="0" fontId="0" fillId="0" borderId="16" xfId="0" applyBorder="1"/>
    <xf numFmtId="0" fontId="10" fillId="0" borderId="9" xfId="6" applyFont="1" applyBorder="1" applyAlignment="1">
      <alignment horizontal="right" vertical="center"/>
    </xf>
    <xf numFmtId="0" fontId="10" fillId="0" borderId="10" xfId="6" applyFont="1" applyBorder="1" applyAlignment="1">
      <alignment horizontal="right" vertical="center"/>
    </xf>
    <xf numFmtId="0" fontId="10" fillId="2" borderId="25" xfId="0" applyFont="1" applyFill="1" applyBorder="1" applyAlignment="1">
      <alignment wrapText="1"/>
    </xf>
    <xf numFmtId="0" fontId="6" fillId="0" borderId="6" xfId="0" applyFont="1" applyBorder="1" applyAlignment="1">
      <alignment horizontal="right" vertical="center"/>
    </xf>
    <xf numFmtId="0" fontId="10" fillId="2" borderId="17" xfId="0" applyFont="1" applyFill="1" applyBorder="1" applyAlignment="1">
      <alignment horizontal="right"/>
    </xf>
    <xf numFmtId="0" fontId="0" fillId="0" borderId="21" xfId="0" applyBorder="1"/>
    <xf numFmtId="0" fontId="10" fillId="2" borderId="16" xfId="0" applyFont="1" applyFill="1" applyBorder="1" applyAlignment="1">
      <alignment horizontal="right"/>
    </xf>
    <xf numFmtId="0" fontId="7" fillId="2" borderId="22" xfId="0" applyFont="1" applyFill="1" applyBorder="1" applyAlignment="1">
      <alignment wrapText="1"/>
    </xf>
    <xf numFmtId="0" fontId="10" fillId="2" borderId="6" xfId="6" applyFont="1" applyFill="1" applyBorder="1" applyAlignment="1">
      <alignment horizontal="right" vertical="center" wrapText="1"/>
    </xf>
    <xf numFmtId="2" fontId="10" fillId="2" borderId="7" xfId="6" applyNumberFormat="1" applyFont="1" applyFill="1" applyBorder="1" applyAlignment="1">
      <alignment horizontal="right" vertical="center"/>
    </xf>
    <xf numFmtId="0" fontId="5" fillId="2" borderId="1" xfId="6" applyFont="1" applyFill="1" applyBorder="1"/>
    <xf numFmtId="0" fontId="5" fillId="2" borderId="12" xfId="6" applyFont="1" applyFill="1" applyBorder="1"/>
    <xf numFmtId="0" fontId="19" fillId="6" borderId="15" xfId="0" applyFont="1" applyFill="1" applyBorder="1" applyAlignment="1">
      <alignment horizontal="right" vertical="center"/>
    </xf>
    <xf numFmtId="0" fontId="14" fillId="0" borderId="17" xfId="0" applyFont="1" applyBorder="1" applyAlignment="1">
      <alignment horizontal="center" vertical="center" wrapText="1"/>
    </xf>
    <xf numFmtId="0" fontId="25" fillId="0" borderId="0" xfId="6" applyFont="1" applyBorder="1" applyAlignment="1">
      <alignment horizontal="center"/>
    </xf>
    <xf numFmtId="0" fontId="24" fillId="0" borderId="1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/>
    </xf>
    <xf numFmtId="0" fontId="19" fillId="6" borderId="59" xfId="0" applyFont="1" applyFill="1" applyBorder="1" applyAlignment="1">
      <alignment horizontal="right"/>
    </xf>
    <xf numFmtId="0" fontId="10" fillId="2" borderId="6" xfId="6" applyFont="1" applyFill="1" applyBorder="1"/>
    <xf numFmtId="0" fontId="10" fillId="2" borderId="9" xfId="6" applyFont="1" applyFill="1" applyBorder="1"/>
    <xf numFmtId="0" fontId="19" fillId="2" borderId="9" xfId="0" applyFont="1" applyFill="1" applyBorder="1"/>
    <xf numFmtId="0" fontId="10" fillId="2" borderId="11" xfId="6" applyFont="1" applyFill="1" applyBorder="1"/>
    <xf numFmtId="0" fontId="19" fillId="2" borderId="11" xfId="0" applyFont="1" applyFill="1" applyBorder="1"/>
    <xf numFmtId="0" fontId="19" fillId="2" borderId="6" xfId="0" applyFont="1" applyFill="1" applyBorder="1"/>
    <xf numFmtId="0" fontId="7" fillId="2" borderId="9" xfId="6" applyFont="1" applyFill="1" applyBorder="1" applyAlignment="1">
      <alignment horizontal="left" vertical="center"/>
    </xf>
    <xf numFmtId="0" fontId="8" fillId="2" borderId="9" xfId="6" applyFont="1" applyFill="1" applyBorder="1"/>
    <xf numFmtId="0" fontId="19" fillId="6" borderId="21" xfId="0" applyFont="1" applyFill="1" applyBorder="1" applyAlignment="1">
      <alignment horizontal="center"/>
    </xf>
    <xf numFmtId="0" fontId="19" fillId="6" borderId="34" xfId="0" applyFont="1" applyFill="1" applyBorder="1" applyAlignment="1">
      <alignment horizontal="left"/>
    </xf>
    <xf numFmtId="0" fontId="19" fillId="6" borderId="59" xfId="0" applyFont="1" applyFill="1" applyBorder="1" applyAlignment="1">
      <alignment horizontal="left"/>
    </xf>
    <xf numFmtId="0" fontId="19" fillId="6" borderId="14" xfId="0" applyFont="1" applyFill="1" applyBorder="1" applyAlignment="1">
      <alignment horizontal="left"/>
    </xf>
    <xf numFmtId="2" fontId="10" fillId="2" borderId="4" xfId="6" applyNumberFormat="1" applyFont="1" applyFill="1" applyBorder="1" applyAlignment="1">
      <alignment horizontal="center" vertical="center"/>
    </xf>
    <xf numFmtId="2" fontId="22" fillId="2" borderId="5" xfId="6" applyNumberFormat="1" applyFont="1" applyFill="1" applyBorder="1" applyAlignment="1">
      <alignment horizontal="center" vertical="center"/>
    </xf>
    <xf numFmtId="2" fontId="10" fillId="2" borderId="5" xfId="6" applyNumberFormat="1" applyFont="1" applyFill="1" applyBorder="1" applyAlignment="1">
      <alignment horizontal="center" vertical="center"/>
    </xf>
    <xf numFmtId="2" fontId="10" fillId="2" borderId="30" xfId="6" applyNumberFormat="1" applyFont="1" applyFill="1" applyBorder="1" applyAlignment="1">
      <alignment horizontal="center" vertical="center"/>
    </xf>
    <xf numFmtId="2" fontId="10" fillId="2" borderId="60" xfId="6" applyNumberFormat="1" applyFont="1" applyFill="1" applyBorder="1" applyAlignment="1">
      <alignment horizontal="center" vertical="center"/>
    </xf>
    <xf numFmtId="2" fontId="10" fillId="2" borderId="38" xfId="6" applyNumberFormat="1" applyFont="1" applyFill="1" applyBorder="1" applyAlignment="1">
      <alignment horizontal="center" vertical="center"/>
    </xf>
    <xf numFmtId="2" fontId="22" fillId="2" borderId="4" xfId="6" applyNumberFormat="1" applyFont="1" applyFill="1" applyBorder="1" applyAlignment="1">
      <alignment horizontal="center" vertical="center"/>
    </xf>
    <xf numFmtId="2" fontId="10" fillId="2" borderId="7" xfId="6" applyNumberFormat="1" applyFont="1" applyFill="1" applyBorder="1" applyAlignment="1">
      <alignment horizontal="center"/>
    </xf>
    <xf numFmtId="2" fontId="10" fillId="0" borderId="1" xfId="6" applyNumberFormat="1" applyFont="1" applyFill="1" applyBorder="1" applyAlignment="1">
      <alignment horizontal="center"/>
    </xf>
    <xf numFmtId="2" fontId="10" fillId="2" borderId="1" xfId="6" applyNumberFormat="1" applyFont="1" applyFill="1" applyBorder="1" applyAlignment="1">
      <alignment horizontal="center"/>
    </xf>
    <xf numFmtId="2" fontId="22" fillId="0" borderId="1" xfId="1" applyNumberFormat="1" applyFont="1" applyFill="1" applyBorder="1" applyAlignment="1">
      <alignment horizontal="center"/>
    </xf>
    <xf numFmtId="2" fontId="10" fillId="0" borderId="12" xfId="6" applyNumberFormat="1" applyFont="1" applyFill="1" applyBorder="1" applyAlignment="1">
      <alignment horizontal="center"/>
    </xf>
    <xf numFmtId="2" fontId="10" fillId="0" borderId="7" xfId="6" applyNumberFormat="1" applyFont="1" applyFill="1" applyBorder="1" applyAlignment="1">
      <alignment horizontal="center"/>
    </xf>
    <xf numFmtId="0" fontId="31" fillId="0" borderId="43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7" fillId="2" borderId="7" xfId="6" applyFont="1" applyFill="1" applyBorder="1" applyAlignment="1" applyProtection="1">
      <alignment horizontal="left" vertical="top" wrapText="1"/>
      <protection locked="0"/>
    </xf>
    <xf numFmtId="1" fontId="10" fillId="2" borderId="34" xfId="6" applyNumberFormat="1" applyFont="1" applyFill="1" applyBorder="1" applyAlignment="1">
      <alignment horizontal="right"/>
    </xf>
    <xf numFmtId="1" fontId="10" fillId="2" borderId="3" xfId="6" applyNumberFormat="1" applyFont="1" applyFill="1" applyBorder="1" applyAlignment="1">
      <alignment horizontal="right"/>
    </xf>
    <xf numFmtId="0" fontId="19" fillId="6" borderId="3" xfId="0" applyFont="1" applyFill="1" applyBorder="1" applyAlignment="1">
      <alignment horizontal="right" vertical="center"/>
    </xf>
    <xf numFmtId="1" fontId="10" fillId="2" borderId="43" xfId="6" applyNumberFormat="1" applyFont="1" applyFill="1" applyBorder="1" applyAlignment="1">
      <alignment horizontal="right"/>
    </xf>
    <xf numFmtId="1" fontId="10" fillId="2" borderId="59" xfId="6" applyNumberFormat="1" applyFont="1" applyFill="1" applyBorder="1" applyAlignment="1">
      <alignment horizontal="right"/>
    </xf>
    <xf numFmtId="0" fontId="10" fillId="0" borderId="12" xfId="6" applyFont="1" applyFill="1" applyBorder="1" applyAlignment="1">
      <alignment horizontal="left"/>
    </xf>
    <xf numFmtId="0" fontId="19" fillId="0" borderId="22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19" fillId="0" borderId="12" xfId="6" applyFont="1" applyFill="1" applyBorder="1" applyAlignment="1">
      <alignment horizontal="left" wrapText="1"/>
    </xf>
    <xf numFmtId="0" fontId="10" fillId="2" borderId="19" xfId="6" applyFont="1" applyFill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22" fillId="0" borderId="9" xfId="1" applyFont="1" applyFill="1" applyBorder="1" applyAlignment="1">
      <alignment horizontal="left"/>
    </xf>
    <xf numFmtId="0" fontId="19" fillId="0" borderId="7" xfId="0" applyFont="1" applyBorder="1" applyAlignment="1">
      <alignment horizontal="center" wrapText="1"/>
    </xf>
    <xf numFmtId="0" fontId="19" fillId="0" borderId="13" xfId="6" applyFont="1" applyFill="1" applyBorder="1" applyAlignment="1">
      <alignment horizontal="center" wrapText="1"/>
    </xf>
    <xf numFmtId="0" fontId="19" fillId="0" borderId="21" xfId="6" applyFont="1" applyFill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22" fillId="0" borderId="21" xfId="1" applyFont="1" applyFill="1" applyBorder="1" applyAlignment="1">
      <alignment horizontal="center"/>
    </xf>
    <xf numFmtId="0" fontId="22" fillId="3" borderId="9" xfId="2" applyFont="1" applyFill="1" applyBorder="1" applyAlignment="1">
      <alignment horizontal="center"/>
    </xf>
    <xf numFmtId="0" fontId="19" fillId="0" borderId="6" xfId="6" applyFont="1" applyBorder="1" applyAlignment="1">
      <alignment horizontal="center"/>
    </xf>
    <xf numFmtId="0" fontId="19" fillId="5" borderId="6" xfId="0" applyFont="1" applyFill="1" applyBorder="1" applyAlignment="1">
      <alignment horizontal="center" wrapText="1"/>
    </xf>
    <xf numFmtId="1" fontId="10" fillId="0" borderId="21" xfId="6" applyNumberFormat="1" applyFont="1" applyBorder="1" applyAlignment="1">
      <alignment horizontal="right"/>
    </xf>
    <xf numFmtId="0" fontId="19" fillId="0" borderId="1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9" fillId="6" borderId="15" xfId="0" applyFont="1" applyFill="1" applyBorder="1" applyAlignment="1">
      <alignment horizontal="right"/>
    </xf>
    <xf numFmtId="0" fontId="10" fillId="0" borderId="4" xfId="6" applyFont="1" applyBorder="1" applyAlignment="1">
      <alignment horizontal="left"/>
    </xf>
    <xf numFmtId="0" fontId="10" fillId="2" borderId="15" xfId="6" applyFont="1" applyFill="1" applyBorder="1" applyAlignment="1">
      <alignment horizontal="center" vertical="center" wrapText="1"/>
    </xf>
    <xf numFmtId="0" fontId="10" fillId="0" borderId="15" xfId="6" applyFont="1" applyFill="1" applyBorder="1" applyAlignment="1">
      <alignment horizontal="center"/>
    </xf>
    <xf numFmtId="0" fontId="19" fillId="4" borderId="15" xfId="6" applyFont="1" applyFill="1" applyBorder="1" applyAlignment="1">
      <alignment horizontal="center"/>
    </xf>
    <xf numFmtId="0" fontId="10" fillId="0" borderId="15" xfId="6" applyFont="1" applyBorder="1" applyAlignment="1">
      <alignment horizontal="center"/>
    </xf>
    <xf numFmtId="1" fontId="10" fillId="2" borderId="62" xfId="6" applyNumberFormat="1" applyFont="1" applyFill="1" applyBorder="1" applyAlignment="1">
      <alignment horizontal="right"/>
    </xf>
    <xf numFmtId="0" fontId="19" fillId="6" borderId="4" xfId="0" applyFont="1" applyFill="1" applyBorder="1" applyAlignment="1">
      <alignment horizontal="right"/>
    </xf>
    <xf numFmtId="1" fontId="10" fillId="2" borderId="1" xfId="6" applyNumberFormat="1" applyFont="1" applyFill="1" applyBorder="1" applyAlignment="1">
      <alignment horizontal="right"/>
    </xf>
    <xf numFmtId="0" fontId="10" fillId="2" borderId="27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wrapText="1"/>
    </xf>
    <xf numFmtId="0" fontId="10" fillId="2" borderId="29" xfId="0" applyFont="1" applyFill="1" applyBorder="1" applyAlignment="1">
      <alignment horizontal="center" wrapText="1"/>
    </xf>
    <xf numFmtId="0" fontId="7" fillId="2" borderId="9" xfId="6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/>
    </xf>
    <xf numFmtId="0" fontId="7" fillId="0" borderId="9" xfId="0" applyFont="1" applyBorder="1" applyAlignment="1">
      <alignment wrapText="1"/>
    </xf>
    <xf numFmtId="0" fontId="7" fillId="0" borderId="21" xfId="0" applyFont="1" applyBorder="1" applyAlignment="1">
      <alignment horizontal="center" wrapText="1"/>
    </xf>
    <xf numFmtId="0" fontId="19" fillId="2" borderId="21" xfId="0" applyFont="1" applyFill="1" applyBorder="1" applyAlignment="1">
      <alignment horizontal="center" wrapText="1"/>
    </xf>
    <xf numFmtId="0" fontId="10" fillId="2" borderId="31" xfId="6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wrapText="1"/>
    </xf>
    <xf numFmtId="1" fontId="10" fillId="2" borderId="4" xfId="6" applyNumberFormat="1" applyFont="1" applyFill="1" applyBorder="1" applyAlignment="1">
      <alignment horizontal="right"/>
    </xf>
    <xf numFmtId="0" fontId="7" fillId="2" borderId="21" xfId="6" applyFont="1" applyFill="1" applyBorder="1" applyAlignment="1" applyProtection="1">
      <alignment horizontal="center" vertical="top" wrapText="1"/>
      <protection locked="0"/>
    </xf>
    <xf numFmtId="0" fontId="10" fillId="2" borderId="21" xfId="6" applyFont="1" applyFill="1" applyBorder="1" applyAlignment="1" applyProtection="1">
      <alignment horizontal="center" vertical="top" wrapText="1"/>
      <protection locked="0"/>
    </xf>
    <xf numFmtId="0" fontId="19" fillId="0" borderId="9" xfId="6" applyFont="1" applyFill="1" applyBorder="1" applyAlignment="1">
      <alignment horizontal="left" wrapText="1"/>
    </xf>
    <xf numFmtId="0" fontId="7" fillId="2" borderId="29" xfId="6" applyFont="1" applyFill="1" applyBorder="1" applyAlignment="1" applyProtection="1">
      <alignment horizontal="center" vertical="top" wrapText="1"/>
      <protection locked="0"/>
    </xf>
    <xf numFmtId="0" fontId="10" fillId="2" borderId="9" xfId="0" applyFont="1" applyFill="1" applyBorder="1" applyAlignment="1">
      <alignment wrapText="1"/>
    </xf>
    <xf numFmtId="1" fontId="10" fillId="2" borderId="12" xfId="6" applyNumberFormat="1" applyFont="1" applyFill="1" applyBorder="1" applyAlignment="1">
      <alignment horizontal="right"/>
    </xf>
    <xf numFmtId="0" fontId="10" fillId="0" borderId="2" xfId="6" applyFont="1" applyBorder="1" applyAlignment="1">
      <alignment horizontal="right"/>
    </xf>
    <xf numFmtId="0" fontId="10" fillId="0" borderId="61" xfId="6" applyFont="1" applyBorder="1" applyAlignment="1">
      <alignment horizontal="right"/>
    </xf>
    <xf numFmtId="0" fontId="10" fillId="0" borderId="24" xfId="6" applyFont="1" applyBorder="1" applyAlignment="1">
      <alignment horizontal="right"/>
    </xf>
    <xf numFmtId="0" fontId="10" fillId="0" borderId="63" xfId="6" applyFont="1" applyBorder="1" applyAlignment="1">
      <alignment horizontal="right"/>
    </xf>
    <xf numFmtId="0" fontId="10" fillId="0" borderId="58" xfId="6" applyFont="1" applyBorder="1" applyAlignment="1">
      <alignment horizontal="right"/>
    </xf>
    <xf numFmtId="0" fontId="10" fillId="0" borderId="64" xfId="6" applyFont="1" applyBorder="1" applyAlignment="1">
      <alignment horizontal="right"/>
    </xf>
    <xf numFmtId="0" fontId="10" fillId="0" borderId="65" xfId="6" applyFont="1" applyBorder="1" applyAlignment="1">
      <alignment horizontal="right"/>
    </xf>
    <xf numFmtId="0" fontId="10" fillId="2" borderId="24" xfId="6" applyFont="1" applyFill="1" applyBorder="1" applyAlignment="1" applyProtection="1">
      <alignment horizontal="left" vertical="top" wrapText="1"/>
      <protection locked="0"/>
    </xf>
    <xf numFmtId="0" fontId="10" fillId="2" borderId="55" xfId="6" applyFont="1" applyFill="1" applyBorder="1" applyAlignment="1" applyProtection="1">
      <alignment horizontal="center" vertical="top" wrapText="1"/>
      <protection locked="0"/>
    </xf>
    <xf numFmtId="0" fontId="7" fillId="2" borderId="27" xfId="0" applyFont="1" applyFill="1" applyBorder="1" applyAlignment="1">
      <alignment horizontal="center" wrapText="1"/>
    </xf>
    <xf numFmtId="0" fontId="7" fillId="2" borderId="61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7" fillId="2" borderId="55" xfId="0" applyFont="1" applyFill="1" applyBorder="1" applyAlignment="1">
      <alignment horizontal="center" wrapText="1"/>
    </xf>
    <xf numFmtId="2" fontId="13" fillId="0" borderId="4" xfId="6" applyNumberFormat="1" applyBorder="1" applyAlignment="1">
      <alignment horizontal="center" vertical="center"/>
    </xf>
    <xf numFmtId="0" fontId="10" fillId="0" borderId="55" xfId="0" applyFont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7" fillId="2" borderId="24" xfId="0" applyFont="1" applyFill="1" applyBorder="1" applyAlignment="1">
      <alignment wrapText="1"/>
    </xf>
    <xf numFmtId="0" fontId="19" fillId="0" borderId="4" xfId="6" applyFont="1" applyFill="1" applyBorder="1" applyAlignment="1">
      <alignment horizontal="left" wrapText="1"/>
    </xf>
    <xf numFmtId="0" fontId="19" fillId="0" borderId="4" xfId="0" applyFont="1" applyBorder="1" applyAlignment="1">
      <alignment wrapText="1"/>
    </xf>
    <xf numFmtId="0" fontId="10" fillId="2" borderId="15" xfId="6" applyFont="1" applyFill="1" applyBorder="1" applyAlignment="1">
      <alignment horizontal="center" wrapText="1"/>
    </xf>
    <xf numFmtId="2" fontId="27" fillId="0" borderId="0" xfId="6" applyNumberFormat="1" applyFont="1"/>
    <xf numFmtId="0" fontId="19" fillId="6" borderId="36" xfId="0" applyFont="1" applyFill="1" applyBorder="1" applyAlignment="1">
      <alignment horizontal="right"/>
    </xf>
    <xf numFmtId="0" fontId="19" fillId="6" borderId="39" xfId="0" applyFont="1" applyFill="1" applyBorder="1" applyAlignment="1">
      <alignment horizontal="right"/>
    </xf>
    <xf numFmtId="0" fontId="19" fillId="6" borderId="54" xfId="0" applyFont="1" applyFill="1" applyBorder="1" applyAlignment="1">
      <alignment horizontal="center"/>
    </xf>
    <xf numFmtId="0" fontId="23" fillId="0" borderId="15" xfId="6" applyFont="1" applyBorder="1" applyAlignment="1">
      <alignment horizontal="left"/>
    </xf>
    <xf numFmtId="0" fontId="10" fillId="0" borderId="15" xfId="6" applyFont="1" applyBorder="1" applyAlignment="1">
      <alignment horizontal="left"/>
    </xf>
    <xf numFmtId="0" fontId="7" fillId="0" borderId="15" xfId="6" applyFont="1" applyBorder="1" applyAlignment="1">
      <alignment horizontal="left"/>
    </xf>
    <xf numFmtId="0" fontId="19" fillId="6" borderId="8" xfId="0" applyFont="1" applyFill="1" applyBorder="1" applyAlignment="1">
      <alignment horizontal="center"/>
    </xf>
    <xf numFmtId="2" fontId="10" fillId="0" borderId="33" xfId="6" applyNumberFormat="1" applyFont="1" applyBorder="1" applyAlignment="1">
      <alignment horizontal="center"/>
    </xf>
    <xf numFmtId="2" fontId="10" fillId="0" borderId="35" xfId="6" applyNumberFormat="1" applyFont="1" applyBorder="1" applyAlignment="1">
      <alignment horizontal="center"/>
    </xf>
    <xf numFmtId="2" fontId="19" fillId="4" borderId="33" xfId="6" applyNumberFormat="1" applyFont="1" applyFill="1" applyBorder="1" applyAlignment="1">
      <alignment horizontal="center"/>
    </xf>
    <xf numFmtId="0" fontId="19" fillId="4" borderId="35" xfId="6" applyFont="1" applyFill="1" applyBorder="1" applyAlignment="1">
      <alignment horizontal="center"/>
    </xf>
    <xf numFmtId="164" fontId="10" fillId="0" borderId="33" xfId="6" applyNumberFormat="1" applyFont="1" applyFill="1" applyBorder="1" applyAlignment="1">
      <alignment horizontal="center"/>
    </xf>
    <xf numFmtId="2" fontId="10" fillId="2" borderId="35" xfId="6" applyNumberFormat="1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19" fillId="6" borderId="55" xfId="0" applyFont="1" applyFill="1" applyBorder="1" applyAlignment="1">
      <alignment horizontal="center"/>
    </xf>
    <xf numFmtId="0" fontId="10" fillId="0" borderId="15" xfId="6" applyFont="1" applyFill="1" applyBorder="1" applyAlignment="1">
      <alignment horizontal="left"/>
    </xf>
    <xf numFmtId="0" fontId="10" fillId="0" borderId="61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7" fillId="2" borderId="15" xfId="0" applyFont="1" applyFill="1" applyBorder="1" applyAlignment="1">
      <alignment wrapText="1"/>
    </xf>
    <xf numFmtId="2" fontId="19" fillId="8" borderId="12" xfId="6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wrapText="1"/>
    </xf>
    <xf numFmtId="0" fontId="13" fillId="0" borderId="11" xfId="6" applyBorder="1" applyAlignment="1">
      <alignment horizontal="center" vertical="center"/>
    </xf>
    <xf numFmtId="2" fontId="13" fillId="0" borderId="12" xfId="6" applyNumberFormat="1" applyBorder="1" applyAlignment="1">
      <alignment horizontal="center" vertical="center"/>
    </xf>
    <xf numFmtId="0" fontId="19" fillId="0" borderId="18" xfId="0" applyFont="1" applyBorder="1" applyAlignment="1">
      <alignment horizontal="center" wrapText="1"/>
    </xf>
    <xf numFmtId="2" fontId="21" fillId="0" borderId="0" xfId="0" applyNumberFormat="1" applyFont="1" applyFill="1" applyBorder="1" applyAlignment="1">
      <alignment horizontal="right" vertical="center"/>
    </xf>
    <xf numFmtId="0" fontId="14" fillId="0" borderId="12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0" xfId="0" applyFont="1"/>
    <xf numFmtId="1" fontId="10" fillId="2" borderId="27" xfId="0" applyNumberFormat="1" applyFont="1" applyFill="1" applyBorder="1" applyAlignment="1">
      <alignment horizontal="right"/>
    </xf>
    <xf numFmtId="0" fontId="10" fillId="2" borderId="54" xfId="0" applyFont="1" applyFill="1" applyBorder="1" applyAlignment="1">
      <alignment horizontal="right"/>
    </xf>
    <xf numFmtId="2" fontId="22" fillId="7" borderId="1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2" fontId="10" fillId="0" borderId="1" xfId="6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7" fillId="2" borderId="1" xfId="6" applyFont="1" applyFill="1" applyBorder="1" applyAlignment="1" applyProtection="1">
      <alignment horizontal="right" vertical="center" wrapText="1"/>
      <protection locked="0"/>
    </xf>
    <xf numFmtId="164" fontId="10" fillId="2" borderId="1" xfId="6" applyNumberFormat="1" applyFont="1" applyFill="1" applyBorder="1" applyAlignment="1">
      <alignment horizontal="right" vertical="center"/>
    </xf>
    <xf numFmtId="0" fontId="22" fillId="0" borderId="1" xfId="1" applyFont="1" applyFill="1" applyBorder="1" applyAlignment="1">
      <alignment horizontal="right" vertical="center"/>
    </xf>
    <xf numFmtId="2" fontId="22" fillId="0" borderId="1" xfId="1" applyNumberFormat="1" applyFont="1" applyFill="1" applyBorder="1" applyAlignment="1">
      <alignment horizontal="right" vertical="center"/>
    </xf>
    <xf numFmtId="0" fontId="10" fillId="2" borderId="1" xfId="6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horizontal="right" vertical="center"/>
    </xf>
    <xf numFmtId="0" fontId="19" fillId="0" borderId="1" xfId="6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64" fontId="22" fillId="0" borderId="1" xfId="1" applyNumberFormat="1" applyFont="1" applyFill="1" applyBorder="1" applyAlignment="1">
      <alignment horizontal="right" vertical="center"/>
    </xf>
    <xf numFmtId="2" fontId="27" fillId="0" borderId="0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2" fontId="10" fillId="0" borderId="7" xfId="6" applyNumberFormat="1" applyFont="1" applyBorder="1" applyAlignment="1">
      <alignment horizontal="right" vertical="center"/>
    </xf>
    <xf numFmtId="0" fontId="19" fillId="4" borderId="7" xfId="6" applyFont="1" applyFill="1" applyBorder="1" applyAlignment="1">
      <alignment horizontal="right" vertical="center"/>
    </xf>
    <xf numFmtId="2" fontId="19" fillId="4" borderId="7" xfId="6" applyNumberFormat="1" applyFont="1" applyFill="1" applyBorder="1" applyAlignment="1">
      <alignment horizontal="right" vertical="center"/>
    </xf>
    <xf numFmtId="164" fontId="10" fillId="0" borderId="7" xfId="6" applyNumberFormat="1" applyFont="1" applyFill="1" applyBorder="1" applyAlignment="1">
      <alignment horizontal="right" vertical="center"/>
    </xf>
    <xf numFmtId="0" fontId="19" fillId="5" borderId="9" xfId="0" applyFont="1" applyFill="1" applyBorder="1" applyAlignment="1">
      <alignment horizontal="right" vertical="center" wrapText="1"/>
    </xf>
    <xf numFmtId="0" fontId="10" fillId="0" borderId="6" xfId="6" applyFont="1" applyBorder="1" applyAlignment="1">
      <alignment horizontal="right" vertical="center"/>
    </xf>
    <xf numFmtId="0" fontId="10" fillId="0" borderId="8" xfId="6" applyFont="1" applyBorder="1" applyAlignment="1">
      <alignment horizontal="right" vertical="center"/>
    </xf>
    <xf numFmtId="0" fontId="19" fillId="4" borderId="9" xfId="6" applyFont="1" applyFill="1" applyBorder="1" applyAlignment="1">
      <alignment horizontal="right" vertical="center"/>
    </xf>
    <xf numFmtId="0" fontId="19" fillId="4" borderId="9" xfId="6" applyFont="1" applyFill="1" applyBorder="1" applyAlignment="1">
      <alignment horizontal="right" vertical="center" wrapText="1"/>
    </xf>
    <xf numFmtId="0" fontId="19" fillId="0" borderId="9" xfId="6" applyFont="1" applyBorder="1" applyAlignment="1">
      <alignment horizontal="right" vertical="center" wrapText="1"/>
    </xf>
    <xf numFmtId="0" fontId="19" fillId="4" borderId="6" xfId="6" applyFont="1" applyFill="1" applyBorder="1" applyAlignment="1">
      <alignment horizontal="right" vertical="center"/>
    </xf>
    <xf numFmtId="0" fontId="19" fillId="6" borderId="8" xfId="0" applyFont="1" applyFill="1" applyBorder="1" applyAlignment="1">
      <alignment horizontal="right" vertical="center"/>
    </xf>
    <xf numFmtId="0" fontId="10" fillId="2" borderId="9" xfId="6" applyFont="1" applyFill="1" applyBorder="1" applyAlignment="1">
      <alignment horizontal="right" vertical="center"/>
    </xf>
    <xf numFmtId="0" fontId="22" fillId="3" borderId="9" xfId="2" applyFont="1" applyFill="1" applyBorder="1" applyAlignment="1">
      <alignment horizontal="right" vertical="center"/>
    </xf>
    <xf numFmtId="0" fontId="10" fillId="0" borderId="6" xfId="6" applyFont="1" applyFill="1" applyBorder="1" applyAlignment="1">
      <alignment horizontal="right" vertical="center"/>
    </xf>
    <xf numFmtId="0" fontId="19" fillId="0" borderId="9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/>
    </xf>
    <xf numFmtId="0" fontId="22" fillId="0" borderId="9" xfId="1" applyFont="1" applyFill="1" applyBorder="1" applyAlignment="1">
      <alignment horizontal="right" vertical="center"/>
    </xf>
    <xf numFmtId="0" fontId="19" fillId="0" borderId="9" xfId="6" applyFont="1" applyFill="1" applyBorder="1" applyAlignment="1">
      <alignment horizontal="right" vertical="center" wrapText="1"/>
    </xf>
    <xf numFmtId="1" fontId="10" fillId="2" borderId="8" xfId="6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 wrapText="1"/>
    </xf>
    <xf numFmtId="0" fontId="7" fillId="2" borderId="9" xfId="6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19" fillId="2" borderId="9" xfId="0" applyFont="1" applyFill="1" applyBorder="1" applyAlignment="1">
      <alignment horizontal="right" vertical="center" wrapText="1"/>
    </xf>
    <xf numFmtId="0" fontId="10" fillId="2" borderId="9" xfId="0" applyFont="1" applyFill="1" applyBorder="1" applyAlignment="1">
      <alignment horizontal="right" vertical="center" wrapText="1"/>
    </xf>
    <xf numFmtId="0" fontId="7" fillId="2" borderId="7" xfId="6" applyFont="1" applyFill="1" applyBorder="1" applyAlignment="1" applyProtection="1">
      <alignment horizontal="right" vertical="center" wrapText="1"/>
      <protection locked="0"/>
    </xf>
    <xf numFmtId="0" fontId="19" fillId="0" borderId="7" xfId="6" applyFont="1" applyFill="1" applyBorder="1" applyAlignment="1">
      <alignment horizontal="right" vertical="center" wrapText="1"/>
    </xf>
    <xf numFmtId="0" fontId="19" fillId="0" borderId="6" xfId="6" applyFont="1" applyBorder="1" applyAlignment="1">
      <alignment horizontal="right" vertical="center" wrapText="1"/>
    </xf>
    <xf numFmtId="0" fontId="4" fillId="2" borderId="22" xfId="0" applyFont="1" applyFill="1" applyBorder="1" applyAlignment="1">
      <alignment wrapText="1"/>
    </xf>
    <xf numFmtId="0" fontId="14" fillId="0" borderId="17" xfId="0" applyFont="1" applyBorder="1" applyAlignment="1">
      <alignment horizontal="center" vertical="center" wrapText="1"/>
    </xf>
    <xf numFmtId="0" fontId="25" fillId="0" borderId="0" xfId="6" applyFont="1" applyBorder="1" applyAlignment="1">
      <alignment horizontal="center"/>
    </xf>
    <xf numFmtId="0" fontId="24" fillId="0" borderId="1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0" fontId="10" fillId="2" borderId="56" xfId="0" applyFont="1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0" fontId="7" fillId="2" borderId="56" xfId="0" applyFont="1" applyFill="1" applyBorder="1" applyAlignment="1">
      <alignment wrapText="1"/>
    </xf>
    <xf numFmtId="0" fontId="7" fillId="2" borderId="21" xfId="0" applyFont="1" applyFill="1" applyBorder="1" applyAlignment="1">
      <alignment wrapText="1"/>
    </xf>
    <xf numFmtId="0" fontId="19" fillId="0" borderId="56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19" fillId="2" borderId="56" xfId="0" applyFont="1" applyFill="1" applyBorder="1" applyAlignment="1">
      <alignment wrapText="1"/>
    </xf>
    <xf numFmtId="0" fontId="7" fillId="2" borderId="56" xfId="6" applyFont="1" applyFill="1" applyBorder="1" applyAlignment="1" applyProtection="1">
      <alignment horizontal="left" vertical="top" wrapText="1"/>
      <protection locked="0"/>
    </xf>
    <xf numFmtId="0" fontId="19" fillId="0" borderId="56" xfId="6" applyFont="1" applyFill="1" applyBorder="1" applyAlignment="1">
      <alignment horizontal="left" wrapText="1"/>
    </xf>
    <xf numFmtId="0" fontId="10" fillId="2" borderId="56" xfId="6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>
      <alignment wrapText="1"/>
    </xf>
    <xf numFmtId="0" fontId="4" fillId="2" borderId="27" xfId="0" applyFont="1" applyFill="1" applyBorder="1" applyAlignment="1">
      <alignment wrapText="1"/>
    </xf>
    <xf numFmtId="0" fontId="7" fillId="2" borderId="52" xfId="0" applyFont="1" applyFill="1" applyBorder="1" applyAlignment="1">
      <alignment wrapText="1"/>
    </xf>
    <xf numFmtId="0" fontId="7" fillId="2" borderId="28" xfId="0" applyFont="1" applyFill="1" applyBorder="1" applyAlignment="1">
      <alignment wrapText="1"/>
    </xf>
    <xf numFmtId="0" fontId="10" fillId="2" borderId="19" xfId="6" applyFont="1" applyFill="1" applyBorder="1" applyAlignment="1">
      <alignment horizontal="right" vertical="center" wrapText="1"/>
    </xf>
    <xf numFmtId="2" fontId="10" fillId="2" borderId="5" xfId="6" applyNumberFormat="1" applyFont="1" applyFill="1" applyBorder="1" applyAlignment="1">
      <alignment horizontal="right" vertical="center"/>
    </xf>
    <xf numFmtId="0" fontId="7" fillId="2" borderId="5" xfId="6" applyFont="1" applyFill="1" applyBorder="1" applyAlignment="1" applyProtection="1">
      <alignment horizontal="right" vertical="center" wrapText="1"/>
      <protection locked="0"/>
    </xf>
    <xf numFmtId="1" fontId="10" fillId="2" borderId="20" xfId="6" applyNumberFormat="1" applyFont="1" applyFill="1" applyBorder="1" applyAlignment="1">
      <alignment horizontal="right" vertical="center"/>
    </xf>
    <xf numFmtId="0" fontId="19" fillId="0" borderId="5" xfId="6" applyFont="1" applyFill="1" applyBorder="1" applyAlignment="1">
      <alignment horizontal="right" vertical="center" wrapText="1"/>
    </xf>
    <xf numFmtId="0" fontId="10" fillId="0" borderId="19" xfId="6" applyFont="1" applyFill="1" applyBorder="1" applyAlignment="1">
      <alignment horizontal="right" vertical="center"/>
    </xf>
    <xf numFmtId="2" fontId="10" fillId="0" borderId="5" xfId="6" applyNumberFormat="1" applyFont="1" applyBorder="1" applyAlignment="1">
      <alignment horizontal="right" vertical="center"/>
    </xf>
    <xf numFmtId="0" fontId="19" fillId="6" borderId="20" xfId="0" applyFont="1" applyFill="1" applyBorder="1" applyAlignment="1">
      <alignment horizontal="right" vertical="center"/>
    </xf>
    <xf numFmtId="0" fontId="19" fillId="0" borderId="19" xfId="6" applyFont="1" applyBorder="1" applyAlignment="1">
      <alignment horizontal="right" vertical="center" wrapText="1"/>
    </xf>
    <xf numFmtId="2" fontId="19" fillId="4" borderId="5" xfId="6" applyNumberFormat="1" applyFont="1" applyFill="1" applyBorder="1" applyAlignment="1">
      <alignment horizontal="right" vertical="center"/>
    </xf>
    <xf numFmtId="0" fontId="19" fillId="4" borderId="5" xfId="6" applyFont="1" applyFill="1" applyBorder="1" applyAlignment="1">
      <alignment horizontal="right" vertical="center"/>
    </xf>
    <xf numFmtId="0" fontId="10" fillId="0" borderId="19" xfId="6" applyFont="1" applyBorder="1" applyAlignment="1">
      <alignment horizontal="right" vertical="center"/>
    </xf>
    <xf numFmtId="164" fontId="10" fillId="0" borderId="5" xfId="6" applyNumberFormat="1" applyFont="1" applyFill="1" applyBorder="1" applyAlignment="1">
      <alignment horizontal="right" vertical="center"/>
    </xf>
    <xf numFmtId="0" fontId="10" fillId="0" borderId="20" xfId="6" applyFont="1" applyBorder="1" applyAlignment="1">
      <alignment horizontal="right" vertical="center"/>
    </xf>
    <xf numFmtId="0" fontId="3" fillId="2" borderId="25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10" fillId="2" borderId="30" xfId="0" applyFont="1" applyFill="1" applyBorder="1" applyAlignment="1">
      <alignment wrapText="1"/>
    </xf>
    <xf numFmtId="0" fontId="10" fillId="2" borderId="17" xfId="0" applyFont="1" applyFill="1" applyBorder="1" applyAlignment="1">
      <alignment wrapText="1"/>
    </xf>
    <xf numFmtId="0" fontId="10" fillId="2" borderId="31" xfId="6" applyFont="1" applyFill="1" applyBorder="1" applyAlignment="1">
      <alignment horizontal="right" vertical="center" wrapText="1"/>
    </xf>
    <xf numFmtId="2" fontId="10" fillId="2" borderId="30" xfId="6" applyNumberFormat="1" applyFont="1" applyFill="1" applyBorder="1" applyAlignment="1">
      <alignment horizontal="right" vertical="center"/>
    </xf>
    <xf numFmtId="0" fontId="10" fillId="2" borderId="30" xfId="0" applyFont="1" applyFill="1" applyBorder="1" applyAlignment="1">
      <alignment horizontal="right" vertical="center" wrapText="1"/>
    </xf>
    <xf numFmtId="1" fontId="10" fillId="2" borderId="53" xfId="6" applyNumberFormat="1" applyFont="1" applyFill="1" applyBorder="1" applyAlignment="1">
      <alignment horizontal="right" vertical="center"/>
    </xf>
    <xf numFmtId="0" fontId="19" fillId="0" borderId="30" xfId="0" applyFont="1" applyBorder="1" applyAlignment="1">
      <alignment horizontal="right" vertical="center" wrapText="1"/>
    </xf>
    <xf numFmtId="0" fontId="10" fillId="0" borderId="31" xfId="6" applyFont="1" applyBorder="1" applyAlignment="1">
      <alignment horizontal="right" vertical="center"/>
    </xf>
    <xf numFmtId="2" fontId="10" fillId="0" borderId="30" xfId="6" applyNumberFormat="1" applyFont="1" applyBorder="1" applyAlignment="1">
      <alignment horizontal="right" vertical="center"/>
    </xf>
    <xf numFmtId="0" fontId="19" fillId="6" borderId="53" xfId="0" applyFont="1" applyFill="1" applyBorder="1" applyAlignment="1">
      <alignment horizontal="right" vertical="center"/>
    </xf>
    <xf numFmtId="0" fontId="19" fillId="4" borderId="31" xfId="6" applyFont="1" applyFill="1" applyBorder="1" applyAlignment="1">
      <alignment horizontal="right" vertical="center"/>
    </xf>
    <xf numFmtId="2" fontId="19" fillId="4" borderId="30" xfId="6" applyNumberFormat="1" applyFont="1" applyFill="1" applyBorder="1" applyAlignment="1">
      <alignment horizontal="right" vertical="center"/>
    </xf>
    <xf numFmtId="0" fontId="19" fillId="4" borderId="30" xfId="6" applyFont="1" applyFill="1" applyBorder="1" applyAlignment="1">
      <alignment horizontal="right" vertical="center"/>
    </xf>
    <xf numFmtId="164" fontId="10" fillId="2" borderId="30" xfId="6" applyNumberFormat="1" applyFont="1" applyFill="1" applyBorder="1" applyAlignment="1">
      <alignment horizontal="right" vertical="center"/>
    </xf>
    <xf numFmtId="0" fontId="10" fillId="0" borderId="53" xfId="6" applyFont="1" applyBorder="1" applyAlignment="1">
      <alignment horizontal="right" vertical="center"/>
    </xf>
    <xf numFmtId="0" fontId="3" fillId="2" borderId="44" xfId="0" applyFont="1" applyFill="1" applyBorder="1" applyAlignment="1">
      <alignment wrapText="1"/>
    </xf>
    <xf numFmtId="0" fontId="19" fillId="0" borderId="19" xfId="0" applyFont="1" applyBorder="1" applyAlignment="1">
      <alignment horizontal="right" vertical="center" wrapText="1"/>
    </xf>
    <xf numFmtId="0" fontId="19" fillId="0" borderId="5" xfId="0" applyFont="1" applyBorder="1" applyAlignment="1">
      <alignment horizontal="right" vertical="center" wrapText="1"/>
    </xf>
    <xf numFmtId="0" fontId="19" fillId="4" borderId="19" xfId="6" applyFont="1" applyFill="1" applyBorder="1" applyAlignment="1">
      <alignment horizontal="right" vertical="center"/>
    </xf>
    <xf numFmtId="0" fontId="10" fillId="2" borderId="31" xfId="0" applyFont="1" applyFill="1" applyBorder="1" applyAlignment="1">
      <alignment horizontal="right" vertical="center" wrapText="1"/>
    </xf>
    <xf numFmtId="0" fontId="10" fillId="0" borderId="31" xfId="6" applyFont="1" applyFill="1" applyBorder="1" applyAlignment="1">
      <alignment horizontal="right" vertical="center"/>
    </xf>
    <xf numFmtId="164" fontId="10" fillId="0" borderId="30" xfId="6" applyNumberFormat="1" applyFont="1" applyFill="1" applyBorder="1" applyAlignment="1">
      <alignment horizontal="right" vertical="center"/>
    </xf>
    <xf numFmtId="0" fontId="19" fillId="6" borderId="14" xfId="0" applyFont="1" applyFill="1" applyBorder="1" applyAlignment="1">
      <alignment horizontal="right"/>
    </xf>
    <xf numFmtId="0" fontId="10" fillId="0" borderId="3" xfId="6" applyFont="1" applyBorder="1" applyAlignment="1">
      <alignment horizontal="left"/>
    </xf>
    <xf numFmtId="0" fontId="10" fillId="0" borderId="62" xfId="6" applyFont="1" applyBorder="1" applyAlignment="1">
      <alignment horizontal="left"/>
    </xf>
    <xf numFmtId="0" fontId="10" fillId="0" borderId="34" xfId="6" applyFont="1" applyBorder="1" applyAlignment="1">
      <alignment horizontal="left"/>
    </xf>
    <xf numFmtId="0" fontId="7" fillId="0" borderId="3" xfId="6" applyFont="1" applyBorder="1" applyAlignment="1">
      <alignment horizontal="left"/>
    </xf>
    <xf numFmtId="0" fontId="10" fillId="0" borderId="43" xfId="6" applyFont="1" applyFill="1" applyBorder="1" applyAlignment="1">
      <alignment horizontal="left"/>
    </xf>
    <xf numFmtId="0" fontId="10" fillId="0" borderId="34" xfId="6" applyFont="1" applyFill="1" applyBorder="1" applyAlignment="1">
      <alignment horizontal="left"/>
    </xf>
    <xf numFmtId="0" fontId="10" fillId="0" borderId="3" xfId="6" applyFont="1" applyFill="1" applyBorder="1" applyAlignment="1">
      <alignment horizontal="left"/>
    </xf>
    <xf numFmtId="0" fontId="23" fillId="0" borderId="3" xfId="6" applyFont="1" applyBorder="1" applyAlignment="1">
      <alignment horizontal="left"/>
    </xf>
    <xf numFmtId="0" fontId="10" fillId="0" borderId="43" xfId="6" applyFont="1" applyBorder="1" applyAlignment="1">
      <alignment horizontal="left"/>
    </xf>
    <xf numFmtId="0" fontId="31" fillId="0" borderId="11" xfId="0" applyFont="1" applyBorder="1" applyAlignment="1">
      <alignment horizontal="center" vertical="center" wrapText="1"/>
    </xf>
    <xf numFmtId="0" fontId="19" fillId="6" borderId="66" xfId="0" applyFont="1" applyFill="1" applyBorder="1" applyAlignment="1">
      <alignment horizontal="right" vertical="center"/>
    </xf>
    <xf numFmtId="2" fontId="29" fillId="0" borderId="45" xfId="0" applyNumberFormat="1" applyFont="1" applyBorder="1" applyAlignment="1">
      <alignment horizontal="center" vertical="center"/>
    </xf>
    <xf numFmtId="2" fontId="24" fillId="0" borderId="48" xfId="0" applyNumberFormat="1" applyFont="1" applyBorder="1" applyAlignment="1">
      <alignment horizontal="left" vertical="center" wrapText="1"/>
    </xf>
    <xf numFmtId="2" fontId="24" fillId="0" borderId="50" xfId="0" applyNumberFormat="1" applyFont="1" applyBorder="1" applyAlignment="1">
      <alignment horizontal="left" vertical="center"/>
    </xf>
    <xf numFmtId="0" fontId="18" fillId="0" borderId="67" xfId="17" applyBorder="1"/>
    <xf numFmtId="2" fontId="18" fillId="0" borderId="67" xfId="17" applyNumberFormat="1" applyBorder="1"/>
    <xf numFmtId="2" fontId="29" fillId="0" borderId="48" xfId="0" applyNumberFormat="1" applyFont="1" applyBorder="1" applyAlignment="1">
      <alignment horizontal="center" vertical="center" wrapText="1"/>
    </xf>
    <xf numFmtId="0" fontId="3" fillId="2" borderId="24" xfId="0" applyFont="1" applyFill="1" applyBorder="1" applyAlignment="1">
      <alignment wrapText="1"/>
    </xf>
    <xf numFmtId="0" fontId="19" fillId="2" borderId="4" xfId="0" applyFont="1" applyFill="1" applyBorder="1"/>
    <xf numFmtId="0" fontId="18" fillId="0" borderId="70" xfId="17" applyBorder="1"/>
    <xf numFmtId="2" fontId="10" fillId="2" borderId="20" xfId="6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18" fillId="0" borderId="72" xfId="17" applyBorder="1"/>
    <xf numFmtId="0" fontId="2" fillId="2" borderId="1" xfId="6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>
      <alignment wrapText="1"/>
    </xf>
    <xf numFmtId="0" fontId="18" fillId="0" borderId="67" xfId="17" applyBorder="1"/>
    <xf numFmtId="2" fontId="18" fillId="0" borderId="67" xfId="17" applyNumberFormat="1" applyBorder="1"/>
    <xf numFmtId="0" fontId="18" fillId="0" borderId="67" xfId="17" applyBorder="1"/>
    <xf numFmtId="2" fontId="18" fillId="0" borderId="67" xfId="17" applyNumberFormat="1" applyBorder="1"/>
    <xf numFmtId="0" fontId="18" fillId="0" borderId="71" xfId="17" applyBorder="1"/>
    <xf numFmtId="0" fontId="18" fillId="0" borderId="67" xfId="17" applyBorder="1"/>
    <xf numFmtId="2" fontId="18" fillId="0" borderId="67" xfId="17" applyNumberFormat="1" applyBorder="1"/>
    <xf numFmtId="0" fontId="2" fillId="2" borderId="1" xfId="6" applyFont="1" applyFill="1" applyBorder="1"/>
    <xf numFmtId="0" fontId="18" fillId="0" borderId="67" xfId="17" applyBorder="1"/>
    <xf numFmtId="2" fontId="18" fillId="0" borderId="67" xfId="17" applyNumberFormat="1" applyBorder="1"/>
    <xf numFmtId="0" fontId="18" fillId="0" borderId="67" xfId="17" applyBorder="1"/>
    <xf numFmtId="2" fontId="18" fillId="0" borderId="67" xfId="17" applyNumberFormat="1" applyBorder="1"/>
    <xf numFmtId="0" fontId="18" fillId="0" borderId="67" xfId="17" applyBorder="1"/>
    <xf numFmtId="2" fontId="18" fillId="0" borderId="67" xfId="17" applyNumberFormat="1" applyBorder="1"/>
    <xf numFmtId="0" fontId="18" fillId="0" borderId="67" xfId="17" applyBorder="1"/>
    <xf numFmtId="2" fontId="18" fillId="0" borderId="67" xfId="17" applyNumberFormat="1" applyBorder="1"/>
    <xf numFmtId="0" fontId="18" fillId="0" borderId="67" xfId="17" applyBorder="1"/>
    <xf numFmtId="2" fontId="18" fillId="0" borderId="67" xfId="17" applyNumberFormat="1" applyBorder="1"/>
    <xf numFmtId="0" fontId="18" fillId="0" borderId="67" xfId="17" applyBorder="1"/>
    <xf numFmtId="2" fontId="18" fillId="0" borderId="67" xfId="17" applyNumberFormat="1" applyBorder="1"/>
    <xf numFmtId="0" fontId="18" fillId="0" borderId="67" xfId="17" applyBorder="1"/>
    <xf numFmtId="2" fontId="18" fillId="0" borderId="67" xfId="17" applyNumberFormat="1" applyBorder="1"/>
    <xf numFmtId="0" fontId="18" fillId="0" borderId="67" xfId="17" applyBorder="1"/>
    <xf numFmtId="2" fontId="18" fillId="0" borderId="67" xfId="17" applyNumberFormat="1" applyBorder="1"/>
    <xf numFmtId="0" fontId="18" fillId="0" borderId="67" xfId="17" applyBorder="1"/>
    <xf numFmtId="2" fontId="18" fillId="0" borderId="67" xfId="17" applyNumberFormat="1" applyBorder="1"/>
    <xf numFmtId="0" fontId="18" fillId="0" borderId="67" xfId="17" applyBorder="1"/>
    <xf numFmtId="2" fontId="18" fillId="0" borderId="67" xfId="17" applyNumberFormat="1" applyBorder="1"/>
    <xf numFmtId="0" fontId="18" fillId="0" borderId="67" xfId="17" applyBorder="1"/>
    <xf numFmtId="2" fontId="18" fillId="0" borderId="67" xfId="17" applyNumberFormat="1" applyBorder="1"/>
    <xf numFmtId="0" fontId="2" fillId="2" borderId="2" xfId="0" applyFont="1" applyFill="1" applyBorder="1" applyAlignment="1">
      <alignment wrapText="1"/>
    </xf>
    <xf numFmtId="0" fontId="19" fillId="6" borderId="9" xfId="0" applyFont="1" applyFill="1" applyBorder="1" applyAlignment="1">
      <alignment horizontal="right" vertical="center"/>
    </xf>
    <xf numFmtId="0" fontId="19" fillId="6" borderId="6" xfId="0" applyFont="1" applyFill="1" applyBorder="1" applyAlignment="1">
      <alignment horizontal="right" vertical="center"/>
    </xf>
    <xf numFmtId="2" fontId="18" fillId="0" borderId="67" xfId="17" applyNumberFormat="1" applyBorder="1"/>
    <xf numFmtId="2" fontId="18" fillId="0" borderId="68" xfId="17" applyNumberFormat="1" applyBorder="1"/>
    <xf numFmtId="0" fontId="19" fillId="6" borderId="11" xfId="0" applyFont="1" applyFill="1" applyBorder="1" applyAlignment="1">
      <alignment horizontal="right" vertical="center"/>
    </xf>
    <xf numFmtId="2" fontId="2" fillId="0" borderId="12" xfId="20" applyNumberFormat="1" applyFont="1" applyBorder="1" applyAlignment="1">
      <alignment horizontal="right" vertical="center"/>
    </xf>
    <xf numFmtId="0" fontId="19" fillId="6" borderId="62" xfId="0" applyFont="1" applyFill="1" applyBorder="1" applyAlignment="1">
      <alignment horizontal="right"/>
    </xf>
    <xf numFmtId="0" fontId="19" fillId="6" borderId="18" xfId="0" applyFont="1" applyFill="1" applyBorder="1" applyAlignment="1">
      <alignment horizontal="center"/>
    </xf>
    <xf numFmtId="0" fontId="10" fillId="0" borderId="39" xfId="6" applyFont="1" applyBorder="1" applyAlignment="1">
      <alignment horizontal="left"/>
    </xf>
    <xf numFmtId="0" fontId="7" fillId="2" borderId="38" xfId="0" applyFont="1" applyFill="1" applyBorder="1" applyAlignment="1">
      <alignment wrapText="1"/>
    </xf>
    <xf numFmtId="0" fontId="19" fillId="6" borderId="38" xfId="0" applyFont="1" applyFill="1" applyBorder="1" applyAlignment="1">
      <alignment horizontal="right"/>
    </xf>
    <xf numFmtId="0" fontId="19" fillId="6" borderId="40" xfId="0" applyFont="1" applyFill="1" applyBorder="1" applyAlignment="1">
      <alignment horizontal="center"/>
    </xf>
    <xf numFmtId="2" fontId="19" fillId="6" borderId="34" xfId="0" applyNumberFormat="1" applyFont="1" applyFill="1" applyBorder="1" applyAlignment="1">
      <alignment horizontal="center"/>
    </xf>
    <xf numFmtId="2" fontId="19" fillId="6" borderId="59" xfId="0" applyNumberFormat="1" applyFont="1" applyFill="1" applyBorder="1" applyAlignment="1">
      <alignment horizontal="center"/>
    </xf>
    <xf numFmtId="2" fontId="19" fillId="6" borderId="14" xfId="0" applyNumberFormat="1" applyFont="1" applyFill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5" fillId="0" borderId="0" xfId="6" applyFont="1" applyBorder="1" applyAlignment="1">
      <alignment horizontal="center"/>
    </xf>
    <xf numFmtId="0" fontId="24" fillId="0" borderId="3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top" wrapText="1"/>
    </xf>
    <xf numFmtId="0" fontId="11" fillId="0" borderId="0" xfId="6" applyFont="1" applyBorder="1" applyAlignment="1"/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5" fillId="0" borderId="0" xfId="6" applyFont="1" applyAlignment="1">
      <alignment horizontal="center" vertical="center"/>
    </xf>
    <xf numFmtId="0" fontId="10" fillId="0" borderId="7" xfId="6" applyFont="1" applyFill="1" applyBorder="1" applyAlignment="1">
      <alignment horizontal="left"/>
    </xf>
    <xf numFmtId="0" fontId="7" fillId="0" borderId="12" xfId="6" applyFont="1" applyBorder="1" applyAlignment="1">
      <alignment horizontal="left"/>
    </xf>
    <xf numFmtId="0" fontId="19" fillId="2" borderId="24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center" wrapText="1"/>
    </xf>
    <xf numFmtId="0" fontId="22" fillId="3" borderId="11" xfId="2" applyFont="1" applyFill="1" applyBorder="1" applyAlignment="1">
      <alignment horizontal="center"/>
    </xf>
    <xf numFmtId="0" fontId="19" fillId="0" borderId="11" xfId="6" applyFont="1" applyBorder="1" applyAlignment="1">
      <alignment horizontal="center"/>
    </xf>
    <xf numFmtId="0" fontId="19" fillId="0" borderId="6" xfId="6" applyFont="1" applyBorder="1" applyAlignment="1">
      <alignment horizontal="center" wrapText="1"/>
    </xf>
    <xf numFmtId="0" fontId="19" fillId="5" borderId="11" xfId="0" applyFont="1" applyFill="1" applyBorder="1" applyAlignment="1">
      <alignment horizontal="center" wrapText="1"/>
    </xf>
    <xf numFmtId="164" fontId="22" fillId="0" borderId="12" xfId="1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5" fillId="2" borderId="4" xfId="6" applyFont="1" applyFill="1" applyBorder="1"/>
    <xf numFmtId="0" fontId="10" fillId="2" borderId="61" xfId="0" applyFont="1" applyFill="1" applyBorder="1" applyAlignment="1">
      <alignment wrapText="1"/>
    </xf>
    <xf numFmtId="0" fontId="19" fillId="0" borderId="6" xfId="0" applyFont="1" applyBorder="1" applyAlignment="1">
      <alignment wrapText="1"/>
    </xf>
    <xf numFmtId="0" fontId="7" fillId="2" borderId="55" xfId="6" applyFont="1" applyFill="1" applyBorder="1" applyAlignment="1" applyProtection="1">
      <alignment horizontal="center" vertical="top" wrapText="1"/>
      <protection locked="0"/>
    </xf>
    <xf numFmtId="0" fontId="10" fillId="2" borderId="55" xfId="0" applyFont="1" applyFill="1" applyBorder="1" applyAlignment="1">
      <alignment horizontal="center" wrapText="1"/>
    </xf>
    <xf numFmtId="0" fontId="19" fillId="0" borderId="18" xfId="6" applyFont="1" applyFill="1" applyBorder="1" applyAlignment="1">
      <alignment horizontal="center" wrapText="1"/>
    </xf>
    <xf numFmtId="0" fontId="19" fillId="0" borderId="15" xfId="6" applyFont="1" applyBorder="1" applyAlignment="1">
      <alignment horizontal="center" wrapText="1"/>
    </xf>
    <xf numFmtId="1" fontId="10" fillId="2" borderId="6" xfId="6" applyNumberFormat="1" applyFont="1" applyFill="1" applyBorder="1" applyAlignment="1">
      <alignment horizontal="right"/>
    </xf>
    <xf numFmtId="1" fontId="10" fillId="2" borderId="9" xfId="6" applyNumberFormat="1" applyFont="1" applyFill="1" applyBorder="1" applyAlignment="1">
      <alignment horizontal="right"/>
    </xf>
    <xf numFmtId="1" fontId="10" fillId="2" borderId="11" xfId="6" applyNumberFormat="1" applyFont="1" applyFill="1" applyBorder="1" applyAlignment="1">
      <alignment horizontal="right"/>
    </xf>
    <xf numFmtId="1" fontId="10" fillId="2" borderId="19" xfId="6" applyNumberFormat="1" applyFont="1" applyFill="1" applyBorder="1" applyAlignment="1">
      <alignment horizontal="right"/>
    </xf>
    <xf numFmtId="1" fontId="10" fillId="2" borderId="15" xfId="6" applyNumberFormat="1" applyFont="1" applyFill="1" applyBorder="1" applyAlignment="1">
      <alignment horizontal="right"/>
    </xf>
    <xf numFmtId="0" fontId="19" fillId="2" borderId="1" xfId="0" applyFont="1" applyFill="1" applyBorder="1" applyAlignment="1">
      <alignment horizontal="right" wrapText="1"/>
    </xf>
    <xf numFmtId="0" fontId="7" fillId="0" borderId="7" xfId="6" applyFont="1" applyBorder="1" applyAlignment="1">
      <alignment horizontal="left"/>
    </xf>
    <xf numFmtId="0" fontId="10" fillId="2" borderId="9" xfId="0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10" fillId="0" borderId="18" xfId="6" applyFont="1" applyBorder="1" applyAlignment="1">
      <alignment horizontal="right"/>
    </xf>
    <xf numFmtId="0" fontId="10" fillId="0" borderId="20" xfId="6" applyFont="1" applyBorder="1" applyAlignment="1">
      <alignment horizontal="right"/>
    </xf>
    <xf numFmtId="0" fontId="10" fillId="0" borderId="38" xfId="6" applyFont="1" applyBorder="1" applyAlignment="1">
      <alignment horizontal="left"/>
    </xf>
    <xf numFmtId="0" fontId="19" fillId="0" borderId="40" xfId="0" applyFont="1" applyBorder="1" applyAlignment="1">
      <alignment horizontal="center" wrapText="1"/>
    </xf>
    <xf numFmtId="0" fontId="10" fillId="0" borderId="36" xfId="6" applyFont="1" applyFill="1" applyBorder="1" applyAlignment="1">
      <alignment horizontal="center"/>
    </xf>
    <xf numFmtId="2" fontId="10" fillId="0" borderId="38" xfId="6" applyNumberFormat="1" applyFont="1" applyBorder="1" applyAlignment="1">
      <alignment horizontal="center"/>
    </xf>
    <xf numFmtId="2" fontId="10" fillId="0" borderId="40" xfId="6" applyNumberFormat="1" applyFont="1" applyBorder="1" applyAlignment="1">
      <alignment horizontal="center"/>
    </xf>
    <xf numFmtId="2" fontId="19" fillId="4" borderId="38" xfId="6" applyNumberFormat="1" applyFont="1" applyFill="1" applyBorder="1" applyAlignment="1">
      <alignment horizontal="center"/>
    </xf>
    <xf numFmtId="0" fontId="19" fillId="4" borderId="40" xfId="6" applyFont="1" applyFill="1" applyBorder="1" applyAlignment="1">
      <alignment horizontal="center"/>
    </xf>
    <xf numFmtId="164" fontId="10" fillId="0" borderId="38" xfId="6" applyNumberFormat="1" applyFont="1" applyFill="1" applyBorder="1" applyAlignment="1">
      <alignment horizontal="center"/>
    </xf>
    <xf numFmtId="2" fontId="10" fillId="2" borderId="40" xfId="6" applyNumberFormat="1" applyFont="1" applyFill="1" applyBorder="1" applyAlignment="1">
      <alignment horizontal="center"/>
    </xf>
    <xf numFmtId="0" fontId="10" fillId="0" borderId="73" xfId="6" applyFont="1" applyBorder="1" applyAlignment="1">
      <alignment horizontal="right"/>
    </xf>
    <xf numFmtId="0" fontId="10" fillId="0" borderId="22" xfId="6" applyFont="1" applyBorder="1" applyAlignment="1">
      <alignment horizontal="right"/>
    </xf>
    <xf numFmtId="1" fontId="10" fillId="2" borderId="74" xfId="6" applyNumberFormat="1" applyFont="1" applyFill="1" applyBorder="1" applyAlignment="1">
      <alignment horizontal="right"/>
    </xf>
    <xf numFmtId="1" fontId="10" fillId="2" borderId="33" xfId="6" applyNumberFormat="1" applyFont="1" applyFill="1" applyBorder="1" applyAlignment="1">
      <alignment horizontal="right"/>
    </xf>
    <xf numFmtId="0" fontId="19" fillId="6" borderId="33" xfId="0" applyFont="1" applyFill="1" applyBorder="1" applyAlignment="1">
      <alignment horizontal="right"/>
    </xf>
    <xf numFmtId="0" fontId="10" fillId="0" borderId="35" xfId="6" applyFont="1" applyBorder="1" applyAlignment="1">
      <alignment horizontal="right"/>
    </xf>
    <xf numFmtId="0" fontId="19" fillId="4" borderId="6" xfId="6" applyFont="1" applyFill="1" applyBorder="1" applyAlignment="1">
      <alignment horizontal="center" wrapText="1"/>
    </xf>
    <xf numFmtId="0" fontId="19" fillId="0" borderId="5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9" fillId="2" borderId="29" xfId="0" applyFont="1" applyFill="1" applyBorder="1" applyAlignment="1">
      <alignment horizontal="center" wrapText="1"/>
    </xf>
    <xf numFmtId="0" fontId="19" fillId="0" borderId="69" xfId="0" applyFont="1" applyBorder="1" applyAlignment="1">
      <alignment horizontal="left" wrapText="1"/>
    </xf>
    <xf numFmtId="0" fontId="19" fillId="0" borderId="36" xfId="0" applyFont="1" applyBorder="1" applyAlignment="1">
      <alignment horizontal="left" wrapText="1"/>
    </xf>
    <xf numFmtId="0" fontId="19" fillId="0" borderId="38" xfId="0" applyFont="1" applyBorder="1" applyAlignment="1">
      <alignment horizontal="left" wrapText="1"/>
    </xf>
    <xf numFmtId="0" fontId="19" fillId="0" borderId="36" xfId="0" applyFont="1" applyBorder="1" applyAlignment="1">
      <alignment horizontal="center" wrapText="1"/>
    </xf>
    <xf numFmtId="0" fontId="19" fillId="0" borderId="38" xfId="0" applyFont="1" applyBorder="1" applyAlignment="1">
      <alignment horizontal="center" wrapText="1"/>
    </xf>
    <xf numFmtId="0" fontId="19" fillId="0" borderId="36" xfId="6" applyFont="1" applyBorder="1" applyAlignment="1">
      <alignment horizontal="center"/>
    </xf>
    <xf numFmtId="0" fontId="19" fillId="5" borderId="36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 wrapText="1"/>
    </xf>
    <xf numFmtId="2" fontId="19" fillId="2" borderId="12" xfId="0" applyNumberFormat="1" applyFont="1" applyFill="1" applyBorder="1" applyAlignment="1">
      <alignment horizontal="center" wrapText="1"/>
    </xf>
    <xf numFmtId="0" fontId="19" fillId="2" borderId="11" xfId="0" applyFont="1" applyFill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13" fillId="0" borderId="1" xfId="6" applyBorder="1"/>
    <xf numFmtId="0" fontId="13" fillId="0" borderId="5" xfId="6" applyBorder="1"/>
    <xf numFmtId="0" fontId="13" fillId="0" borderId="12" xfId="6" applyBorder="1"/>
    <xf numFmtId="0" fontId="13" fillId="0" borderId="4" xfId="6" applyBorder="1"/>
    <xf numFmtId="0" fontId="13" fillId="0" borderId="7" xfId="6" applyBorder="1"/>
    <xf numFmtId="0" fontId="19" fillId="6" borderId="32" xfId="0" applyFont="1" applyFill="1" applyBorder="1" applyAlignment="1">
      <alignment horizontal="right"/>
    </xf>
    <xf numFmtId="0" fontId="19" fillId="6" borderId="74" xfId="0" applyFont="1" applyFill="1" applyBorder="1" applyAlignment="1">
      <alignment horizontal="right"/>
    </xf>
    <xf numFmtId="0" fontId="19" fillId="6" borderId="16" xfId="0" applyFont="1" applyFill="1" applyBorder="1" applyAlignment="1">
      <alignment horizontal="center"/>
    </xf>
    <xf numFmtId="0" fontId="23" fillId="0" borderId="32" xfId="6" applyFont="1" applyBorder="1" applyAlignment="1">
      <alignment horizontal="left"/>
    </xf>
    <xf numFmtId="0" fontId="19" fillId="0" borderId="33" xfId="0" applyFont="1" applyBorder="1" applyAlignment="1">
      <alignment wrapText="1"/>
    </xf>
    <xf numFmtId="0" fontId="19" fillId="6" borderId="35" xfId="0" applyFont="1" applyFill="1" applyBorder="1" applyAlignment="1">
      <alignment horizontal="center"/>
    </xf>
    <xf numFmtId="0" fontId="10" fillId="0" borderId="32" xfId="6" applyFont="1" applyBorder="1" applyAlignment="1">
      <alignment horizontal="left"/>
    </xf>
    <xf numFmtId="0" fontId="7" fillId="2" borderId="33" xfId="0" applyFont="1" applyFill="1" applyBorder="1" applyAlignment="1">
      <alignment wrapText="1"/>
    </xf>
    <xf numFmtId="0" fontId="10" fillId="2" borderId="33" xfId="0" applyFont="1" applyFill="1" applyBorder="1" applyAlignment="1">
      <alignment wrapText="1"/>
    </xf>
    <xf numFmtId="0" fontId="7" fillId="0" borderId="32" xfId="6" applyFont="1" applyBorder="1" applyAlignment="1">
      <alignment horizontal="left"/>
    </xf>
    <xf numFmtId="0" fontId="10" fillId="2" borderId="56" xfId="0" applyFont="1" applyFill="1" applyBorder="1" applyAlignment="1">
      <alignment horizontal="right" vertical="center" wrapText="1"/>
    </xf>
    <xf numFmtId="0" fontId="10" fillId="2" borderId="21" xfId="0" applyFont="1" applyFill="1" applyBorder="1" applyAlignment="1">
      <alignment horizontal="right" vertical="center" wrapText="1"/>
    </xf>
    <xf numFmtId="0" fontId="19" fillId="0" borderId="56" xfId="0" applyFont="1" applyBorder="1" applyAlignment="1">
      <alignment horizontal="right" wrapText="1"/>
    </xf>
    <xf numFmtId="0" fontId="19" fillId="0" borderId="1" xfId="0" applyFont="1" applyBorder="1" applyAlignment="1">
      <alignment horizontal="right" wrapText="1"/>
    </xf>
    <xf numFmtId="0" fontId="19" fillId="0" borderId="21" xfId="0" applyFont="1" applyBorder="1" applyAlignment="1">
      <alignment horizontal="right" wrapText="1"/>
    </xf>
    <xf numFmtId="0" fontId="10" fillId="2" borderId="56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0" fontId="10" fillId="2" borderId="21" xfId="0" applyFont="1" applyFill="1" applyBorder="1" applyAlignment="1">
      <alignment horizontal="right" wrapText="1"/>
    </xf>
    <xf numFmtId="0" fontId="7" fillId="2" borderId="56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2" borderId="21" xfId="0" applyFont="1" applyFill="1" applyBorder="1" applyAlignment="1">
      <alignment horizontal="right" wrapText="1"/>
    </xf>
    <xf numFmtId="0" fontId="7" fillId="2" borderId="56" xfId="0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right" vertical="center" wrapText="1"/>
    </xf>
    <xf numFmtId="0" fontId="10" fillId="0" borderId="56" xfId="0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10" fillId="0" borderId="21" xfId="0" applyFont="1" applyBorder="1" applyAlignment="1">
      <alignment horizontal="right" wrapText="1"/>
    </xf>
    <xf numFmtId="0" fontId="19" fillId="2" borderId="56" xfId="0" applyFont="1" applyFill="1" applyBorder="1" applyAlignment="1">
      <alignment horizontal="right" wrapText="1"/>
    </xf>
    <xf numFmtId="0" fontId="19" fillId="2" borderId="21" xfId="0" applyFont="1" applyFill="1" applyBorder="1" applyAlignment="1">
      <alignment horizontal="right" wrapText="1"/>
    </xf>
    <xf numFmtId="0" fontId="10" fillId="0" borderId="56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7" fillId="0" borderId="56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21" xfId="0" applyFont="1" applyBorder="1" applyAlignment="1">
      <alignment horizontal="right" wrapText="1"/>
    </xf>
    <xf numFmtId="0" fontId="22" fillId="0" borderId="56" xfId="1" applyFont="1" applyFill="1" applyBorder="1" applyAlignment="1">
      <alignment horizontal="right"/>
    </xf>
    <xf numFmtId="0" fontId="22" fillId="0" borderId="1" xfId="1" applyFont="1" applyFill="1" applyBorder="1" applyAlignment="1">
      <alignment horizontal="right"/>
    </xf>
    <xf numFmtId="0" fontId="22" fillId="0" borderId="21" xfId="1" applyFont="1" applyFill="1" applyBorder="1" applyAlignment="1">
      <alignment horizontal="right"/>
    </xf>
    <xf numFmtId="0" fontId="7" fillId="2" borderId="56" xfId="6" applyFont="1" applyFill="1" applyBorder="1" applyAlignment="1" applyProtection="1">
      <alignment horizontal="right" vertical="top" wrapText="1"/>
      <protection locked="0"/>
    </xf>
    <xf numFmtId="0" fontId="7" fillId="2" borderId="1" xfId="6" applyFont="1" applyFill="1" applyBorder="1" applyAlignment="1" applyProtection="1">
      <alignment horizontal="right" vertical="top" wrapText="1"/>
      <protection locked="0"/>
    </xf>
    <xf numFmtId="0" fontId="7" fillId="2" borderId="21" xfId="6" applyFont="1" applyFill="1" applyBorder="1" applyAlignment="1" applyProtection="1">
      <alignment horizontal="right" vertical="top" wrapText="1"/>
      <protection locked="0"/>
    </xf>
    <xf numFmtId="0" fontId="10" fillId="2" borderId="56" xfId="6" applyFont="1" applyFill="1" applyBorder="1" applyAlignment="1" applyProtection="1">
      <alignment horizontal="right" vertical="top" wrapText="1"/>
      <protection locked="0"/>
    </xf>
    <xf numFmtId="0" fontId="10" fillId="2" borderId="1" xfId="6" applyFont="1" applyFill="1" applyBorder="1" applyAlignment="1" applyProtection="1">
      <alignment horizontal="right" vertical="top" wrapText="1"/>
      <protection locked="0"/>
    </xf>
    <xf numFmtId="0" fontId="10" fillId="2" borderId="21" xfId="6" applyFont="1" applyFill="1" applyBorder="1" applyAlignment="1" applyProtection="1">
      <alignment horizontal="right" vertical="top" wrapText="1"/>
      <protection locked="0"/>
    </xf>
    <xf numFmtId="0" fontId="19" fillId="0" borderId="56" xfId="6" applyFont="1" applyFill="1" applyBorder="1" applyAlignment="1">
      <alignment horizontal="right" wrapText="1"/>
    </xf>
    <xf numFmtId="0" fontId="19" fillId="0" borderId="1" xfId="6" applyFont="1" applyFill="1" applyBorder="1" applyAlignment="1">
      <alignment horizontal="right" wrapText="1"/>
    </xf>
    <xf numFmtId="0" fontId="19" fillId="0" borderId="21" xfId="6" applyFont="1" applyFill="1" applyBorder="1" applyAlignment="1">
      <alignment horizontal="right" wrapText="1"/>
    </xf>
    <xf numFmtId="0" fontId="19" fillId="0" borderId="52" xfId="0" applyFont="1" applyBorder="1" applyAlignment="1">
      <alignment horizontal="right" wrapText="1"/>
    </xf>
    <xf numFmtId="0" fontId="19" fillId="0" borderId="5" xfId="0" applyFont="1" applyBorder="1" applyAlignment="1">
      <alignment horizontal="right" wrapText="1"/>
    </xf>
    <xf numFmtId="0" fontId="19" fillId="0" borderId="28" xfId="0" applyFont="1" applyBorder="1" applyAlignment="1">
      <alignment horizontal="right" wrapText="1"/>
    </xf>
    <xf numFmtId="0" fontId="7" fillId="2" borderId="26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right" wrapText="1"/>
    </xf>
    <xf numFmtId="0" fontId="7" fillId="2" borderId="27" xfId="0" applyFont="1" applyFill="1" applyBorder="1" applyAlignment="1">
      <alignment horizontal="right" wrapText="1"/>
    </xf>
    <xf numFmtId="0" fontId="4" fillId="2" borderId="56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2" borderId="21" xfId="0" applyFont="1" applyFill="1" applyBorder="1" applyAlignment="1">
      <alignment horizontal="right" wrapText="1"/>
    </xf>
    <xf numFmtId="0" fontId="10" fillId="2" borderId="49" xfId="0" applyFont="1" applyFill="1" applyBorder="1" applyAlignment="1">
      <alignment horizontal="right" wrapText="1"/>
    </xf>
    <xf numFmtId="0" fontId="10" fillId="2" borderId="30" xfId="0" applyFont="1" applyFill="1" applyBorder="1" applyAlignment="1">
      <alignment horizontal="right" wrapText="1"/>
    </xf>
    <xf numFmtId="0" fontId="10" fillId="2" borderId="17" xfId="0" applyFont="1" applyFill="1" applyBorder="1" applyAlignment="1">
      <alignment horizontal="right" wrapText="1"/>
    </xf>
    <xf numFmtId="0" fontId="10" fillId="2" borderId="52" xfId="0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right" wrapText="1"/>
    </xf>
    <xf numFmtId="0" fontId="10" fillId="2" borderId="28" xfId="0" applyFont="1" applyFill="1" applyBorder="1" applyAlignment="1">
      <alignment horizontal="right" wrapText="1"/>
    </xf>
    <xf numFmtId="2" fontId="19" fillId="0" borderId="1" xfId="0" applyNumberFormat="1" applyFont="1" applyBorder="1" applyAlignment="1">
      <alignment horizontal="right" wrapText="1"/>
    </xf>
    <xf numFmtId="2" fontId="10" fillId="2" borderId="1" xfId="0" applyNumberFormat="1" applyFont="1" applyFill="1" applyBorder="1" applyAlignment="1">
      <alignment horizontal="right" wrapText="1"/>
    </xf>
    <xf numFmtId="2" fontId="7" fillId="2" borderId="1" xfId="0" applyNumberFormat="1" applyFont="1" applyFill="1" applyBorder="1" applyAlignment="1">
      <alignment horizontal="right" wrapText="1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 vertical="center"/>
    </xf>
    <xf numFmtId="1" fontId="10" fillId="2" borderId="55" xfId="0" applyNumberFormat="1" applyFont="1" applyFill="1" applyBorder="1" applyAlignment="1">
      <alignment horizontal="right"/>
    </xf>
    <xf numFmtId="2" fontId="10" fillId="2" borderId="1" xfId="6" applyNumberFormat="1" applyFont="1" applyFill="1" applyBorder="1" applyAlignment="1" applyProtection="1">
      <alignment horizontal="right" vertical="top" wrapText="1"/>
      <protection locked="0"/>
    </xf>
    <xf numFmtId="2" fontId="19" fillId="0" borderId="5" xfId="0" applyNumberFormat="1" applyFont="1" applyBorder="1" applyAlignment="1">
      <alignment horizontal="right" vertical="center" wrapText="1"/>
    </xf>
    <xf numFmtId="2" fontId="7" fillId="2" borderId="7" xfId="0" applyNumberFormat="1" applyFont="1" applyFill="1" applyBorder="1" applyAlignment="1">
      <alignment horizontal="right" wrapText="1"/>
    </xf>
    <xf numFmtId="2" fontId="7" fillId="2" borderId="1" xfId="0" applyNumberFormat="1" applyFont="1" applyFill="1" applyBorder="1" applyAlignment="1">
      <alignment horizontal="right" vertical="center" wrapText="1"/>
    </xf>
    <xf numFmtId="2" fontId="10" fillId="2" borderId="30" xfId="0" applyNumberFormat="1" applyFont="1" applyFill="1" applyBorder="1" applyAlignment="1">
      <alignment horizontal="right" vertical="center" wrapText="1"/>
    </xf>
    <xf numFmtId="2" fontId="19" fillId="0" borderId="5" xfId="0" applyNumberFormat="1" applyFont="1" applyBorder="1" applyAlignment="1">
      <alignment horizontal="right" wrapText="1"/>
    </xf>
    <xf numFmtId="2" fontId="10" fillId="2" borderId="5" xfId="0" applyNumberFormat="1" applyFont="1" applyFill="1" applyBorder="1" applyAlignment="1">
      <alignment horizontal="right" wrapText="1"/>
    </xf>
    <xf numFmtId="2" fontId="10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2" fontId="7" fillId="2" borderId="1" xfId="6" applyNumberFormat="1" applyFont="1" applyFill="1" applyBorder="1" applyAlignment="1" applyProtection="1">
      <alignment horizontal="left" vertical="top" wrapText="1"/>
      <protection locked="0"/>
    </xf>
    <xf numFmtId="2" fontId="19" fillId="0" borderId="1" xfId="0" applyNumberFormat="1" applyFont="1" applyBorder="1" applyAlignment="1">
      <alignment wrapText="1"/>
    </xf>
    <xf numFmtId="2" fontId="7" fillId="2" borderId="1" xfId="6" applyNumberFormat="1" applyFont="1" applyFill="1" applyBorder="1" applyAlignment="1" applyProtection="1">
      <alignment horizontal="right" vertical="top" wrapText="1"/>
      <protection locked="0"/>
    </xf>
    <xf numFmtId="2" fontId="22" fillId="0" borderId="1" xfId="1" applyNumberFormat="1" applyFont="1" applyFill="1" applyBorder="1" applyAlignment="1">
      <alignment horizontal="right"/>
    </xf>
    <xf numFmtId="2" fontId="19" fillId="0" borderId="1" xfId="6" applyNumberFormat="1" applyFont="1" applyFill="1" applyBorder="1" applyAlignment="1">
      <alignment horizontal="left" wrapText="1"/>
    </xf>
    <xf numFmtId="2" fontId="19" fillId="2" borderId="1" xfId="0" applyNumberFormat="1" applyFont="1" applyFill="1" applyBorder="1" applyAlignment="1">
      <alignment wrapText="1"/>
    </xf>
    <xf numFmtId="2" fontId="7" fillId="2" borderId="5" xfId="0" applyNumberFormat="1" applyFont="1" applyFill="1" applyBorder="1" applyAlignment="1">
      <alignment wrapText="1"/>
    </xf>
    <xf numFmtId="2" fontId="10" fillId="2" borderId="30" xfId="0" applyNumberFormat="1" applyFont="1" applyFill="1" applyBorder="1" applyAlignment="1">
      <alignment wrapText="1"/>
    </xf>
  </cellXfs>
  <cellStyles count="31">
    <cellStyle name="Excel Built-in Normal" xfId="1"/>
    <cellStyle name="Excel Built-in Normal 1" xfId="7"/>
    <cellStyle name="Excel Built-in Normal 2" xfId="2"/>
    <cellStyle name="TableStyleLight1" xfId="5"/>
    <cellStyle name="Денежный 2" xfId="26"/>
    <cellStyle name="Обычный" xfId="0" builtinId="0"/>
    <cellStyle name="Обычный 2" xfId="6"/>
    <cellStyle name="Обычный 2 2" xfId="9"/>
    <cellStyle name="Обычный 2 2 2" xfId="20"/>
    <cellStyle name="Обычный 2 2 3" xfId="23"/>
    <cellStyle name="Обычный 2 2 4" xfId="15"/>
    <cellStyle name="Обычный 2 3" xfId="10"/>
    <cellStyle name="Обычный 2 3 2" xfId="24"/>
    <cellStyle name="Обычный 2 3 3" xfId="19"/>
    <cellStyle name="Обычный 2 4" xfId="13"/>
    <cellStyle name="Обычный 3" xfId="4"/>
    <cellStyle name="Обычный 3 2" xfId="21"/>
    <cellStyle name="Обычный 3 2 2" xfId="27"/>
    <cellStyle name="Обычный 3 3" xfId="25"/>
    <cellStyle name="Обычный 3 4" xfId="14"/>
    <cellStyle name="Обычный 4" xfId="3"/>
    <cellStyle name="Обычный 4 2" xfId="8"/>
    <cellStyle name="Обычный 4 2 2" xfId="29"/>
    <cellStyle name="Обычный 4 3" xfId="28"/>
    <cellStyle name="Обычный 4 4" xfId="16"/>
    <cellStyle name="Обычный 5" xfId="11"/>
    <cellStyle name="Обычный 5 2" xfId="30"/>
    <cellStyle name="Обычный 5 3" xfId="17"/>
    <cellStyle name="Обычный 6" xfId="12"/>
    <cellStyle name="Обычный 6 2" xfId="18"/>
    <cellStyle name="Обычный 7" xfId="22"/>
  </cellStyles>
  <dxfs count="138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A0A0A0"/>
      <color rgb="FFFFFF66"/>
      <color rgb="FFCCFF99"/>
      <color rgb="FFFF66FF"/>
      <color rgb="FFFFCCCC"/>
      <color rgb="FF660066"/>
      <color rgb="FFB30101"/>
      <color rgb="FF0000FF"/>
      <color rgb="FF008000"/>
      <color rgb="FFF0DF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История </a:t>
            </a:r>
            <a:r>
              <a:rPr lang="ru-RU" baseline="0"/>
              <a:t> ОГЭ  2020 - 2015</a:t>
            </a:r>
            <a:endParaRPr lang="ru-RU"/>
          </a:p>
        </c:rich>
      </c:tx>
      <c:layout>
        <c:manualLayout>
          <c:xMode val="edge"/>
          <c:yMode val="edge"/>
          <c:x val="3.272645768060016E-2"/>
          <c:y val="1.19015510504214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50620794965998E-2"/>
          <c:y val="6.3161587326801799E-2"/>
          <c:w val="0.97590044568407153"/>
          <c:h val="0.58485493590439541"/>
        </c:manualLayout>
      </c:layout>
      <c:lineChart>
        <c:grouping val="standard"/>
        <c:varyColors val="0"/>
        <c:ser>
          <c:idx val="11"/>
          <c:order val="0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'История-9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25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МАОУ СШ № 154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Гимназия № 12 "М и Т"</c:v>
                </c:pt>
                <c:pt idx="113">
                  <c:v>МБОУ Гимназия 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 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СШ "Комплекс Покровский"</c:v>
                </c:pt>
                <c:pt idx="121">
                  <c:v>МАОУ СШ № 155</c:v>
                </c:pt>
              </c:strCache>
            </c:strRef>
          </c:cat>
          <c:val>
            <c:numRef>
              <c:f>'История-9 диаграмма по районам'!$E$5:$E$126</c:f>
              <c:numCache>
                <c:formatCode>Основной</c:formatCode>
                <c:ptCount val="122"/>
                <c:pt idx="0">
                  <c:v>3.87</c:v>
                </c:pt>
                <c:pt idx="1">
                  <c:v>3.87</c:v>
                </c:pt>
                <c:pt idx="2">
                  <c:v>3.87</c:v>
                </c:pt>
                <c:pt idx="3">
                  <c:v>3.87</c:v>
                </c:pt>
                <c:pt idx="4">
                  <c:v>3.87</c:v>
                </c:pt>
                <c:pt idx="5">
                  <c:v>3.87</c:v>
                </c:pt>
                <c:pt idx="6">
                  <c:v>3.87</c:v>
                </c:pt>
                <c:pt idx="7">
                  <c:v>3.87</c:v>
                </c:pt>
                <c:pt idx="8">
                  <c:v>3.87</c:v>
                </c:pt>
                <c:pt idx="9">
                  <c:v>3.87</c:v>
                </c:pt>
                <c:pt idx="10">
                  <c:v>3.87</c:v>
                </c:pt>
                <c:pt idx="11">
                  <c:v>3.87</c:v>
                </c:pt>
                <c:pt idx="12">
                  <c:v>3.87</c:v>
                </c:pt>
                <c:pt idx="13">
                  <c:v>3.87</c:v>
                </c:pt>
                <c:pt idx="14">
                  <c:v>3.87</c:v>
                </c:pt>
                <c:pt idx="15">
                  <c:v>3.87</c:v>
                </c:pt>
                <c:pt idx="16">
                  <c:v>3.87</c:v>
                </c:pt>
                <c:pt idx="17">
                  <c:v>3.87</c:v>
                </c:pt>
                <c:pt idx="18">
                  <c:v>3.87</c:v>
                </c:pt>
                <c:pt idx="19">
                  <c:v>3.87</c:v>
                </c:pt>
                <c:pt idx="20">
                  <c:v>3.87</c:v>
                </c:pt>
                <c:pt idx="21">
                  <c:v>3.87</c:v>
                </c:pt>
                <c:pt idx="22">
                  <c:v>3.87</c:v>
                </c:pt>
                <c:pt idx="23">
                  <c:v>3.87</c:v>
                </c:pt>
                <c:pt idx="24">
                  <c:v>3.87</c:v>
                </c:pt>
                <c:pt idx="25">
                  <c:v>3.87</c:v>
                </c:pt>
                <c:pt idx="26">
                  <c:v>3.87</c:v>
                </c:pt>
                <c:pt idx="27">
                  <c:v>3.87</c:v>
                </c:pt>
                <c:pt idx="28">
                  <c:v>3.87</c:v>
                </c:pt>
                <c:pt idx="29">
                  <c:v>3.87</c:v>
                </c:pt>
                <c:pt idx="30">
                  <c:v>3.87</c:v>
                </c:pt>
                <c:pt idx="31">
                  <c:v>3.87</c:v>
                </c:pt>
                <c:pt idx="32">
                  <c:v>3.87</c:v>
                </c:pt>
                <c:pt idx="33">
                  <c:v>3.87</c:v>
                </c:pt>
                <c:pt idx="34">
                  <c:v>3.87</c:v>
                </c:pt>
                <c:pt idx="35">
                  <c:v>3.87</c:v>
                </c:pt>
                <c:pt idx="36">
                  <c:v>3.87</c:v>
                </c:pt>
                <c:pt idx="37">
                  <c:v>3.87</c:v>
                </c:pt>
                <c:pt idx="38">
                  <c:v>3.87</c:v>
                </c:pt>
                <c:pt idx="39">
                  <c:v>3.87</c:v>
                </c:pt>
                <c:pt idx="40">
                  <c:v>3.87</c:v>
                </c:pt>
                <c:pt idx="41">
                  <c:v>3.87</c:v>
                </c:pt>
                <c:pt idx="42">
                  <c:v>3.87</c:v>
                </c:pt>
                <c:pt idx="43">
                  <c:v>3.87</c:v>
                </c:pt>
                <c:pt idx="44">
                  <c:v>3.87</c:v>
                </c:pt>
                <c:pt idx="45">
                  <c:v>3.87</c:v>
                </c:pt>
                <c:pt idx="46">
                  <c:v>3.87</c:v>
                </c:pt>
                <c:pt idx="47">
                  <c:v>3.87</c:v>
                </c:pt>
                <c:pt idx="48">
                  <c:v>3.87</c:v>
                </c:pt>
                <c:pt idx="49">
                  <c:v>3.87</c:v>
                </c:pt>
                <c:pt idx="50">
                  <c:v>3.87</c:v>
                </c:pt>
                <c:pt idx="51">
                  <c:v>3.87</c:v>
                </c:pt>
                <c:pt idx="52">
                  <c:v>3.87</c:v>
                </c:pt>
                <c:pt idx="53">
                  <c:v>3.87</c:v>
                </c:pt>
                <c:pt idx="54">
                  <c:v>3.87</c:v>
                </c:pt>
                <c:pt idx="55">
                  <c:v>3.87</c:v>
                </c:pt>
                <c:pt idx="56">
                  <c:v>3.87</c:v>
                </c:pt>
                <c:pt idx="57">
                  <c:v>3.87</c:v>
                </c:pt>
                <c:pt idx="58">
                  <c:v>3.87</c:v>
                </c:pt>
                <c:pt idx="59">
                  <c:v>3.87</c:v>
                </c:pt>
                <c:pt idx="60">
                  <c:v>3.87</c:v>
                </c:pt>
                <c:pt idx="61">
                  <c:v>3.87</c:v>
                </c:pt>
                <c:pt idx="62">
                  <c:v>3.87</c:v>
                </c:pt>
                <c:pt idx="63">
                  <c:v>3.87</c:v>
                </c:pt>
                <c:pt idx="64">
                  <c:v>3.87</c:v>
                </c:pt>
                <c:pt idx="65">
                  <c:v>3.87</c:v>
                </c:pt>
                <c:pt idx="66">
                  <c:v>3.87</c:v>
                </c:pt>
                <c:pt idx="67">
                  <c:v>3.87</c:v>
                </c:pt>
                <c:pt idx="68">
                  <c:v>3.87</c:v>
                </c:pt>
                <c:pt idx="69">
                  <c:v>3.87</c:v>
                </c:pt>
                <c:pt idx="70">
                  <c:v>3.87</c:v>
                </c:pt>
                <c:pt idx="71">
                  <c:v>3.87</c:v>
                </c:pt>
                <c:pt idx="72">
                  <c:v>3.87</c:v>
                </c:pt>
                <c:pt idx="73">
                  <c:v>3.87</c:v>
                </c:pt>
                <c:pt idx="74">
                  <c:v>3.87</c:v>
                </c:pt>
                <c:pt idx="75">
                  <c:v>3.87</c:v>
                </c:pt>
                <c:pt idx="76">
                  <c:v>3.87</c:v>
                </c:pt>
                <c:pt idx="77">
                  <c:v>3.87</c:v>
                </c:pt>
                <c:pt idx="78">
                  <c:v>3.87</c:v>
                </c:pt>
                <c:pt idx="79">
                  <c:v>3.87</c:v>
                </c:pt>
                <c:pt idx="80">
                  <c:v>3.87</c:v>
                </c:pt>
                <c:pt idx="81">
                  <c:v>3.87</c:v>
                </c:pt>
                <c:pt idx="82">
                  <c:v>3.87</c:v>
                </c:pt>
                <c:pt idx="83">
                  <c:v>3.87</c:v>
                </c:pt>
                <c:pt idx="84">
                  <c:v>3.87</c:v>
                </c:pt>
                <c:pt idx="85">
                  <c:v>3.87</c:v>
                </c:pt>
                <c:pt idx="86">
                  <c:v>3.87</c:v>
                </c:pt>
                <c:pt idx="87">
                  <c:v>3.87</c:v>
                </c:pt>
                <c:pt idx="88">
                  <c:v>3.87</c:v>
                </c:pt>
                <c:pt idx="89">
                  <c:v>3.87</c:v>
                </c:pt>
                <c:pt idx="90">
                  <c:v>3.87</c:v>
                </c:pt>
                <c:pt idx="91">
                  <c:v>3.87</c:v>
                </c:pt>
                <c:pt idx="92">
                  <c:v>3.87</c:v>
                </c:pt>
                <c:pt idx="93">
                  <c:v>3.87</c:v>
                </c:pt>
                <c:pt idx="94">
                  <c:v>3.87</c:v>
                </c:pt>
                <c:pt idx="95">
                  <c:v>3.87</c:v>
                </c:pt>
                <c:pt idx="96">
                  <c:v>3.87</c:v>
                </c:pt>
                <c:pt idx="97">
                  <c:v>3.87</c:v>
                </c:pt>
                <c:pt idx="98">
                  <c:v>3.87</c:v>
                </c:pt>
                <c:pt idx="99">
                  <c:v>3.87</c:v>
                </c:pt>
                <c:pt idx="100">
                  <c:v>3.87</c:v>
                </c:pt>
                <c:pt idx="101">
                  <c:v>3.87</c:v>
                </c:pt>
                <c:pt idx="102">
                  <c:v>3.87</c:v>
                </c:pt>
                <c:pt idx="103">
                  <c:v>3.87</c:v>
                </c:pt>
                <c:pt idx="104">
                  <c:v>3.87</c:v>
                </c:pt>
                <c:pt idx="105">
                  <c:v>3.87</c:v>
                </c:pt>
                <c:pt idx="106">
                  <c:v>3.87</c:v>
                </c:pt>
                <c:pt idx="107">
                  <c:v>3.87</c:v>
                </c:pt>
                <c:pt idx="108">
                  <c:v>3.87</c:v>
                </c:pt>
                <c:pt idx="109">
                  <c:v>3.87</c:v>
                </c:pt>
                <c:pt idx="110">
                  <c:v>3.87</c:v>
                </c:pt>
                <c:pt idx="111">
                  <c:v>3.87</c:v>
                </c:pt>
                <c:pt idx="112">
                  <c:v>3.87</c:v>
                </c:pt>
                <c:pt idx="113">
                  <c:v>3.87</c:v>
                </c:pt>
                <c:pt idx="114">
                  <c:v>3.87</c:v>
                </c:pt>
                <c:pt idx="115">
                  <c:v>3.87</c:v>
                </c:pt>
                <c:pt idx="116">
                  <c:v>3.87</c:v>
                </c:pt>
                <c:pt idx="117">
                  <c:v>3.87</c:v>
                </c:pt>
                <c:pt idx="118">
                  <c:v>3.87</c:v>
                </c:pt>
                <c:pt idx="119">
                  <c:v>3.87</c:v>
                </c:pt>
                <c:pt idx="120">
                  <c:v>3.87</c:v>
                </c:pt>
                <c:pt idx="121">
                  <c:v>3.87</c:v>
                </c:pt>
              </c:numCache>
            </c:numRef>
          </c:val>
          <c:smooth val="0"/>
        </c:ser>
        <c:ser>
          <c:idx val="10"/>
          <c:order val="1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'История-9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25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МАОУ СШ № 154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Гимназия № 12 "М и Т"</c:v>
                </c:pt>
                <c:pt idx="113">
                  <c:v>МБОУ Гимназия 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 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СШ "Комплекс Покровский"</c:v>
                </c:pt>
                <c:pt idx="121">
                  <c:v>МАОУ СШ № 155</c:v>
                </c:pt>
              </c:strCache>
            </c:strRef>
          </c:cat>
          <c:val>
            <c:numRef>
              <c:f>'История-9 диаграмма по районам'!$D$5:$D$126</c:f>
              <c:numCache>
                <c:formatCode>0,00</c:formatCode>
                <c:ptCount val="122"/>
                <c:pt idx="1">
                  <c:v>3.8940333333333332</c:v>
                </c:pt>
                <c:pt idx="3">
                  <c:v>4.0074000000000005</c:v>
                </c:pt>
                <c:pt idx="5">
                  <c:v>3.7223000000000002</c:v>
                </c:pt>
                <c:pt idx="8">
                  <c:v>3.9523999999999995</c:v>
                </c:pt>
                <c:pt idx="10">
                  <c:v>2.8612500000000001</c:v>
                </c:pt>
                <c:pt idx="14">
                  <c:v>3.3475000000000001</c:v>
                </c:pt>
                <c:pt idx="19">
                  <c:v>2.375</c:v>
                </c:pt>
                <c:pt idx="23">
                  <c:v>3.6</c:v>
                </c:pt>
                <c:pt idx="30">
                  <c:v>3.6</c:v>
                </c:pt>
                <c:pt idx="42">
                  <c:v>3.5432666666666663</c:v>
                </c:pt>
                <c:pt idx="51">
                  <c:v>3.6512000000000002</c:v>
                </c:pt>
                <c:pt idx="52">
                  <c:v>3.2726999999999999</c:v>
                </c:pt>
                <c:pt idx="59">
                  <c:v>3.7058999999999997</c:v>
                </c:pt>
                <c:pt idx="61">
                  <c:v>3.4857500000000003</c:v>
                </c:pt>
                <c:pt idx="63">
                  <c:v>3.5945</c:v>
                </c:pt>
                <c:pt idx="66">
                  <c:v>3.4663000000000004</c:v>
                </c:pt>
                <c:pt idx="70">
                  <c:v>3.4093999999999998</c:v>
                </c:pt>
                <c:pt idx="71">
                  <c:v>3.4728000000000003</c:v>
                </c:pt>
                <c:pt idx="78">
                  <c:v>3.7232363636363632</c:v>
                </c:pt>
                <c:pt idx="79">
                  <c:v>3.5276999999999998</c:v>
                </c:pt>
                <c:pt idx="81">
                  <c:v>3.5002999999999997</c:v>
                </c:pt>
                <c:pt idx="88">
                  <c:v>3.9447000000000001</c:v>
                </c:pt>
                <c:pt idx="90">
                  <c:v>3.3334000000000001</c:v>
                </c:pt>
                <c:pt idx="92">
                  <c:v>2.9544999999999999</c:v>
                </c:pt>
                <c:pt idx="93">
                  <c:v>3.8445000000000005</c:v>
                </c:pt>
                <c:pt idx="100">
                  <c:v>4.1539000000000001</c:v>
                </c:pt>
                <c:pt idx="104">
                  <c:v>3.1860000000000004</c:v>
                </c:pt>
                <c:pt idx="106">
                  <c:v>3.5909000000000004</c:v>
                </c:pt>
                <c:pt idx="107">
                  <c:v>4.3043000000000005</c:v>
                </c:pt>
                <c:pt idx="109">
                  <c:v>4.6154000000000002</c:v>
                </c:pt>
                <c:pt idx="110">
                  <c:v>3.3143666666666665</c:v>
                </c:pt>
                <c:pt idx="119">
                  <c:v>3.1053000000000002</c:v>
                </c:pt>
                <c:pt idx="120">
                  <c:v>3.6</c:v>
                </c:pt>
                <c:pt idx="121">
                  <c:v>3.2377999999999996</c:v>
                </c:pt>
              </c:numCache>
            </c:numRef>
          </c:val>
          <c:smooth val="0"/>
        </c:ser>
        <c:ser>
          <c:idx val="0"/>
          <c:order val="2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25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МАОУ СШ № 154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Гимназия № 12 "М и Т"</c:v>
                </c:pt>
                <c:pt idx="113">
                  <c:v>МБОУ Гимназия 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 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СШ "Комплекс Покровский"</c:v>
                </c:pt>
                <c:pt idx="121">
                  <c:v>МАОУ СШ № 155</c:v>
                </c:pt>
              </c:strCache>
            </c:strRef>
          </c:cat>
          <c:val>
            <c:numRef>
              <c:f>'История-9 диаграмма по районам'!$I$5:$I$126</c:f>
              <c:numCache>
                <c:formatCode>Основной</c:formatCode>
                <c:ptCount val="122"/>
                <c:pt idx="0">
                  <c:v>3.91</c:v>
                </c:pt>
                <c:pt idx="1">
                  <c:v>3.91</c:v>
                </c:pt>
                <c:pt idx="2">
                  <c:v>3.91</c:v>
                </c:pt>
                <c:pt idx="3">
                  <c:v>3.91</c:v>
                </c:pt>
                <c:pt idx="4">
                  <c:v>3.91</c:v>
                </c:pt>
                <c:pt idx="5">
                  <c:v>3.91</c:v>
                </c:pt>
                <c:pt idx="6">
                  <c:v>3.91</c:v>
                </c:pt>
                <c:pt idx="7">
                  <c:v>3.91</c:v>
                </c:pt>
                <c:pt idx="8">
                  <c:v>3.91</c:v>
                </c:pt>
                <c:pt idx="9">
                  <c:v>3.91</c:v>
                </c:pt>
                <c:pt idx="10">
                  <c:v>3.91</c:v>
                </c:pt>
                <c:pt idx="11">
                  <c:v>3.91</c:v>
                </c:pt>
                <c:pt idx="12">
                  <c:v>3.91</c:v>
                </c:pt>
                <c:pt idx="13">
                  <c:v>3.91</c:v>
                </c:pt>
                <c:pt idx="14">
                  <c:v>3.91</c:v>
                </c:pt>
                <c:pt idx="15">
                  <c:v>3.91</c:v>
                </c:pt>
                <c:pt idx="16">
                  <c:v>3.91</c:v>
                </c:pt>
                <c:pt idx="17">
                  <c:v>3.91</c:v>
                </c:pt>
                <c:pt idx="18">
                  <c:v>3.91</c:v>
                </c:pt>
                <c:pt idx="19">
                  <c:v>3.91</c:v>
                </c:pt>
                <c:pt idx="20">
                  <c:v>3.91</c:v>
                </c:pt>
                <c:pt idx="21">
                  <c:v>3.91</c:v>
                </c:pt>
                <c:pt idx="22">
                  <c:v>3.91</c:v>
                </c:pt>
                <c:pt idx="23">
                  <c:v>3.91</c:v>
                </c:pt>
                <c:pt idx="24">
                  <c:v>3.91</c:v>
                </c:pt>
                <c:pt idx="25">
                  <c:v>3.91</c:v>
                </c:pt>
                <c:pt idx="26">
                  <c:v>3.91</c:v>
                </c:pt>
                <c:pt idx="27">
                  <c:v>3.91</c:v>
                </c:pt>
                <c:pt idx="28">
                  <c:v>3.91</c:v>
                </c:pt>
                <c:pt idx="29">
                  <c:v>3.91</c:v>
                </c:pt>
                <c:pt idx="30">
                  <c:v>3.91</c:v>
                </c:pt>
                <c:pt idx="31">
                  <c:v>3.91</c:v>
                </c:pt>
                <c:pt idx="32">
                  <c:v>3.91</c:v>
                </c:pt>
                <c:pt idx="33">
                  <c:v>3.91</c:v>
                </c:pt>
                <c:pt idx="34">
                  <c:v>3.91</c:v>
                </c:pt>
                <c:pt idx="35">
                  <c:v>3.91</c:v>
                </c:pt>
                <c:pt idx="36">
                  <c:v>3.91</c:v>
                </c:pt>
                <c:pt idx="37">
                  <c:v>3.91</c:v>
                </c:pt>
                <c:pt idx="38">
                  <c:v>3.91</c:v>
                </c:pt>
                <c:pt idx="39">
                  <c:v>3.91</c:v>
                </c:pt>
                <c:pt idx="40">
                  <c:v>3.91</c:v>
                </c:pt>
                <c:pt idx="41">
                  <c:v>3.91</c:v>
                </c:pt>
                <c:pt idx="42">
                  <c:v>3.91</c:v>
                </c:pt>
                <c:pt idx="43">
                  <c:v>3.91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3.91</c:v>
                </c:pt>
                <c:pt idx="49">
                  <c:v>3.91</c:v>
                </c:pt>
                <c:pt idx="50">
                  <c:v>3.91</c:v>
                </c:pt>
                <c:pt idx="51">
                  <c:v>3.91</c:v>
                </c:pt>
                <c:pt idx="52">
                  <c:v>3.91</c:v>
                </c:pt>
                <c:pt idx="53">
                  <c:v>3.91</c:v>
                </c:pt>
                <c:pt idx="54">
                  <c:v>3.91</c:v>
                </c:pt>
                <c:pt idx="55">
                  <c:v>3.91</c:v>
                </c:pt>
                <c:pt idx="56">
                  <c:v>3.91</c:v>
                </c:pt>
                <c:pt idx="57">
                  <c:v>3.91</c:v>
                </c:pt>
                <c:pt idx="58">
                  <c:v>3.91</c:v>
                </c:pt>
                <c:pt idx="59">
                  <c:v>3.91</c:v>
                </c:pt>
                <c:pt idx="60">
                  <c:v>3.91</c:v>
                </c:pt>
                <c:pt idx="61">
                  <c:v>3.91</c:v>
                </c:pt>
                <c:pt idx="62">
                  <c:v>3.91</c:v>
                </c:pt>
                <c:pt idx="63">
                  <c:v>3.91</c:v>
                </c:pt>
                <c:pt idx="64">
                  <c:v>3.91</c:v>
                </c:pt>
                <c:pt idx="65">
                  <c:v>3.91</c:v>
                </c:pt>
                <c:pt idx="66">
                  <c:v>3.91</c:v>
                </c:pt>
                <c:pt idx="67">
                  <c:v>3.91</c:v>
                </c:pt>
                <c:pt idx="68">
                  <c:v>3.91</c:v>
                </c:pt>
                <c:pt idx="69">
                  <c:v>3.91</c:v>
                </c:pt>
                <c:pt idx="70">
                  <c:v>3.91</c:v>
                </c:pt>
                <c:pt idx="71">
                  <c:v>3.91</c:v>
                </c:pt>
                <c:pt idx="72">
                  <c:v>3.91</c:v>
                </c:pt>
                <c:pt idx="73">
                  <c:v>3.91</c:v>
                </c:pt>
                <c:pt idx="74">
                  <c:v>3.91</c:v>
                </c:pt>
                <c:pt idx="75">
                  <c:v>3.91</c:v>
                </c:pt>
                <c:pt idx="76">
                  <c:v>3.91</c:v>
                </c:pt>
                <c:pt idx="77">
                  <c:v>3.91</c:v>
                </c:pt>
                <c:pt idx="78">
                  <c:v>3.91</c:v>
                </c:pt>
                <c:pt idx="79">
                  <c:v>3.91</c:v>
                </c:pt>
                <c:pt idx="80">
                  <c:v>3.91</c:v>
                </c:pt>
                <c:pt idx="81">
                  <c:v>3.91</c:v>
                </c:pt>
                <c:pt idx="82">
                  <c:v>3.91</c:v>
                </c:pt>
                <c:pt idx="83">
                  <c:v>3.91</c:v>
                </c:pt>
                <c:pt idx="84">
                  <c:v>3.91</c:v>
                </c:pt>
                <c:pt idx="85">
                  <c:v>3.91</c:v>
                </c:pt>
                <c:pt idx="86">
                  <c:v>3.91</c:v>
                </c:pt>
                <c:pt idx="87">
                  <c:v>3.91</c:v>
                </c:pt>
                <c:pt idx="88">
                  <c:v>3.91</c:v>
                </c:pt>
                <c:pt idx="89">
                  <c:v>3.91</c:v>
                </c:pt>
                <c:pt idx="90">
                  <c:v>3.91</c:v>
                </c:pt>
                <c:pt idx="91">
                  <c:v>3.91</c:v>
                </c:pt>
                <c:pt idx="92">
                  <c:v>3.91</c:v>
                </c:pt>
                <c:pt idx="93">
                  <c:v>3.91</c:v>
                </c:pt>
                <c:pt idx="94">
                  <c:v>3.91</c:v>
                </c:pt>
                <c:pt idx="95">
                  <c:v>3.91</c:v>
                </c:pt>
                <c:pt idx="96">
                  <c:v>3.91</c:v>
                </c:pt>
                <c:pt idx="97">
                  <c:v>3.91</c:v>
                </c:pt>
                <c:pt idx="98">
                  <c:v>3.91</c:v>
                </c:pt>
                <c:pt idx="99">
                  <c:v>3.91</c:v>
                </c:pt>
                <c:pt idx="100">
                  <c:v>3.91</c:v>
                </c:pt>
                <c:pt idx="101">
                  <c:v>3.91</c:v>
                </c:pt>
                <c:pt idx="102">
                  <c:v>3.91</c:v>
                </c:pt>
                <c:pt idx="103">
                  <c:v>3.91</c:v>
                </c:pt>
                <c:pt idx="104">
                  <c:v>3.91</c:v>
                </c:pt>
                <c:pt idx="105">
                  <c:v>3.91</c:v>
                </c:pt>
                <c:pt idx="106">
                  <c:v>3.91</c:v>
                </c:pt>
                <c:pt idx="107">
                  <c:v>3.91</c:v>
                </c:pt>
                <c:pt idx="108">
                  <c:v>3.91</c:v>
                </c:pt>
                <c:pt idx="109">
                  <c:v>3.91</c:v>
                </c:pt>
                <c:pt idx="110">
                  <c:v>3.91</c:v>
                </c:pt>
                <c:pt idx="111">
                  <c:v>3.91</c:v>
                </c:pt>
                <c:pt idx="112">
                  <c:v>3.91</c:v>
                </c:pt>
                <c:pt idx="113">
                  <c:v>3.91</c:v>
                </c:pt>
                <c:pt idx="114">
                  <c:v>3.91</c:v>
                </c:pt>
                <c:pt idx="115">
                  <c:v>3.91</c:v>
                </c:pt>
                <c:pt idx="116">
                  <c:v>3.91</c:v>
                </c:pt>
                <c:pt idx="117">
                  <c:v>3.91</c:v>
                </c:pt>
                <c:pt idx="118">
                  <c:v>3.91</c:v>
                </c:pt>
                <c:pt idx="119">
                  <c:v>3.91</c:v>
                </c:pt>
                <c:pt idx="120">
                  <c:v>3.91</c:v>
                </c:pt>
                <c:pt idx="121">
                  <c:v>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25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МАОУ СШ № 154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Гимназия № 12 "М и Т"</c:v>
                </c:pt>
                <c:pt idx="113">
                  <c:v>МБОУ Гимназия 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 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СШ "Комплекс Покровский"</c:v>
                </c:pt>
                <c:pt idx="121">
                  <c:v>МАОУ СШ № 155</c:v>
                </c:pt>
              </c:strCache>
            </c:strRef>
          </c:cat>
          <c:val>
            <c:numRef>
              <c:f>'История-9 диаграмма по районам'!$H$5:$H$126</c:f>
              <c:numCache>
                <c:formatCode>0,00</c:formatCode>
                <c:ptCount val="122"/>
                <c:pt idx="0">
                  <c:v>3.75</c:v>
                </c:pt>
                <c:pt idx="1">
                  <c:v>3.9042857142857139</c:v>
                </c:pt>
                <c:pt idx="2">
                  <c:v>4.2</c:v>
                </c:pt>
                <c:pt idx="3">
                  <c:v>3.8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3.33</c:v>
                </c:pt>
                <c:pt idx="10">
                  <c:v>3.8130000000000002</c:v>
                </c:pt>
                <c:pt idx="11">
                  <c:v>4</c:v>
                </c:pt>
                <c:pt idx="12">
                  <c:v>4</c:v>
                </c:pt>
                <c:pt idx="13">
                  <c:v>4.5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3.8</c:v>
                </c:pt>
                <c:pt idx="18">
                  <c:v>3.33</c:v>
                </c:pt>
                <c:pt idx="19">
                  <c:v>3.5</c:v>
                </c:pt>
                <c:pt idx="22">
                  <c:v>5</c:v>
                </c:pt>
                <c:pt idx="23">
                  <c:v>3.918333333333333</c:v>
                </c:pt>
                <c:pt idx="24">
                  <c:v>3.75</c:v>
                </c:pt>
                <c:pt idx="25">
                  <c:v>5</c:v>
                </c:pt>
                <c:pt idx="26">
                  <c:v>3.88</c:v>
                </c:pt>
                <c:pt idx="28">
                  <c:v>3.78</c:v>
                </c:pt>
                <c:pt idx="30">
                  <c:v>4</c:v>
                </c:pt>
                <c:pt idx="34">
                  <c:v>3.5</c:v>
                </c:pt>
                <c:pt idx="35">
                  <c:v>3.86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3.25</c:v>
                </c:pt>
                <c:pt idx="41">
                  <c:v>4</c:v>
                </c:pt>
                <c:pt idx="42">
                  <c:v>4.1149999999999993</c:v>
                </c:pt>
                <c:pt idx="43">
                  <c:v>4.13</c:v>
                </c:pt>
                <c:pt idx="44">
                  <c:v>4.67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4.5</c:v>
                </c:pt>
                <c:pt idx="50">
                  <c:v>3.5</c:v>
                </c:pt>
                <c:pt idx="53" formatCode="Основной">
                  <c:v>4.33</c:v>
                </c:pt>
                <c:pt idx="54">
                  <c:v>4</c:v>
                </c:pt>
                <c:pt idx="56">
                  <c:v>3.83</c:v>
                </c:pt>
                <c:pt idx="58">
                  <c:v>4.4000000000000004</c:v>
                </c:pt>
                <c:pt idx="59">
                  <c:v>4.5</c:v>
                </c:pt>
                <c:pt idx="60">
                  <c:v>3.75</c:v>
                </c:pt>
                <c:pt idx="61">
                  <c:v>3.9175000000000004</c:v>
                </c:pt>
                <c:pt idx="62">
                  <c:v>4</c:v>
                </c:pt>
                <c:pt idx="63">
                  <c:v>4</c:v>
                </c:pt>
                <c:pt idx="64">
                  <c:v>3.67</c:v>
                </c:pt>
                <c:pt idx="65">
                  <c:v>5</c:v>
                </c:pt>
                <c:pt idx="66">
                  <c:v>4.25</c:v>
                </c:pt>
                <c:pt idx="68">
                  <c:v>4</c:v>
                </c:pt>
                <c:pt idx="69">
                  <c:v>3.75</c:v>
                </c:pt>
                <c:pt idx="70">
                  <c:v>3.67</c:v>
                </c:pt>
                <c:pt idx="72">
                  <c:v>4</c:v>
                </c:pt>
                <c:pt idx="73">
                  <c:v>3</c:v>
                </c:pt>
                <c:pt idx="75">
                  <c:v>3</c:v>
                </c:pt>
                <c:pt idx="77">
                  <c:v>4.67</c:v>
                </c:pt>
                <c:pt idx="78">
                  <c:v>3.915999999999999</c:v>
                </c:pt>
                <c:pt idx="79">
                  <c:v>4.33</c:v>
                </c:pt>
                <c:pt idx="81">
                  <c:v>4.33</c:v>
                </c:pt>
                <c:pt idx="82">
                  <c:v>4.25</c:v>
                </c:pt>
                <c:pt idx="83">
                  <c:v>4</c:v>
                </c:pt>
                <c:pt idx="84">
                  <c:v>4</c:v>
                </c:pt>
                <c:pt idx="85">
                  <c:v>4.1100000000000003</c:v>
                </c:pt>
                <c:pt idx="86">
                  <c:v>4.5</c:v>
                </c:pt>
                <c:pt idx="88">
                  <c:v>3.14</c:v>
                </c:pt>
                <c:pt idx="90">
                  <c:v>3</c:v>
                </c:pt>
                <c:pt idx="91">
                  <c:v>3.8</c:v>
                </c:pt>
                <c:pt idx="92">
                  <c:v>4.5</c:v>
                </c:pt>
                <c:pt idx="93">
                  <c:v>3.75</c:v>
                </c:pt>
                <c:pt idx="95">
                  <c:v>3</c:v>
                </c:pt>
                <c:pt idx="96">
                  <c:v>3.6</c:v>
                </c:pt>
                <c:pt idx="97">
                  <c:v>4.33</c:v>
                </c:pt>
                <c:pt idx="98">
                  <c:v>4</c:v>
                </c:pt>
                <c:pt idx="99">
                  <c:v>4</c:v>
                </c:pt>
                <c:pt idx="100">
                  <c:v>3.3</c:v>
                </c:pt>
                <c:pt idx="101">
                  <c:v>4</c:v>
                </c:pt>
                <c:pt idx="102">
                  <c:v>4</c:v>
                </c:pt>
                <c:pt idx="104">
                  <c:v>4</c:v>
                </c:pt>
                <c:pt idx="105">
                  <c:v>4.1900000000000004</c:v>
                </c:pt>
                <c:pt idx="106">
                  <c:v>4</c:v>
                </c:pt>
                <c:pt idx="107">
                  <c:v>3.57</c:v>
                </c:pt>
                <c:pt idx="108">
                  <c:v>4.2</c:v>
                </c:pt>
                <c:pt idx="110">
                  <c:v>3.6471428571428568</c:v>
                </c:pt>
                <c:pt idx="111">
                  <c:v>4</c:v>
                </c:pt>
                <c:pt idx="113">
                  <c:v>4.2</c:v>
                </c:pt>
                <c:pt idx="114">
                  <c:v>4.25</c:v>
                </c:pt>
                <c:pt idx="115">
                  <c:v>2.5</c:v>
                </c:pt>
                <c:pt idx="116">
                  <c:v>4.38</c:v>
                </c:pt>
                <c:pt idx="118">
                  <c:v>3</c:v>
                </c:pt>
                <c:pt idx="120" formatCode="Основной">
                  <c:v>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4"/>
          <c:tx>
            <c:v>2018 ср. балл по городу</c:v>
          </c:tx>
          <c:spPr>
            <a:ln w="28575" cap="rnd">
              <a:solidFill>
                <a:srgbClr val="FFFF66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25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МАОУ СШ № 154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Гимназия № 12 "М и Т"</c:v>
                </c:pt>
                <c:pt idx="113">
                  <c:v>МБОУ Гимназия 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 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СШ "Комплекс Покровский"</c:v>
                </c:pt>
                <c:pt idx="121">
                  <c:v>МАОУ СШ № 155</c:v>
                </c:pt>
              </c:strCache>
            </c:strRef>
          </c:cat>
          <c:val>
            <c:numRef>
              <c:f>'История-9 диаграмма по районам'!$M$5:$M$126</c:f>
              <c:numCache>
                <c:formatCode>Основной</c:formatCode>
                <c:ptCount val="122"/>
                <c:pt idx="0">
                  <c:v>3.54</c:v>
                </c:pt>
                <c:pt idx="1">
                  <c:v>3.54</c:v>
                </c:pt>
                <c:pt idx="2">
                  <c:v>3.54</c:v>
                </c:pt>
                <c:pt idx="3">
                  <c:v>3.54</c:v>
                </c:pt>
                <c:pt idx="4">
                  <c:v>3.54</c:v>
                </c:pt>
                <c:pt idx="5">
                  <c:v>3.54</c:v>
                </c:pt>
                <c:pt idx="6">
                  <c:v>3.54</c:v>
                </c:pt>
                <c:pt idx="7">
                  <c:v>3.54</c:v>
                </c:pt>
                <c:pt idx="8">
                  <c:v>3.54</c:v>
                </c:pt>
                <c:pt idx="9">
                  <c:v>3.54</c:v>
                </c:pt>
                <c:pt idx="10">
                  <c:v>3.54</c:v>
                </c:pt>
                <c:pt idx="11">
                  <c:v>3.54</c:v>
                </c:pt>
                <c:pt idx="12">
                  <c:v>3.54</c:v>
                </c:pt>
                <c:pt idx="13">
                  <c:v>3.54</c:v>
                </c:pt>
                <c:pt idx="14">
                  <c:v>3.54</c:v>
                </c:pt>
                <c:pt idx="15">
                  <c:v>3.54</c:v>
                </c:pt>
                <c:pt idx="16">
                  <c:v>3.54</c:v>
                </c:pt>
                <c:pt idx="17">
                  <c:v>3.54</c:v>
                </c:pt>
                <c:pt idx="18">
                  <c:v>3.54</c:v>
                </c:pt>
                <c:pt idx="19">
                  <c:v>3.54</c:v>
                </c:pt>
                <c:pt idx="20">
                  <c:v>3.54</c:v>
                </c:pt>
                <c:pt idx="21">
                  <c:v>3.54</c:v>
                </c:pt>
                <c:pt idx="22">
                  <c:v>3.54</c:v>
                </c:pt>
                <c:pt idx="23">
                  <c:v>3.54</c:v>
                </c:pt>
                <c:pt idx="24">
                  <c:v>3.54</c:v>
                </c:pt>
                <c:pt idx="25">
                  <c:v>3.54</c:v>
                </c:pt>
                <c:pt idx="26">
                  <c:v>3.54</c:v>
                </c:pt>
                <c:pt idx="27">
                  <c:v>3.54</c:v>
                </c:pt>
                <c:pt idx="28">
                  <c:v>3.54</c:v>
                </c:pt>
                <c:pt idx="29">
                  <c:v>3.54</c:v>
                </c:pt>
                <c:pt idx="30">
                  <c:v>3.54</c:v>
                </c:pt>
                <c:pt idx="31">
                  <c:v>3.54</c:v>
                </c:pt>
                <c:pt idx="32">
                  <c:v>3.54</c:v>
                </c:pt>
                <c:pt idx="33">
                  <c:v>3.54</c:v>
                </c:pt>
                <c:pt idx="34">
                  <c:v>3.54</c:v>
                </c:pt>
                <c:pt idx="35">
                  <c:v>3.54</c:v>
                </c:pt>
                <c:pt idx="36">
                  <c:v>3.54</c:v>
                </c:pt>
                <c:pt idx="37">
                  <c:v>3.54</c:v>
                </c:pt>
                <c:pt idx="38">
                  <c:v>3.54</c:v>
                </c:pt>
                <c:pt idx="39">
                  <c:v>3.54</c:v>
                </c:pt>
                <c:pt idx="40">
                  <c:v>3.54</c:v>
                </c:pt>
                <c:pt idx="41">
                  <c:v>3.54</c:v>
                </c:pt>
                <c:pt idx="42">
                  <c:v>3.54</c:v>
                </c:pt>
                <c:pt idx="43">
                  <c:v>3.54</c:v>
                </c:pt>
                <c:pt idx="44">
                  <c:v>3.54</c:v>
                </c:pt>
                <c:pt idx="45">
                  <c:v>3.54</c:v>
                </c:pt>
                <c:pt idx="46">
                  <c:v>3.54</c:v>
                </c:pt>
                <c:pt idx="47">
                  <c:v>3.54</c:v>
                </c:pt>
                <c:pt idx="48">
                  <c:v>3.54</c:v>
                </c:pt>
                <c:pt idx="49">
                  <c:v>3.54</c:v>
                </c:pt>
                <c:pt idx="50">
                  <c:v>3.54</c:v>
                </c:pt>
                <c:pt idx="51">
                  <c:v>3.54</c:v>
                </c:pt>
                <c:pt idx="52">
                  <c:v>3.54</c:v>
                </c:pt>
                <c:pt idx="53">
                  <c:v>3.54</c:v>
                </c:pt>
                <c:pt idx="54">
                  <c:v>3.54</c:v>
                </c:pt>
                <c:pt idx="55">
                  <c:v>3.54</c:v>
                </c:pt>
                <c:pt idx="56">
                  <c:v>3.54</c:v>
                </c:pt>
                <c:pt idx="57">
                  <c:v>3.54</c:v>
                </c:pt>
                <c:pt idx="58">
                  <c:v>3.54</c:v>
                </c:pt>
                <c:pt idx="59">
                  <c:v>3.54</c:v>
                </c:pt>
                <c:pt idx="60">
                  <c:v>3.54</c:v>
                </c:pt>
                <c:pt idx="61">
                  <c:v>3.54</c:v>
                </c:pt>
                <c:pt idx="62">
                  <c:v>3.54</c:v>
                </c:pt>
                <c:pt idx="63">
                  <c:v>3.54</c:v>
                </c:pt>
                <c:pt idx="64">
                  <c:v>3.54</c:v>
                </c:pt>
                <c:pt idx="65">
                  <c:v>3.54</c:v>
                </c:pt>
                <c:pt idx="66">
                  <c:v>3.54</c:v>
                </c:pt>
                <c:pt idx="67">
                  <c:v>3.54</c:v>
                </c:pt>
                <c:pt idx="68">
                  <c:v>3.54</c:v>
                </c:pt>
                <c:pt idx="69">
                  <c:v>3.54</c:v>
                </c:pt>
                <c:pt idx="70">
                  <c:v>3.54</c:v>
                </c:pt>
                <c:pt idx="71">
                  <c:v>3.54</c:v>
                </c:pt>
                <c:pt idx="72">
                  <c:v>3.54</c:v>
                </c:pt>
                <c:pt idx="73">
                  <c:v>3.54</c:v>
                </c:pt>
                <c:pt idx="74">
                  <c:v>3.54</c:v>
                </c:pt>
                <c:pt idx="75">
                  <c:v>3.54</c:v>
                </c:pt>
                <c:pt idx="76">
                  <c:v>3.54</c:v>
                </c:pt>
                <c:pt idx="77">
                  <c:v>3.54</c:v>
                </c:pt>
                <c:pt idx="78">
                  <c:v>3.54</c:v>
                </c:pt>
                <c:pt idx="79">
                  <c:v>3.54</c:v>
                </c:pt>
                <c:pt idx="80">
                  <c:v>3.54</c:v>
                </c:pt>
                <c:pt idx="81">
                  <c:v>3.54</c:v>
                </c:pt>
                <c:pt idx="82">
                  <c:v>3.54</c:v>
                </c:pt>
                <c:pt idx="83">
                  <c:v>3.54</c:v>
                </c:pt>
                <c:pt idx="84">
                  <c:v>3.54</c:v>
                </c:pt>
                <c:pt idx="85">
                  <c:v>3.54</c:v>
                </c:pt>
                <c:pt idx="86">
                  <c:v>3.54</c:v>
                </c:pt>
                <c:pt idx="87">
                  <c:v>3.54</c:v>
                </c:pt>
                <c:pt idx="88">
                  <c:v>3.54</c:v>
                </c:pt>
                <c:pt idx="89">
                  <c:v>3.54</c:v>
                </c:pt>
                <c:pt idx="90">
                  <c:v>3.54</c:v>
                </c:pt>
                <c:pt idx="91">
                  <c:v>3.54</c:v>
                </c:pt>
                <c:pt idx="92">
                  <c:v>3.54</c:v>
                </c:pt>
                <c:pt idx="93">
                  <c:v>3.54</c:v>
                </c:pt>
                <c:pt idx="94">
                  <c:v>3.54</c:v>
                </c:pt>
                <c:pt idx="95">
                  <c:v>3.54</c:v>
                </c:pt>
                <c:pt idx="96">
                  <c:v>3.54</c:v>
                </c:pt>
                <c:pt idx="97">
                  <c:v>3.54</c:v>
                </c:pt>
                <c:pt idx="98">
                  <c:v>3.54</c:v>
                </c:pt>
                <c:pt idx="99">
                  <c:v>3.54</c:v>
                </c:pt>
                <c:pt idx="100">
                  <c:v>3.54</c:v>
                </c:pt>
                <c:pt idx="101">
                  <c:v>3.54</c:v>
                </c:pt>
                <c:pt idx="102">
                  <c:v>3.54</c:v>
                </c:pt>
                <c:pt idx="103">
                  <c:v>3.54</c:v>
                </c:pt>
                <c:pt idx="104">
                  <c:v>3.54</c:v>
                </c:pt>
                <c:pt idx="105">
                  <c:v>3.54</c:v>
                </c:pt>
                <c:pt idx="106">
                  <c:v>3.54</c:v>
                </c:pt>
                <c:pt idx="107">
                  <c:v>3.54</c:v>
                </c:pt>
                <c:pt idx="108">
                  <c:v>3.54</c:v>
                </c:pt>
                <c:pt idx="109">
                  <c:v>3.54</c:v>
                </c:pt>
                <c:pt idx="110">
                  <c:v>3.54</c:v>
                </c:pt>
                <c:pt idx="111">
                  <c:v>3.54</c:v>
                </c:pt>
                <c:pt idx="112">
                  <c:v>3.54</c:v>
                </c:pt>
                <c:pt idx="113">
                  <c:v>3.54</c:v>
                </c:pt>
                <c:pt idx="114">
                  <c:v>3.54</c:v>
                </c:pt>
                <c:pt idx="115">
                  <c:v>3.54</c:v>
                </c:pt>
                <c:pt idx="116">
                  <c:v>3.54</c:v>
                </c:pt>
                <c:pt idx="117">
                  <c:v>3.54</c:v>
                </c:pt>
                <c:pt idx="118">
                  <c:v>3.54</c:v>
                </c:pt>
                <c:pt idx="119">
                  <c:v>3.54</c:v>
                </c:pt>
                <c:pt idx="120">
                  <c:v>3.54</c:v>
                </c:pt>
                <c:pt idx="121">
                  <c:v>3.54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5"/>
          <c:tx>
            <c:v>2018 ср. балл ОУ</c:v>
          </c:tx>
          <c:spPr>
            <a:ln w="25400" cap="rnd">
              <a:solidFill>
                <a:srgbClr val="FBA803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25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МАОУ СШ № 154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Гимназия № 12 "М и Т"</c:v>
                </c:pt>
                <c:pt idx="113">
                  <c:v>МБОУ Гимназия 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 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СШ "Комплекс Покровский"</c:v>
                </c:pt>
                <c:pt idx="121">
                  <c:v>МАОУ СШ № 155</c:v>
                </c:pt>
              </c:strCache>
            </c:strRef>
          </c:cat>
          <c:val>
            <c:numRef>
              <c:f>'История-9 диаграмма по районам'!$L$5:$L$126</c:f>
              <c:numCache>
                <c:formatCode>0,00</c:formatCode>
                <c:ptCount val="122"/>
                <c:pt idx="0">
                  <c:v>3</c:v>
                </c:pt>
                <c:pt idx="1">
                  <c:v>3.5475714285714282</c:v>
                </c:pt>
                <c:pt idx="3">
                  <c:v>4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3.3330000000000002</c:v>
                </c:pt>
                <c:pt idx="8">
                  <c:v>3</c:v>
                </c:pt>
                <c:pt idx="9">
                  <c:v>4</c:v>
                </c:pt>
                <c:pt idx="10">
                  <c:v>3.4018888888888892</c:v>
                </c:pt>
                <c:pt idx="11">
                  <c:v>3.875</c:v>
                </c:pt>
                <c:pt idx="12">
                  <c:v>3.75</c:v>
                </c:pt>
                <c:pt idx="13">
                  <c:v>3.625</c:v>
                </c:pt>
                <c:pt idx="14">
                  <c:v>3.6669999999999998</c:v>
                </c:pt>
                <c:pt idx="15">
                  <c:v>3.5</c:v>
                </c:pt>
                <c:pt idx="16">
                  <c:v>3</c:v>
                </c:pt>
                <c:pt idx="17">
                  <c:v>3</c:v>
                </c:pt>
                <c:pt idx="19">
                  <c:v>3.2</c:v>
                </c:pt>
                <c:pt idx="22">
                  <c:v>3</c:v>
                </c:pt>
                <c:pt idx="23">
                  <c:v>3.5715000000000003</c:v>
                </c:pt>
                <c:pt idx="24">
                  <c:v>3.8570000000000002</c:v>
                </c:pt>
                <c:pt idx="25">
                  <c:v>4</c:v>
                </c:pt>
                <c:pt idx="26">
                  <c:v>4</c:v>
                </c:pt>
                <c:pt idx="27">
                  <c:v>3.4</c:v>
                </c:pt>
                <c:pt idx="28">
                  <c:v>3.3330000000000002</c:v>
                </c:pt>
                <c:pt idx="30">
                  <c:v>4</c:v>
                </c:pt>
                <c:pt idx="36">
                  <c:v>3</c:v>
                </c:pt>
                <c:pt idx="37">
                  <c:v>4</c:v>
                </c:pt>
                <c:pt idx="40">
                  <c:v>3.125</c:v>
                </c:pt>
                <c:pt idx="41">
                  <c:v>3</c:v>
                </c:pt>
                <c:pt idx="42">
                  <c:v>3.5407692307692309</c:v>
                </c:pt>
                <c:pt idx="43">
                  <c:v>3.6669999999999998</c:v>
                </c:pt>
                <c:pt idx="44">
                  <c:v>4.33</c:v>
                </c:pt>
                <c:pt idx="45">
                  <c:v>4.5</c:v>
                </c:pt>
                <c:pt idx="46">
                  <c:v>3.5</c:v>
                </c:pt>
                <c:pt idx="48">
                  <c:v>3</c:v>
                </c:pt>
                <c:pt idx="50">
                  <c:v>3</c:v>
                </c:pt>
                <c:pt idx="54">
                  <c:v>3.2</c:v>
                </c:pt>
                <c:pt idx="55">
                  <c:v>3</c:v>
                </c:pt>
                <c:pt idx="56">
                  <c:v>4.5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4.3330000000000002</c:v>
                </c:pt>
                <c:pt idx="61">
                  <c:v>3.4782312925170067</c:v>
                </c:pt>
                <c:pt idx="62">
                  <c:v>3.4285714285714284</c:v>
                </c:pt>
                <c:pt idx="63">
                  <c:v>4</c:v>
                </c:pt>
                <c:pt idx="64">
                  <c:v>3</c:v>
                </c:pt>
                <c:pt idx="65">
                  <c:v>4.5</c:v>
                </c:pt>
                <c:pt idx="66">
                  <c:v>4</c:v>
                </c:pt>
                <c:pt idx="68">
                  <c:v>3</c:v>
                </c:pt>
                <c:pt idx="69">
                  <c:v>4</c:v>
                </c:pt>
                <c:pt idx="70">
                  <c:v>3</c:v>
                </c:pt>
                <c:pt idx="71">
                  <c:v>3.6666666666666665</c:v>
                </c:pt>
                <c:pt idx="72">
                  <c:v>3.6</c:v>
                </c:pt>
                <c:pt idx="73">
                  <c:v>2</c:v>
                </c:pt>
                <c:pt idx="74">
                  <c:v>4</c:v>
                </c:pt>
                <c:pt idx="75">
                  <c:v>3.5</c:v>
                </c:pt>
                <c:pt idx="77">
                  <c:v>3</c:v>
                </c:pt>
                <c:pt idx="78">
                  <c:v>3.4462669275169278</c:v>
                </c:pt>
                <c:pt idx="79">
                  <c:v>3.6666666666666665</c:v>
                </c:pt>
                <c:pt idx="82">
                  <c:v>3.4</c:v>
                </c:pt>
                <c:pt idx="83">
                  <c:v>3.75</c:v>
                </c:pt>
                <c:pt idx="84">
                  <c:v>4</c:v>
                </c:pt>
                <c:pt idx="85">
                  <c:v>3.8125</c:v>
                </c:pt>
                <c:pt idx="88">
                  <c:v>3.6666666666666665</c:v>
                </c:pt>
                <c:pt idx="90">
                  <c:v>3</c:v>
                </c:pt>
                <c:pt idx="91">
                  <c:v>4</c:v>
                </c:pt>
                <c:pt idx="92">
                  <c:v>4</c:v>
                </c:pt>
                <c:pt idx="93">
                  <c:v>3</c:v>
                </c:pt>
                <c:pt idx="94">
                  <c:v>3.2</c:v>
                </c:pt>
                <c:pt idx="95">
                  <c:v>3</c:v>
                </c:pt>
                <c:pt idx="97">
                  <c:v>3.5</c:v>
                </c:pt>
                <c:pt idx="98">
                  <c:v>3.25</c:v>
                </c:pt>
                <c:pt idx="99">
                  <c:v>3.5555555555555554</c:v>
                </c:pt>
                <c:pt idx="100">
                  <c:v>3.5</c:v>
                </c:pt>
                <c:pt idx="101">
                  <c:v>3</c:v>
                </c:pt>
                <c:pt idx="102">
                  <c:v>3</c:v>
                </c:pt>
                <c:pt idx="104">
                  <c:v>3.2307692307692308</c:v>
                </c:pt>
                <c:pt idx="105">
                  <c:v>3.6666666666666665</c:v>
                </c:pt>
                <c:pt idx="106">
                  <c:v>3.2857142857142856</c:v>
                </c:pt>
                <c:pt idx="107">
                  <c:v>3.3333333333333335</c:v>
                </c:pt>
                <c:pt idx="110">
                  <c:v>3.49925</c:v>
                </c:pt>
                <c:pt idx="112">
                  <c:v>4</c:v>
                </c:pt>
                <c:pt idx="113">
                  <c:v>3.25</c:v>
                </c:pt>
                <c:pt idx="114">
                  <c:v>4.33</c:v>
                </c:pt>
                <c:pt idx="116">
                  <c:v>3.714</c:v>
                </c:pt>
                <c:pt idx="117">
                  <c:v>3</c:v>
                </c:pt>
                <c:pt idx="118">
                  <c:v>3.5</c:v>
                </c:pt>
                <c:pt idx="119">
                  <c:v>3</c:v>
                </c:pt>
                <c:pt idx="120">
                  <c:v>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6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25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МАОУ СШ № 154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Гимназия № 12 "М и Т"</c:v>
                </c:pt>
                <c:pt idx="113">
                  <c:v>МБОУ Гимназия 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 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СШ "Комплекс Покровский"</c:v>
                </c:pt>
                <c:pt idx="121">
                  <c:v>МАОУ СШ № 155</c:v>
                </c:pt>
              </c:strCache>
            </c:strRef>
          </c:cat>
          <c:val>
            <c:numRef>
              <c:f>'История-9 диаграмма по районам'!$Q$5:$Q$126</c:f>
              <c:numCache>
                <c:formatCode>0,00</c:formatCode>
                <c:ptCount val="122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3.5</c:v>
                </c:pt>
                <c:pt idx="47">
                  <c:v>3.5</c:v>
                </c:pt>
                <c:pt idx="48">
                  <c:v>3.5</c:v>
                </c:pt>
                <c:pt idx="49">
                  <c:v>3.5</c:v>
                </c:pt>
                <c:pt idx="50">
                  <c:v>3.5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3.5</c:v>
                </c:pt>
                <c:pt idx="55">
                  <c:v>3.5</c:v>
                </c:pt>
                <c:pt idx="56">
                  <c:v>3.5</c:v>
                </c:pt>
                <c:pt idx="57">
                  <c:v>3.5</c:v>
                </c:pt>
                <c:pt idx="58">
                  <c:v>3.5</c:v>
                </c:pt>
                <c:pt idx="59">
                  <c:v>3.5</c:v>
                </c:pt>
                <c:pt idx="60">
                  <c:v>3.5</c:v>
                </c:pt>
                <c:pt idx="61">
                  <c:v>3.5</c:v>
                </c:pt>
                <c:pt idx="62">
                  <c:v>3.5</c:v>
                </c:pt>
                <c:pt idx="63">
                  <c:v>3.5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3.5</c:v>
                </c:pt>
                <c:pt idx="69">
                  <c:v>3.5</c:v>
                </c:pt>
                <c:pt idx="70">
                  <c:v>3.5</c:v>
                </c:pt>
                <c:pt idx="71">
                  <c:v>3.5</c:v>
                </c:pt>
                <c:pt idx="72">
                  <c:v>3.5</c:v>
                </c:pt>
                <c:pt idx="73">
                  <c:v>3.5</c:v>
                </c:pt>
                <c:pt idx="74">
                  <c:v>3.5</c:v>
                </c:pt>
                <c:pt idx="75">
                  <c:v>3.5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3.5</c:v>
                </c:pt>
                <c:pt idx="81">
                  <c:v>3.5</c:v>
                </c:pt>
                <c:pt idx="82">
                  <c:v>3.5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3.5</c:v>
                </c:pt>
                <c:pt idx="88">
                  <c:v>3.5</c:v>
                </c:pt>
                <c:pt idx="89">
                  <c:v>3.5</c:v>
                </c:pt>
                <c:pt idx="90">
                  <c:v>3.5</c:v>
                </c:pt>
                <c:pt idx="91">
                  <c:v>3.5</c:v>
                </c:pt>
                <c:pt idx="92">
                  <c:v>3.5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  <c:pt idx="97">
                  <c:v>3.5</c:v>
                </c:pt>
                <c:pt idx="98">
                  <c:v>3.5</c:v>
                </c:pt>
                <c:pt idx="99">
                  <c:v>3.5</c:v>
                </c:pt>
                <c:pt idx="100">
                  <c:v>3.5</c:v>
                </c:pt>
                <c:pt idx="101">
                  <c:v>3.5</c:v>
                </c:pt>
                <c:pt idx="102">
                  <c:v>3.5</c:v>
                </c:pt>
                <c:pt idx="103">
                  <c:v>3.5</c:v>
                </c:pt>
                <c:pt idx="104">
                  <c:v>3.5</c:v>
                </c:pt>
                <c:pt idx="105">
                  <c:v>3.5</c:v>
                </c:pt>
                <c:pt idx="106">
                  <c:v>3.5</c:v>
                </c:pt>
                <c:pt idx="107">
                  <c:v>3.5</c:v>
                </c:pt>
                <c:pt idx="108">
                  <c:v>3.5</c:v>
                </c:pt>
                <c:pt idx="109">
                  <c:v>3.5</c:v>
                </c:pt>
                <c:pt idx="110">
                  <c:v>3.5</c:v>
                </c:pt>
                <c:pt idx="111">
                  <c:v>3.5</c:v>
                </c:pt>
                <c:pt idx="112">
                  <c:v>3.5</c:v>
                </c:pt>
                <c:pt idx="113">
                  <c:v>3.5</c:v>
                </c:pt>
                <c:pt idx="114">
                  <c:v>3.5</c:v>
                </c:pt>
                <c:pt idx="115">
                  <c:v>3.5</c:v>
                </c:pt>
                <c:pt idx="116">
                  <c:v>3.5</c:v>
                </c:pt>
                <c:pt idx="117">
                  <c:v>3.5</c:v>
                </c:pt>
                <c:pt idx="118">
                  <c:v>3.5</c:v>
                </c:pt>
                <c:pt idx="119">
                  <c:v>3.5</c:v>
                </c:pt>
                <c:pt idx="120">
                  <c:v>3.5</c:v>
                </c:pt>
                <c:pt idx="121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7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25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МАОУ СШ № 154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Гимназия № 12 "М и Т"</c:v>
                </c:pt>
                <c:pt idx="113">
                  <c:v>МБОУ Гимназия 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 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СШ "Комплекс Покровский"</c:v>
                </c:pt>
                <c:pt idx="121">
                  <c:v>МАОУ СШ № 155</c:v>
                </c:pt>
              </c:strCache>
            </c:strRef>
          </c:cat>
          <c:val>
            <c:numRef>
              <c:f>'История-9 диаграмма по районам'!$P$5:$P$126</c:f>
              <c:numCache>
                <c:formatCode>0,00</c:formatCode>
                <c:ptCount val="122"/>
                <c:pt idx="0">
                  <c:v>4.5</c:v>
                </c:pt>
                <c:pt idx="1">
                  <c:v>3.7157142857142853</c:v>
                </c:pt>
                <c:pt idx="2">
                  <c:v>4</c:v>
                </c:pt>
                <c:pt idx="3">
                  <c:v>3.43</c:v>
                </c:pt>
                <c:pt idx="4">
                  <c:v>4.33</c:v>
                </c:pt>
                <c:pt idx="5">
                  <c:v>3</c:v>
                </c:pt>
                <c:pt idx="7">
                  <c:v>3.75</c:v>
                </c:pt>
                <c:pt idx="8">
                  <c:v>3.5</c:v>
                </c:pt>
                <c:pt idx="9">
                  <c:v>4</c:v>
                </c:pt>
                <c:pt idx="10">
                  <c:v>3.3125</c:v>
                </c:pt>
                <c:pt idx="11">
                  <c:v>2.87</c:v>
                </c:pt>
                <c:pt idx="12">
                  <c:v>3.5</c:v>
                </c:pt>
                <c:pt idx="13">
                  <c:v>3.5</c:v>
                </c:pt>
                <c:pt idx="14">
                  <c:v>3.43</c:v>
                </c:pt>
                <c:pt idx="15">
                  <c:v>3.25</c:v>
                </c:pt>
                <c:pt idx="17">
                  <c:v>3.75</c:v>
                </c:pt>
                <c:pt idx="18">
                  <c:v>3.2</c:v>
                </c:pt>
                <c:pt idx="19">
                  <c:v>3</c:v>
                </c:pt>
                <c:pt idx="23">
                  <c:v>3.6429999999999998</c:v>
                </c:pt>
                <c:pt idx="24">
                  <c:v>4.5</c:v>
                </c:pt>
                <c:pt idx="25">
                  <c:v>3</c:v>
                </c:pt>
                <c:pt idx="26">
                  <c:v>3.33</c:v>
                </c:pt>
                <c:pt idx="28">
                  <c:v>5</c:v>
                </c:pt>
                <c:pt idx="29">
                  <c:v>3</c:v>
                </c:pt>
                <c:pt idx="31">
                  <c:v>3.5</c:v>
                </c:pt>
                <c:pt idx="34">
                  <c:v>3.67</c:v>
                </c:pt>
                <c:pt idx="35">
                  <c:v>4</c:v>
                </c:pt>
                <c:pt idx="39">
                  <c:v>3.25</c:v>
                </c:pt>
                <c:pt idx="40">
                  <c:v>3.18</c:v>
                </c:pt>
                <c:pt idx="42">
                  <c:v>3.6429999999999998</c:v>
                </c:pt>
                <c:pt idx="43">
                  <c:v>5</c:v>
                </c:pt>
                <c:pt idx="44">
                  <c:v>4.25</c:v>
                </c:pt>
                <c:pt idx="45">
                  <c:v>3.84</c:v>
                </c:pt>
                <c:pt idx="46">
                  <c:v>3.67</c:v>
                </c:pt>
                <c:pt idx="48">
                  <c:v>3</c:v>
                </c:pt>
                <c:pt idx="53">
                  <c:v>3</c:v>
                </c:pt>
                <c:pt idx="54">
                  <c:v>3.67</c:v>
                </c:pt>
                <c:pt idx="56">
                  <c:v>3</c:v>
                </c:pt>
                <c:pt idx="58">
                  <c:v>3.25</c:v>
                </c:pt>
                <c:pt idx="59">
                  <c:v>3.75</c:v>
                </c:pt>
                <c:pt idx="61">
                  <c:v>3.53</c:v>
                </c:pt>
                <c:pt idx="62">
                  <c:v>3.67</c:v>
                </c:pt>
                <c:pt idx="63">
                  <c:v>3.5</c:v>
                </c:pt>
                <c:pt idx="65">
                  <c:v>3</c:v>
                </c:pt>
                <c:pt idx="66">
                  <c:v>4</c:v>
                </c:pt>
                <c:pt idx="67">
                  <c:v>3</c:v>
                </c:pt>
                <c:pt idx="69">
                  <c:v>3.83</c:v>
                </c:pt>
                <c:pt idx="70">
                  <c:v>4</c:v>
                </c:pt>
                <c:pt idx="71">
                  <c:v>4</c:v>
                </c:pt>
                <c:pt idx="73">
                  <c:v>3.86</c:v>
                </c:pt>
                <c:pt idx="74">
                  <c:v>3.5</c:v>
                </c:pt>
                <c:pt idx="75">
                  <c:v>3</c:v>
                </c:pt>
                <c:pt idx="77">
                  <c:v>3</c:v>
                </c:pt>
                <c:pt idx="78">
                  <c:v>3.6392307692307693</c:v>
                </c:pt>
                <c:pt idx="79">
                  <c:v>3.58</c:v>
                </c:pt>
                <c:pt idx="80">
                  <c:v>3.67</c:v>
                </c:pt>
                <c:pt idx="81">
                  <c:v>3.38</c:v>
                </c:pt>
                <c:pt idx="82">
                  <c:v>3.8</c:v>
                </c:pt>
                <c:pt idx="83">
                  <c:v>3</c:v>
                </c:pt>
                <c:pt idx="84">
                  <c:v>3</c:v>
                </c:pt>
                <c:pt idx="85">
                  <c:v>4</c:v>
                </c:pt>
                <c:pt idx="87">
                  <c:v>4</c:v>
                </c:pt>
                <c:pt idx="88">
                  <c:v>3.5</c:v>
                </c:pt>
                <c:pt idx="89">
                  <c:v>3.8</c:v>
                </c:pt>
                <c:pt idx="90">
                  <c:v>3.43</c:v>
                </c:pt>
                <c:pt idx="91">
                  <c:v>3.6</c:v>
                </c:pt>
                <c:pt idx="92">
                  <c:v>3.6</c:v>
                </c:pt>
                <c:pt idx="93">
                  <c:v>5</c:v>
                </c:pt>
                <c:pt idx="94">
                  <c:v>4.25</c:v>
                </c:pt>
                <c:pt idx="95">
                  <c:v>3</c:v>
                </c:pt>
                <c:pt idx="97">
                  <c:v>3.67</c:v>
                </c:pt>
                <c:pt idx="98">
                  <c:v>3</c:v>
                </c:pt>
                <c:pt idx="99">
                  <c:v>3.87</c:v>
                </c:pt>
                <c:pt idx="100">
                  <c:v>3.39</c:v>
                </c:pt>
                <c:pt idx="101">
                  <c:v>4</c:v>
                </c:pt>
                <c:pt idx="102">
                  <c:v>3.67</c:v>
                </c:pt>
                <c:pt idx="103">
                  <c:v>4</c:v>
                </c:pt>
                <c:pt idx="104">
                  <c:v>3.82</c:v>
                </c:pt>
                <c:pt idx="105">
                  <c:v>3.41</c:v>
                </c:pt>
                <c:pt idx="106">
                  <c:v>3.18</c:v>
                </c:pt>
                <c:pt idx="110">
                  <c:v>3.3928571428571428</c:v>
                </c:pt>
                <c:pt idx="112">
                  <c:v>3</c:v>
                </c:pt>
                <c:pt idx="113">
                  <c:v>3.75</c:v>
                </c:pt>
                <c:pt idx="114">
                  <c:v>3.5</c:v>
                </c:pt>
                <c:pt idx="116">
                  <c:v>3.5</c:v>
                </c:pt>
                <c:pt idx="118">
                  <c:v>3</c:v>
                </c:pt>
                <c:pt idx="119">
                  <c:v>3</c:v>
                </c:pt>
                <c:pt idx="120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8"/>
          <c:tx>
            <c:v>2016 ср. балл по городу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'История-9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25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МАОУ СШ № 154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Гимназия № 12 "М и Т"</c:v>
                </c:pt>
                <c:pt idx="113">
                  <c:v>МБОУ Гимназия 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 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СШ "Комплекс Покровский"</c:v>
                </c:pt>
                <c:pt idx="121">
                  <c:v>МАОУ СШ № 155</c:v>
                </c:pt>
              </c:strCache>
            </c:strRef>
          </c:cat>
          <c:val>
            <c:numRef>
              <c:f>'История-9 диаграмма по районам'!$U$5:$U$126</c:f>
              <c:numCache>
                <c:formatCode>0,00</c:formatCode>
                <c:ptCount val="122"/>
                <c:pt idx="0" formatCode="Основной">
                  <c:v>2.86</c:v>
                </c:pt>
                <c:pt idx="1">
                  <c:v>2.86</c:v>
                </c:pt>
                <c:pt idx="2" formatCode="Основной">
                  <c:v>2.86</c:v>
                </c:pt>
                <c:pt idx="3" formatCode="Основной">
                  <c:v>2.86</c:v>
                </c:pt>
                <c:pt idx="4" formatCode="Основной">
                  <c:v>2.86</c:v>
                </c:pt>
                <c:pt idx="5" formatCode="Основной">
                  <c:v>2.86</c:v>
                </c:pt>
                <c:pt idx="6" formatCode="Основной">
                  <c:v>2.86</c:v>
                </c:pt>
                <c:pt idx="7" formatCode="Основной">
                  <c:v>2.86</c:v>
                </c:pt>
                <c:pt idx="8" formatCode="Основной">
                  <c:v>2.86</c:v>
                </c:pt>
                <c:pt idx="9" formatCode="Основной">
                  <c:v>2.86</c:v>
                </c:pt>
                <c:pt idx="10">
                  <c:v>2.86</c:v>
                </c:pt>
                <c:pt idx="11" formatCode="Основной">
                  <c:v>2.86</c:v>
                </c:pt>
                <c:pt idx="12" formatCode="Основной">
                  <c:v>2.86</c:v>
                </c:pt>
                <c:pt idx="13" formatCode="Основной">
                  <c:v>2.86</c:v>
                </c:pt>
                <c:pt idx="14" formatCode="Основной">
                  <c:v>2.86</c:v>
                </c:pt>
                <c:pt idx="15" formatCode="Основной">
                  <c:v>2.86</c:v>
                </c:pt>
                <c:pt idx="16" formatCode="Основной">
                  <c:v>2.86</c:v>
                </c:pt>
                <c:pt idx="17" formatCode="Основной">
                  <c:v>2.86</c:v>
                </c:pt>
                <c:pt idx="18" formatCode="Основной">
                  <c:v>2.86</c:v>
                </c:pt>
                <c:pt idx="19" formatCode="Основной">
                  <c:v>2.86</c:v>
                </c:pt>
                <c:pt idx="20" formatCode="Основной">
                  <c:v>2.86</c:v>
                </c:pt>
                <c:pt idx="21" formatCode="Основной">
                  <c:v>2.86</c:v>
                </c:pt>
                <c:pt idx="22" formatCode="Основной">
                  <c:v>2.86</c:v>
                </c:pt>
                <c:pt idx="23">
                  <c:v>2.86</c:v>
                </c:pt>
                <c:pt idx="24" formatCode="Основной">
                  <c:v>2.86</c:v>
                </c:pt>
                <c:pt idx="25" formatCode="Основной">
                  <c:v>2.86</c:v>
                </c:pt>
                <c:pt idx="26" formatCode="Основной">
                  <c:v>2.86</c:v>
                </c:pt>
                <c:pt idx="27" formatCode="Основной">
                  <c:v>2.86</c:v>
                </c:pt>
                <c:pt idx="28" formatCode="Основной">
                  <c:v>2.86</c:v>
                </c:pt>
                <c:pt idx="29" formatCode="Основной">
                  <c:v>2.86</c:v>
                </c:pt>
                <c:pt idx="30" formatCode="Основной">
                  <c:v>2.86</c:v>
                </c:pt>
                <c:pt idx="31" formatCode="Основной">
                  <c:v>2.86</c:v>
                </c:pt>
                <c:pt idx="32" formatCode="Основной">
                  <c:v>2.86</c:v>
                </c:pt>
                <c:pt idx="33" formatCode="Основной">
                  <c:v>2.86</c:v>
                </c:pt>
                <c:pt idx="34" formatCode="Основной">
                  <c:v>2.86</c:v>
                </c:pt>
                <c:pt idx="35" formatCode="Основной">
                  <c:v>2.86</c:v>
                </c:pt>
                <c:pt idx="36" formatCode="Основной">
                  <c:v>2.86</c:v>
                </c:pt>
                <c:pt idx="37" formatCode="Основной">
                  <c:v>2.86</c:v>
                </c:pt>
                <c:pt idx="38" formatCode="Основной">
                  <c:v>2.86</c:v>
                </c:pt>
                <c:pt idx="39" formatCode="Основной">
                  <c:v>2.86</c:v>
                </c:pt>
                <c:pt idx="40" formatCode="Основной">
                  <c:v>2.86</c:v>
                </c:pt>
                <c:pt idx="41" formatCode="Основной">
                  <c:v>2.86</c:v>
                </c:pt>
                <c:pt idx="42">
                  <c:v>2.86</c:v>
                </c:pt>
                <c:pt idx="43" formatCode="Основной">
                  <c:v>2.86</c:v>
                </c:pt>
                <c:pt idx="44" formatCode="Основной">
                  <c:v>2.86</c:v>
                </c:pt>
                <c:pt idx="45" formatCode="Основной">
                  <c:v>2.86</c:v>
                </c:pt>
                <c:pt idx="46" formatCode="Основной">
                  <c:v>2.86</c:v>
                </c:pt>
                <c:pt idx="47" formatCode="Основной">
                  <c:v>2.86</c:v>
                </c:pt>
                <c:pt idx="48" formatCode="Основной">
                  <c:v>2.86</c:v>
                </c:pt>
                <c:pt idx="49" formatCode="Основной">
                  <c:v>2.86</c:v>
                </c:pt>
                <c:pt idx="50" formatCode="Основной">
                  <c:v>2.86</c:v>
                </c:pt>
                <c:pt idx="51" formatCode="Основной">
                  <c:v>2.86</c:v>
                </c:pt>
                <c:pt idx="52" formatCode="Основной">
                  <c:v>2.86</c:v>
                </c:pt>
                <c:pt idx="53" formatCode="Основной">
                  <c:v>2.86</c:v>
                </c:pt>
                <c:pt idx="54" formatCode="Основной">
                  <c:v>2.86</c:v>
                </c:pt>
                <c:pt idx="55" formatCode="Основной">
                  <c:v>2.86</c:v>
                </c:pt>
                <c:pt idx="56" formatCode="Основной">
                  <c:v>2.86</c:v>
                </c:pt>
                <c:pt idx="57" formatCode="Основной">
                  <c:v>2.86</c:v>
                </c:pt>
                <c:pt idx="58" formatCode="Основной">
                  <c:v>2.86</c:v>
                </c:pt>
                <c:pt idx="59" formatCode="Основной">
                  <c:v>2.86</c:v>
                </c:pt>
                <c:pt idx="60" formatCode="Основной">
                  <c:v>2.86</c:v>
                </c:pt>
                <c:pt idx="61">
                  <c:v>2.86</c:v>
                </c:pt>
                <c:pt idx="62" formatCode="Основной">
                  <c:v>2.86</c:v>
                </c:pt>
                <c:pt idx="63" formatCode="Основной">
                  <c:v>2.86</c:v>
                </c:pt>
                <c:pt idx="64" formatCode="Основной">
                  <c:v>2.86</c:v>
                </c:pt>
                <c:pt idx="65" formatCode="Основной">
                  <c:v>2.86</c:v>
                </c:pt>
                <c:pt idx="66" formatCode="Основной">
                  <c:v>2.86</c:v>
                </c:pt>
                <c:pt idx="67" formatCode="Основной">
                  <c:v>2.86</c:v>
                </c:pt>
                <c:pt idx="68" formatCode="Основной">
                  <c:v>2.86</c:v>
                </c:pt>
                <c:pt idx="69" formatCode="Основной">
                  <c:v>2.86</c:v>
                </c:pt>
                <c:pt idx="70" formatCode="Основной">
                  <c:v>2.86</c:v>
                </c:pt>
                <c:pt idx="71" formatCode="Основной">
                  <c:v>2.86</c:v>
                </c:pt>
                <c:pt idx="72" formatCode="Основной">
                  <c:v>2.86</c:v>
                </c:pt>
                <c:pt idx="73" formatCode="Основной">
                  <c:v>2.86</c:v>
                </c:pt>
                <c:pt idx="74" formatCode="Основной">
                  <c:v>2.86</c:v>
                </c:pt>
                <c:pt idx="75" formatCode="Основной">
                  <c:v>2.86</c:v>
                </c:pt>
                <c:pt idx="76" formatCode="Основной">
                  <c:v>2.86</c:v>
                </c:pt>
                <c:pt idx="77" formatCode="Основной">
                  <c:v>2.86</c:v>
                </c:pt>
                <c:pt idx="78">
                  <c:v>2.86</c:v>
                </c:pt>
                <c:pt idx="79" formatCode="Основной">
                  <c:v>2.86</c:v>
                </c:pt>
                <c:pt idx="80" formatCode="Основной">
                  <c:v>2.86</c:v>
                </c:pt>
                <c:pt idx="81" formatCode="Основной">
                  <c:v>2.86</c:v>
                </c:pt>
                <c:pt idx="82" formatCode="Основной">
                  <c:v>2.86</c:v>
                </c:pt>
                <c:pt idx="83" formatCode="Основной">
                  <c:v>2.86</c:v>
                </c:pt>
                <c:pt idx="84" formatCode="Основной">
                  <c:v>2.86</c:v>
                </c:pt>
                <c:pt idx="85" formatCode="Основной">
                  <c:v>2.86</c:v>
                </c:pt>
                <c:pt idx="86" formatCode="Основной">
                  <c:v>2.86</c:v>
                </c:pt>
                <c:pt idx="87" formatCode="Основной">
                  <c:v>2.86</c:v>
                </c:pt>
                <c:pt idx="88" formatCode="Основной">
                  <c:v>2.86</c:v>
                </c:pt>
                <c:pt idx="89" formatCode="Основной">
                  <c:v>2.86</c:v>
                </c:pt>
                <c:pt idx="90" formatCode="Основной">
                  <c:v>2.86</c:v>
                </c:pt>
                <c:pt idx="91" formatCode="Основной">
                  <c:v>2.86</c:v>
                </c:pt>
                <c:pt idx="92" formatCode="Основной">
                  <c:v>2.86</c:v>
                </c:pt>
                <c:pt idx="93" formatCode="Основной">
                  <c:v>2.86</c:v>
                </c:pt>
                <c:pt idx="94" formatCode="Основной">
                  <c:v>2.86</c:v>
                </c:pt>
                <c:pt idx="95" formatCode="Основной">
                  <c:v>2.86</c:v>
                </c:pt>
                <c:pt idx="96" formatCode="Основной">
                  <c:v>2.86</c:v>
                </c:pt>
                <c:pt idx="97" formatCode="Основной">
                  <c:v>2.86</c:v>
                </c:pt>
                <c:pt idx="98" formatCode="Основной">
                  <c:v>2.86</c:v>
                </c:pt>
                <c:pt idx="99" formatCode="Основной">
                  <c:v>2.86</c:v>
                </c:pt>
                <c:pt idx="100" formatCode="Основной">
                  <c:v>2.86</c:v>
                </c:pt>
                <c:pt idx="101" formatCode="Основной">
                  <c:v>2.86</c:v>
                </c:pt>
                <c:pt idx="102" formatCode="Основной">
                  <c:v>2.86</c:v>
                </c:pt>
                <c:pt idx="103" formatCode="Основной">
                  <c:v>2.86</c:v>
                </c:pt>
                <c:pt idx="104" formatCode="Основной">
                  <c:v>2.86</c:v>
                </c:pt>
                <c:pt idx="105" formatCode="Основной">
                  <c:v>2.86</c:v>
                </c:pt>
                <c:pt idx="106" formatCode="Основной">
                  <c:v>2.86</c:v>
                </c:pt>
                <c:pt idx="107" formatCode="Основной">
                  <c:v>2.86</c:v>
                </c:pt>
                <c:pt idx="108" formatCode="Основной">
                  <c:v>2.86</c:v>
                </c:pt>
                <c:pt idx="109" formatCode="Основной">
                  <c:v>2.86</c:v>
                </c:pt>
                <c:pt idx="110">
                  <c:v>2.86</c:v>
                </c:pt>
                <c:pt idx="111" formatCode="Основной">
                  <c:v>2.86</c:v>
                </c:pt>
                <c:pt idx="112" formatCode="Основной">
                  <c:v>2.86</c:v>
                </c:pt>
                <c:pt idx="113" formatCode="Основной">
                  <c:v>2.86</c:v>
                </c:pt>
                <c:pt idx="114" formatCode="Основной">
                  <c:v>2.86</c:v>
                </c:pt>
                <c:pt idx="115" formatCode="Основной">
                  <c:v>2.86</c:v>
                </c:pt>
                <c:pt idx="116" formatCode="Основной">
                  <c:v>2.86</c:v>
                </c:pt>
                <c:pt idx="117" formatCode="Основной">
                  <c:v>2.86</c:v>
                </c:pt>
                <c:pt idx="118" formatCode="Основной">
                  <c:v>2.86</c:v>
                </c:pt>
                <c:pt idx="119" formatCode="Основной">
                  <c:v>2.86</c:v>
                </c:pt>
                <c:pt idx="120" formatCode="Основной">
                  <c:v>2.86</c:v>
                </c:pt>
                <c:pt idx="121" formatCode="Основной">
                  <c:v>2.86</c:v>
                </c:pt>
              </c:numCache>
            </c:numRef>
          </c:val>
          <c:smooth val="0"/>
        </c:ser>
        <c:ser>
          <c:idx val="7"/>
          <c:order val="9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'История-9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25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МАОУ СШ № 154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Гимназия № 12 "М и Т"</c:v>
                </c:pt>
                <c:pt idx="113">
                  <c:v>МБОУ Гимназия 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 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СШ "Комплекс Покровский"</c:v>
                </c:pt>
                <c:pt idx="121">
                  <c:v>МАОУ СШ № 155</c:v>
                </c:pt>
              </c:strCache>
            </c:strRef>
          </c:cat>
          <c:val>
            <c:numRef>
              <c:f>'История-9 диаграмма по районам'!$T$5:$T$126</c:f>
              <c:numCache>
                <c:formatCode>0,00</c:formatCode>
                <c:ptCount val="122"/>
                <c:pt idx="1">
                  <c:v>3.3280000000000003</c:v>
                </c:pt>
                <c:pt idx="3">
                  <c:v>2.71</c:v>
                </c:pt>
                <c:pt idx="4">
                  <c:v>4</c:v>
                </c:pt>
                <c:pt idx="5">
                  <c:v>3.6</c:v>
                </c:pt>
                <c:pt idx="6">
                  <c:v>3.33</c:v>
                </c:pt>
                <c:pt idx="8">
                  <c:v>3</c:v>
                </c:pt>
                <c:pt idx="10">
                  <c:v>2.9845454545454544</c:v>
                </c:pt>
                <c:pt idx="11">
                  <c:v>3.4</c:v>
                </c:pt>
                <c:pt idx="12">
                  <c:v>3.83</c:v>
                </c:pt>
                <c:pt idx="13">
                  <c:v>3.63</c:v>
                </c:pt>
                <c:pt idx="14">
                  <c:v>2.9</c:v>
                </c:pt>
                <c:pt idx="15">
                  <c:v>3.5</c:v>
                </c:pt>
                <c:pt idx="16">
                  <c:v>4</c:v>
                </c:pt>
                <c:pt idx="17">
                  <c:v>2</c:v>
                </c:pt>
                <c:pt idx="18">
                  <c:v>2.57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3">
                  <c:v>2.9292307692307693</c:v>
                </c:pt>
                <c:pt idx="24">
                  <c:v>3</c:v>
                </c:pt>
                <c:pt idx="26">
                  <c:v>3.5</c:v>
                </c:pt>
                <c:pt idx="27">
                  <c:v>4</c:v>
                </c:pt>
                <c:pt idx="28">
                  <c:v>2.88</c:v>
                </c:pt>
                <c:pt idx="30">
                  <c:v>3.33</c:v>
                </c:pt>
                <c:pt idx="31">
                  <c:v>3</c:v>
                </c:pt>
                <c:pt idx="32">
                  <c:v>2.2000000000000002</c:v>
                </c:pt>
                <c:pt idx="33">
                  <c:v>2</c:v>
                </c:pt>
                <c:pt idx="34">
                  <c:v>4</c:v>
                </c:pt>
                <c:pt idx="37">
                  <c:v>2</c:v>
                </c:pt>
                <c:pt idx="38">
                  <c:v>2.5</c:v>
                </c:pt>
                <c:pt idx="39">
                  <c:v>3</c:v>
                </c:pt>
                <c:pt idx="40">
                  <c:v>2.67</c:v>
                </c:pt>
                <c:pt idx="42">
                  <c:v>3.5058333333333334</c:v>
                </c:pt>
                <c:pt idx="43">
                  <c:v>3</c:v>
                </c:pt>
                <c:pt idx="44">
                  <c:v>3</c:v>
                </c:pt>
                <c:pt idx="45">
                  <c:v>2.5</c:v>
                </c:pt>
                <c:pt idx="46">
                  <c:v>3.33</c:v>
                </c:pt>
                <c:pt idx="48">
                  <c:v>3.5</c:v>
                </c:pt>
                <c:pt idx="50">
                  <c:v>4</c:v>
                </c:pt>
                <c:pt idx="53">
                  <c:v>3.8</c:v>
                </c:pt>
                <c:pt idx="56">
                  <c:v>4</c:v>
                </c:pt>
                <c:pt idx="57">
                  <c:v>4.5</c:v>
                </c:pt>
                <c:pt idx="58">
                  <c:v>2.44</c:v>
                </c:pt>
                <c:pt idx="59">
                  <c:v>4</c:v>
                </c:pt>
                <c:pt idx="60">
                  <c:v>4</c:v>
                </c:pt>
                <c:pt idx="61">
                  <c:v>2.8153846153846156</c:v>
                </c:pt>
                <c:pt idx="62">
                  <c:v>3</c:v>
                </c:pt>
                <c:pt idx="63">
                  <c:v>3.22</c:v>
                </c:pt>
                <c:pt idx="65">
                  <c:v>2.67</c:v>
                </c:pt>
                <c:pt idx="66">
                  <c:v>4</c:v>
                </c:pt>
                <c:pt idx="67">
                  <c:v>2</c:v>
                </c:pt>
                <c:pt idx="69">
                  <c:v>3.17</c:v>
                </c:pt>
                <c:pt idx="70">
                  <c:v>2.33</c:v>
                </c:pt>
                <c:pt idx="72">
                  <c:v>3.4</c:v>
                </c:pt>
                <c:pt idx="73">
                  <c:v>2</c:v>
                </c:pt>
                <c:pt idx="74">
                  <c:v>3</c:v>
                </c:pt>
                <c:pt idx="75">
                  <c:v>2.67</c:v>
                </c:pt>
                <c:pt idx="76">
                  <c:v>2.67</c:v>
                </c:pt>
                <c:pt idx="77">
                  <c:v>2.4700000000000002</c:v>
                </c:pt>
                <c:pt idx="78">
                  <c:v>2.8020833333333335</c:v>
                </c:pt>
                <c:pt idx="79">
                  <c:v>2.56</c:v>
                </c:pt>
                <c:pt idx="80">
                  <c:v>2</c:v>
                </c:pt>
                <c:pt idx="81">
                  <c:v>2.86</c:v>
                </c:pt>
                <c:pt idx="82">
                  <c:v>2.44</c:v>
                </c:pt>
                <c:pt idx="83">
                  <c:v>2.6</c:v>
                </c:pt>
                <c:pt idx="84">
                  <c:v>2.67</c:v>
                </c:pt>
                <c:pt idx="85">
                  <c:v>3.06</c:v>
                </c:pt>
                <c:pt idx="86">
                  <c:v>3</c:v>
                </c:pt>
                <c:pt idx="87">
                  <c:v>2</c:v>
                </c:pt>
                <c:pt idx="89">
                  <c:v>2.25</c:v>
                </c:pt>
                <c:pt idx="90">
                  <c:v>3</c:v>
                </c:pt>
                <c:pt idx="91">
                  <c:v>2.38</c:v>
                </c:pt>
                <c:pt idx="92">
                  <c:v>3</c:v>
                </c:pt>
                <c:pt idx="93">
                  <c:v>2.75</c:v>
                </c:pt>
                <c:pt idx="96">
                  <c:v>2.5</c:v>
                </c:pt>
                <c:pt idx="98">
                  <c:v>5</c:v>
                </c:pt>
                <c:pt idx="99">
                  <c:v>2.78</c:v>
                </c:pt>
                <c:pt idx="100">
                  <c:v>3.1</c:v>
                </c:pt>
                <c:pt idx="101">
                  <c:v>2.5</c:v>
                </c:pt>
                <c:pt idx="102">
                  <c:v>3.29</c:v>
                </c:pt>
                <c:pt idx="104">
                  <c:v>2.7</c:v>
                </c:pt>
                <c:pt idx="105">
                  <c:v>3.14</c:v>
                </c:pt>
                <c:pt idx="106">
                  <c:v>3</c:v>
                </c:pt>
                <c:pt idx="107">
                  <c:v>2.67</c:v>
                </c:pt>
                <c:pt idx="110">
                  <c:v>3.02</c:v>
                </c:pt>
                <c:pt idx="113">
                  <c:v>3.75</c:v>
                </c:pt>
                <c:pt idx="114">
                  <c:v>5</c:v>
                </c:pt>
                <c:pt idx="116">
                  <c:v>3.08</c:v>
                </c:pt>
                <c:pt idx="117">
                  <c:v>2</c:v>
                </c:pt>
                <c:pt idx="119">
                  <c:v>2</c:v>
                </c:pt>
                <c:pt idx="120">
                  <c:v>2.29</c:v>
                </c:pt>
              </c:numCache>
            </c:numRef>
          </c:val>
          <c:smooth val="0"/>
        </c:ser>
        <c:ser>
          <c:idx val="8"/>
          <c:order val="10"/>
          <c:tx>
            <c:v>2015 ср. балл по городу</c:v>
          </c:tx>
          <c:spPr>
            <a:ln w="25400">
              <a:solidFill>
                <a:srgbClr val="FF66FF"/>
              </a:solidFill>
            </a:ln>
          </c:spPr>
          <c:marker>
            <c:symbol val="none"/>
          </c:marker>
          <c:cat>
            <c:strRef>
              <c:f>'История-9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25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МАОУ СШ № 154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Гимназия № 12 "М и Т"</c:v>
                </c:pt>
                <c:pt idx="113">
                  <c:v>МБОУ Гимназия 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 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СШ "Комплекс Покровский"</c:v>
                </c:pt>
                <c:pt idx="121">
                  <c:v>МАОУ СШ № 155</c:v>
                </c:pt>
              </c:strCache>
            </c:strRef>
          </c:cat>
          <c:val>
            <c:numRef>
              <c:f>'История-9 диаграмма по районам'!$Y$5:$Y$126</c:f>
              <c:numCache>
                <c:formatCode>0,00</c:formatCode>
                <c:ptCount val="122"/>
                <c:pt idx="0">
                  <c:v>3.45</c:v>
                </c:pt>
                <c:pt idx="1">
                  <c:v>3.45</c:v>
                </c:pt>
                <c:pt idx="2">
                  <c:v>3.45</c:v>
                </c:pt>
                <c:pt idx="3">
                  <c:v>3.45</c:v>
                </c:pt>
                <c:pt idx="4">
                  <c:v>3.45</c:v>
                </c:pt>
                <c:pt idx="5">
                  <c:v>3.45</c:v>
                </c:pt>
                <c:pt idx="6">
                  <c:v>3.45</c:v>
                </c:pt>
                <c:pt idx="7">
                  <c:v>3.45</c:v>
                </c:pt>
                <c:pt idx="8">
                  <c:v>3.45</c:v>
                </c:pt>
                <c:pt idx="9">
                  <c:v>3.45</c:v>
                </c:pt>
                <c:pt idx="10">
                  <c:v>3.45</c:v>
                </c:pt>
                <c:pt idx="11">
                  <c:v>3.45</c:v>
                </c:pt>
                <c:pt idx="12">
                  <c:v>3.45</c:v>
                </c:pt>
                <c:pt idx="13">
                  <c:v>3.45</c:v>
                </c:pt>
                <c:pt idx="14">
                  <c:v>3.45</c:v>
                </c:pt>
                <c:pt idx="15">
                  <c:v>3.45</c:v>
                </c:pt>
                <c:pt idx="16">
                  <c:v>3.45</c:v>
                </c:pt>
                <c:pt idx="17">
                  <c:v>3.45</c:v>
                </c:pt>
                <c:pt idx="18">
                  <c:v>3.45</c:v>
                </c:pt>
                <c:pt idx="19">
                  <c:v>3.45</c:v>
                </c:pt>
                <c:pt idx="20">
                  <c:v>3.45</c:v>
                </c:pt>
                <c:pt idx="21">
                  <c:v>3.45</c:v>
                </c:pt>
                <c:pt idx="22">
                  <c:v>3.45</c:v>
                </c:pt>
                <c:pt idx="23">
                  <c:v>3.45</c:v>
                </c:pt>
                <c:pt idx="24">
                  <c:v>3.45</c:v>
                </c:pt>
                <c:pt idx="25">
                  <c:v>3.45</c:v>
                </c:pt>
                <c:pt idx="26">
                  <c:v>3.45</c:v>
                </c:pt>
                <c:pt idx="27">
                  <c:v>3.45</c:v>
                </c:pt>
                <c:pt idx="28">
                  <c:v>3.45</c:v>
                </c:pt>
                <c:pt idx="29">
                  <c:v>3.45</c:v>
                </c:pt>
                <c:pt idx="30">
                  <c:v>3.45</c:v>
                </c:pt>
                <c:pt idx="31">
                  <c:v>3.45</c:v>
                </c:pt>
                <c:pt idx="32">
                  <c:v>3.45</c:v>
                </c:pt>
                <c:pt idx="33">
                  <c:v>3.45</c:v>
                </c:pt>
                <c:pt idx="34">
                  <c:v>3.45</c:v>
                </c:pt>
                <c:pt idx="35">
                  <c:v>3.45</c:v>
                </c:pt>
                <c:pt idx="36">
                  <c:v>3.45</c:v>
                </c:pt>
                <c:pt idx="37">
                  <c:v>3.45</c:v>
                </c:pt>
                <c:pt idx="38">
                  <c:v>3.45</c:v>
                </c:pt>
                <c:pt idx="39">
                  <c:v>3.45</c:v>
                </c:pt>
                <c:pt idx="40">
                  <c:v>3.45</c:v>
                </c:pt>
                <c:pt idx="41">
                  <c:v>3.45</c:v>
                </c:pt>
                <c:pt idx="42">
                  <c:v>3.45</c:v>
                </c:pt>
                <c:pt idx="43">
                  <c:v>3.45</c:v>
                </c:pt>
                <c:pt idx="44">
                  <c:v>3.45</c:v>
                </c:pt>
                <c:pt idx="45">
                  <c:v>3.45</c:v>
                </c:pt>
                <c:pt idx="46">
                  <c:v>3.45</c:v>
                </c:pt>
                <c:pt idx="47">
                  <c:v>3.45</c:v>
                </c:pt>
                <c:pt idx="48">
                  <c:v>3.45</c:v>
                </c:pt>
                <c:pt idx="49">
                  <c:v>3.45</c:v>
                </c:pt>
                <c:pt idx="50">
                  <c:v>3.45</c:v>
                </c:pt>
                <c:pt idx="51">
                  <c:v>3.45</c:v>
                </c:pt>
                <c:pt idx="52">
                  <c:v>3.45</c:v>
                </c:pt>
                <c:pt idx="53">
                  <c:v>3.45</c:v>
                </c:pt>
                <c:pt idx="54">
                  <c:v>3.45</c:v>
                </c:pt>
                <c:pt idx="55">
                  <c:v>3.45</c:v>
                </c:pt>
                <c:pt idx="56">
                  <c:v>3.45</c:v>
                </c:pt>
                <c:pt idx="57">
                  <c:v>3.45</c:v>
                </c:pt>
                <c:pt idx="58">
                  <c:v>3.45</c:v>
                </c:pt>
                <c:pt idx="59">
                  <c:v>3.45</c:v>
                </c:pt>
                <c:pt idx="60">
                  <c:v>3.45</c:v>
                </c:pt>
                <c:pt idx="61">
                  <c:v>3.45</c:v>
                </c:pt>
                <c:pt idx="62">
                  <c:v>3.45</c:v>
                </c:pt>
                <c:pt idx="63">
                  <c:v>3.45</c:v>
                </c:pt>
                <c:pt idx="64">
                  <c:v>3.45</c:v>
                </c:pt>
                <c:pt idx="65">
                  <c:v>3.45</c:v>
                </c:pt>
                <c:pt idx="66">
                  <c:v>3.45</c:v>
                </c:pt>
                <c:pt idx="67">
                  <c:v>3.45</c:v>
                </c:pt>
                <c:pt idx="68">
                  <c:v>3.45</c:v>
                </c:pt>
                <c:pt idx="69">
                  <c:v>3.45</c:v>
                </c:pt>
                <c:pt idx="70">
                  <c:v>3.45</c:v>
                </c:pt>
                <c:pt idx="71">
                  <c:v>3.45</c:v>
                </c:pt>
                <c:pt idx="72">
                  <c:v>3.45</c:v>
                </c:pt>
                <c:pt idx="73">
                  <c:v>3.45</c:v>
                </c:pt>
                <c:pt idx="74">
                  <c:v>3.45</c:v>
                </c:pt>
                <c:pt idx="75">
                  <c:v>3.45</c:v>
                </c:pt>
                <c:pt idx="76">
                  <c:v>3.45</c:v>
                </c:pt>
                <c:pt idx="77">
                  <c:v>3.45</c:v>
                </c:pt>
                <c:pt idx="78">
                  <c:v>3.45</c:v>
                </c:pt>
                <c:pt idx="79">
                  <c:v>3.45</c:v>
                </c:pt>
                <c:pt idx="80">
                  <c:v>3.45</c:v>
                </c:pt>
                <c:pt idx="81">
                  <c:v>3.45</c:v>
                </c:pt>
                <c:pt idx="82">
                  <c:v>3.45</c:v>
                </c:pt>
                <c:pt idx="83">
                  <c:v>3.45</c:v>
                </c:pt>
                <c:pt idx="84">
                  <c:v>3.45</c:v>
                </c:pt>
                <c:pt idx="85">
                  <c:v>3.45</c:v>
                </c:pt>
                <c:pt idx="86">
                  <c:v>3.45</c:v>
                </c:pt>
                <c:pt idx="87">
                  <c:v>3.45</c:v>
                </c:pt>
                <c:pt idx="88">
                  <c:v>3.45</c:v>
                </c:pt>
                <c:pt idx="89">
                  <c:v>3.45</c:v>
                </c:pt>
                <c:pt idx="90">
                  <c:v>3.45</c:v>
                </c:pt>
                <c:pt idx="91">
                  <c:v>3.45</c:v>
                </c:pt>
                <c:pt idx="92">
                  <c:v>3.45</c:v>
                </c:pt>
                <c:pt idx="93">
                  <c:v>3.45</c:v>
                </c:pt>
                <c:pt idx="94">
                  <c:v>3.45</c:v>
                </c:pt>
                <c:pt idx="95">
                  <c:v>3.45</c:v>
                </c:pt>
                <c:pt idx="96">
                  <c:v>3.45</c:v>
                </c:pt>
                <c:pt idx="97">
                  <c:v>3.45</c:v>
                </c:pt>
                <c:pt idx="98">
                  <c:v>3.45</c:v>
                </c:pt>
                <c:pt idx="99">
                  <c:v>3.45</c:v>
                </c:pt>
                <c:pt idx="100">
                  <c:v>3.45</c:v>
                </c:pt>
                <c:pt idx="101">
                  <c:v>3.45</c:v>
                </c:pt>
                <c:pt idx="102">
                  <c:v>3.45</c:v>
                </c:pt>
                <c:pt idx="103">
                  <c:v>3.45</c:v>
                </c:pt>
                <c:pt idx="104">
                  <c:v>3.45</c:v>
                </c:pt>
                <c:pt idx="105">
                  <c:v>3.45</c:v>
                </c:pt>
                <c:pt idx="106">
                  <c:v>3.45</c:v>
                </c:pt>
                <c:pt idx="107">
                  <c:v>3.45</c:v>
                </c:pt>
                <c:pt idx="108">
                  <c:v>3.45</c:v>
                </c:pt>
                <c:pt idx="109">
                  <c:v>3.45</c:v>
                </c:pt>
                <c:pt idx="110">
                  <c:v>3.45</c:v>
                </c:pt>
                <c:pt idx="111">
                  <c:v>3.45</c:v>
                </c:pt>
                <c:pt idx="112">
                  <c:v>3.45</c:v>
                </c:pt>
                <c:pt idx="113">
                  <c:v>3.45</c:v>
                </c:pt>
                <c:pt idx="114">
                  <c:v>3.45</c:v>
                </c:pt>
                <c:pt idx="115">
                  <c:v>3.45</c:v>
                </c:pt>
                <c:pt idx="116">
                  <c:v>3.45</c:v>
                </c:pt>
                <c:pt idx="117">
                  <c:v>3.45</c:v>
                </c:pt>
                <c:pt idx="118">
                  <c:v>3.45</c:v>
                </c:pt>
                <c:pt idx="119">
                  <c:v>3.45</c:v>
                </c:pt>
                <c:pt idx="120">
                  <c:v>3.45</c:v>
                </c:pt>
                <c:pt idx="121">
                  <c:v>3.45</c:v>
                </c:pt>
              </c:numCache>
            </c:numRef>
          </c:val>
          <c:smooth val="0"/>
        </c:ser>
        <c:ser>
          <c:idx val="9"/>
          <c:order val="11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'История-9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47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88</c:v>
                </c:pt>
                <c:pt idx="39">
                  <c:v>МБОУ СШ № 89</c:v>
                </c:pt>
                <c:pt idx="40">
                  <c:v>МБОУ СШ № 94</c:v>
                </c:pt>
                <c:pt idx="41">
                  <c:v>МАОУ СШ № 148</c:v>
                </c:pt>
                <c:pt idx="42">
                  <c:v>ОКТЯБРЬСКИЙ РАЙОН</c:v>
                </c:pt>
                <c:pt idx="43">
                  <c:v>МАОУ "КУГ № 1 - Универс"</c:v>
                </c:pt>
                <c:pt idx="44">
                  <c:v>МБОУ Гимназия № 3</c:v>
                </c:pt>
                <c:pt idx="45">
                  <c:v>МАОУ Гимназия № 13 "Академ"</c:v>
                </c:pt>
                <c:pt idx="46">
                  <c:v>МБОУ Лицей № 1</c:v>
                </c:pt>
                <c:pt idx="47">
                  <c:v>МБОУ Лицей № 8</c:v>
                </c:pt>
                <c:pt idx="48">
                  <c:v>МБОУ Лицей № 10</c:v>
                </c:pt>
                <c:pt idx="49">
                  <c:v>МБОУ Школа-интернат № 1</c:v>
                </c:pt>
                <c:pt idx="50">
                  <c:v>МБОУ СШ № 3</c:v>
                </c:pt>
                <c:pt idx="51">
                  <c:v>МБОУ СШ № 21</c:v>
                </c:pt>
                <c:pt idx="52">
                  <c:v>МБОУ СШ № 30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МБОУ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25</c:v>
                </c:pt>
                <c:pt idx="68">
                  <c:v>МБОУ СШ № 34</c:v>
                </c:pt>
                <c:pt idx="69">
                  <c:v>МБОУ СШ № 42</c:v>
                </c:pt>
                <c:pt idx="70">
                  <c:v>МБОУ СШ № 45</c:v>
                </c:pt>
                <c:pt idx="71">
                  <c:v>МБОУ СШ № 62</c:v>
                </c:pt>
                <c:pt idx="72">
                  <c:v>МБОУ СШ № 76</c:v>
                </c:pt>
                <c:pt idx="73">
                  <c:v>МБОУ СШ № 78</c:v>
                </c:pt>
                <c:pt idx="74">
                  <c:v>МБОУ СШ № 92</c:v>
                </c:pt>
                <c:pt idx="75">
                  <c:v>МБОУ СШ № 93</c:v>
                </c:pt>
                <c:pt idx="76">
                  <c:v>МБОУ СШ № 97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22</c:v>
                </c:pt>
                <c:pt idx="85">
                  <c:v>МБОУ СШ № 24</c:v>
                </c:pt>
                <c:pt idx="86">
                  <c:v>МБОУ СШ № 56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МБОУ СШ № 70</c:v>
                </c:pt>
                <c:pt idx="90">
                  <c:v>МБОУ СШ № 85</c:v>
                </c:pt>
                <c:pt idx="91">
                  <c:v>МБОУ СШ № 91</c:v>
                </c:pt>
                <c:pt idx="92">
                  <c:v>МБОУ СШ № 98</c:v>
                </c:pt>
                <c:pt idx="93">
                  <c:v>МБОУ СШ № 108</c:v>
                </c:pt>
                <c:pt idx="94">
                  <c:v>МБОУ СШ № 115</c:v>
                </c:pt>
                <c:pt idx="95">
                  <c:v>МБОУ СШ № 121</c:v>
                </c:pt>
                <c:pt idx="96">
                  <c:v>МБОУ СШ № 129</c:v>
                </c:pt>
                <c:pt idx="97">
                  <c:v>МБОУ СШ № 134</c:v>
                </c:pt>
                <c:pt idx="98">
                  <c:v>МБОУ СШ № 139</c:v>
                </c:pt>
                <c:pt idx="99">
                  <c:v>МБОУ СШ № 141</c:v>
                </c:pt>
                <c:pt idx="100">
                  <c:v>МАОУ СШ № 143</c:v>
                </c:pt>
                <c:pt idx="101">
                  <c:v>МБОУ СШ № 144</c:v>
                </c:pt>
                <c:pt idx="102">
                  <c:v>МАОУ СШ № 145</c:v>
                </c:pt>
                <c:pt idx="103">
                  <c:v>МБОУ СШ № 147</c:v>
                </c:pt>
                <c:pt idx="104">
                  <c:v>МАОУ СШ № 149</c:v>
                </c:pt>
                <c:pt idx="105">
                  <c:v>МАОУ СШ № 150</c:v>
                </c:pt>
                <c:pt idx="106">
                  <c:v>МАОУ СШ № 151</c:v>
                </c:pt>
                <c:pt idx="107">
                  <c:v>МАОУ СШ № 152</c:v>
                </c:pt>
                <c:pt idx="108">
                  <c:v>МАОУ СШ № 154</c:v>
                </c:pt>
                <c:pt idx="109">
                  <c:v>МАОУ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Гимназия № 12 "М и Т"</c:v>
                </c:pt>
                <c:pt idx="113">
                  <c:v>МБОУ Гимназия  № 16</c:v>
                </c:pt>
                <c:pt idx="114">
                  <c:v>МБОУ Лицей № 2</c:v>
                </c:pt>
                <c:pt idx="115">
                  <c:v>МБОУ СШ № 4</c:v>
                </c:pt>
                <c:pt idx="116">
                  <c:v>МБОУ СШ № 10 </c:v>
                </c:pt>
                <c:pt idx="117">
                  <c:v>МБОУ СШ № 14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МАОУ СШ "Комплекс Покровский"</c:v>
                </c:pt>
                <c:pt idx="121">
                  <c:v>МАОУ СШ № 155</c:v>
                </c:pt>
              </c:strCache>
            </c:strRef>
          </c:cat>
          <c:val>
            <c:numRef>
              <c:f>'История-9 диаграмма по районам'!$X$5:$X$126</c:f>
              <c:numCache>
                <c:formatCode>0,00</c:formatCode>
                <c:ptCount val="122"/>
                <c:pt idx="1">
                  <c:v>3.6666666666666665</c:v>
                </c:pt>
                <c:pt idx="3">
                  <c:v>4</c:v>
                </c:pt>
                <c:pt idx="4">
                  <c:v>5</c:v>
                </c:pt>
                <c:pt idx="8">
                  <c:v>2</c:v>
                </c:pt>
                <c:pt idx="10">
                  <c:v>3.5</c:v>
                </c:pt>
                <c:pt idx="12">
                  <c:v>5</c:v>
                </c:pt>
                <c:pt idx="13">
                  <c:v>2</c:v>
                </c:pt>
                <c:pt idx="23">
                  <c:v>3.33</c:v>
                </c:pt>
                <c:pt idx="24">
                  <c:v>3.33</c:v>
                </c:pt>
                <c:pt idx="42">
                  <c:v>3.375</c:v>
                </c:pt>
                <c:pt idx="43">
                  <c:v>3.5</c:v>
                </c:pt>
                <c:pt idx="44">
                  <c:v>3</c:v>
                </c:pt>
                <c:pt idx="45">
                  <c:v>3</c:v>
                </c:pt>
                <c:pt idx="54">
                  <c:v>4</c:v>
                </c:pt>
                <c:pt idx="61">
                  <c:v>3</c:v>
                </c:pt>
                <c:pt idx="74">
                  <c:v>3</c:v>
                </c:pt>
                <c:pt idx="78">
                  <c:v>3.3333333333333335</c:v>
                </c:pt>
                <c:pt idx="79">
                  <c:v>4</c:v>
                </c:pt>
                <c:pt idx="105">
                  <c:v>3</c:v>
                </c:pt>
                <c:pt idx="106">
                  <c:v>3</c:v>
                </c:pt>
                <c:pt idx="1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81056"/>
        <c:axId val="91615616"/>
      </c:lineChart>
      <c:catAx>
        <c:axId val="9158105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615616"/>
        <c:crosses val="autoZero"/>
        <c:auto val="1"/>
        <c:lblAlgn val="ctr"/>
        <c:lblOffset val="100"/>
        <c:noMultiLvlLbl val="0"/>
      </c:catAx>
      <c:valAx>
        <c:axId val="9161561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58105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704821473452407"/>
          <c:y val="1.0739791864836215E-2"/>
          <c:w val="0.80358748179237305"/>
          <c:h val="4.24086625957273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История </a:t>
            </a:r>
            <a:r>
              <a:rPr lang="ru-RU" baseline="0"/>
              <a:t> ОГЭ 2020 - 2015</a:t>
            </a:r>
            <a:endParaRPr lang="ru-RU"/>
          </a:p>
        </c:rich>
      </c:tx>
      <c:layout>
        <c:manualLayout>
          <c:xMode val="edge"/>
          <c:yMode val="edge"/>
          <c:x val="2.7282565939079191E-2"/>
          <c:y val="1.19015510504214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50620794965998E-2"/>
          <c:y val="6.3161587326801771E-2"/>
          <c:w val="0.97590044568407108"/>
          <c:h val="0.58485493590439541"/>
        </c:manualLayout>
      </c:layout>
      <c:lineChart>
        <c:grouping val="standard"/>
        <c:varyColors val="0"/>
        <c:ser>
          <c:idx val="11"/>
          <c:order val="0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'История-9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МБОУ СШ № 135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СШ № 16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12</c:v>
                </c:pt>
                <c:pt idx="28">
                  <c:v>МАОУ СШ № 148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МБОУ СШ № 13</c:v>
                </c:pt>
                <c:pt idx="32">
                  <c:v>МБОУ СШ № 31</c:v>
                </c:pt>
                <c:pt idx="33">
                  <c:v>МБОУ СШ № 47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ОКТЯБРЬСКИЙ РАЙОН</c:v>
                </c:pt>
                <c:pt idx="43">
                  <c:v>МБОУ СШ № 99</c:v>
                </c:pt>
                <c:pt idx="44">
                  <c:v>МБОУ СШ № 21</c:v>
                </c:pt>
                <c:pt idx="45">
                  <c:v>МБОУ СШ № 30</c:v>
                </c:pt>
                <c:pt idx="46">
                  <c:v>МАОУ "КУГ № 1 - Универс"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МБОУ Лицей № 1</c:v>
                </c:pt>
                <c:pt idx="50">
                  <c:v>МБОУ Лицей № 10</c:v>
                </c:pt>
                <c:pt idx="51">
                  <c:v>МБОУ Лицей № 8</c:v>
                </c:pt>
                <c:pt idx="52">
                  <c:v>МБОУ СШ № 133</c:v>
                </c:pt>
                <c:pt idx="53">
                  <c:v>МБОУ СШ № 3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Лицей № 9 "Лидер"</c:v>
                </c:pt>
                <c:pt idx="63">
                  <c:v>МБОУ СШ № 62</c:v>
                </c:pt>
                <c:pt idx="64">
                  <c:v>МАОУ СШ № 23</c:v>
                </c:pt>
                <c:pt idx="65">
                  <c:v>МБОУ СШ № 45</c:v>
                </c:pt>
                <c:pt idx="66">
                  <c:v>МАОУ Гимназия № 14</c:v>
                </c:pt>
                <c:pt idx="67">
                  <c:v>МАОУ СШ № 137</c:v>
                </c:pt>
                <c:pt idx="68">
                  <c:v>МБОУ СШ № 17</c:v>
                </c:pt>
                <c:pt idx="69">
                  <c:v>МБОУ СШ № 25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СОВЕТСКИЙ РАЙОН</c:v>
                </c:pt>
                <c:pt idx="79">
                  <c:v>МАОУ СШ № 157</c:v>
                </c:pt>
                <c:pt idx="80">
                  <c:v>МАОУ СШ № 152</c:v>
                </c:pt>
                <c:pt idx="81">
                  <c:v>МАОУ СШ № 143</c:v>
                </c:pt>
                <c:pt idx="82">
                  <c:v>МБОУ СШ № 69</c:v>
                </c:pt>
                <c:pt idx="83">
                  <c:v>МБОУ СШ № 108</c:v>
                </c:pt>
                <c:pt idx="84">
                  <c:v>МАОУ СШ № 151</c:v>
                </c:pt>
                <c:pt idx="85">
                  <c:v>МБОУ СШ № 1</c:v>
                </c:pt>
                <c:pt idx="86">
                  <c:v>МБОУ СШ № 5</c:v>
                </c:pt>
                <c:pt idx="87">
                  <c:v>МБОУ СШ № 85</c:v>
                </c:pt>
                <c:pt idx="88">
                  <c:v>МАОУ СШ № 149</c:v>
                </c:pt>
                <c:pt idx="89">
                  <c:v>МБОУ СШ № 98</c:v>
                </c:pt>
                <c:pt idx="90">
                  <c:v>МАОУ СШ № 145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МБОУ СШ № 144</c:v>
                </c:pt>
                <c:pt idx="100">
                  <c:v>МБОУ СШ № 147</c:v>
                </c:pt>
                <c:pt idx="101">
                  <c:v>МБОУ СШ № 18</c:v>
                </c:pt>
                <c:pt idx="102">
                  <c:v>МБОУ СШ № 2</c:v>
                </c:pt>
                <c:pt idx="103">
                  <c:v>МБОУ СШ № 22</c:v>
                </c:pt>
                <c:pt idx="104">
                  <c:v>МБОУ СШ № 24</c:v>
                </c:pt>
                <c:pt idx="105">
                  <c:v>МБОУ СШ № 56</c:v>
                </c:pt>
                <c:pt idx="106">
                  <c:v>МБОУ СШ № 66</c:v>
                </c:pt>
                <c:pt idx="107">
                  <c:v>МБОУ СШ № 7</c:v>
                </c:pt>
                <c:pt idx="108">
                  <c:v>МБОУ СШ № 70</c:v>
                </c:pt>
                <c:pt idx="109">
                  <c:v>МБОУ СШ № 91</c:v>
                </c:pt>
                <c:pt idx="110">
                  <c:v>ЦЕНТРАЛЬНЫЙ РАЙОН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51</c:v>
                </c:pt>
                <c:pt idx="114">
                  <c:v>МАОУ Гимназия № 2</c:v>
                </c:pt>
                <c:pt idx="115">
                  <c:v>МБОУ Гимназия  № 16</c:v>
                </c:pt>
                <c:pt idx="116">
                  <c:v>МБОУ Гимназия № 12 "М и Т"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4</c:v>
                </c:pt>
              </c:strCache>
            </c:strRef>
          </c:cat>
          <c:val>
            <c:numRef>
              <c:f>'История-9 диаграмма'!$E$5:$E$126</c:f>
              <c:numCache>
                <c:formatCode>Основной</c:formatCode>
                <c:ptCount val="122"/>
                <c:pt idx="0">
                  <c:v>3.87</c:v>
                </c:pt>
                <c:pt idx="1">
                  <c:v>3.87</c:v>
                </c:pt>
                <c:pt idx="2">
                  <c:v>3.87</c:v>
                </c:pt>
                <c:pt idx="3">
                  <c:v>3.87</c:v>
                </c:pt>
                <c:pt idx="4">
                  <c:v>3.87</c:v>
                </c:pt>
                <c:pt idx="5">
                  <c:v>3.87</c:v>
                </c:pt>
                <c:pt idx="6">
                  <c:v>3.87</c:v>
                </c:pt>
                <c:pt idx="7">
                  <c:v>3.87</c:v>
                </c:pt>
                <c:pt idx="8">
                  <c:v>3.87</c:v>
                </c:pt>
                <c:pt idx="9">
                  <c:v>3.87</c:v>
                </c:pt>
                <c:pt idx="10">
                  <c:v>3.87</c:v>
                </c:pt>
                <c:pt idx="11">
                  <c:v>3.87</c:v>
                </c:pt>
                <c:pt idx="12">
                  <c:v>3.87</c:v>
                </c:pt>
                <c:pt idx="13">
                  <c:v>3.87</c:v>
                </c:pt>
                <c:pt idx="14">
                  <c:v>3.87</c:v>
                </c:pt>
                <c:pt idx="15">
                  <c:v>3.87</c:v>
                </c:pt>
                <c:pt idx="16">
                  <c:v>3.87</c:v>
                </c:pt>
                <c:pt idx="17">
                  <c:v>3.87</c:v>
                </c:pt>
                <c:pt idx="18">
                  <c:v>3.87</c:v>
                </c:pt>
                <c:pt idx="19">
                  <c:v>3.87</c:v>
                </c:pt>
                <c:pt idx="20">
                  <c:v>3.87</c:v>
                </c:pt>
                <c:pt idx="21">
                  <c:v>3.87</c:v>
                </c:pt>
                <c:pt idx="22">
                  <c:v>3.87</c:v>
                </c:pt>
                <c:pt idx="23">
                  <c:v>3.87</c:v>
                </c:pt>
                <c:pt idx="24">
                  <c:v>3.87</c:v>
                </c:pt>
                <c:pt idx="25">
                  <c:v>3.87</c:v>
                </c:pt>
                <c:pt idx="26">
                  <c:v>3.87</c:v>
                </c:pt>
                <c:pt idx="27">
                  <c:v>3.87</c:v>
                </c:pt>
                <c:pt idx="28">
                  <c:v>3.87</c:v>
                </c:pt>
                <c:pt idx="29">
                  <c:v>3.87</c:v>
                </c:pt>
                <c:pt idx="30">
                  <c:v>3.87</c:v>
                </c:pt>
                <c:pt idx="31">
                  <c:v>3.87</c:v>
                </c:pt>
                <c:pt idx="32">
                  <c:v>3.87</c:v>
                </c:pt>
                <c:pt idx="33">
                  <c:v>3.87</c:v>
                </c:pt>
                <c:pt idx="34">
                  <c:v>3.87</c:v>
                </c:pt>
                <c:pt idx="35">
                  <c:v>3.87</c:v>
                </c:pt>
                <c:pt idx="36">
                  <c:v>3.87</c:v>
                </c:pt>
                <c:pt idx="37">
                  <c:v>3.87</c:v>
                </c:pt>
                <c:pt idx="38">
                  <c:v>3.87</c:v>
                </c:pt>
                <c:pt idx="39">
                  <c:v>3.87</c:v>
                </c:pt>
                <c:pt idx="40">
                  <c:v>3.87</c:v>
                </c:pt>
                <c:pt idx="41">
                  <c:v>3.87</c:v>
                </c:pt>
                <c:pt idx="42">
                  <c:v>3.87</c:v>
                </c:pt>
                <c:pt idx="43">
                  <c:v>3.87</c:v>
                </c:pt>
                <c:pt idx="46">
                  <c:v>3.87</c:v>
                </c:pt>
                <c:pt idx="47">
                  <c:v>3.87</c:v>
                </c:pt>
                <c:pt idx="48">
                  <c:v>3.87</c:v>
                </c:pt>
                <c:pt idx="49">
                  <c:v>3.87</c:v>
                </c:pt>
                <c:pt idx="50">
                  <c:v>3.87</c:v>
                </c:pt>
                <c:pt idx="51">
                  <c:v>3.87</c:v>
                </c:pt>
                <c:pt idx="52">
                  <c:v>3.87</c:v>
                </c:pt>
                <c:pt idx="53">
                  <c:v>3.87</c:v>
                </c:pt>
                <c:pt idx="54">
                  <c:v>3.87</c:v>
                </c:pt>
                <c:pt idx="55">
                  <c:v>3.87</c:v>
                </c:pt>
                <c:pt idx="56">
                  <c:v>3.87</c:v>
                </c:pt>
                <c:pt idx="57">
                  <c:v>3.87</c:v>
                </c:pt>
                <c:pt idx="58">
                  <c:v>3.87</c:v>
                </c:pt>
                <c:pt idx="59">
                  <c:v>3.87</c:v>
                </c:pt>
                <c:pt idx="60">
                  <c:v>3.87</c:v>
                </c:pt>
                <c:pt idx="61">
                  <c:v>3.87</c:v>
                </c:pt>
                <c:pt idx="62">
                  <c:v>3.87</c:v>
                </c:pt>
                <c:pt idx="63">
                  <c:v>3.87</c:v>
                </c:pt>
                <c:pt idx="64">
                  <c:v>3.87</c:v>
                </c:pt>
                <c:pt idx="65">
                  <c:v>3.87</c:v>
                </c:pt>
                <c:pt idx="66">
                  <c:v>3.87</c:v>
                </c:pt>
                <c:pt idx="67">
                  <c:v>3.87</c:v>
                </c:pt>
                <c:pt idx="68">
                  <c:v>3.87</c:v>
                </c:pt>
                <c:pt idx="69">
                  <c:v>3.87</c:v>
                </c:pt>
                <c:pt idx="70">
                  <c:v>3.87</c:v>
                </c:pt>
                <c:pt idx="71">
                  <c:v>3.87</c:v>
                </c:pt>
                <c:pt idx="72">
                  <c:v>3.87</c:v>
                </c:pt>
                <c:pt idx="73">
                  <c:v>3.87</c:v>
                </c:pt>
                <c:pt idx="74">
                  <c:v>3.87</c:v>
                </c:pt>
                <c:pt idx="75">
                  <c:v>3.87</c:v>
                </c:pt>
                <c:pt idx="76">
                  <c:v>3.87</c:v>
                </c:pt>
                <c:pt idx="77">
                  <c:v>3.87</c:v>
                </c:pt>
                <c:pt idx="78">
                  <c:v>3.87</c:v>
                </c:pt>
                <c:pt idx="79">
                  <c:v>3.87</c:v>
                </c:pt>
                <c:pt idx="80">
                  <c:v>3.87</c:v>
                </c:pt>
                <c:pt idx="81">
                  <c:v>3.87</c:v>
                </c:pt>
                <c:pt idx="82">
                  <c:v>3.87</c:v>
                </c:pt>
                <c:pt idx="83">
                  <c:v>3.87</c:v>
                </c:pt>
                <c:pt idx="84">
                  <c:v>3.87</c:v>
                </c:pt>
                <c:pt idx="85">
                  <c:v>3.87</c:v>
                </c:pt>
                <c:pt idx="86">
                  <c:v>3.87</c:v>
                </c:pt>
                <c:pt idx="87">
                  <c:v>3.87</c:v>
                </c:pt>
                <c:pt idx="88">
                  <c:v>3.87</c:v>
                </c:pt>
                <c:pt idx="89">
                  <c:v>3.87</c:v>
                </c:pt>
                <c:pt idx="90">
                  <c:v>3.87</c:v>
                </c:pt>
                <c:pt idx="91">
                  <c:v>3.87</c:v>
                </c:pt>
                <c:pt idx="92">
                  <c:v>3.87</c:v>
                </c:pt>
                <c:pt idx="93">
                  <c:v>3.87</c:v>
                </c:pt>
                <c:pt idx="94">
                  <c:v>3.87</c:v>
                </c:pt>
                <c:pt idx="95">
                  <c:v>3.87</c:v>
                </c:pt>
                <c:pt idx="96">
                  <c:v>3.87</c:v>
                </c:pt>
                <c:pt idx="97">
                  <c:v>3.87</c:v>
                </c:pt>
                <c:pt idx="98">
                  <c:v>3.87</c:v>
                </c:pt>
                <c:pt idx="99">
                  <c:v>3.87</c:v>
                </c:pt>
                <c:pt idx="100">
                  <c:v>3.87</c:v>
                </c:pt>
                <c:pt idx="101">
                  <c:v>3.87</c:v>
                </c:pt>
                <c:pt idx="102">
                  <c:v>3.87</c:v>
                </c:pt>
                <c:pt idx="103">
                  <c:v>3.87</c:v>
                </c:pt>
                <c:pt idx="104">
                  <c:v>3.87</c:v>
                </c:pt>
                <c:pt idx="105">
                  <c:v>3.87</c:v>
                </c:pt>
                <c:pt idx="106">
                  <c:v>3.87</c:v>
                </c:pt>
                <c:pt idx="107">
                  <c:v>3.87</c:v>
                </c:pt>
                <c:pt idx="108">
                  <c:v>3.87</c:v>
                </c:pt>
                <c:pt idx="109">
                  <c:v>3.87</c:v>
                </c:pt>
                <c:pt idx="110">
                  <c:v>3.87</c:v>
                </c:pt>
                <c:pt idx="111">
                  <c:v>3.87</c:v>
                </c:pt>
                <c:pt idx="112">
                  <c:v>3.87</c:v>
                </c:pt>
                <c:pt idx="113">
                  <c:v>3.87</c:v>
                </c:pt>
                <c:pt idx="114">
                  <c:v>3.87</c:v>
                </c:pt>
                <c:pt idx="115">
                  <c:v>3.87</c:v>
                </c:pt>
                <c:pt idx="116">
                  <c:v>3.87</c:v>
                </c:pt>
                <c:pt idx="117">
                  <c:v>3.87</c:v>
                </c:pt>
                <c:pt idx="118">
                  <c:v>3.87</c:v>
                </c:pt>
                <c:pt idx="119">
                  <c:v>3.87</c:v>
                </c:pt>
                <c:pt idx="120">
                  <c:v>3.87</c:v>
                </c:pt>
                <c:pt idx="121">
                  <c:v>3.87</c:v>
                </c:pt>
              </c:numCache>
            </c:numRef>
          </c:val>
          <c:smooth val="0"/>
        </c:ser>
        <c:ser>
          <c:idx val="10"/>
          <c:order val="1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'История-9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МБОУ СШ № 135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СШ № 16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12</c:v>
                </c:pt>
                <c:pt idx="28">
                  <c:v>МАОУ СШ № 148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МБОУ СШ № 13</c:v>
                </c:pt>
                <c:pt idx="32">
                  <c:v>МБОУ СШ № 31</c:v>
                </c:pt>
                <c:pt idx="33">
                  <c:v>МБОУ СШ № 47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ОКТЯБРЬСКИЙ РАЙОН</c:v>
                </c:pt>
                <c:pt idx="43">
                  <c:v>МБОУ СШ № 99</c:v>
                </c:pt>
                <c:pt idx="44">
                  <c:v>МБОУ СШ № 21</c:v>
                </c:pt>
                <c:pt idx="45">
                  <c:v>МБОУ СШ № 30</c:v>
                </c:pt>
                <c:pt idx="46">
                  <c:v>МАОУ "КУГ № 1 - Универс"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МБОУ Лицей № 1</c:v>
                </c:pt>
                <c:pt idx="50">
                  <c:v>МБОУ Лицей № 10</c:v>
                </c:pt>
                <c:pt idx="51">
                  <c:v>МБОУ Лицей № 8</c:v>
                </c:pt>
                <c:pt idx="52">
                  <c:v>МБОУ СШ № 133</c:v>
                </c:pt>
                <c:pt idx="53">
                  <c:v>МБОУ СШ № 3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Лицей № 9 "Лидер"</c:v>
                </c:pt>
                <c:pt idx="63">
                  <c:v>МБОУ СШ № 62</c:v>
                </c:pt>
                <c:pt idx="64">
                  <c:v>МАОУ СШ № 23</c:v>
                </c:pt>
                <c:pt idx="65">
                  <c:v>МБОУ СШ № 45</c:v>
                </c:pt>
                <c:pt idx="66">
                  <c:v>МАОУ Гимназия № 14</c:v>
                </c:pt>
                <c:pt idx="67">
                  <c:v>МАОУ СШ № 137</c:v>
                </c:pt>
                <c:pt idx="68">
                  <c:v>МБОУ СШ № 17</c:v>
                </c:pt>
                <c:pt idx="69">
                  <c:v>МБОУ СШ № 25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СОВЕТСКИЙ РАЙОН</c:v>
                </c:pt>
                <c:pt idx="79">
                  <c:v>МАОУ СШ № 157</c:v>
                </c:pt>
                <c:pt idx="80">
                  <c:v>МАОУ СШ № 152</c:v>
                </c:pt>
                <c:pt idx="81">
                  <c:v>МАОУ СШ № 143</c:v>
                </c:pt>
                <c:pt idx="82">
                  <c:v>МБОУ СШ № 69</c:v>
                </c:pt>
                <c:pt idx="83">
                  <c:v>МБОУ СШ № 108</c:v>
                </c:pt>
                <c:pt idx="84">
                  <c:v>МАОУ СШ № 151</c:v>
                </c:pt>
                <c:pt idx="85">
                  <c:v>МБОУ СШ № 1</c:v>
                </c:pt>
                <c:pt idx="86">
                  <c:v>МБОУ СШ № 5</c:v>
                </c:pt>
                <c:pt idx="87">
                  <c:v>МБОУ СШ № 85</c:v>
                </c:pt>
                <c:pt idx="88">
                  <c:v>МАОУ СШ № 149</c:v>
                </c:pt>
                <c:pt idx="89">
                  <c:v>МБОУ СШ № 98</c:v>
                </c:pt>
                <c:pt idx="90">
                  <c:v>МАОУ СШ № 145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МБОУ СШ № 144</c:v>
                </c:pt>
                <c:pt idx="100">
                  <c:v>МБОУ СШ № 147</c:v>
                </c:pt>
                <c:pt idx="101">
                  <c:v>МБОУ СШ № 18</c:v>
                </c:pt>
                <c:pt idx="102">
                  <c:v>МБОУ СШ № 2</c:v>
                </c:pt>
                <c:pt idx="103">
                  <c:v>МБОУ СШ № 22</c:v>
                </c:pt>
                <c:pt idx="104">
                  <c:v>МБОУ СШ № 24</c:v>
                </c:pt>
                <c:pt idx="105">
                  <c:v>МБОУ СШ № 56</c:v>
                </c:pt>
                <c:pt idx="106">
                  <c:v>МБОУ СШ № 66</c:v>
                </c:pt>
                <c:pt idx="107">
                  <c:v>МБОУ СШ № 7</c:v>
                </c:pt>
                <c:pt idx="108">
                  <c:v>МБОУ СШ № 70</c:v>
                </c:pt>
                <c:pt idx="109">
                  <c:v>МБОУ СШ № 91</c:v>
                </c:pt>
                <c:pt idx="110">
                  <c:v>ЦЕНТРАЛЬНЫЙ РАЙОН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51</c:v>
                </c:pt>
                <c:pt idx="114">
                  <c:v>МАОУ Гимназия № 2</c:v>
                </c:pt>
                <c:pt idx="115">
                  <c:v>МБОУ Гимназия  № 16</c:v>
                </c:pt>
                <c:pt idx="116">
                  <c:v>МБОУ Гимназия № 12 "М и Т"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4</c:v>
                </c:pt>
              </c:strCache>
            </c:strRef>
          </c:cat>
          <c:val>
            <c:numRef>
              <c:f>'История-9 диаграмма'!$D$5:$D$126</c:f>
              <c:numCache>
                <c:formatCode>0,00</c:formatCode>
                <c:ptCount val="122"/>
                <c:pt idx="1">
                  <c:v>3.8940333333333332</c:v>
                </c:pt>
                <c:pt idx="2">
                  <c:v>4.0074000000000005</c:v>
                </c:pt>
                <c:pt idx="3">
                  <c:v>3.9523999999999995</c:v>
                </c:pt>
                <c:pt idx="4">
                  <c:v>3.7223000000000002</c:v>
                </c:pt>
                <c:pt idx="10">
                  <c:v>2.8612500000000001</c:v>
                </c:pt>
                <c:pt idx="11">
                  <c:v>3.3475000000000001</c:v>
                </c:pt>
                <c:pt idx="12">
                  <c:v>2.375</c:v>
                </c:pt>
                <c:pt idx="23">
                  <c:v>3.6</c:v>
                </c:pt>
                <c:pt idx="24">
                  <c:v>3.6</c:v>
                </c:pt>
                <c:pt idx="42">
                  <c:v>3.5432666666666663</c:v>
                </c:pt>
                <c:pt idx="43">
                  <c:v>3.7058999999999997</c:v>
                </c:pt>
                <c:pt idx="44">
                  <c:v>3.6512000000000002</c:v>
                </c:pt>
                <c:pt idx="45">
                  <c:v>3.2726999999999999</c:v>
                </c:pt>
                <c:pt idx="61">
                  <c:v>3.4857499999999999</c:v>
                </c:pt>
                <c:pt idx="62">
                  <c:v>3.5945</c:v>
                </c:pt>
                <c:pt idx="63">
                  <c:v>3.4728000000000003</c:v>
                </c:pt>
                <c:pt idx="64">
                  <c:v>3.4663000000000004</c:v>
                </c:pt>
                <c:pt idx="65">
                  <c:v>3.4093999999999998</c:v>
                </c:pt>
                <c:pt idx="78">
                  <c:v>3.7232363636363641</c:v>
                </c:pt>
                <c:pt idx="79">
                  <c:v>4.6154000000000002</c:v>
                </c:pt>
                <c:pt idx="80">
                  <c:v>4.3043000000000005</c:v>
                </c:pt>
                <c:pt idx="81">
                  <c:v>4.1539000000000001</c:v>
                </c:pt>
                <c:pt idx="82">
                  <c:v>3.9447000000000001</c:v>
                </c:pt>
                <c:pt idx="83">
                  <c:v>3.8445000000000005</c:v>
                </c:pt>
                <c:pt idx="84">
                  <c:v>3.5909000000000004</c:v>
                </c:pt>
                <c:pt idx="85">
                  <c:v>3.5276999999999998</c:v>
                </c:pt>
                <c:pt idx="86">
                  <c:v>3.5002999999999997</c:v>
                </c:pt>
                <c:pt idx="87">
                  <c:v>3.3334000000000001</c:v>
                </c:pt>
                <c:pt idx="88">
                  <c:v>3.1860000000000004</c:v>
                </c:pt>
                <c:pt idx="89">
                  <c:v>2.9544999999999999</c:v>
                </c:pt>
                <c:pt idx="110">
                  <c:v>3.3143666666666665</c:v>
                </c:pt>
                <c:pt idx="111">
                  <c:v>3.6</c:v>
                </c:pt>
                <c:pt idx="112">
                  <c:v>3.2377999999999996</c:v>
                </c:pt>
                <c:pt idx="113">
                  <c:v>3.1053000000000002</c:v>
                </c:pt>
              </c:numCache>
            </c:numRef>
          </c:val>
          <c:smooth val="0"/>
        </c:ser>
        <c:ser>
          <c:idx val="0"/>
          <c:order val="2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МБОУ СШ № 135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СШ № 16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12</c:v>
                </c:pt>
                <c:pt idx="28">
                  <c:v>МАОУ СШ № 148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МБОУ СШ № 13</c:v>
                </c:pt>
                <c:pt idx="32">
                  <c:v>МБОУ СШ № 31</c:v>
                </c:pt>
                <c:pt idx="33">
                  <c:v>МБОУ СШ № 47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ОКТЯБРЬСКИЙ РАЙОН</c:v>
                </c:pt>
                <c:pt idx="43">
                  <c:v>МБОУ СШ № 99</c:v>
                </c:pt>
                <c:pt idx="44">
                  <c:v>МБОУ СШ № 21</c:v>
                </c:pt>
                <c:pt idx="45">
                  <c:v>МБОУ СШ № 30</c:v>
                </c:pt>
                <c:pt idx="46">
                  <c:v>МАОУ "КУГ № 1 - Универс"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МБОУ Лицей № 1</c:v>
                </c:pt>
                <c:pt idx="50">
                  <c:v>МБОУ Лицей № 10</c:v>
                </c:pt>
                <c:pt idx="51">
                  <c:v>МБОУ Лицей № 8</c:v>
                </c:pt>
                <c:pt idx="52">
                  <c:v>МБОУ СШ № 133</c:v>
                </c:pt>
                <c:pt idx="53">
                  <c:v>МБОУ СШ № 3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Лицей № 9 "Лидер"</c:v>
                </c:pt>
                <c:pt idx="63">
                  <c:v>МБОУ СШ № 62</c:v>
                </c:pt>
                <c:pt idx="64">
                  <c:v>МАОУ СШ № 23</c:v>
                </c:pt>
                <c:pt idx="65">
                  <c:v>МБОУ СШ № 45</c:v>
                </c:pt>
                <c:pt idx="66">
                  <c:v>МАОУ Гимназия № 14</c:v>
                </c:pt>
                <c:pt idx="67">
                  <c:v>МАОУ СШ № 137</c:v>
                </c:pt>
                <c:pt idx="68">
                  <c:v>МБОУ СШ № 17</c:v>
                </c:pt>
                <c:pt idx="69">
                  <c:v>МБОУ СШ № 25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СОВЕТСКИЙ РАЙОН</c:v>
                </c:pt>
                <c:pt idx="79">
                  <c:v>МАОУ СШ № 157</c:v>
                </c:pt>
                <c:pt idx="80">
                  <c:v>МАОУ СШ № 152</c:v>
                </c:pt>
                <c:pt idx="81">
                  <c:v>МАОУ СШ № 143</c:v>
                </c:pt>
                <c:pt idx="82">
                  <c:v>МБОУ СШ № 69</c:v>
                </c:pt>
                <c:pt idx="83">
                  <c:v>МБОУ СШ № 108</c:v>
                </c:pt>
                <c:pt idx="84">
                  <c:v>МАОУ СШ № 151</c:v>
                </c:pt>
                <c:pt idx="85">
                  <c:v>МБОУ СШ № 1</c:v>
                </c:pt>
                <c:pt idx="86">
                  <c:v>МБОУ СШ № 5</c:v>
                </c:pt>
                <c:pt idx="87">
                  <c:v>МБОУ СШ № 85</c:v>
                </c:pt>
                <c:pt idx="88">
                  <c:v>МАОУ СШ № 149</c:v>
                </c:pt>
                <c:pt idx="89">
                  <c:v>МБОУ СШ № 98</c:v>
                </c:pt>
                <c:pt idx="90">
                  <c:v>МАОУ СШ № 145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МБОУ СШ № 144</c:v>
                </c:pt>
                <c:pt idx="100">
                  <c:v>МБОУ СШ № 147</c:v>
                </c:pt>
                <c:pt idx="101">
                  <c:v>МБОУ СШ № 18</c:v>
                </c:pt>
                <c:pt idx="102">
                  <c:v>МБОУ СШ № 2</c:v>
                </c:pt>
                <c:pt idx="103">
                  <c:v>МБОУ СШ № 22</c:v>
                </c:pt>
                <c:pt idx="104">
                  <c:v>МБОУ СШ № 24</c:v>
                </c:pt>
                <c:pt idx="105">
                  <c:v>МБОУ СШ № 56</c:v>
                </c:pt>
                <c:pt idx="106">
                  <c:v>МБОУ СШ № 66</c:v>
                </c:pt>
                <c:pt idx="107">
                  <c:v>МБОУ СШ № 7</c:v>
                </c:pt>
                <c:pt idx="108">
                  <c:v>МБОУ СШ № 70</c:v>
                </c:pt>
                <c:pt idx="109">
                  <c:v>МБОУ СШ № 91</c:v>
                </c:pt>
                <c:pt idx="110">
                  <c:v>ЦЕНТРАЛЬНЫЙ РАЙОН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51</c:v>
                </c:pt>
                <c:pt idx="114">
                  <c:v>МАОУ Гимназия № 2</c:v>
                </c:pt>
                <c:pt idx="115">
                  <c:v>МБОУ Гимназия  № 16</c:v>
                </c:pt>
                <c:pt idx="116">
                  <c:v>МБОУ Гимназия № 12 "М и Т"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4</c:v>
                </c:pt>
              </c:strCache>
            </c:strRef>
          </c:cat>
          <c:val>
            <c:numRef>
              <c:f>'История-9 диаграмма'!$I$5:$I$126</c:f>
              <c:numCache>
                <c:formatCode>Основной</c:formatCode>
                <c:ptCount val="122"/>
                <c:pt idx="0">
                  <c:v>3.91</c:v>
                </c:pt>
                <c:pt idx="1">
                  <c:v>3.91</c:v>
                </c:pt>
                <c:pt idx="2">
                  <c:v>3.91</c:v>
                </c:pt>
                <c:pt idx="3">
                  <c:v>3.91</c:v>
                </c:pt>
                <c:pt idx="4">
                  <c:v>3.91</c:v>
                </c:pt>
                <c:pt idx="5">
                  <c:v>3.91</c:v>
                </c:pt>
                <c:pt idx="6">
                  <c:v>3.91</c:v>
                </c:pt>
                <c:pt idx="7">
                  <c:v>3.91</c:v>
                </c:pt>
                <c:pt idx="8">
                  <c:v>3.91</c:v>
                </c:pt>
                <c:pt idx="9">
                  <c:v>3.91</c:v>
                </c:pt>
                <c:pt idx="10">
                  <c:v>3.91</c:v>
                </c:pt>
                <c:pt idx="11">
                  <c:v>3.91</c:v>
                </c:pt>
                <c:pt idx="12">
                  <c:v>3.91</c:v>
                </c:pt>
                <c:pt idx="13">
                  <c:v>3.91</c:v>
                </c:pt>
                <c:pt idx="14">
                  <c:v>3.91</c:v>
                </c:pt>
                <c:pt idx="15">
                  <c:v>3.91</c:v>
                </c:pt>
                <c:pt idx="16">
                  <c:v>3.91</c:v>
                </c:pt>
                <c:pt idx="17">
                  <c:v>3.91</c:v>
                </c:pt>
                <c:pt idx="18">
                  <c:v>3.91</c:v>
                </c:pt>
                <c:pt idx="19">
                  <c:v>3.91</c:v>
                </c:pt>
                <c:pt idx="20">
                  <c:v>3.91</c:v>
                </c:pt>
                <c:pt idx="21">
                  <c:v>3.91</c:v>
                </c:pt>
                <c:pt idx="22">
                  <c:v>3.91</c:v>
                </c:pt>
                <c:pt idx="23">
                  <c:v>3.91</c:v>
                </c:pt>
                <c:pt idx="24">
                  <c:v>3.91</c:v>
                </c:pt>
                <c:pt idx="25">
                  <c:v>3.91</c:v>
                </c:pt>
                <c:pt idx="26">
                  <c:v>3.91</c:v>
                </c:pt>
                <c:pt idx="27">
                  <c:v>3.91</c:v>
                </c:pt>
                <c:pt idx="28">
                  <c:v>3.91</c:v>
                </c:pt>
                <c:pt idx="29">
                  <c:v>3.91</c:v>
                </c:pt>
                <c:pt idx="30">
                  <c:v>3.91</c:v>
                </c:pt>
                <c:pt idx="31">
                  <c:v>3.91</c:v>
                </c:pt>
                <c:pt idx="32">
                  <c:v>3.91</c:v>
                </c:pt>
                <c:pt idx="33">
                  <c:v>3.91</c:v>
                </c:pt>
                <c:pt idx="34">
                  <c:v>3.91</c:v>
                </c:pt>
                <c:pt idx="35">
                  <c:v>3.91</c:v>
                </c:pt>
                <c:pt idx="36">
                  <c:v>3.91</c:v>
                </c:pt>
                <c:pt idx="37">
                  <c:v>3.91</c:v>
                </c:pt>
                <c:pt idx="38">
                  <c:v>3.91</c:v>
                </c:pt>
                <c:pt idx="39">
                  <c:v>3.91</c:v>
                </c:pt>
                <c:pt idx="40">
                  <c:v>3.91</c:v>
                </c:pt>
                <c:pt idx="41">
                  <c:v>3.91</c:v>
                </c:pt>
                <c:pt idx="42">
                  <c:v>3.91</c:v>
                </c:pt>
                <c:pt idx="43">
                  <c:v>3.91</c:v>
                </c:pt>
                <c:pt idx="44">
                  <c:v>3.91</c:v>
                </c:pt>
                <c:pt idx="45">
                  <c:v>3.91</c:v>
                </c:pt>
                <c:pt idx="46">
                  <c:v>3.91</c:v>
                </c:pt>
                <c:pt idx="47">
                  <c:v>3.91</c:v>
                </c:pt>
                <c:pt idx="48">
                  <c:v>3.91</c:v>
                </c:pt>
                <c:pt idx="49">
                  <c:v>3.91</c:v>
                </c:pt>
                <c:pt idx="50">
                  <c:v>3.91</c:v>
                </c:pt>
                <c:pt idx="51">
                  <c:v>3.91</c:v>
                </c:pt>
                <c:pt idx="52">
                  <c:v>3.91</c:v>
                </c:pt>
                <c:pt idx="53">
                  <c:v>3.91</c:v>
                </c:pt>
                <c:pt idx="54">
                  <c:v>3.91</c:v>
                </c:pt>
                <c:pt idx="55">
                  <c:v>3.91</c:v>
                </c:pt>
                <c:pt idx="56">
                  <c:v>3.91</c:v>
                </c:pt>
                <c:pt idx="57">
                  <c:v>3.91</c:v>
                </c:pt>
                <c:pt idx="58">
                  <c:v>3.91</c:v>
                </c:pt>
                <c:pt idx="59">
                  <c:v>3.91</c:v>
                </c:pt>
                <c:pt idx="60">
                  <c:v>3.91</c:v>
                </c:pt>
                <c:pt idx="61">
                  <c:v>3.91</c:v>
                </c:pt>
                <c:pt idx="62">
                  <c:v>3.91</c:v>
                </c:pt>
                <c:pt idx="63">
                  <c:v>3.91</c:v>
                </c:pt>
                <c:pt idx="64">
                  <c:v>3.91</c:v>
                </c:pt>
                <c:pt idx="65">
                  <c:v>3.91</c:v>
                </c:pt>
                <c:pt idx="66">
                  <c:v>3.91</c:v>
                </c:pt>
                <c:pt idx="67">
                  <c:v>3.91</c:v>
                </c:pt>
                <c:pt idx="68">
                  <c:v>3.91</c:v>
                </c:pt>
                <c:pt idx="69">
                  <c:v>3.91</c:v>
                </c:pt>
                <c:pt idx="70">
                  <c:v>3.91</c:v>
                </c:pt>
                <c:pt idx="71">
                  <c:v>3.91</c:v>
                </c:pt>
                <c:pt idx="72">
                  <c:v>3.91</c:v>
                </c:pt>
                <c:pt idx="73">
                  <c:v>3.91</c:v>
                </c:pt>
                <c:pt idx="74">
                  <c:v>3.91</c:v>
                </c:pt>
                <c:pt idx="75">
                  <c:v>3.91</c:v>
                </c:pt>
                <c:pt idx="76">
                  <c:v>3.91</c:v>
                </c:pt>
                <c:pt idx="77">
                  <c:v>3.91</c:v>
                </c:pt>
                <c:pt idx="78">
                  <c:v>3.91</c:v>
                </c:pt>
                <c:pt idx="79">
                  <c:v>3.91</c:v>
                </c:pt>
                <c:pt idx="80">
                  <c:v>3.91</c:v>
                </c:pt>
                <c:pt idx="81">
                  <c:v>3.91</c:v>
                </c:pt>
                <c:pt idx="82">
                  <c:v>3.91</c:v>
                </c:pt>
                <c:pt idx="83">
                  <c:v>3.91</c:v>
                </c:pt>
                <c:pt idx="84">
                  <c:v>3.91</c:v>
                </c:pt>
                <c:pt idx="85">
                  <c:v>3.91</c:v>
                </c:pt>
                <c:pt idx="86">
                  <c:v>3.91</c:v>
                </c:pt>
                <c:pt idx="87">
                  <c:v>3.91</c:v>
                </c:pt>
                <c:pt idx="88">
                  <c:v>3.91</c:v>
                </c:pt>
                <c:pt idx="89">
                  <c:v>3.91</c:v>
                </c:pt>
                <c:pt idx="90">
                  <c:v>3.91</c:v>
                </c:pt>
                <c:pt idx="91">
                  <c:v>3.91</c:v>
                </c:pt>
                <c:pt idx="92">
                  <c:v>3.91</c:v>
                </c:pt>
                <c:pt idx="93">
                  <c:v>3.91</c:v>
                </c:pt>
                <c:pt idx="94">
                  <c:v>3.91</c:v>
                </c:pt>
                <c:pt idx="95">
                  <c:v>3.91</c:v>
                </c:pt>
                <c:pt idx="96">
                  <c:v>3.91</c:v>
                </c:pt>
                <c:pt idx="97">
                  <c:v>3.91</c:v>
                </c:pt>
                <c:pt idx="98">
                  <c:v>3.91</c:v>
                </c:pt>
                <c:pt idx="99">
                  <c:v>3.91</c:v>
                </c:pt>
                <c:pt idx="100">
                  <c:v>3.91</c:v>
                </c:pt>
                <c:pt idx="101">
                  <c:v>3.91</c:v>
                </c:pt>
                <c:pt idx="102">
                  <c:v>3.91</c:v>
                </c:pt>
                <c:pt idx="103">
                  <c:v>3.91</c:v>
                </c:pt>
                <c:pt idx="104">
                  <c:v>3.91</c:v>
                </c:pt>
                <c:pt idx="105">
                  <c:v>3.91</c:v>
                </c:pt>
                <c:pt idx="106">
                  <c:v>3.91</c:v>
                </c:pt>
                <c:pt idx="107">
                  <c:v>3.91</c:v>
                </c:pt>
                <c:pt idx="108">
                  <c:v>3.91</c:v>
                </c:pt>
                <c:pt idx="109">
                  <c:v>3.91</c:v>
                </c:pt>
                <c:pt idx="110">
                  <c:v>3.91</c:v>
                </c:pt>
                <c:pt idx="111">
                  <c:v>3.91</c:v>
                </c:pt>
                <c:pt idx="112">
                  <c:v>3.91</c:v>
                </c:pt>
                <c:pt idx="113">
                  <c:v>3.91</c:v>
                </c:pt>
                <c:pt idx="114">
                  <c:v>3.91</c:v>
                </c:pt>
                <c:pt idx="115">
                  <c:v>3.91</c:v>
                </c:pt>
                <c:pt idx="116">
                  <c:v>3.91</c:v>
                </c:pt>
                <c:pt idx="117">
                  <c:v>3.91</c:v>
                </c:pt>
                <c:pt idx="118">
                  <c:v>3.91</c:v>
                </c:pt>
                <c:pt idx="119">
                  <c:v>3.91</c:v>
                </c:pt>
                <c:pt idx="120">
                  <c:v>3.91</c:v>
                </c:pt>
                <c:pt idx="121">
                  <c:v>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МБОУ СШ № 135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СШ № 16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12</c:v>
                </c:pt>
                <c:pt idx="28">
                  <c:v>МАОУ СШ № 148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МБОУ СШ № 13</c:v>
                </c:pt>
                <c:pt idx="32">
                  <c:v>МБОУ СШ № 31</c:v>
                </c:pt>
                <c:pt idx="33">
                  <c:v>МБОУ СШ № 47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ОКТЯБРЬСКИЙ РАЙОН</c:v>
                </c:pt>
                <c:pt idx="43">
                  <c:v>МБОУ СШ № 99</c:v>
                </c:pt>
                <c:pt idx="44">
                  <c:v>МБОУ СШ № 21</c:v>
                </c:pt>
                <c:pt idx="45">
                  <c:v>МБОУ СШ № 30</c:v>
                </c:pt>
                <c:pt idx="46">
                  <c:v>МАОУ "КУГ № 1 - Универс"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МБОУ Лицей № 1</c:v>
                </c:pt>
                <c:pt idx="50">
                  <c:v>МБОУ Лицей № 10</c:v>
                </c:pt>
                <c:pt idx="51">
                  <c:v>МБОУ Лицей № 8</c:v>
                </c:pt>
                <c:pt idx="52">
                  <c:v>МБОУ СШ № 133</c:v>
                </c:pt>
                <c:pt idx="53">
                  <c:v>МБОУ СШ № 3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Лицей № 9 "Лидер"</c:v>
                </c:pt>
                <c:pt idx="63">
                  <c:v>МБОУ СШ № 62</c:v>
                </c:pt>
                <c:pt idx="64">
                  <c:v>МАОУ СШ № 23</c:v>
                </c:pt>
                <c:pt idx="65">
                  <c:v>МБОУ СШ № 45</c:v>
                </c:pt>
                <c:pt idx="66">
                  <c:v>МАОУ Гимназия № 14</c:v>
                </c:pt>
                <c:pt idx="67">
                  <c:v>МАОУ СШ № 137</c:v>
                </c:pt>
                <c:pt idx="68">
                  <c:v>МБОУ СШ № 17</c:v>
                </c:pt>
                <c:pt idx="69">
                  <c:v>МБОУ СШ № 25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СОВЕТСКИЙ РАЙОН</c:v>
                </c:pt>
                <c:pt idx="79">
                  <c:v>МАОУ СШ № 157</c:v>
                </c:pt>
                <c:pt idx="80">
                  <c:v>МАОУ СШ № 152</c:v>
                </c:pt>
                <c:pt idx="81">
                  <c:v>МАОУ СШ № 143</c:v>
                </c:pt>
                <c:pt idx="82">
                  <c:v>МБОУ СШ № 69</c:v>
                </c:pt>
                <c:pt idx="83">
                  <c:v>МБОУ СШ № 108</c:v>
                </c:pt>
                <c:pt idx="84">
                  <c:v>МАОУ СШ № 151</c:v>
                </c:pt>
                <c:pt idx="85">
                  <c:v>МБОУ СШ № 1</c:v>
                </c:pt>
                <c:pt idx="86">
                  <c:v>МБОУ СШ № 5</c:v>
                </c:pt>
                <c:pt idx="87">
                  <c:v>МБОУ СШ № 85</c:v>
                </c:pt>
                <c:pt idx="88">
                  <c:v>МАОУ СШ № 149</c:v>
                </c:pt>
                <c:pt idx="89">
                  <c:v>МБОУ СШ № 98</c:v>
                </c:pt>
                <c:pt idx="90">
                  <c:v>МАОУ СШ № 145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МБОУ СШ № 144</c:v>
                </c:pt>
                <c:pt idx="100">
                  <c:v>МБОУ СШ № 147</c:v>
                </c:pt>
                <c:pt idx="101">
                  <c:v>МБОУ СШ № 18</c:v>
                </c:pt>
                <c:pt idx="102">
                  <c:v>МБОУ СШ № 2</c:v>
                </c:pt>
                <c:pt idx="103">
                  <c:v>МБОУ СШ № 22</c:v>
                </c:pt>
                <c:pt idx="104">
                  <c:v>МБОУ СШ № 24</c:v>
                </c:pt>
                <c:pt idx="105">
                  <c:v>МБОУ СШ № 56</c:v>
                </c:pt>
                <c:pt idx="106">
                  <c:v>МБОУ СШ № 66</c:v>
                </c:pt>
                <c:pt idx="107">
                  <c:v>МБОУ СШ № 7</c:v>
                </c:pt>
                <c:pt idx="108">
                  <c:v>МБОУ СШ № 70</c:v>
                </c:pt>
                <c:pt idx="109">
                  <c:v>МБОУ СШ № 91</c:v>
                </c:pt>
                <c:pt idx="110">
                  <c:v>ЦЕНТРАЛЬНЫЙ РАЙОН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51</c:v>
                </c:pt>
                <c:pt idx="114">
                  <c:v>МАОУ Гимназия № 2</c:v>
                </c:pt>
                <c:pt idx="115">
                  <c:v>МБОУ Гимназия  № 16</c:v>
                </c:pt>
                <c:pt idx="116">
                  <c:v>МБОУ Гимназия № 12 "М и Т"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4</c:v>
                </c:pt>
              </c:strCache>
            </c:strRef>
          </c:cat>
          <c:val>
            <c:numRef>
              <c:f>'История-9 диаграмма'!$H$5:$H$126</c:f>
              <c:numCache>
                <c:formatCode>0,00</c:formatCode>
                <c:ptCount val="122"/>
                <c:pt idx="0">
                  <c:v>3.75</c:v>
                </c:pt>
                <c:pt idx="1">
                  <c:v>3.9042857142857139</c:v>
                </c:pt>
                <c:pt idx="2">
                  <c:v>3.8</c:v>
                </c:pt>
                <c:pt idx="3">
                  <c:v>3.33</c:v>
                </c:pt>
                <c:pt idx="4">
                  <c:v>4</c:v>
                </c:pt>
                <c:pt idx="5">
                  <c:v>4</c:v>
                </c:pt>
                <c:pt idx="6">
                  <c:v>4.2</c:v>
                </c:pt>
                <c:pt idx="7">
                  <c:v>4</c:v>
                </c:pt>
                <c:pt idx="8">
                  <c:v>4</c:v>
                </c:pt>
                <c:pt idx="10">
                  <c:v>3.8130000000000002</c:v>
                </c:pt>
                <c:pt idx="11">
                  <c:v>3</c:v>
                </c:pt>
                <c:pt idx="12">
                  <c:v>3.5</c:v>
                </c:pt>
                <c:pt idx="13">
                  <c:v>4.5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3.8</c:v>
                </c:pt>
                <c:pt idx="19">
                  <c:v>3.33</c:v>
                </c:pt>
                <c:pt idx="20">
                  <c:v>3</c:v>
                </c:pt>
                <c:pt idx="23">
                  <c:v>3.918333333333333</c:v>
                </c:pt>
                <c:pt idx="24">
                  <c:v>4</c:v>
                </c:pt>
                <c:pt idx="25">
                  <c:v>5</c:v>
                </c:pt>
                <c:pt idx="26">
                  <c:v>3.88</c:v>
                </c:pt>
                <c:pt idx="27">
                  <c:v>3.78</c:v>
                </c:pt>
                <c:pt idx="28">
                  <c:v>4</c:v>
                </c:pt>
                <c:pt idx="29">
                  <c:v>3.75</c:v>
                </c:pt>
                <c:pt idx="35">
                  <c:v>3.5</c:v>
                </c:pt>
                <c:pt idx="36" formatCode="Основной">
                  <c:v>3.86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 formatCode="Основной">
                  <c:v>3.25</c:v>
                </c:pt>
                <c:pt idx="42">
                  <c:v>4.1149999999999993</c:v>
                </c:pt>
                <c:pt idx="43">
                  <c:v>4.5</c:v>
                </c:pt>
                <c:pt idx="46">
                  <c:v>4.13</c:v>
                </c:pt>
                <c:pt idx="47">
                  <c:v>4</c:v>
                </c:pt>
                <c:pt idx="48">
                  <c:v>4.67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3.75</c:v>
                </c:pt>
                <c:pt idx="53">
                  <c:v>3.5</c:v>
                </c:pt>
                <c:pt idx="54">
                  <c:v>4.33</c:v>
                </c:pt>
                <c:pt idx="55">
                  <c:v>4</c:v>
                </c:pt>
                <c:pt idx="57" formatCode="Основной">
                  <c:v>3.83</c:v>
                </c:pt>
                <c:pt idx="59">
                  <c:v>4.4000000000000004</c:v>
                </c:pt>
                <c:pt idx="60">
                  <c:v>4.5</c:v>
                </c:pt>
                <c:pt idx="61">
                  <c:v>3.9175000000000004</c:v>
                </c:pt>
                <c:pt idx="62">
                  <c:v>4</c:v>
                </c:pt>
                <c:pt idx="64">
                  <c:v>4.25</c:v>
                </c:pt>
                <c:pt idx="65">
                  <c:v>3.67</c:v>
                </c:pt>
                <c:pt idx="66">
                  <c:v>4</c:v>
                </c:pt>
                <c:pt idx="67">
                  <c:v>4.67</c:v>
                </c:pt>
                <c:pt idx="68">
                  <c:v>5</c:v>
                </c:pt>
                <c:pt idx="70">
                  <c:v>4</c:v>
                </c:pt>
                <c:pt idx="71">
                  <c:v>3.75</c:v>
                </c:pt>
                <c:pt idx="72">
                  <c:v>3.67</c:v>
                </c:pt>
                <c:pt idx="73">
                  <c:v>4</c:v>
                </c:pt>
                <c:pt idx="74" formatCode="Основной">
                  <c:v>3</c:v>
                </c:pt>
                <c:pt idx="76" formatCode="Основной">
                  <c:v>3</c:v>
                </c:pt>
                <c:pt idx="78">
                  <c:v>3.9159999999999995</c:v>
                </c:pt>
                <c:pt idx="80">
                  <c:v>3.57</c:v>
                </c:pt>
                <c:pt idx="81">
                  <c:v>3.3</c:v>
                </c:pt>
                <c:pt idx="82">
                  <c:v>3.14</c:v>
                </c:pt>
                <c:pt idx="83">
                  <c:v>3.75</c:v>
                </c:pt>
                <c:pt idx="84">
                  <c:v>4</c:v>
                </c:pt>
                <c:pt idx="85">
                  <c:v>4.33</c:v>
                </c:pt>
                <c:pt idx="86">
                  <c:v>4.33</c:v>
                </c:pt>
                <c:pt idx="87">
                  <c:v>3</c:v>
                </c:pt>
                <c:pt idx="88">
                  <c:v>4</c:v>
                </c:pt>
                <c:pt idx="89">
                  <c:v>4.5</c:v>
                </c:pt>
                <c:pt idx="90">
                  <c:v>4</c:v>
                </c:pt>
                <c:pt idx="91">
                  <c:v>4.1900000000000004</c:v>
                </c:pt>
                <c:pt idx="92">
                  <c:v>4.2</c:v>
                </c:pt>
                <c:pt idx="94">
                  <c:v>3</c:v>
                </c:pt>
                <c:pt idx="95">
                  <c:v>3.6</c:v>
                </c:pt>
                <c:pt idx="96">
                  <c:v>4.33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1">
                  <c:v>4</c:v>
                </c:pt>
                <c:pt idx="103">
                  <c:v>4</c:v>
                </c:pt>
                <c:pt idx="104" formatCode="Основной">
                  <c:v>4.1100000000000003</c:v>
                </c:pt>
                <c:pt idx="105">
                  <c:v>4.5</c:v>
                </c:pt>
                <c:pt idx="107">
                  <c:v>4.25</c:v>
                </c:pt>
                <c:pt idx="109">
                  <c:v>3.8</c:v>
                </c:pt>
                <c:pt idx="110">
                  <c:v>3.6471428571428572</c:v>
                </c:pt>
                <c:pt idx="111">
                  <c:v>3.2</c:v>
                </c:pt>
                <c:pt idx="114">
                  <c:v>4</c:v>
                </c:pt>
                <c:pt idx="115">
                  <c:v>4.2</c:v>
                </c:pt>
                <c:pt idx="117">
                  <c:v>4.25</c:v>
                </c:pt>
                <c:pt idx="118" formatCode="Основной">
                  <c:v>4.38</c:v>
                </c:pt>
                <c:pt idx="120">
                  <c:v>3</c:v>
                </c:pt>
                <c:pt idx="121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4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МБОУ СШ № 135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СШ № 16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12</c:v>
                </c:pt>
                <c:pt idx="28">
                  <c:v>МАОУ СШ № 148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МБОУ СШ № 13</c:v>
                </c:pt>
                <c:pt idx="32">
                  <c:v>МБОУ СШ № 31</c:v>
                </c:pt>
                <c:pt idx="33">
                  <c:v>МБОУ СШ № 47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ОКТЯБРЬСКИЙ РАЙОН</c:v>
                </c:pt>
                <c:pt idx="43">
                  <c:v>МБОУ СШ № 99</c:v>
                </c:pt>
                <c:pt idx="44">
                  <c:v>МБОУ СШ № 21</c:v>
                </c:pt>
                <c:pt idx="45">
                  <c:v>МБОУ СШ № 30</c:v>
                </c:pt>
                <c:pt idx="46">
                  <c:v>МАОУ "КУГ № 1 - Универс"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МБОУ Лицей № 1</c:v>
                </c:pt>
                <c:pt idx="50">
                  <c:v>МБОУ Лицей № 10</c:v>
                </c:pt>
                <c:pt idx="51">
                  <c:v>МБОУ Лицей № 8</c:v>
                </c:pt>
                <c:pt idx="52">
                  <c:v>МБОУ СШ № 133</c:v>
                </c:pt>
                <c:pt idx="53">
                  <c:v>МБОУ СШ № 3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Лицей № 9 "Лидер"</c:v>
                </c:pt>
                <c:pt idx="63">
                  <c:v>МБОУ СШ № 62</c:v>
                </c:pt>
                <c:pt idx="64">
                  <c:v>МАОУ СШ № 23</c:v>
                </c:pt>
                <c:pt idx="65">
                  <c:v>МБОУ СШ № 45</c:v>
                </c:pt>
                <c:pt idx="66">
                  <c:v>МАОУ Гимназия № 14</c:v>
                </c:pt>
                <c:pt idx="67">
                  <c:v>МАОУ СШ № 137</c:v>
                </c:pt>
                <c:pt idx="68">
                  <c:v>МБОУ СШ № 17</c:v>
                </c:pt>
                <c:pt idx="69">
                  <c:v>МБОУ СШ № 25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СОВЕТСКИЙ РАЙОН</c:v>
                </c:pt>
                <c:pt idx="79">
                  <c:v>МАОУ СШ № 157</c:v>
                </c:pt>
                <c:pt idx="80">
                  <c:v>МАОУ СШ № 152</c:v>
                </c:pt>
                <c:pt idx="81">
                  <c:v>МАОУ СШ № 143</c:v>
                </c:pt>
                <c:pt idx="82">
                  <c:v>МБОУ СШ № 69</c:v>
                </c:pt>
                <c:pt idx="83">
                  <c:v>МБОУ СШ № 108</c:v>
                </c:pt>
                <c:pt idx="84">
                  <c:v>МАОУ СШ № 151</c:v>
                </c:pt>
                <c:pt idx="85">
                  <c:v>МБОУ СШ № 1</c:v>
                </c:pt>
                <c:pt idx="86">
                  <c:v>МБОУ СШ № 5</c:v>
                </c:pt>
                <c:pt idx="87">
                  <c:v>МБОУ СШ № 85</c:v>
                </c:pt>
                <c:pt idx="88">
                  <c:v>МАОУ СШ № 149</c:v>
                </c:pt>
                <c:pt idx="89">
                  <c:v>МБОУ СШ № 98</c:v>
                </c:pt>
                <c:pt idx="90">
                  <c:v>МАОУ СШ № 145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МБОУ СШ № 144</c:v>
                </c:pt>
                <c:pt idx="100">
                  <c:v>МБОУ СШ № 147</c:v>
                </c:pt>
                <c:pt idx="101">
                  <c:v>МБОУ СШ № 18</c:v>
                </c:pt>
                <c:pt idx="102">
                  <c:v>МБОУ СШ № 2</c:v>
                </c:pt>
                <c:pt idx="103">
                  <c:v>МБОУ СШ № 22</c:v>
                </c:pt>
                <c:pt idx="104">
                  <c:v>МБОУ СШ № 24</c:v>
                </c:pt>
                <c:pt idx="105">
                  <c:v>МБОУ СШ № 56</c:v>
                </c:pt>
                <c:pt idx="106">
                  <c:v>МБОУ СШ № 66</c:v>
                </c:pt>
                <c:pt idx="107">
                  <c:v>МБОУ СШ № 7</c:v>
                </c:pt>
                <c:pt idx="108">
                  <c:v>МБОУ СШ № 70</c:v>
                </c:pt>
                <c:pt idx="109">
                  <c:v>МБОУ СШ № 91</c:v>
                </c:pt>
                <c:pt idx="110">
                  <c:v>ЦЕНТРАЛЬНЫЙ РАЙОН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51</c:v>
                </c:pt>
                <c:pt idx="114">
                  <c:v>МАОУ Гимназия № 2</c:v>
                </c:pt>
                <c:pt idx="115">
                  <c:v>МБОУ Гимназия  № 16</c:v>
                </c:pt>
                <c:pt idx="116">
                  <c:v>МБОУ Гимназия № 12 "М и Т"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4</c:v>
                </c:pt>
              </c:strCache>
            </c:strRef>
          </c:cat>
          <c:val>
            <c:numRef>
              <c:f>'История-9 диаграмма'!$M$5:$M$126</c:f>
              <c:numCache>
                <c:formatCode>Основной</c:formatCode>
                <c:ptCount val="122"/>
                <c:pt idx="0">
                  <c:v>3.54</c:v>
                </c:pt>
                <c:pt idx="1">
                  <c:v>3.54</c:v>
                </c:pt>
                <c:pt idx="2">
                  <c:v>3.54</c:v>
                </c:pt>
                <c:pt idx="3">
                  <c:v>3.54</c:v>
                </c:pt>
                <c:pt idx="4">
                  <c:v>3.54</c:v>
                </c:pt>
                <c:pt idx="5">
                  <c:v>3.54</c:v>
                </c:pt>
                <c:pt idx="6">
                  <c:v>3.54</c:v>
                </c:pt>
                <c:pt idx="7">
                  <c:v>3.54</c:v>
                </c:pt>
                <c:pt idx="8">
                  <c:v>3.54</c:v>
                </c:pt>
                <c:pt idx="9">
                  <c:v>3.54</c:v>
                </c:pt>
                <c:pt idx="10">
                  <c:v>3.54</c:v>
                </c:pt>
                <c:pt idx="11">
                  <c:v>3.54</c:v>
                </c:pt>
                <c:pt idx="12">
                  <c:v>3.54</c:v>
                </c:pt>
                <c:pt idx="13">
                  <c:v>3.54</c:v>
                </c:pt>
                <c:pt idx="14">
                  <c:v>3.54</c:v>
                </c:pt>
                <c:pt idx="15">
                  <c:v>3.54</c:v>
                </c:pt>
                <c:pt idx="16">
                  <c:v>3.54</c:v>
                </c:pt>
                <c:pt idx="17">
                  <c:v>3.54</c:v>
                </c:pt>
                <c:pt idx="18">
                  <c:v>3.54</c:v>
                </c:pt>
                <c:pt idx="19">
                  <c:v>3.54</c:v>
                </c:pt>
                <c:pt idx="20">
                  <c:v>3.54</c:v>
                </c:pt>
                <c:pt idx="21">
                  <c:v>3.54</c:v>
                </c:pt>
                <c:pt idx="22">
                  <c:v>3.54</c:v>
                </c:pt>
                <c:pt idx="23">
                  <c:v>3.54</c:v>
                </c:pt>
                <c:pt idx="24">
                  <c:v>3.54</c:v>
                </c:pt>
                <c:pt idx="25">
                  <c:v>3.54</c:v>
                </c:pt>
                <c:pt idx="26">
                  <c:v>3.54</c:v>
                </c:pt>
                <c:pt idx="27">
                  <c:v>3.54</c:v>
                </c:pt>
                <c:pt idx="28">
                  <c:v>3.54</c:v>
                </c:pt>
                <c:pt idx="29">
                  <c:v>3.54</c:v>
                </c:pt>
                <c:pt idx="30">
                  <c:v>3.54</c:v>
                </c:pt>
                <c:pt idx="31">
                  <c:v>3.54</c:v>
                </c:pt>
                <c:pt idx="32">
                  <c:v>3.54</c:v>
                </c:pt>
                <c:pt idx="33">
                  <c:v>3.54</c:v>
                </c:pt>
                <c:pt idx="34">
                  <c:v>3.54</c:v>
                </c:pt>
                <c:pt idx="35">
                  <c:v>3.54</c:v>
                </c:pt>
                <c:pt idx="36">
                  <c:v>3.54</c:v>
                </c:pt>
                <c:pt idx="37">
                  <c:v>3.54</c:v>
                </c:pt>
                <c:pt idx="38">
                  <c:v>3.54</c:v>
                </c:pt>
                <c:pt idx="39">
                  <c:v>3.54</c:v>
                </c:pt>
                <c:pt idx="40">
                  <c:v>3.54</c:v>
                </c:pt>
                <c:pt idx="41">
                  <c:v>3.54</c:v>
                </c:pt>
                <c:pt idx="42">
                  <c:v>3.54</c:v>
                </c:pt>
                <c:pt idx="43">
                  <c:v>3.54</c:v>
                </c:pt>
                <c:pt idx="44">
                  <c:v>3.54</c:v>
                </c:pt>
                <c:pt idx="45">
                  <c:v>3.54</c:v>
                </c:pt>
                <c:pt idx="46">
                  <c:v>3.54</c:v>
                </c:pt>
                <c:pt idx="47">
                  <c:v>3.54</c:v>
                </c:pt>
                <c:pt idx="48">
                  <c:v>3.54</c:v>
                </c:pt>
                <c:pt idx="49">
                  <c:v>3.54</c:v>
                </c:pt>
                <c:pt idx="50">
                  <c:v>3.54</c:v>
                </c:pt>
                <c:pt idx="51">
                  <c:v>3.54</c:v>
                </c:pt>
                <c:pt idx="52">
                  <c:v>3.54</c:v>
                </c:pt>
                <c:pt idx="53">
                  <c:v>3.54</c:v>
                </c:pt>
                <c:pt idx="54">
                  <c:v>3.54</c:v>
                </c:pt>
                <c:pt idx="55">
                  <c:v>3.54</c:v>
                </c:pt>
                <c:pt idx="56">
                  <c:v>3.54</c:v>
                </c:pt>
                <c:pt idx="57">
                  <c:v>3.54</c:v>
                </c:pt>
                <c:pt idx="58">
                  <c:v>3.54</c:v>
                </c:pt>
                <c:pt idx="59">
                  <c:v>3.54</c:v>
                </c:pt>
                <c:pt idx="60">
                  <c:v>3.54</c:v>
                </c:pt>
                <c:pt idx="61">
                  <c:v>3.54</c:v>
                </c:pt>
                <c:pt idx="62">
                  <c:v>3.54</c:v>
                </c:pt>
                <c:pt idx="63">
                  <c:v>3.54</c:v>
                </c:pt>
                <c:pt idx="64">
                  <c:v>3.54</c:v>
                </c:pt>
                <c:pt idx="65">
                  <c:v>3.54</c:v>
                </c:pt>
                <c:pt idx="66">
                  <c:v>3.54</c:v>
                </c:pt>
                <c:pt idx="67">
                  <c:v>3.54</c:v>
                </c:pt>
                <c:pt idx="68">
                  <c:v>3.54</c:v>
                </c:pt>
                <c:pt idx="69">
                  <c:v>3.54</c:v>
                </c:pt>
                <c:pt idx="70">
                  <c:v>3.54</c:v>
                </c:pt>
                <c:pt idx="71">
                  <c:v>3.54</c:v>
                </c:pt>
                <c:pt idx="72">
                  <c:v>3.54</c:v>
                </c:pt>
                <c:pt idx="73">
                  <c:v>3.54</c:v>
                </c:pt>
                <c:pt idx="74">
                  <c:v>3.54</c:v>
                </c:pt>
                <c:pt idx="75">
                  <c:v>3.54</c:v>
                </c:pt>
                <c:pt idx="76">
                  <c:v>3.54</c:v>
                </c:pt>
                <c:pt idx="77">
                  <c:v>3.54</c:v>
                </c:pt>
                <c:pt idx="78">
                  <c:v>3.54</c:v>
                </c:pt>
                <c:pt idx="79">
                  <c:v>3.54</c:v>
                </c:pt>
                <c:pt idx="80">
                  <c:v>3.54</c:v>
                </c:pt>
                <c:pt idx="81">
                  <c:v>3.54</c:v>
                </c:pt>
                <c:pt idx="82">
                  <c:v>3.54</c:v>
                </c:pt>
                <c:pt idx="83">
                  <c:v>3.54</c:v>
                </c:pt>
                <c:pt idx="84">
                  <c:v>3.54</c:v>
                </c:pt>
                <c:pt idx="85">
                  <c:v>3.54</c:v>
                </c:pt>
                <c:pt idx="86">
                  <c:v>3.54</c:v>
                </c:pt>
                <c:pt idx="87">
                  <c:v>3.54</c:v>
                </c:pt>
                <c:pt idx="88">
                  <c:v>3.54</c:v>
                </c:pt>
                <c:pt idx="89">
                  <c:v>3.54</c:v>
                </c:pt>
                <c:pt idx="90">
                  <c:v>3.54</c:v>
                </c:pt>
                <c:pt idx="91">
                  <c:v>3.54</c:v>
                </c:pt>
                <c:pt idx="92">
                  <c:v>3.54</c:v>
                </c:pt>
                <c:pt idx="93">
                  <c:v>3.54</c:v>
                </c:pt>
                <c:pt idx="94">
                  <c:v>3.54</c:v>
                </c:pt>
                <c:pt idx="95">
                  <c:v>3.54</c:v>
                </c:pt>
                <c:pt idx="96">
                  <c:v>3.54</c:v>
                </c:pt>
                <c:pt idx="97">
                  <c:v>3.54</c:v>
                </c:pt>
                <c:pt idx="98">
                  <c:v>3.54</c:v>
                </c:pt>
                <c:pt idx="99">
                  <c:v>3.54</c:v>
                </c:pt>
                <c:pt idx="100">
                  <c:v>3.54</c:v>
                </c:pt>
                <c:pt idx="101">
                  <c:v>3.54</c:v>
                </c:pt>
                <c:pt idx="102">
                  <c:v>3.54</c:v>
                </c:pt>
                <c:pt idx="103">
                  <c:v>3.54</c:v>
                </c:pt>
                <c:pt idx="104">
                  <c:v>3.54</c:v>
                </c:pt>
                <c:pt idx="105">
                  <c:v>3.54</c:v>
                </c:pt>
                <c:pt idx="106">
                  <c:v>3.54</c:v>
                </c:pt>
                <c:pt idx="107">
                  <c:v>3.54</c:v>
                </c:pt>
                <c:pt idx="108">
                  <c:v>3.54</c:v>
                </c:pt>
                <c:pt idx="109">
                  <c:v>3.54</c:v>
                </c:pt>
                <c:pt idx="110">
                  <c:v>3.54</c:v>
                </c:pt>
                <c:pt idx="111">
                  <c:v>3.54</c:v>
                </c:pt>
                <c:pt idx="112">
                  <c:v>3.54</c:v>
                </c:pt>
                <c:pt idx="113">
                  <c:v>3.54</c:v>
                </c:pt>
                <c:pt idx="114">
                  <c:v>3.54</c:v>
                </c:pt>
                <c:pt idx="115">
                  <c:v>3.54</c:v>
                </c:pt>
                <c:pt idx="116">
                  <c:v>3.54</c:v>
                </c:pt>
                <c:pt idx="117">
                  <c:v>3.54</c:v>
                </c:pt>
                <c:pt idx="118">
                  <c:v>3.54</c:v>
                </c:pt>
                <c:pt idx="119">
                  <c:v>3.54</c:v>
                </c:pt>
                <c:pt idx="120">
                  <c:v>3.54</c:v>
                </c:pt>
                <c:pt idx="121">
                  <c:v>3.54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5"/>
          <c:tx>
            <c:v>2018 ср. балл ОУ</c:v>
          </c:tx>
          <c:spPr>
            <a:ln w="25400" cap="rnd">
              <a:solidFill>
                <a:srgbClr val="FBA803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МБОУ СШ № 135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СШ № 16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12</c:v>
                </c:pt>
                <c:pt idx="28">
                  <c:v>МАОУ СШ № 148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МБОУ СШ № 13</c:v>
                </c:pt>
                <c:pt idx="32">
                  <c:v>МБОУ СШ № 31</c:v>
                </c:pt>
                <c:pt idx="33">
                  <c:v>МБОУ СШ № 47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ОКТЯБРЬСКИЙ РАЙОН</c:v>
                </c:pt>
                <c:pt idx="43">
                  <c:v>МБОУ СШ № 99</c:v>
                </c:pt>
                <c:pt idx="44">
                  <c:v>МБОУ СШ № 21</c:v>
                </c:pt>
                <c:pt idx="45">
                  <c:v>МБОУ СШ № 30</c:v>
                </c:pt>
                <c:pt idx="46">
                  <c:v>МАОУ "КУГ № 1 - Универс"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МБОУ Лицей № 1</c:v>
                </c:pt>
                <c:pt idx="50">
                  <c:v>МБОУ Лицей № 10</c:v>
                </c:pt>
                <c:pt idx="51">
                  <c:v>МБОУ Лицей № 8</c:v>
                </c:pt>
                <c:pt idx="52">
                  <c:v>МБОУ СШ № 133</c:v>
                </c:pt>
                <c:pt idx="53">
                  <c:v>МБОУ СШ № 3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Лицей № 9 "Лидер"</c:v>
                </c:pt>
                <c:pt idx="63">
                  <c:v>МБОУ СШ № 62</c:v>
                </c:pt>
                <c:pt idx="64">
                  <c:v>МАОУ СШ № 23</c:v>
                </c:pt>
                <c:pt idx="65">
                  <c:v>МБОУ СШ № 45</c:v>
                </c:pt>
                <c:pt idx="66">
                  <c:v>МАОУ Гимназия № 14</c:v>
                </c:pt>
                <c:pt idx="67">
                  <c:v>МАОУ СШ № 137</c:v>
                </c:pt>
                <c:pt idx="68">
                  <c:v>МБОУ СШ № 17</c:v>
                </c:pt>
                <c:pt idx="69">
                  <c:v>МБОУ СШ № 25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СОВЕТСКИЙ РАЙОН</c:v>
                </c:pt>
                <c:pt idx="79">
                  <c:v>МАОУ СШ № 157</c:v>
                </c:pt>
                <c:pt idx="80">
                  <c:v>МАОУ СШ № 152</c:v>
                </c:pt>
                <c:pt idx="81">
                  <c:v>МАОУ СШ № 143</c:v>
                </c:pt>
                <c:pt idx="82">
                  <c:v>МБОУ СШ № 69</c:v>
                </c:pt>
                <c:pt idx="83">
                  <c:v>МБОУ СШ № 108</c:v>
                </c:pt>
                <c:pt idx="84">
                  <c:v>МАОУ СШ № 151</c:v>
                </c:pt>
                <c:pt idx="85">
                  <c:v>МБОУ СШ № 1</c:v>
                </c:pt>
                <c:pt idx="86">
                  <c:v>МБОУ СШ № 5</c:v>
                </c:pt>
                <c:pt idx="87">
                  <c:v>МБОУ СШ № 85</c:v>
                </c:pt>
                <c:pt idx="88">
                  <c:v>МАОУ СШ № 149</c:v>
                </c:pt>
                <c:pt idx="89">
                  <c:v>МБОУ СШ № 98</c:v>
                </c:pt>
                <c:pt idx="90">
                  <c:v>МАОУ СШ № 145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МБОУ СШ № 144</c:v>
                </c:pt>
                <c:pt idx="100">
                  <c:v>МБОУ СШ № 147</c:v>
                </c:pt>
                <c:pt idx="101">
                  <c:v>МБОУ СШ № 18</c:v>
                </c:pt>
                <c:pt idx="102">
                  <c:v>МБОУ СШ № 2</c:v>
                </c:pt>
                <c:pt idx="103">
                  <c:v>МБОУ СШ № 22</c:v>
                </c:pt>
                <c:pt idx="104">
                  <c:v>МБОУ СШ № 24</c:v>
                </c:pt>
                <c:pt idx="105">
                  <c:v>МБОУ СШ № 56</c:v>
                </c:pt>
                <c:pt idx="106">
                  <c:v>МБОУ СШ № 66</c:v>
                </c:pt>
                <c:pt idx="107">
                  <c:v>МБОУ СШ № 7</c:v>
                </c:pt>
                <c:pt idx="108">
                  <c:v>МБОУ СШ № 70</c:v>
                </c:pt>
                <c:pt idx="109">
                  <c:v>МБОУ СШ № 91</c:v>
                </c:pt>
                <c:pt idx="110">
                  <c:v>ЦЕНТРАЛЬНЫЙ РАЙОН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51</c:v>
                </c:pt>
                <c:pt idx="114">
                  <c:v>МАОУ Гимназия № 2</c:v>
                </c:pt>
                <c:pt idx="115">
                  <c:v>МБОУ Гимназия  № 16</c:v>
                </c:pt>
                <c:pt idx="116">
                  <c:v>МБОУ Гимназия № 12 "М и Т"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4</c:v>
                </c:pt>
              </c:strCache>
            </c:strRef>
          </c:cat>
          <c:val>
            <c:numRef>
              <c:f>'История-9 диаграмма'!$L$5:$L$126</c:f>
              <c:numCache>
                <c:formatCode>0,00</c:formatCode>
                <c:ptCount val="122"/>
                <c:pt idx="0">
                  <c:v>3</c:v>
                </c:pt>
                <c:pt idx="1">
                  <c:v>3.5475714285714282</c:v>
                </c:pt>
                <c:pt idx="2" formatCode="Основной">
                  <c:v>4</c:v>
                </c:pt>
                <c:pt idx="3">
                  <c:v>3</c:v>
                </c:pt>
                <c:pt idx="4">
                  <c:v>3.5</c:v>
                </c:pt>
                <c:pt idx="5">
                  <c:v>3.5</c:v>
                </c:pt>
                <c:pt idx="7">
                  <c:v>3.5</c:v>
                </c:pt>
                <c:pt idx="8">
                  <c:v>3.3330000000000002</c:v>
                </c:pt>
                <c:pt idx="9">
                  <c:v>4</c:v>
                </c:pt>
                <c:pt idx="10">
                  <c:v>3.4018888888888892</c:v>
                </c:pt>
                <c:pt idx="11">
                  <c:v>3.6669999999999998</c:v>
                </c:pt>
                <c:pt idx="12">
                  <c:v>3.2</c:v>
                </c:pt>
                <c:pt idx="13">
                  <c:v>3.625</c:v>
                </c:pt>
                <c:pt idx="14">
                  <c:v>3.875</c:v>
                </c:pt>
                <c:pt idx="15">
                  <c:v>3.75</c:v>
                </c:pt>
                <c:pt idx="16">
                  <c:v>3.5</c:v>
                </c:pt>
                <c:pt idx="17">
                  <c:v>3</c:v>
                </c:pt>
                <c:pt idx="18">
                  <c:v>3</c:v>
                </c:pt>
                <c:pt idx="20">
                  <c:v>3</c:v>
                </c:pt>
                <c:pt idx="23">
                  <c:v>3.5714999999999995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3.3330000000000002</c:v>
                </c:pt>
                <c:pt idx="28">
                  <c:v>3</c:v>
                </c:pt>
                <c:pt idx="29">
                  <c:v>3.8570000000000002</c:v>
                </c:pt>
                <c:pt idx="30">
                  <c:v>3.4</c:v>
                </c:pt>
                <c:pt idx="37">
                  <c:v>3</c:v>
                </c:pt>
                <c:pt idx="38">
                  <c:v>4</c:v>
                </c:pt>
                <c:pt idx="41">
                  <c:v>3.125</c:v>
                </c:pt>
                <c:pt idx="42">
                  <c:v>3.5407692307692309</c:v>
                </c:pt>
                <c:pt idx="43">
                  <c:v>4</c:v>
                </c:pt>
                <c:pt idx="46">
                  <c:v>3.6669999999999998</c:v>
                </c:pt>
                <c:pt idx="47" formatCode="Основной">
                  <c:v>4.5</c:v>
                </c:pt>
                <c:pt idx="48">
                  <c:v>4.33</c:v>
                </c:pt>
                <c:pt idx="49">
                  <c:v>3.5</c:v>
                </c:pt>
                <c:pt idx="50">
                  <c:v>3</c:v>
                </c:pt>
                <c:pt idx="52">
                  <c:v>4.3330000000000002</c:v>
                </c:pt>
                <c:pt idx="53">
                  <c:v>3</c:v>
                </c:pt>
                <c:pt idx="55">
                  <c:v>3.2</c:v>
                </c:pt>
                <c:pt idx="56">
                  <c:v>3</c:v>
                </c:pt>
                <c:pt idx="57">
                  <c:v>4.5</c:v>
                </c:pt>
                <c:pt idx="58">
                  <c:v>2</c:v>
                </c:pt>
                <c:pt idx="59">
                  <c:v>3</c:v>
                </c:pt>
                <c:pt idx="61">
                  <c:v>3.4782312925170067</c:v>
                </c:pt>
                <c:pt idx="62">
                  <c:v>4</c:v>
                </c:pt>
                <c:pt idx="63">
                  <c:v>3.6666666666666665</c:v>
                </c:pt>
                <c:pt idx="64">
                  <c:v>4</c:v>
                </c:pt>
                <c:pt idx="65">
                  <c:v>3</c:v>
                </c:pt>
                <c:pt idx="66">
                  <c:v>3.4285714285714284</c:v>
                </c:pt>
                <c:pt idx="67">
                  <c:v>3</c:v>
                </c:pt>
                <c:pt idx="68">
                  <c:v>4.5</c:v>
                </c:pt>
                <c:pt idx="70">
                  <c:v>3</c:v>
                </c:pt>
                <c:pt idx="71">
                  <c:v>4</c:v>
                </c:pt>
                <c:pt idx="72">
                  <c:v>3</c:v>
                </c:pt>
                <c:pt idx="73">
                  <c:v>3.6</c:v>
                </c:pt>
                <c:pt idx="74" formatCode="Основной">
                  <c:v>2</c:v>
                </c:pt>
                <c:pt idx="75">
                  <c:v>4</c:v>
                </c:pt>
                <c:pt idx="76">
                  <c:v>3.5</c:v>
                </c:pt>
                <c:pt idx="78">
                  <c:v>3.4462669275169278</c:v>
                </c:pt>
                <c:pt idx="80">
                  <c:v>3.3333333333333335</c:v>
                </c:pt>
                <c:pt idx="81">
                  <c:v>3.5</c:v>
                </c:pt>
                <c:pt idx="82">
                  <c:v>3.6666666666666665</c:v>
                </c:pt>
                <c:pt idx="83">
                  <c:v>3</c:v>
                </c:pt>
                <c:pt idx="84">
                  <c:v>3.2857142857142856</c:v>
                </c:pt>
                <c:pt idx="85">
                  <c:v>3.6666666666666665</c:v>
                </c:pt>
                <c:pt idx="87">
                  <c:v>3</c:v>
                </c:pt>
                <c:pt idx="88">
                  <c:v>3.2307692307692308</c:v>
                </c:pt>
                <c:pt idx="89">
                  <c:v>4</c:v>
                </c:pt>
                <c:pt idx="90">
                  <c:v>3</c:v>
                </c:pt>
                <c:pt idx="91">
                  <c:v>3.6666666666666665</c:v>
                </c:pt>
                <c:pt idx="93">
                  <c:v>3.2</c:v>
                </c:pt>
                <c:pt idx="94">
                  <c:v>3</c:v>
                </c:pt>
                <c:pt idx="96">
                  <c:v>3.5</c:v>
                </c:pt>
                <c:pt idx="97">
                  <c:v>3.25</c:v>
                </c:pt>
                <c:pt idx="98">
                  <c:v>3.5555555555555554</c:v>
                </c:pt>
                <c:pt idx="99">
                  <c:v>3</c:v>
                </c:pt>
                <c:pt idx="101">
                  <c:v>3.75</c:v>
                </c:pt>
                <c:pt idx="103">
                  <c:v>4</c:v>
                </c:pt>
                <c:pt idx="104">
                  <c:v>3.8125</c:v>
                </c:pt>
                <c:pt idx="107">
                  <c:v>3.4</c:v>
                </c:pt>
                <c:pt idx="109">
                  <c:v>4</c:v>
                </c:pt>
                <c:pt idx="110">
                  <c:v>3.49925</c:v>
                </c:pt>
                <c:pt idx="111">
                  <c:v>3.2</c:v>
                </c:pt>
                <c:pt idx="113">
                  <c:v>3</c:v>
                </c:pt>
                <c:pt idx="115">
                  <c:v>3.25</c:v>
                </c:pt>
                <c:pt idx="116">
                  <c:v>4</c:v>
                </c:pt>
                <c:pt idx="117">
                  <c:v>4.33</c:v>
                </c:pt>
                <c:pt idx="118">
                  <c:v>3.714</c:v>
                </c:pt>
                <c:pt idx="119">
                  <c:v>3</c:v>
                </c:pt>
                <c:pt idx="120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6"/>
          <c:tx>
            <c:v>2017 ср. балл по городу</c:v>
          </c:tx>
          <c:spPr>
            <a:ln w="2540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МБОУ СШ № 135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СШ № 16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12</c:v>
                </c:pt>
                <c:pt idx="28">
                  <c:v>МАОУ СШ № 148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МБОУ СШ № 13</c:v>
                </c:pt>
                <c:pt idx="32">
                  <c:v>МБОУ СШ № 31</c:v>
                </c:pt>
                <c:pt idx="33">
                  <c:v>МБОУ СШ № 47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ОКТЯБРЬСКИЙ РАЙОН</c:v>
                </c:pt>
                <c:pt idx="43">
                  <c:v>МБОУ СШ № 99</c:v>
                </c:pt>
                <c:pt idx="44">
                  <c:v>МБОУ СШ № 21</c:v>
                </c:pt>
                <c:pt idx="45">
                  <c:v>МБОУ СШ № 30</c:v>
                </c:pt>
                <c:pt idx="46">
                  <c:v>МАОУ "КУГ № 1 - Универс"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МБОУ Лицей № 1</c:v>
                </c:pt>
                <c:pt idx="50">
                  <c:v>МБОУ Лицей № 10</c:v>
                </c:pt>
                <c:pt idx="51">
                  <c:v>МБОУ Лицей № 8</c:v>
                </c:pt>
                <c:pt idx="52">
                  <c:v>МБОУ СШ № 133</c:v>
                </c:pt>
                <c:pt idx="53">
                  <c:v>МБОУ СШ № 3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Лицей № 9 "Лидер"</c:v>
                </c:pt>
                <c:pt idx="63">
                  <c:v>МБОУ СШ № 62</c:v>
                </c:pt>
                <c:pt idx="64">
                  <c:v>МАОУ СШ № 23</c:v>
                </c:pt>
                <c:pt idx="65">
                  <c:v>МБОУ СШ № 45</c:v>
                </c:pt>
                <c:pt idx="66">
                  <c:v>МАОУ Гимназия № 14</c:v>
                </c:pt>
                <c:pt idx="67">
                  <c:v>МАОУ СШ № 137</c:v>
                </c:pt>
                <c:pt idx="68">
                  <c:v>МБОУ СШ № 17</c:v>
                </c:pt>
                <c:pt idx="69">
                  <c:v>МБОУ СШ № 25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СОВЕТСКИЙ РАЙОН</c:v>
                </c:pt>
                <c:pt idx="79">
                  <c:v>МАОУ СШ № 157</c:v>
                </c:pt>
                <c:pt idx="80">
                  <c:v>МАОУ СШ № 152</c:v>
                </c:pt>
                <c:pt idx="81">
                  <c:v>МАОУ СШ № 143</c:v>
                </c:pt>
                <c:pt idx="82">
                  <c:v>МБОУ СШ № 69</c:v>
                </c:pt>
                <c:pt idx="83">
                  <c:v>МБОУ СШ № 108</c:v>
                </c:pt>
                <c:pt idx="84">
                  <c:v>МАОУ СШ № 151</c:v>
                </c:pt>
                <c:pt idx="85">
                  <c:v>МБОУ СШ № 1</c:v>
                </c:pt>
                <c:pt idx="86">
                  <c:v>МБОУ СШ № 5</c:v>
                </c:pt>
                <c:pt idx="87">
                  <c:v>МБОУ СШ № 85</c:v>
                </c:pt>
                <c:pt idx="88">
                  <c:v>МАОУ СШ № 149</c:v>
                </c:pt>
                <c:pt idx="89">
                  <c:v>МБОУ СШ № 98</c:v>
                </c:pt>
                <c:pt idx="90">
                  <c:v>МАОУ СШ № 145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МБОУ СШ № 144</c:v>
                </c:pt>
                <c:pt idx="100">
                  <c:v>МБОУ СШ № 147</c:v>
                </c:pt>
                <c:pt idx="101">
                  <c:v>МБОУ СШ № 18</c:v>
                </c:pt>
                <c:pt idx="102">
                  <c:v>МБОУ СШ № 2</c:v>
                </c:pt>
                <c:pt idx="103">
                  <c:v>МБОУ СШ № 22</c:v>
                </c:pt>
                <c:pt idx="104">
                  <c:v>МБОУ СШ № 24</c:v>
                </c:pt>
                <c:pt idx="105">
                  <c:v>МБОУ СШ № 56</c:v>
                </c:pt>
                <c:pt idx="106">
                  <c:v>МБОУ СШ № 66</c:v>
                </c:pt>
                <c:pt idx="107">
                  <c:v>МБОУ СШ № 7</c:v>
                </c:pt>
                <c:pt idx="108">
                  <c:v>МБОУ СШ № 70</c:v>
                </c:pt>
                <c:pt idx="109">
                  <c:v>МБОУ СШ № 91</c:v>
                </c:pt>
                <c:pt idx="110">
                  <c:v>ЦЕНТРАЛЬНЫЙ РАЙОН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51</c:v>
                </c:pt>
                <c:pt idx="114">
                  <c:v>МАОУ Гимназия № 2</c:v>
                </c:pt>
                <c:pt idx="115">
                  <c:v>МБОУ Гимназия  № 16</c:v>
                </c:pt>
                <c:pt idx="116">
                  <c:v>МБОУ Гимназия № 12 "М и Т"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4</c:v>
                </c:pt>
              </c:strCache>
            </c:strRef>
          </c:cat>
          <c:val>
            <c:numRef>
              <c:f>'История-9 диаграмма'!$Q$5:$Q$126</c:f>
              <c:numCache>
                <c:formatCode>Основной</c:formatCode>
                <c:ptCount val="122"/>
                <c:pt idx="0" formatCode="0,00">
                  <c:v>3.5</c:v>
                </c:pt>
                <c:pt idx="1">
                  <c:v>3.5</c:v>
                </c:pt>
                <c:pt idx="2" formatCode="0,00">
                  <c:v>3.5</c:v>
                </c:pt>
                <c:pt idx="3" formatCode="0,00">
                  <c:v>3.5</c:v>
                </c:pt>
                <c:pt idx="4" formatCode="0,00">
                  <c:v>3.5</c:v>
                </c:pt>
                <c:pt idx="5" formatCode="0,00">
                  <c:v>3.5</c:v>
                </c:pt>
                <c:pt idx="6" formatCode="0,00">
                  <c:v>3.5</c:v>
                </c:pt>
                <c:pt idx="7" formatCode="0,00">
                  <c:v>3.5</c:v>
                </c:pt>
                <c:pt idx="8" formatCode="0,00">
                  <c:v>3.5</c:v>
                </c:pt>
                <c:pt idx="9" formatCode="0,00">
                  <c:v>3.5</c:v>
                </c:pt>
                <c:pt idx="10" formatCode="0,00">
                  <c:v>3.5</c:v>
                </c:pt>
                <c:pt idx="11" formatCode="0,00">
                  <c:v>3.5</c:v>
                </c:pt>
                <c:pt idx="12" formatCode="0,00">
                  <c:v>3.5</c:v>
                </c:pt>
                <c:pt idx="13" formatCode="0,00">
                  <c:v>3.5</c:v>
                </c:pt>
                <c:pt idx="14" formatCode="0,00">
                  <c:v>3.5</c:v>
                </c:pt>
                <c:pt idx="15" formatCode="0,00">
                  <c:v>3.5</c:v>
                </c:pt>
                <c:pt idx="16" formatCode="0,00">
                  <c:v>3.5</c:v>
                </c:pt>
                <c:pt idx="17" formatCode="0,00">
                  <c:v>3.5</c:v>
                </c:pt>
                <c:pt idx="18" formatCode="0,00">
                  <c:v>3.5</c:v>
                </c:pt>
                <c:pt idx="19" formatCode="0,00">
                  <c:v>3.5</c:v>
                </c:pt>
                <c:pt idx="20" formatCode="0,00">
                  <c:v>3.5</c:v>
                </c:pt>
                <c:pt idx="21" formatCode="0,00">
                  <c:v>3.5</c:v>
                </c:pt>
                <c:pt idx="22" formatCode="0,00">
                  <c:v>3.5</c:v>
                </c:pt>
                <c:pt idx="23" formatCode="0,00">
                  <c:v>3.5</c:v>
                </c:pt>
                <c:pt idx="24" formatCode="0,00">
                  <c:v>3.5</c:v>
                </c:pt>
                <c:pt idx="25" formatCode="0,00">
                  <c:v>3.5</c:v>
                </c:pt>
                <c:pt idx="26" formatCode="0,00">
                  <c:v>3.5</c:v>
                </c:pt>
                <c:pt idx="27" formatCode="0,00">
                  <c:v>3.5</c:v>
                </c:pt>
                <c:pt idx="28" formatCode="0,00">
                  <c:v>3.5</c:v>
                </c:pt>
                <c:pt idx="29" formatCode="0,00">
                  <c:v>3.5</c:v>
                </c:pt>
                <c:pt idx="30" formatCode="0,00">
                  <c:v>3.5</c:v>
                </c:pt>
                <c:pt idx="31" formatCode="0,00">
                  <c:v>3.5</c:v>
                </c:pt>
                <c:pt idx="32" formatCode="0,00">
                  <c:v>3.5</c:v>
                </c:pt>
                <c:pt idx="33" formatCode="0,00">
                  <c:v>3.5</c:v>
                </c:pt>
                <c:pt idx="34" formatCode="0,00">
                  <c:v>3.5</c:v>
                </c:pt>
                <c:pt idx="35" formatCode="0,00">
                  <c:v>3.5</c:v>
                </c:pt>
                <c:pt idx="36" formatCode="0,00">
                  <c:v>3.5</c:v>
                </c:pt>
                <c:pt idx="37" formatCode="0,00">
                  <c:v>3.5</c:v>
                </c:pt>
                <c:pt idx="38" formatCode="0,00">
                  <c:v>3.5</c:v>
                </c:pt>
                <c:pt idx="39" formatCode="0,00">
                  <c:v>3.5</c:v>
                </c:pt>
                <c:pt idx="40" formatCode="0,00">
                  <c:v>3.5</c:v>
                </c:pt>
                <c:pt idx="41" formatCode="0,00">
                  <c:v>3.5</c:v>
                </c:pt>
                <c:pt idx="42" formatCode="0,00">
                  <c:v>3.5</c:v>
                </c:pt>
                <c:pt idx="43" formatCode="0,00">
                  <c:v>3.5</c:v>
                </c:pt>
                <c:pt idx="44" formatCode="0,00">
                  <c:v>3.5</c:v>
                </c:pt>
                <c:pt idx="45" formatCode="0,00">
                  <c:v>3.5</c:v>
                </c:pt>
                <c:pt idx="46" formatCode="0,00">
                  <c:v>3.5</c:v>
                </c:pt>
                <c:pt idx="47" formatCode="0,00">
                  <c:v>3.5</c:v>
                </c:pt>
                <c:pt idx="48" formatCode="0,00">
                  <c:v>3.5</c:v>
                </c:pt>
                <c:pt idx="49" formatCode="0,00">
                  <c:v>3.5</c:v>
                </c:pt>
                <c:pt idx="50" formatCode="0,00">
                  <c:v>3.5</c:v>
                </c:pt>
                <c:pt idx="51" formatCode="0,00">
                  <c:v>3.5</c:v>
                </c:pt>
                <c:pt idx="52" formatCode="0,00">
                  <c:v>3.5</c:v>
                </c:pt>
                <c:pt idx="53" formatCode="0,00">
                  <c:v>3.5</c:v>
                </c:pt>
                <c:pt idx="54" formatCode="0,00">
                  <c:v>3.5</c:v>
                </c:pt>
                <c:pt idx="55" formatCode="0,00">
                  <c:v>3.5</c:v>
                </c:pt>
                <c:pt idx="56" formatCode="0,00">
                  <c:v>3.5</c:v>
                </c:pt>
                <c:pt idx="57" formatCode="0,00">
                  <c:v>3.5</c:v>
                </c:pt>
                <c:pt idx="58" formatCode="0,00">
                  <c:v>3.5</c:v>
                </c:pt>
                <c:pt idx="59" formatCode="0,00">
                  <c:v>3.5</c:v>
                </c:pt>
                <c:pt idx="60" formatCode="0,00">
                  <c:v>3.5</c:v>
                </c:pt>
                <c:pt idx="61" formatCode="0,00">
                  <c:v>3.5</c:v>
                </c:pt>
                <c:pt idx="62" formatCode="0,00">
                  <c:v>3.5</c:v>
                </c:pt>
                <c:pt idx="63" formatCode="0,00">
                  <c:v>3.5</c:v>
                </c:pt>
                <c:pt idx="64" formatCode="0,00">
                  <c:v>3.5</c:v>
                </c:pt>
                <c:pt idx="65" formatCode="0,00">
                  <c:v>3.5</c:v>
                </c:pt>
                <c:pt idx="66" formatCode="0,00">
                  <c:v>3.5</c:v>
                </c:pt>
                <c:pt idx="67" formatCode="0,00">
                  <c:v>3.5</c:v>
                </c:pt>
                <c:pt idx="68" formatCode="0,00">
                  <c:v>3.5</c:v>
                </c:pt>
                <c:pt idx="69" formatCode="0,00">
                  <c:v>3.5</c:v>
                </c:pt>
                <c:pt idx="70" formatCode="0,00">
                  <c:v>3.5</c:v>
                </c:pt>
                <c:pt idx="71" formatCode="0,00">
                  <c:v>3.5</c:v>
                </c:pt>
                <c:pt idx="72" formatCode="0,00">
                  <c:v>3.5</c:v>
                </c:pt>
                <c:pt idx="73" formatCode="0,00">
                  <c:v>3.5</c:v>
                </c:pt>
                <c:pt idx="74" formatCode="0,00">
                  <c:v>3.5</c:v>
                </c:pt>
                <c:pt idx="75" formatCode="0,00">
                  <c:v>3.5</c:v>
                </c:pt>
                <c:pt idx="76" formatCode="0,00">
                  <c:v>3.5</c:v>
                </c:pt>
                <c:pt idx="77" formatCode="0,00">
                  <c:v>3.5</c:v>
                </c:pt>
                <c:pt idx="78" formatCode="0,00">
                  <c:v>3.5</c:v>
                </c:pt>
                <c:pt idx="79" formatCode="0,00">
                  <c:v>3.5</c:v>
                </c:pt>
                <c:pt idx="80" formatCode="0,00">
                  <c:v>3.5</c:v>
                </c:pt>
                <c:pt idx="81" formatCode="0,00">
                  <c:v>3.5</c:v>
                </c:pt>
                <c:pt idx="82" formatCode="0,00">
                  <c:v>3.5</c:v>
                </c:pt>
                <c:pt idx="83" formatCode="0,00">
                  <c:v>3.5</c:v>
                </c:pt>
                <c:pt idx="84" formatCode="0,00">
                  <c:v>3.5</c:v>
                </c:pt>
                <c:pt idx="85" formatCode="0,00">
                  <c:v>3.5</c:v>
                </c:pt>
                <c:pt idx="86" formatCode="0,00">
                  <c:v>3.5</c:v>
                </c:pt>
                <c:pt idx="87" formatCode="0,00">
                  <c:v>3.5</c:v>
                </c:pt>
                <c:pt idx="88" formatCode="0,00">
                  <c:v>3.5</c:v>
                </c:pt>
                <c:pt idx="89" formatCode="0,00">
                  <c:v>3.5</c:v>
                </c:pt>
                <c:pt idx="90" formatCode="0,00">
                  <c:v>3.5</c:v>
                </c:pt>
                <c:pt idx="91" formatCode="0,00">
                  <c:v>3.5</c:v>
                </c:pt>
                <c:pt idx="92" formatCode="0,00">
                  <c:v>3.5</c:v>
                </c:pt>
                <c:pt idx="93" formatCode="0,00">
                  <c:v>3.5</c:v>
                </c:pt>
                <c:pt idx="94" formatCode="0,00">
                  <c:v>3.5</c:v>
                </c:pt>
                <c:pt idx="95" formatCode="0,00">
                  <c:v>3.5</c:v>
                </c:pt>
                <c:pt idx="96" formatCode="0,00">
                  <c:v>3.5</c:v>
                </c:pt>
                <c:pt idx="97" formatCode="0,00">
                  <c:v>3.5</c:v>
                </c:pt>
                <c:pt idx="98" formatCode="0,00">
                  <c:v>3.5</c:v>
                </c:pt>
                <c:pt idx="99" formatCode="0,00">
                  <c:v>3.5</c:v>
                </c:pt>
                <c:pt idx="100" formatCode="0,00">
                  <c:v>3.5</c:v>
                </c:pt>
                <c:pt idx="101" formatCode="0,00">
                  <c:v>3.5</c:v>
                </c:pt>
                <c:pt idx="102" formatCode="0,00">
                  <c:v>3.5</c:v>
                </c:pt>
                <c:pt idx="103" formatCode="0,00">
                  <c:v>3.5</c:v>
                </c:pt>
                <c:pt idx="104" formatCode="0,00">
                  <c:v>3.5</c:v>
                </c:pt>
                <c:pt idx="105" formatCode="0,00">
                  <c:v>3.5</c:v>
                </c:pt>
                <c:pt idx="106" formatCode="0,00">
                  <c:v>3.5</c:v>
                </c:pt>
                <c:pt idx="107" formatCode="0,00">
                  <c:v>3.5</c:v>
                </c:pt>
                <c:pt idx="108" formatCode="0,00">
                  <c:v>3.5</c:v>
                </c:pt>
                <c:pt idx="109" formatCode="0,00">
                  <c:v>3.5</c:v>
                </c:pt>
                <c:pt idx="110" formatCode="0,00">
                  <c:v>3.5</c:v>
                </c:pt>
                <c:pt idx="111" formatCode="0,00">
                  <c:v>3.5</c:v>
                </c:pt>
                <c:pt idx="112" formatCode="0,00">
                  <c:v>3.5</c:v>
                </c:pt>
                <c:pt idx="113" formatCode="0,00">
                  <c:v>3.5</c:v>
                </c:pt>
                <c:pt idx="114" formatCode="0,00">
                  <c:v>3.5</c:v>
                </c:pt>
                <c:pt idx="115" formatCode="0,00">
                  <c:v>3.5</c:v>
                </c:pt>
                <c:pt idx="116" formatCode="0,00">
                  <c:v>3.5</c:v>
                </c:pt>
                <c:pt idx="117" formatCode="0,00">
                  <c:v>3.5</c:v>
                </c:pt>
                <c:pt idx="118" formatCode="0,00">
                  <c:v>3.5</c:v>
                </c:pt>
                <c:pt idx="119" formatCode="0,00">
                  <c:v>3.5</c:v>
                </c:pt>
                <c:pt idx="120" formatCode="0,00">
                  <c:v>3.5</c:v>
                </c:pt>
                <c:pt idx="121" formatCode="0,00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7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'История-9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МБОУ СШ № 135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СШ № 16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12</c:v>
                </c:pt>
                <c:pt idx="28">
                  <c:v>МАОУ СШ № 148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МБОУ СШ № 13</c:v>
                </c:pt>
                <c:pt idx="32">
                  <c:v>МБОУ СШ № 31</c:v>
                </c:pt>
                <c:pt idx="33">
                  <c:v>МБОУ СШ № 47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ОКТЯБРЬСКИЙ РАЙОН</c:v>
                </c:pt>
                <c:pt idx="43">
                  <c:v>МБОУ СШ № 99</c:v>
                </c:pt>
                <c:pt idx="44">
                  <c:v>МБОУ СШ № 21</c:v>
                </c:pt>
                <c:pt idx="45">
                  <c:v>МБОУ СШ № 30</c:v>
                </c:pt>
                <c:pt idx="46">
                  <c:v>МАОУ "КУГ № 1 - Универс"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МБОУ Лицей № 1</c:v>
                </c:pt>
                <c:pt idx="50">
                  <c:v>МБОУ Лицей № 10</c:v>
                </c:pt>
                <c:pt idx="51">
                  <c:v>МБОУ Лицей № 8</c:v>
                </c:pt>
                <c:pt idx="52">
                  <c:v>МБОУ СШ № 133</c:v>
                </c:pt>
                <c:pt idx="53">
                  <c:v>МБОУ СШ № 3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Лицей № 9 "Лидер"</c:v>
                </c:pt>
                <c:pt idx="63">
                  <c:v>МБОУ СШ № 62</c:v>
                </c:pt>
                <c:pt idx="64">
                  <c:v>МАОУ СШ № 23</c:v>
                </c:pt>
                <c:pt idx="65">
                  <c:v>МБОУ СШ № 45</c:v>
                </c:pt>
                <c:pt idx="66">
                  <c:v>МАОУ Гимназия № 14</c:v>
                </c:pt>
                <c:pt idx="67">
                  <c:v>МАОУ СШ № 137</c:v>
                </c:pt>
                <c:pt idx="68">
                  <c:v>МБОУ СШ № 17</c:v>
                </c:pt>
                <c:pt idx="69">
                  <c:v>МБОУ СШ № 25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СОВЕТСКИЙ РАЙОН</c:v>
                </c:pt>
                <c:pt idx="79">
                  <c:v>МАОУ СШ № 157</c:v>
                </c:pt>
                <c:pt idx="80">
                  <c:v>МАОУ СШ № 152</c:v>
                </c:pt>
                <c:pt idx="81">
                  <c:v>МАОУ СШ № 143</c:v>
                </c:pt>
                <c:pt idx="82">
                  <c:v>МБОУ СШ № 69</c:v>
                </c:pt>
                <c:pt idx="83">
                  <c:v>МБОУ СШ № 108</c:v>
                </c:pt>
                <c:pt idx="84">
                  <c:v>МАОУ СШ № 151</c:v>
                </c:pt>
                <c:pt idx="85">
                  <c:v>МБОУ СШ № 1</c:v>
                </c:pt>
                <c:pt idx="86">
                  <c:v>МБОУ СШ № 5</c:v>
                </c:pt>
                <c:pt idx="87">
                  <c:v>МБОУ СШ № 85</c:v>
                </c:pt>
                <c:pt idx="88">
                  <c:v>МАОУ СШ № 149</c:v>
                </c:pt>
                <c:pt idx="89">
                  <c:v>МБОУ СШ № 98</c:v>
                </c:pt>
                <c:pt idx="90">
                  <c:v>МАОУ СШ № 145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МБОУ СШ № 144</c:v>
                </c:pt>
                <c:pt idx="100">
                  <c:v>МБОУ СШ № 147</c:v>
                </c:pt>
                <c:pt idx="101">
                  <c:v>МБОУ СШ № 18</c:v>
                </c:pt>
                <c:pt idx="102">
                  <c:v>МБОУ СШ № 2</c:v>
                </c:pt>
                <c:pt idx="103">
                  <c:v>МБОУ СШ № 22</c:v>
                </c:pt>
                <c:pt idx="104">
                  <c:v>МБОУ СШ № 24</c:v>
                </c:pt>
                <c:pt idx="105">
                  <c:v>МБОУ СШ № 56</c:v>
                </c:pt>
                <c:pt idx="106">
                  <c:v>МБОУ СШ № 66</c:v>
                </c:pt>
                <c:pt idx="107">
                  <c:v>МБОУ СШ № 7</c:v>
                </c:pt>
                <c:pt idx="108">
                  <c:v>МБОУ СШ № 70</c:v>
                </c:pt>
                <c:pt idx="109">
                  <c:v>МБОУ СШ № 91</c:v>
                </c:pt>
                <c:pt idx="110">
                  <c:v>ЦЕНТРАЛЬНЫЙ РАЙОН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51</c:v>
                </c:pt>
                <c:pt idx="114">
                  <c:v>МАОУ Гимназия № 2</c:v>
                </c:pt>
                <c:pt idx="115">
                  <c:v>МБОУ Гимназия  № 16</c:v>
                </c:pt>
                <c:pt idx="116">
                  <c:v>МБОУ Гимназия № 12 "М и Т"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4</c:v>
                </c:pt>
              </c:strCache>
            </c:strRef>
          </c:cat>
          <c:val>
            <c:numRef>
              <c:f>'История-9 диаграмма'!$P$5:$P$126</c:f>
              <c:numCache>
                <c:formatCode>0,00</c:formatCode>
                <c:ptCount val="122"/>
                <c:pt idx="0">
                  <c:v>4.5</c:v>
                </c:pt>
                <c:pt idx="1">
                  <c:v>3.7157142857142853</c:v>
                </c:pt>
                <c:pt idx="2">
                  <c:v>3.43</c:v>
                </c:pt>
                <c:pt idx="3">
                  <c:v>3.5</c:v>
                </c:pt>
                <c:pt idx="4">
                  <c:v>3</c:v>
                </c:pt>
                <c:pt idx="5">
                  <c:v>4.33</c:v>
                </c:pt>
                <c:pt idx="6">
                  <c:v>4</c:v>
                </c:pt>
                <c:pt idx="8">
                  <c:v>3.75</c:v>
                </c:pt>
                <c:pt idx="9">
                  <c:v>4</c:v>
                </c:pt>
                <c:pt idx="10">
                  <c:v>3.3125</c:v>
                </c:pt>
                <c:pt idx="11">
                  <c:v>3.43</c:v>
                </c:pt>
                <c:pt idx="12">
                  <c:v>3</c:v>
                </c:pt>
                <c:pt idx="13">
                  <c:v>3.5</c:v>
                </c:pt>
                <c:pt idx="14">
                  <c:v>2.87</c:v>
                </c:pt>
                <c:pt idx="15">
                  <c:v>3.5</c:v>
                </c:pt>
                <c:pt idx="16">
                  <c:v>3.25</c:v>
                </c:pt>
                <c:pt idx="18">
                  <c:v>3.75</c:v>
                </c:pt>
                <c:pt idx="19">
                  <c:v>3.2</c:v>
                </c:pt>
                <c:pt idx="23">
                  <c:v>3.6429999999999998</c:v>
                </c:pt>
                <c:pt idx="25">
                  <c:v>3</c:v>
                </c:pt>
                <c:pt idx="26">
                  <c:v>3.33</c:v>
                </c:pt>
                <c:pt idx="27">
                  <c:v>5</c:v>
                </c:pt>
                <c:pt idx="29">
                  <c:v>4.5</c:v>
                </c:pt>
                <c:pt idx="31">
                  <c:v>3</c:v>
                </c:pt>
                <c:pt idx="32">
                  <c:v>3.5</c:v>
                </c:pt>
                <c:pt idx="35">
                  <c:v>3.67</c:v>
                </c:pt>
                <c:pt idx="36">
                  <c:v>4</c:v>
                </c:pt>
                <c:pt idx="40">
                  <c:v>3.25</c:v>
                </c:pt>
                <c:pt idx="41">
                  <c:v>3.18</c:v>
                </c:pt>
                <c:pt idx="42">
                  <c:v>3.6429999999999998</c:v>
                </c:pt>
                <c:pt idx="43">
                  <c:v>3.75</c:v>
                </c:pt>
                <c:pt idx="46">
                  <c:v>5</c:v>
                </c:pt>
                <c:pt idx="47">
                  <c:v>3.84</c:v>
                </c:pt>
                <c:pt idx="48">
                  <c:v>4.25</c:v>
                </c:pt>
                <c:pt idx="49">
                  <c:v>3.67</c:v>
                </c:pt>
                <c:pt idx="50">
                  <c:v>3</c:v>
                </c:pt>
                <c:pt idx="54">
                  <c:v>3</c:v>
                </c:pt>
                <c:pt idx="55">
                  <c:v>3.67</c:v>
                </c:pt>
                <c:pt idx="57">
                  <c:v>3</c:v>
                </c:pt>
                <c:pt idx="59">
                  <c:v>3.25</c:v>
                </c:pt>
                <c:pt idx="61">
                  <c:v>3.53</c:v>
                </c:pt>
                <c:pt idx="62">
                  <c:v>3.5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3.67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1">
                  <c:v>3.83</c:v>
                </c:pt>
                <c:pt idx="74">
                  <c:v>3.86</c:v>
                </c:pt>
                <c:pt idx="75">
                  <c:v>3.5</c:v>
                </c:pt>
                <c:pt idx="76">
                  <c:v>3</c:v>
                </c:pt>
                <c:pt idx="78">
                  <c:v>3.6392307692307688</c:v>
                </c:pt>
                <c:pt idx="81">
                  <c:v>3.39</c:v>
                </c:pt>
                <c:pt idx="82">
                  <c:v>3.5</c:v>
                </c:pt>
                <c:pt idx="83">
                  <c:v>5</c:v>
                </c:pt>
                <c:pt idx="84">
                  <c:v>3.18</c:v>
                </c:pt>
                <c:pt idx="85">
                  <c:v>3.58</c:v>
                </c:pt>
                <c:pt idx="86">
                  <c:v>3.38</c:v>
                </c:pt>
                <c:pt idx="87">
                  <c:v>3.43</c:v>
                </c:pt>
                <c:pt idx="88">
                  <c:v>3.82</c:v>
                </c:pt>
                <c:pt idx="89">
                  <c:v>3.6</c:v>
                </c:pt>
                <c:pt idx="90">
                  <c:v>3.67</c:v>
                </c:pt>
                <c:pt idx="91">
                  <c:v>3.41</c:v>
                </c:pt>
                <c:pt idx="93">
                  <c:v>4.25</c:v>
                </c:pt>
                <c:pt idx="94">
                  <c:v>3</c:v>
                </c:pt>
                <c:pt idx="96">
                  <c:v>3.67</c:v>
                </c:pt>
                <c:pt idx="97">
                  <c:v>3</c:v>
                </c:pt>
                <c:pt idx="98">
                  <c:v>3.87</c:v>
                </c:pt>
                <c:pt idx="99">
                  <c:v>4</c:v>
                </c:pt>
                <c:pt idx="100">
                  <c:v>4</c:v>
                </c:pt>
                <c:pt idx="101">
                  <c:v>3</c:v>
                </c:pt>
                <c:pt idx="102">
                  <c:v>3.67</c:v>
                </c:pt>
                <c:pt idx="103">
                  <c:v>3</c:v>
                </c:pt>
                <c:pt idx="104">
                  <c:v>4</c:v>
                </c:pt>
                <c:pt idx="106">
                  <c:v>4</c:v>
                </c:pt>
                <c:pt idx="107">
                  <c:v>3.8</c:v>
                </c:pt>
                <c:pt idx="108">
                  <c:v>3.8</c:v>
                </c:pt>
                <c:pt idx="109">
                  <c:v>3.6</c:v>
                </c:pt>
                <c:pt idx="110">
                  <c:v>3.3928571428571428</c:v>
                </c:pt>
                <c:pt idx="111">
                  <c:v>4</c:v>
                </c:pt>
                <c:pt idx="113">
                  <c:v>3</c:v>
                </c:pt>
                <c:pt idx="115">
                  <c:v>3.75</c:v>
                </c:pt>
                <c:pt idx="116">
                  <c:v>3</c:v>
                </c:pt>
                <c:pt idx="117">
                  <c:v>3.5</c:v>
                </c:pt>
                <c:pt idx="118">
                  <c:v>3.5</c:v>
                </c:pt>
                <c:pt idx="12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8"/>
          <c:tx>
            <c:v>2016 ср. балл по городу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'История-9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МБОУ СШ № 135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СШ № 16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12</c:v>
                </c:pt>
                <c:pt idx="28">
                  <c:v>МАОУ СШ № 148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МБОУ СШ № 13</c:v>
                </c:pt>
                <c:pt idx="32">
                  <c:v>МБОУ СШ № 31</c:v>
                </c:pt>
                <c:pt idx="33">
                  <c:v>МБОУ СШ № 47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ОКТЯБРЬСКИЙ РАЙОН</c:v>
                </c:pt>
                <c:pt idx="43">
                  <c:v>МБОУ СШ № 99</c:v>
                </c:pt>
                <c:pt idx="44">
                  <c:v>МБОУ СШ № 21</c:v>
                </c:pt>
                <c:pt idx="45">
                  <c:v>МБОУ СШ № 30</c:v>
                </c:pt>
                <c:pt idx="46">
                  <c:v>МАОУ "КУГ № 1 - Универс"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МБОУ Лицей № 1</c:v>
                </c:pt>
                <c:pt idx="50">
                  <c:v>МБОУ Лицей № 10</c:v>
                </c:pt>
                <c:pt idx="51">
                  <c:v>МБОУ Лицей № 8</c:v>
                </c:pt>
                <c:pt idx="52">
                  <c:v>МБОУ СШ № 133</c:v>
                </c:pt>
                <c:pt idx="53">
                  <c:v>МБОУ СШ № 3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Лицей № 9 "Лидер"</c:v>
                </c:pt>
                <c:pt idx="63">
                  <c:v>МБОУ СШ № 62</c:v>
                </c:pt>
                <c:pt idx="64">
                  <c:v>МАОУ СШ № 23</c:v>
                </c:pt>
                <c:pt idx="65">
                  <c:v>МБОУ СШ № 45</c:v>
                </c:pt>
                <c:pt idx="66">
                  <c:v>МАОУ Гимназия № 14</c:v>
                </c:pt>
                <c:pt idx="67">
                  <c:v>МАОУ СШ № 137</c:v>
                </c:pt>
                <c:pt idx="68">
                  <c:v>МБОУ СШ № 17</c:v>
                </c:pt>
                <c:pt idx="69">
                  <c:v>МБОУ СШ № 25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СОВЕТСКИЙ РАЙОН</c:v>
                </c:pt>
                <c:pt idx="79">
                  <c:v>МАОУ СШ № 157</c:v>
                </c:pt>
                <c:pt idx="80">
                  <c:v>МАОУ СШ № 152</c:v>
                </c:pt>
                <c:pt idx="81">
                  <c:v>МАОУ СШ № 143</c:v>
                </c:pt>
                <c:pt idx="82">
                  <c:v>МБОУ СШ № 69</c:v>
                </c:pt>
                <c:pt idx="83">
                  <c:v>МБОУ СШ № 108</c:v>
                </c:pt>
                <c:pt idx="84">
                  <c:v>МАОУ СШ № 151</c:v>
                </c:pt>
                <c:pt idx="85">
                  <c:v>МБОУ СШ № 1</c:v>
                </c:pt>
                <c:pt idx="86">
                  <c:v>МБОУ СШ № 5</c:v>
                </c:pt>
                <c:pt idx="87">
                  <c:v>МБОУ СШ № 85</c:v>
                </c:pt>
                <c:pt idx="88">
                  <c:v>МАОУ СШ № 149</c:v>
                </c:pt>
                <c:pt idx="89">
                  <c:v>МБОУ СШ № 98</c:v>
                </c:pt>
                <c:pt idx="90">
                  <c:v>МАОУ СШ № 145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МБОУ СШ № 144</c:v>
                </c:pt>
                <c:pt idx="100">
                  <c:v>МБОУ СШ № 147</c:v>
                </c:pt>
                <c:pt idx="101">
                  <c:v>МБОУ СШ № 18</c:v>
                </c:pt>
                <c:pt idx="102">
                  <c:v>МБОУ СШ № 2</c:v>
                </c:pt>
                <c:pt idx="103">
                  <c:v>МБОУ СШ № 22</c:v>
                </c:pt>
                <c:pt idx="104">
                  <c:v>МБОУ СШ № 24</c:v>
                </c:pt>
                <c:pt idx="105">
                  <c:v>МБОУ СШ № 56</c:v>
                </c:pt>
                <c:pt idx="106">
                  <c:v>МБОУ СШ № 66</c:v>
                </c:pt>
                <c:pt idx="107">
                  <c:v>МБОУ СШ № 7</c:v>
                </c:pt>
                <c:pt idx="108">
                  <c:v>МБОУ СШ № 70</c:v>
                </c:pt>
                <c:pt idx="109">
                  <c:v>МБОУ СШ № 91</c:v>
                </c:pt>
                <c:pt idx="110">
                  <c:v>ЦЕНТРАЛЬНЫЙ РАЙОН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51</c:v>
                </c:pt>
                <c:pt idx="114">
                  <c:v>МАОУ Гимназия № 2</c:v>
                </c:pt>
                <c:pt idx="115">
                  <c:v>МБОУ Гимназия  № 16</c:v>
                </c:pt>
                <c:pt idx="116">
                  <c:v>МБОУ Гимназия № 12 "М и Т"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4</c:v>
                </c:pt>
              </c:strCache>
            </c:strRef>
          </c:cat>
          <c:val>
            <c:numRef>
              <c:f>'История-9 диаграмма'!$U$5:$U$126</c:f>
              <c:numCache>
                <c:formatCode>Основной</c:formatCode>
                <c:ptCount val="122"/>
                <c:pt idx="0">
                  <c:v>2.86</c:v>
                </c:pt>
                <c:pt idx="1">
                  <c:v>2.86</c:v>
                </c:pt>
                <c:pt idx="2">
                  <c:v>2.86</c:v>
                </c:pt>
                <c:pt idx="3">
                  <c:v>2.86</c:v>
                </c:pt>
                <c:pt idx="4">
                  <c:v>2.86</c:v>
                </c:pt>
                <c:pt idx="5">
                  <c:v>2.86</c:v>
                </c:pt>
                <c:pt idx="6">
                  <c:v>2.86</c:v>
                </c:pt>
                <c:pt idx="7">
                  <c:v>2.86</c:v>
                </c:pt>
                <c:pt idx="8">
                  <c:v>2.86</c:v>
                </c:pt>
                <c:pt idx="9">
                  <c:v>2.86</c:v>
                </c:pt>
                <c:pt idx="10" formatCode="0,00">
                  <c:v>2.86</c:v>
                </c:pt>
                <c:pt idx="11">
                  <c:v>2.86</c:v>
                </c:pt>
                <c:pt idx="12">
                  <c:v>2.86</c:v>
                </c:pt>
                <c:pt idx="13">
                  <c:v>2.86</c:v>
                </c:pt>
                <c:pt idx="14">
                  <c:v>2.86</c:v>
                </c:pt>
                <c:pt idx="15">
                  <c:v>2.86</c:v>
                </c:pt>
                <c:pt idx="16">
                  <c:v>2.86</c:v>
                </c:pt>
                <c:pt idx="17">
                  <c:v>2.86</c:v>
                </c:pt>
                <c:pt idx="18">
                  <c:v>2.86</c:v>
                </c:pt>
                <c:pt idx="19">
                  <c:v>2.86</c:v>
                </c:pt>
                <c:pt idx="20">
                  <c:v>2.86</c:v>
                </c:pt>
                <c:pt idx="21">
                  <c:v>2.86</c:v>
                </c:pt>
                <c:pt idx="22">
                  <c:v>2.86</c:v>
                </c:pt>
                <c:pt idx="23" formatCode="0,00">
                  <c:v>2.86</c:v>
                </c:pt>
                <c:pt idx="24">
                  <c:v>2.86</c:v>
                </c:pt>
                <c:pt idx="25">
                  <c:v>2.86</c:v>
                </c:pt>
                <c:pt idx="26">
                  <c:v>2.86</c:v>
                </c:pt>
                <c:pt idx="27">
                  <c:v>2.86</c:v>
                </c:pt>
                <c:pt idx="28">
                  <c:v>2.86</c:v>
                </c:pt>
                <c:pt idx="29">
                  <c:v>2.86</c:v>
                </c:pt>
                <c:pt idx="30">
                  <c:v>2.86</c:v>
                </c:pt>
                <c:pt idx="31">
                  <c:v>2.86</c:v>
                </c:pt>
                <c:pt idx="32">
                  <c:v>2.86</c:v>
                </c:pt>
                <c:pt idx="33">
                  <c:v>2.86</c:v>
                </c:pt>
                <c:pt idx="34">
                  <c:v>2.86</c:v>
                </c:pt>
                <c:pt idx="35">
                  <c:v>2.86</c:v>
                </c:pt>
                <c:pt idx="36">
                  <c:v>2.86</c:v>
                </c:pt>
                <c:pt idx="37">
                  <c:v>2.86</c:v>
                </c:pt>
                <c:pt idx="38">
                  <c:v>2.86</c:v>
                </c:pt>
                <c:pt idx="39">
                  <c:v>2.86</c:v>
                </c:pt>
                <c:pt idx="40">
                  <c:v>2.86</c:v>
                </c:pt>
                <c:pt idx="41">
                  <c:v>2.86</c:v>
                </c:pt>
                <c:pt idx="42" formatCode="0,00">
                  <c:v>2.86</c:v>
                </c:pt>
                <c:pt idx="43">
                  <c:v>2.86</c:v>
                </c:pt>
                <c:pt idx="44">
                  <c:v>2.86</c:v>
                </c:pt>
                <c:pt idx="45">
                  <c:v>2.86</c:v>
                </c:pt>
                <c:pt idx="46">
                  <c:v>2.86</c:v>
                </c:pt>
                <c:pt idx="47">
                  <c:v>2.86</c:v>
                </c:pt>
                <c:pt idx="48">
                  <c:v>2.86</c:v>
                </c:pt>
                <c:pt idx="49">
                  <c:v>2.86</c:v>
                </c:pt>
                <c:pt idx="50">
                  <c:v>2.86</c:v>
                </c:pt>
                <c:pt idx="51">
                  <c:v>2.86</c:v>
                </c:pt>
                <c:pt idx="52">
                  <c:v>2.86</c:v>
                </c:pt>
                <c:pt idx="53">
                  <c:v>2.86</c:v>
                </c:pt>
                <c:pt idx="54">
                  <c:v>2.86</c:v>
                </c:pt>
                <c:pt idx="55">
                  <c:v>2.86</c:v>
                </c:pt>
                <c:pt idx="56">
                  <c:v>2.86</c:v>
                </c:pt>
                <c:pt idx="57">
                  <c:v>2.86</c:v>
                </c:pt>
                <c:pt idx="58">
                  <c:v>2.86</c:v>
                </c:pt>
                <c:pt idx="59">
                  <c:v>2.86</c:v>
                </c:pt>
                <c:pt idx="60">
                  <c:v>2.86</c:v>
                </c:pt>
                <c:pt idx="61" formatCode="0,00">
                  <c:v>2.86</c:v>
                </c:pt>
                <c:pt idx="62">
                  <c:v>2.86</c:v>
                </c:pt>
                <c:pt idx="63">
                  <c:v>2.86</c:v>
                </c:pt>
                <c:pt idx="64">
                  <c:v>2.86</c:v>
                </c:pt>
                <c:pt idx="65">
                  <c:v>2.86</c:v>
                </c:pt>
                <c:pt idx="66">
                  <c:v>2.86</c:v>
                </c:pt>
                <c:pt idx="67">
                  <c:v>2.86</c:v>
                </c:pt>
                <c:pt idx="68">
                  <c:v>2.86</c:v>
                </c:pt>
                <c:pt idx="69">
                  <c:v>2.86</c:v>
                </c:pt>
                <c:pt idx="70">
                  <c:v>2.86</c:v>
                </c:pt>
                <c:pt idx="71">
                  <c:v>2.86</c:v>
                </c:pt>
                <c:pt idx="72">
                  <c:v>2.86</c:v>
                </c:pt>
                <c:pt idx="73">
                  <c:v>2.86</c:v>
                </c:pt>
                <c:pt idx="74">
                  <c:v>2.86</c:v>
                </c:pt>
                <c:pt idx="75">
                  <c:v>2.86</c:v>
                </c:pt>
                <c:pt idx="76">
                  <c:v>2.86</c:v>
                </c:pt>
                <c:pt idx="77">
                  <c:v>2.86</c:v>
                </c:pt>
                <c:pt idx="78" formatCode="0,00">
                  <c:v>2.86</c:v>
                </c:pt>
                <c:pt idx="79">
                  <c:v>2.86</c:v>
                </c:pt>
                <c:pt idx="80">
                  <c:v>2.86</c:v>
                </c:pt>
                <c:pt idx="81">
                  <c:v>2.86</c:v>
                </c:pt>
                <c:pt idx="82">
                  <c:v>2.86</c:v>
                </c:pt>
                <c:pt idx="83">
                  <c:v>2.86</c:v>
                </c:pt>
                <c:pt idx="84">
                  <c:v>2.86</c:v>
                </c:pt>
                <c:pt idx="85">
                  <c:v>2.86</c:v>
                </c:pt>
                <c:pt idx="86">
                  <c:v>2.86</c:v>
                </c:pt>
                <c:pt idx="87">
                  <c:v>2.86</c:v>
                </c:pt>
                <c:pt idx="88">
                  <c:v>2.86</c:v>
                </c:pt>
                <c:pt idx="89">
                  <c:v>2.86</c:v>
                </c:pt>
                <c:pt idx="90">
                  <c:v>2.86</c:v>
                </c:pt>
                <c:pt idx="91">
                  <c:v>2.86</c:v>
                </c:pt>
                <c:pt idx="92">
                  <c:v>2.86</c:v>
                </c:pt>
                <c:pt idx="93">
                  <c:v>2.86</c:v>
                </c:pt>
                <c:pt idx="94">
                  <c:v>2.86</c:v>
                </c:pt>
                <c:pt idx="95">
                  <c:v>2.86</c:v>
                </c:pt>
                <c:pt idx="96">
                  <c:v>2.86</c:v>
                </c:pt>
                <c:pt idx="97">
                  <c:v>2.86</c:v>
                </c:pt>
                <c:pt idx="98">
                  <c:v>2.86</c:v>
                </c:pt>
                <c:pt idx="99">
                  <c:v>2.86</c:v>
                </c:pt>
                <c:pt idx="100">
                  <c:v>2.86</c:v>
                </c:pt>
                <c:pt idx="101">
                  <c:v>2.86</c:v>
                </c:pt>
                <c:pt idx="102">
                  <c:v>2.86</c:v>
                </c:pt>
                <c:pt idx="103">
                  <c:v>2.86</c:v>
                </c:pt>
                <c:pt idx="104">
                  <c:v>2.86</c:v>
                </c:pt>
                <c:pt idx="105">
                  <c:v>2.86</c:v>
                </c:pt>
                <c:pt idx="106">
                  <c:v>2.86</c:v>
                </c:pt>
                <c:pt idx="107">
                  <c:v>2.86</c:v>
                </c:pt>
                <c:pt idx="108">
                  <c:v>2.86</c:v>
                </c:pt>
                <c:pt idx="109">
                  <c:v>2.86</c:v>
                </c:pt>
                <c:pt idx="110" formatCode="0,00">
                  <c:v>2.86</c:v>
                </c:pt>
                <c:pt idx="111">
                  <c:v>2.86</c:v>
                </c:pt>
                <c:pt idx="112">
                  <c:v>2.86</c:v>
                </c:pt>
                <c:pt idx="113">
                  <c:v>2.86</c:v>
                </c:pt>
                <c:pt idx="114">
                  <c:v>2.86</c:v>
                </c:pt>
                <c:pt idx="115">
                  <c:v>2.86</c:v>
                </c:pt>
                <c:pt idx="116">
                  <c:v>2.86</c:v>
                </c:pt>
                <c:pt idx="117">
                  <c:v>2.86</c:v>
                </c:pt>
                <c:pt idx="118">
                  <c:v>2.86</c:v>
                </c:pt>
                <c:pt idx="119">
                  <c:v>2.86</c:v>
                </c:pt>
                <c:pt idx="120">
                  <c:v>2.86</c:v>
                </c:pt>
                <c:pt idx="121">
                  <c:v>2.86</c:v>
                </c:pt>
              </c:numCache>
            </c:numRef>
          </c:val>
          <c:smooth val="0"/>
        </c:ser>
        <c:ser>
          <c:idx val="7"/>
          <c:order val="9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'История-9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МБОУ СШ № 135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СШ № 16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12</c:v>
                </c:pt>
                <c:pt idx="28">
                  <c:v>МАОУ СШ № 148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МБОУ СШ № 13</c:v>
                </c:pt>
                <c:pt idx="32">
                  <c:v>МБОУ СШ № 31</c:v>
                </c:pt>
                <c:pt idx="33">
                  <c:v>МБОУ СШ № 47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ОКТЯБРЬСКИЙ РАЙОН</c:v>
                </c:pt>
                <c:pt idx="43">
                  <c:v>МБОУ СШ № 99</c:v>
                </c:pt>
                <c:pt idx="44">
                  <c:v>МБОУ СШ № 21</c:v>
                </c:pt>
                <c:pt idx="45">
                  <c:v>МБОУ СШ № 30</c:v>
                </c:pt>
                <c:pt idx="46">
                  <c:v>МАОУ "КУГ № 1 - Универс"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МБОУ Лицей № 1</c:v>
                </c:pt>
                <c:pt idx="50">
                  <c:v>МБОУ Лицей № 10</c:v>
                </c:pt>
                <c:pt idx="51">
                  <c:v>МБОУ Лицей № 8</c:v>
                </c:pt>
                <c:pt idx="52">
                  <c:v>МБОУ СШ № 133</c:v>
                </c:pt>
                <c:pt idx="53">
                  <c:v>МБОУ СШ № 3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Лицей № 9 "Лидер"</c:v>
                </c:pt>
                <c:pt idx="63">
                  <c:v>МБОУ СШ № 62</c:v>
                </c:pt>
                <c:pt idx="64">
                  <c:v>МАОУ СШ № 23</c:v>
                </c:pt>
                <c:pt idx="65">
                  <c:v>МБОУ СШ № 45</c:v>
                </c:pt>
                <c:pt idx="66">
                  <c:v>МАОУ Гимназия № 14</c:v>
                </c:pt>
                <c:pt idx="67">
                  <c:v>МАОУ СШ № 137</c:v>
                </c:pt>
                <c:pt idx="68">
                  <c:v>МБОУ СШ № 17</c:v>
                </c:pt>
                <c:pt idx="69">
                  <c:v>МБОУ СШ № 25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СОВЕТСКИЙ РАЙОН</c:v>
                </c:pt>
                <c:pt idx="79">
                  <c:v>МАОУ СШ № 157</c:v>
                </c:pt>
                <c:pt idx="80">
                  <c:v>МАОУ СШ № 152</c:v>
                </c:pt>
                <c:pt idx="81">
                  <c:v>МАОУ СШ № 143</c:v>
                </c:pt>
                <c:pt idx="82">
                  <c:v>МБОУ СШ № 69</c:v>
                </c:pt>
                <c:pt idx="83">
                  <c:v>МБОУ СШ № 108</c:v>
                </c:pt>
                <c:pt idx="84">
                  <c:v>МАОУ СШ № 151</c:v>
                </c:pt>
                <c:pt idx="85">
                  <c:v>МБОУ СШ № 1</c:v>
                </c:pt>
                <c:pt idx="86">
                  <c:v>МБОУ СШ № 5</c:v>
                </c:pt>
                <c:pt idx="87">
                  <c:v>МБОУ СШ № 85</c:v>
                </c:pt>
                <c:pt idx="88">
                  <c:v>МАОУ СШ № 149</c:v>
                </c:pt>
                <c:pt idx="89">
                  <c:v>МБОУ СШ № 98</c:v>
                </c:pt>
                <c:pt idx="90">
                  <c:v>МАОУ СШ № 145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МБОУ СШ № 144</c:v>
                </c:pt>
                <c:pt idx="100">
                  <c:v>МБОУ СШ № 147</c:v>
                </c:pt>
                <c:pt idx="101">
                  <c:v>МБОУ СШ № 18</c:v>
                </c:pt>
                <c:pt idx="102">
                  <c:v>МБОУ СШ № 2</c:v>
                </c:pt>
                <c:pt idx="103">
                  <c:v>МБОУ СШ № 22</c:v>
                </c:pt>
                <c:pt idx="104">
                  <c:v>МБОУ СШ № 24</c:v>
                </c:pt>
                <c:pt idx="105">
                  <c:v>МБОУ СШ № 56</c:v>
                </c:pt>
                <c:pt idx="106">
                  <c:v>МБОУ СШ № 66</c:v>
                </c:pt>
                <c:pt idx="107">
                  <c:v>МБОУ СШ № 7</c:v>
                </c:pt>
                <c:pt idx="108">
                  <c:v>МБОУ СШ № 70</c:v>
                </c:pt>
                <c:pt idx="109">
                  <c:v>МБОУ СШ № 91</c:v>
                </c:pt>
                <c:pt idx="110">
                  <c:v>ЦЕНТРАЛЬНЫЙ РАЙОН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51</c:v>
                </c:pt>
                <c:pt idx="114">
                  <c:v>МАОУ Гимназия № 2</c:v>
                </c:pt>
                <c:pt idx="115">
                  <c:v>МБОУ Гимназия  № 16</c:v>
                </c:pt>
                <c:pt idx="116">
                  <c:v>МБОУ Гимназия № 12 "М и Т"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4</c:v>
                </c:pt>
              </c:strCache>
            </c:strRef>
          </c:cat>
          <c:val>
            <c:numRef>
              <c:f>'История-9 диаграмма'!$T$5:$T$126</c:f>
              <c:numCache>
                <c:formatCode>0,00</c:formatCode>
                <c:ptCount val="122"/>
                <c:pt idx="1">
                  <c:v>3.3280000000000003</c:v>
                </c:pt>
                <c:pt idx="2">
                  <c:v>2.71</c:v>
                </c:pt>
                <c:pt idx="3">
                  <c:v>3</c:v>
                </c:pt>
                <c:pt idx="4">
                  <c:v>3.6</c:v>
                </c:pt>
                <c:pt idx="5">
                  <c:v>4</c:v>
                </c:pt>
                <c:pt idx="7">
                  <c:v>3.33</c:v>
                </c:pt>
                <c:pt idx="10">
                  <c:v>2.9845454545454544</c:v>
                </c:pt>
                <c:pt idx="11">
                  <c:v>2.9</c:v>
                </c:pt>
                <c:pt idx="12">
                  <c:v>2</c:v>
                </c:pt>
                <c:pt idx="13">
                  <c:v>3.63</c:v>
                </c:pt>
                <c:pt idx="14">
                  <c:v>3.4</c:v>
                </c:pt>
                <c:pt idx="15">
                  <c:v>3.83</c:v>
                </c:pt>
                <c:pt idx="16">
                  <c:v>3.5</c:v>
                </c:pt>
                <c:pt idx="18">
                  <c:v>2</c:v>
                </c:pt>
                <c:pt idx="19">
                  <c:v>2.57</c:v>
                </c:pt>
                <c:pt idx="20">
                  <c:v>4</c:v>
                </c:pt>
                <c:pt idx="21">
                  <c:v>2</c:v>
                </c:pt>
                <c:pt idx="22">
                  <c:v>3</c:v>
                </c:pt>
                <c:pt idx="23">
                  <c:v>2.9292307692307693</c:v>
                </c:pt>
                <c:pt idx="24">
                  <c:v>3.33</c:v>
                </c:pt>
                <c:pt idx="26">
                  <c:v>3.5</c:v>
                </c:pt>
                <c:pt idx="27">
                  <c:v>2.88</c:v>
                </c:pt>
                <c:pt idx="29">
                  <c:v>3</c:v>
                </c:pt>
                <c:pt idx="30">
                  <c:v>4</c:v>
                </c:pt>
                <c:pt idx="32">
                  <c:v>3</c:v>
                </c:pt>
                <c:pt idx="33">
                  <c:v>2.2000000000000002</c:v>
                </c:pt>
                <c:pt idx="34">
                  <c:v>2</c:v>
                </c:pt>
                <c:pt idx="35">
                  <c:v>4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2.67</c:v>
                </c:pt>
                <c:pt idx="42">
                  <c:v>3.5058333333333329</c:v>
                </c:pt>
                <c:pt idx="43">
                  <c:v>4</c:v>
                </c:pt>
                <c:pt idx="46">
                  <c:v>3</c:v>
                </c:pt>
                <c:pt idx="47">
                  <c:v>2.5</c:v>
                </c:pt>
                <c:pt idx="48">
                  <c:v>3</c:v>
                </c:pt>
                <c:pt idx="49">
                  <c:v>3.33</c:v>
                </c:pt>
                <c:pt idx="50">
                  <c:v>3.5</c:v>
                </c:pt>
                <c:pt idx="52">
                  <c:v>4</c:v>
                </c:pt>
                <c:pt idx="53">
                  <c:v>4</c:v>
                </c:pt>
                <c:pt idx="54">
                  <c:v>3.8</c:v>
                </c:pt>
                <c:pt idx="57">
                  <c:v>4</c:v>
                </c:pt>
                <c:pt idx="58">
                  <c:v>4.5</c:v>
                </c:pt>
                <c:pt idx="59">
                  <c:v>2.44</c:v>
                </c:pt>
                <c:pt idx="61">
                  <c:v>2.8153846153846156</c:v>
                </c:pt>
                <c:pt idx="62">
                  <c:v>3.22</c:v>
                </c:pt>
                <c:pt idx="64">
                  <c:v>4</c:v>
                </c:pt>
                <c:pt idx="65">
                  <c:v>2.33</c:v>
                </c:pt>
                <c:pt idx="66">
                  <c:v>3</c:v>
                </c:pt>
                <c:pt idx="67">
                  <c:v>2.4700000000000002</c:v>
                </c:pt>
                <c:pt idx="68">
                  <c:v>2.67</c:v>
                </c:pt>
                <c:pt idx="69">
                  <c:v>2</c:v>
                </c:pt>
                <c:pt idx="71">
                  <c:v>3.17</c:v>
                </c:pt>
                <c:pt idx="73">
                  <c:v>3.4</c:v>
                </c:pt>
                <c:pt idx="74">
                  <c:v>2</c:v>
                </c:pt>
                <c:pt idx="75">
                  <c:v>3</c:v>
                </c:pt>
                <c:pt idx="76">
                  <c:v>2.67</c:v>
                </c:pt>
                <c:pt idx="77">
                  <c:v>2.67</c:v>
                </c:pt>
                <c:pt idx="78">
                  <c:v>2.8020833333333335</c:v>
                </c:pt>
                <c:pt idx="80">
                  <c:v>2.67</c:v>
                </c:pt>
                <c:pt idx="81">
                  <c:v>3.1</c:v>
                </c:pt>
                <c:pt idx="83">
                  <c:v>2.75</c:v>
                </c:pt>
                <c:pt idx="84">
                  <c:v>3</c:v>
                </c:pt>
                <c:pt idx="85">
                  <c:v>2.56</c:v>
                </c:pt>
                <c:pt idx="86">
                  <c:v>2.86</c:v>
                </c:pt>
                <c:pt idx="87">
                  <c:v>3</c:v>
                </c:pt>
                <c:pt idx="88">
                  <c:v>2.7</c:v>
                </c:pt>
                <c:pt idx="89">
                  <c:v>3</c:v>
                </c:pt>
                <c:pt idx="90">
                  <c:v>3.29</c:v>
                </c:pt>
                <c:pt idx="91">
                  <c:v>3.14</c:v>
                </c:pt>
                <c:pt idx="95">
                  <c:v>2.5</c:v>
                </c:pt>
                <c:pt idx="97">
                  <c:v>5</c:v>
                </c:pt>
                <c:pt idx="98">
                  <c:v>2.78</c:v>
                </c:pt>
                <c:pt idx="99">
                  <c:v>2.5</c:v>
                </c:pt>
                <c:pt idx="101">
                  <c:v>2.6</c:v>
                </c:pt>
                <c:pt idx="102">
                  <c:v>2</c:v>
                </c:pt>
                <c:pt idx="103">
                  <c:v>2.67</c:v>
                </c:pt>
                <c:pt idx="104">
                  <c:v>3.06</c:v>
                </c:pt>
                <c:pt idx="105">
                  <c:v>3</c:v>
                </c:pt>
                <c:pt idx="106">
                  <c:v>2</c:v>
                </c:pt>
                <c:pt idx="107">
                  <c:v>2.44</c:v>
                </c:pt>
                <c:pt idx="108">
                  <c:v>2.25</c:v>
                </c:pt>
                <c:pt idx="109">
                  <c:v>2.38</c:v>
                </c:pt>
                <c:pt idx="110">
                  <c:v>3.0199999999999996</c:v>
                </c:pt>
                <c:pt idx="111">
                  <c:v>2.29</c:v>
                </c:pt>
                <c:pt idx="113">
                  <c:v>2</c:v>
                </c:pt>
                <c:pt idx="115">
                  <c:v>3.75</c:v>
                </c:pt>
                <c:pt idx="117">
                  <c:v>5</c:v>
                </c:pt>
                <c:pt idx="118">
                  <c:v>3.08</c:v>
                </c:pt>
                <c:pt idx="119">
                  <c:v>2</c:v>
                </c:pt>
              </c:numCache>
            </c:numRef>
          </c:val>
          <c:smooth val="0"/>
        </c:ser>
        <c:ser>
          <c:idx val="8"/>
          <c:order val="10"/>
          <c:tx>
            <c:v>2015 ср. балл по городу</c:v>
          </c:tx>
          <c:spPr>
            <a:ln w="25400">
              <a:solidFill>
                <a:srgbClr val="FF66FF"/>
              </a:solidFill>
            </a:ln>
          </c:spPr>
          <c:marker>
            <c:symbol val="none"/>
          </c:marker>
          <c:cat>
            <c:strRef>
              <c:f>'История-9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МБОУ СШ № 135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СШ № 16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12</c:v>
                </c:pt>
                <c:pt idx="28">
                  <c:v>МАОУ СШ № 148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МБОУ СШ № 13</c:v>
                </c:pt>
                <c:pt idx="32">
                  <c:v>МБОУ СШ № 31</c:v>
                </c:pt>
                <c:pt idx="33">
                  <c:v>МБОУ СШ № 47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ОКТЯБРЬСКИЙ РАЙОН</c:v>
                </c:pt>
                <c:pt idx="43">
                  <c:v>МБОУ СШ № 99</c:v>
                </c:pt>
                <c:pt idx="44">
                  <c:v>МБОУ СШ № 21</c:v>
                </c:pt>
                <c:pt idx="45">
                  <c:v>МБОУ СШ № 30</c:v>
                </c:pt>
                <c:pt idx="46">
                  <c:v>МАОУ "КУГ № 1 - Универс"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МБОУ Лицей № 1</c:v>
                </c:pt>
                <c:pt idx="50">
                  <c:v>МБОУ Лицей № 10</c:v>
                </c:pt>
                <c:pt idx="51">
                  <c:v>МБОУ Лицей № 8</c:v>
                </c:pt>
                <c:pt idx="52">
                  <c:v>МБОУ СШ № 133</c:v>
                </c:pt>
                <c:pt idx="53">
                  <c:v>МБОУ СШ № 3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Лицей № 9 "Лидер"</c:v>
                </c:pt>
                <c:pt idx="63">
                  <c:v>МБОУ СШ № 62</c:v>
                </c:pt>
                <c:pt idx="64">
                  <c:v>МАОУ СШ № 23</c:v>
                </c:pt>
                <c:pt idx="65">
                  <c:v>МБОУ СШ № 45</c:v>
                </c:pt>
                <c:pt idx="66">
                  <c:v>МАОУ Гимназия № 14</c:v>
                </c:pt>
                <c:pt idx="67">
                  <c:v>МАОУ СШ № 137</c:v>
                </c:pt>
                <c:pt idx="68">
                  <c:v>МБОУ СШ № 17</c:v>
                </c:pt>
                <c:pt idx="69">
                  <c:v>МБОУ СШ № 25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СОВЕТСКИЙ РАЙОН</c:v>
                </c:pt>
                <c:pt idx="79">
                  <c:v>МАОУ СШ № 157</c:v>
                </c:pt>
                <c:pt idx="80">
                  <c:v>МАОУ СШ № 152</c:v>
                </c:pt>
                <c:pt idx="81">
                  <c:v>МАОУ СШ № 143</c:v>
                </c:pt>
                <c:pt idx="82">
                  <c:v>МБОУ СШ № 69</c:v>
                </c:pt>
                <c:pt idx="83">
                  <c:v>МБОУ СШ № 108</c:v>
                </c:pt>
                <c:pt idx="84">
                  <c:v>МАОУ СШ № 151</c:v>
                </c:pt>
                <c:pt idx="85">
                  <c:v>МБОУ СШ № 1</c:v>
                </c:pt>
                <c:pt idx="86">
                  <c:v>МБОУ СШ № 5</c:v>
                </c:pt>
                <c:pt idx="87">
                  <c:v>МБОУ СШ № 85</c:v>
                </c:pt>
                <c:pt idx="88">
                  <c:v>МАОУ СШ № 149</c:v>
                </c:pt>
                <c:pt idx="89">
                  <c:v>МБОУ СШ № 98</c:v>
                </c:pt>
                <c:pt idx="90">
                  <c:v>МАОУ СШ № 145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МБОУ СШ № 144</c:v>
                </c:pt>
                <c:pt idx="100">
                  <c:v>МБОУ СШ № 147</c:v>
                </c:pt>
                <c:pt idx="101">
                  <c:v>МБОУ СШ № 18</c:v>
                </c:pt>
                <c:pt idx="102">
                  <c:v>МБОУ СШ № 2</c:v>
                </c:pt>
                <c:pt idx="103">
                  <c:v>МБОУ СШ № 22</c:v>
                </c:pt>
                <c:pt idx="104">
                  <c:v>МБОУ СШ № 24</c:v>
                </c:pt>
                <c:pt idx="105">
                  <c:v>МБОУ СШ № 56</c:v>
                </c:pt>
                <c:pt idx="106">
                  <c:v>МБОУ СШ № 66</c:v>
                </c:pt>
                <c:pt idx="107">
                  <c:v>МБОУ СШ № 7</c:v>
                </c:pt>
                <c:pt idx="108">
                  <c:v>МБОУ СШ № 70</c:v>
                </c:pt>
                <c:pt idx="109">
                  <c:v>МБОУ СШ № 91</c:v>
                </c:pt>
                <c:pt idx="110">
                  <c:v>ЦЕНТРАЛЬНЫЙ РАЙОН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51</c:v>
                </c:pt>
                <c:pt idx="114">
                  <c:v>МАОУ Гимназия № 2</c:v>
                </c:pt>
                <c:pt idx="115">
                  <c:v>МБОУ Гимназия  № 16</c:v>
                </c:pt>
                <c:pt idx="116">
                  <c:v>МБОУ Гимназия № 12 "М и Т"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4</c:v>
                </c:pt>
              </c:strCache>
            </c:strRef>
          </c:cat>
          <c:val>
            <c:numRef>
              <c:f>'История-9 диаграмма'!$Y$5:$Y$126</c:f>
              <c:numCache>
                <c:formatCode>Основной</c:formatCode>
                <c:ptCount val="122"/>
                <c:pt idx="0" formatCode="0,00">
                  <c:v>3.45</c:v>
                </c:pt>
                <c:pt idx="1">
                  <c:v>3.45</c:v>
                </c:pt>
                <c:pt idx="2" formatCode="0,00">
                  <c:v>3.45</c:v>
                </c:pt>
                <c:pt idx="3" formatCode="0,00">
                  <c:v>3.45</c:v>
                </c:pt>
                <c:pt idx="4" formatCode="0,00">
                  <c:v>3.45</c:v>
                </c:pt>
                <c:pt idx="5" formatCode="0,00">
                  <c:v>3.45</c:v>
                </c:pt>
                <c:pt idx="6" formatCode="0,00">
                  <c:v>3.45</c:v>
                </c:pt>
                <c:pt idx="7" formatCode="0,00">
                  <c:v>3.45</c:v>
                </c:pt>
                <c:pt idx="8" formatCode="0,00">
                  <c:v>3.45</c:v>
                </c:pt>
                <c:pt idx="9" formatCode="0,00">
                  <c:v>3.45</c:v>
                </c:pt>
                <c:pt idx="10" formatCode="0,00">
                  <c:v>3.45</c:v>
                </c:pt>
                <c:pt idx="11" formatCode="0,00">
                  <c:v>3.45</c:v>
                </c:pt>
                <c:pt idx="12" formatCode="0,00">
                  <c:v>3.45</c:v>
                </c:pt>
                <c:pt idx="13" formatCode="0,00">
                  <c:v>3.45</c:v>
                </c:pt>
                <c:pt idx="14" formatCode="0,00">
                  <c:v>3.45</c:v>
                </c:pt>
                <c:pt idx="15" formatCode="0,00">
                  <c:v>3.45</c:v>
                </c:pt>
                <c:pt idx="16" formatCode="0,00">
                  <c:v>3.45</c:v>
                </c:pt>
                <c:pt idx="17" formatCode="0,00">
                  <c:v>3.45</c:v>
                </c:pt>
                <c:pt idx="18" formatCode="0,00">
                  <c:v>3.45</c:v>
                </c:pt>
                <c:pt idx="19" formatCode="0,00">
                  <c:v>3.45</c:v>
                </c:pt>
                <c:pt idx="20" formatCode="0,00">
                  <c:v>3.45</c:v>
                </c:pt>
                <c:pt idx="21" formatCode="0,00">
                  <c:v>3.45</c:v>
                </c:pt>
                <c:pt idx="22" formatCode="0,00">
                  <c:v>3.45</c:v>
                </c:pt>
                <c:pt idx="23" formatCode="0,00">
                  <c:v>3.45</c:v>
                </c:pt>
                <c:pt idx="24" formatCode="0,00">
                  <c:v>3.45</c:v>
                </c:pt>
                <c:pt idx="25" formatCode="0,00">
                  <c:v>3.45</c:v>
                </c:pt>
                <c:pt idx="26" formatCode="0,00">
                  <c:v>3.45</c:v>
                </c:pt>
                <c:pt idx="27" formatCode="0,00">
                  <c:v>3.45</c:v>
                </c:pt>
                <c:pt idx="28" formatCode="0,00">
                  <c:v>3.45</c:v>
                </c:pt>
                <c:pt idx="29" formatCode="0,00">
                  <c:v>3.45</c:v>
                </c:pt>
                <c:pt idx="30" formatCode="0,00">
                  <c:v>3.45</c:v>
                </c:pt>
                <c:pt idx="31" formatCode="0,00">
                  <c:v>3.45</c:v>
                </c:pt>
                <c:pt idx="32" formatCode="0,00">
                  <c:v>3.45</c:v>
                </c:pt>
                <c:pt idx="33" formatCode="0,00">
                  <c:v>3.45</c:v>
                </c:pt>
                <c:pt idx="34" formatCode="0,00">
                  <c:v>3.45</c:v>
                </c:pt>
                <c:pt idx="35" formatCode="0,00">
                  <c:v>3.45</c:v>
                </c:pt>
                <c:pt idx="36" formatCode="0,00">
                  <c:v>3.45</c:v>
                </c:pt>
                <c:pt idx="37" formatCode="0,00">
                  <c:v>3.45</c:v>
                </c:pt>
                <c:pt idx="38" formatCode="0,00">
                  <c:v>3.45</c:v>
                </c:pt>
                <c:pt idx="39" formatCode="0,00">
                  <c:v>3.45</c:v>
                </c:pt>
                <c:pt idx="40" formatCode="0,00">
                  <c:v>3.45</c:v>
                </c:pt>
                <c:pt idx="41" formatCode="0,00">
                  <c:v>3.45</c:v>
                </c:pt>
                <c:pt idx="42" formatCode="0,00">
                  <c:v>3.45</c:v>
                </c:pt>
                <c:pt idx="43" formatCode="0,00">
                  <c:v>3.45</c:v>
                </c:pt>
                <c:pt idx="44" formatCode="0,00">
                  <c:v>3.45</c:v>
                </c:pt>
                <c:pt idx="45" formatCode="0,00">
                  <c:v>3.45</c:v>
                </c:pt>
                <c:pt idx="46" formatCode="0,00">
                  <c:v>3.45</c:v>
                </c:pt>
                <c:pt idx="47" formatCode="0,00">
                  <c:v>3.45</c:v>
                </c:pt>
                <c:pt idx="48" formatCode="0,00">
                  <c:v>3.45</c:v>
                </c:pt>
                <c:pt idx="49" formatCode="0,00">
                  <c:v>3.45</c:v>
                </c:pt>
                <c:pt idx="50" formatCode="0,00">
                  <c:v>3.45</c:v>
                </c:pt>
                <c:pt idx="51" formatCode="0,00">
                  <c:v>3.45</c:v>
                </c:pt>
                <c:pt idx="52" formatCode="0,00">
                  <c:v>3.45</c:v>
                </c:pt>
                <c:pt idx="53" formatCode="0,00">
                  <c:v>3.45</c:v>
                </c:pt>
                <c:pt idx="54" formatCode="0,00">
                  <c:v>3.45</c:v>
                </c:pt>
                <c:pt idx="55" formatCode="0,00">
                  <c:v>3.45</c:v>
                </c:pt>
                <c:pt idx="56" formatCode="0,00">
                  <c:v>3.45</c:v>
                </c:pt>
                <c:pt idx="57" formatCode="0,00">
                  <c:v>3.45</c:v>
                </c:pt>
                <c:pt idx="58" formatCode="0,00">
                  <c:v>3.45</c:v>
                </c:pt>
                <c:pt idx="59" formatCode="0,00">
                  <c:v>3.45</c:v>
                </c:pt>
                <c:pt idx="60" formatCode="0,00">
                  <c:v>3.45</c:v>
                </c:pt>
                <c:pt idx="61" formatCode="0,00">
                  <c:v>3.45</c:v>
                </c:pt>
                <c:pt idx="62" formatCode="0,00">
                  <c:v>3.45</c:v>
                </c:pt>
                <c:pt idx="63" formatCode="0,00">
                  <c:v>3.45</c:v>
                </c:pt>
                <c:pt idx="64" formatCode="0,00">
                  <c:v>3.45</c:v>
                </c:pt>
                <c:pt idx="65" formatCode="0,00">
                  <c:v>3.45</c:v>
                </c:pt>
                <c:pt idx="66" formatCode="0,00">
                  <c:v>3.45</c:v>
                </c:pt>
                <c:pt idx="67" formatCode="0,00">
                  <c:v>3.45</c:v>
                </c:pt>
                <c:pt idx="68" formatCode="0,00">
                  <c:v>3.45</c:v>
                </c:pt>
                <c:pt idx="69" formatCode="0,00">
                  <c:v>3.45</c:v>
                </c:pt>
                <c:pt idx="70" formatCode="0,00">
                  <c:v>3.45</c:v>
                </c:pt>
                <c:pt idx="71" formatCode="0,00">
                  <c:v>3.45</c:v>
                </c:pt>
                <c:pt idx="72" formatCode="0,00">
                  <c:v>3.45</c:v>
                </c:pt>
                <c:pt idx="73" formatCode="0,00">
                  <c:v>3.45</c:v>
                </c:pt>
                <c:pt idx="74" formatCode="0,00">
                  <c:v>3.45</c:v>
                </c:pt>
                <c:pt idx="75" formatCode="0,00">
                  <c:v>3.45</c:v>
                </c:pt>
                <c:pt idx="76" formatCode="0,00">
                  <c:v>3.45</c:v>
                </c:pt>
                <c:pt idx="77" formatCode="0,00">
                  <c:v>3.45</c:v>
                </c:pt>
                <c:pt idx="78" formatCode="0,00">
                  <c:v>3.45</c:v>
                </c:pt>
                <c:pt idx="79" formatCode="0,00">
                  <c:v>3.45</c:v>
                </c:pt>
                <c:pt idx="80" formatCode="0,00">
                  <c:v>3.45</c:v>
                </c:pt>
                <c:pt idx="81" formatCode="0,00">
                  <c:v>3.45</c:v>
                </c:pt>
                <c:pt idx="82" formatCode="0,00">
                  <c:v>3.45</c:v>
                </c:pt>
                <c:pt idx="83" formatCode="0,00">
                  <c:v>3.45</c:v>
                </c:pt>
                <c:pt idx="84" formatCode="0,00">
                  <c:v>3.45</c:v>
                </c:pt>
                <c:pt idx="85" formatCode="0,00">
                  <c:v>3.45</c:v>
                </c:pt>
                <c:pt idx="86" formatCode="0,00">
                  <c:v>3.45</c:v>
                </c:pt>
                <c:pt idx="87" formatCode="0,00">
                  <c:v>3.45</c:v>
                </c:pt>
                <c:pt idx="88" formatCode="0,00">
                  <c:v>3.45</c:v>
                </c:pt>
                <c:pt idx="89" formatCode="0,00">
                  <c:v>3.45</c:v>
                </c:pt>
                <c:pt idx="90" formatCode="0,00">
                  <c:v>3.45</c:v>
                </c:pt>
                <c:pt idx="91" formatCode="0,00">
                  <c:v>3.45</c:v>
                </c:pt>
                <c:pt idx="92" formatCode="0,00">
                  <c:v>3.45</c:v>
                </c:pt>
                <c:pt idx="93" formatCode="0,00">
                  <c:v>3.45</c:v>
                </c:pt>
                <c:pt idx="94" formatCode="0,00">
                  <c:v>3.45</c:v>
                </c:pt>
                <c:pt idx="95" formatCode="0,00">
                  <c:v>3.45</c:v>
                </c:pt>
                <c:pt idx="96" formatCode="0,00">
                  <c:v>3.45</c:v>
                </c:pt>
                <c:pt idx="97" formatCode="0,00">
                  <c:v>3.45</c:v>
                </c:pt>
                <c:pt idx="98" formatCode="0,00">
                  <c:v>3.45</c:v>
                </c:pt>
                <c:pt idx="99" formatCode="0,00">
                  <c:v>3.45</c:v>
                </c:pt>
                <c:pt idx="100" formatCode="0,00">
                  <c:v>3.45</c:v>
                </c:pt>
                <c:pt idx="101" formatCode="0,00">
                  <c:v>3.45</c:v>
                </c:pt>
                <c:pt idx="102" formatCode="0,00">
                  <c:v>3.45</c:v>
                </c:pt>
                <c:pt idx="103" formatCode="0,00">
                  <c:v>3.45</c:v>
                </c:pt>
                <c:pt idx="104" formatCode="0,00">
                  <c:v>3.45</c:v>
                </c:pt>
                <c:pt idx="105" formatCode="0,00">
                  <c:v>3.45</c:v>
                </c:pt>
                <c:pt idx="106" formatCode="0,00">
                  <c:v>3.45</c:v>
                </c:pt>
                <c:pt idx="107" formatCode="0,00">
                  <c:v>3.45</c:v>
                </c:pt>
                <c:pt idx="108" formatCode="0,00">
                  <c:v>3.45</c:v>
                </c:pt>
                <c:pt idx="109" formatCode="0,00">
                  <c:v>3.45</c:v>
                </c:pt>
                <c:pt idx="110" formatCode="0,00">
                  <c:v>3.45</c:v>
                </c:pt>
                <c:pt idx="111" formatCode="0,00">
                  <c:v>3.45</c:v>
                </c:pt>
                <c:pt idx="112" formatCode="0,00">
                  <c:v>3.45</c:v>
                </c:pt>
                <c:pt idx="113" formatCode="0,00">
                  <c:v>3.45</c:v>
                </c:pt>
                <c:pt idx="114" formatCode="0,00">
                  <c:v>3.45</c:v>
                </c:pt>
                <c:pt idx="115" formatCode="0,00">
                  <c:v>3.45</c:v>
                </c:pt>
                <c:pt idx="116" formatCode="0,00">
                  <c:v>3.45</c:v>
                </c:pt>
                <c:pt idx="117" formatCode="0,00">
                  <c:v>3.45</c:v>
                </c:pt>
                <c:pt idx="118" formatCode="0,00">
                  <c:v>3.45</c:v>
                </c:pt>
                <c:pt idx="119" formatCode="0,00">
                  <c:v>3.45</c:v>
                </c:pt>
                <c:pt idx="120" formatCode="0,00">
                  <c:v>3.45</c:v>
                </c:pt>
                <c:pt idx="121" formatCode="0,00">
                  <c:v>3.45</c:v>
                </c:pt>
              </c:numCache>
            </c:numRef>
          </c:val>
          <c:smooth val="0"/>
        </c:ser>
        <c:ser>
          <c:idx val="9"/>
          <c:order val="11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'История-9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9</c:v>
                </c:pt>
                <c:pt idx="3">
                  <c:v>МАОУ СШ № 32</c:v>
                </c:pt>
                <c:pt idx="4">
                  <c:v>МБОУ Лицей № 28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МБОУ СШ № 135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МБОУ СШ № 8 "Созидание"</c:v>
                </c:pt>
                <c:pt idx="21">
                  <c:v>МБОУ СШ № 80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СШ № 16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12</c:v>
                </c:pt>
                <c:pt idx="28">
                  <c:v>МАОУ СШ № 148</c:v>
                </c:pt>
                <c:pt idx="29">
                  <c:v>МБОУ Гимназия № 7</c:v>
                </c:pt>
                <c:pt idx="30">
                  <c:v>МБОУ Лицей № 3</c:v>
                </c:pt>
                <c:pt idx="31">
                  <c:v>МБОУ СШ № 13</c:v>
                </c:pt>
                <c:pt idx="32">
                  <c:v>МБОУ СШ № 31</c:v>
                </c:pt>
                <c:pt idx="33">
                  <c:v>МБОУ СШ № 47</c:v>
                </c:pt>
                <c:pt idx="34">
                  <c:v>МБОУ СШ № 50</c:v>
                </c:pt>
                <c:pt idx="35">
                  <c:v>МБОУ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ОКТЯБРЬСКИЙ РАЙОН</c:v>
                </c:pt>
                <c:pt idx="43">
                  <c:v>МБОУ СШ № 99</c:v>
                </c:pt>
                <c:pt idx="44">
                  <c:v>МБОУ СШ № 21</c:v>
                </c:pt>
                <c:pt idx="45">
                  <c:v>МБОУ СШ № 30</c:v>
                </c:pt>
                <c:pt idx="46">
                  <c:v>МАОУ "КУГ № 1 - Универс"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МБОУ Лицей № 1</c:v>
                </c:pt>
                <c:pt idx="50">
                  <c:v>МБОУ Лицей № 10</c:v>
                </c:pt>
                <c:pt idx="51">
                  <c:v>МБОУ Лицей № 8</c:v>
                </c:pt>
                <c:pt idx="52">
                  <c:v>МБОУ СШ № 133</c:v>
                </c:pt>
                <c:pt idx="53">
                  <c:v>МБОУ СШ № 3</c:v>
                </c:pt>
                <c:pt idx="54">
                  <c:v>МБОУ СШ № 39</c:v>
                </c:pt>
                <c:pt idx="55">
                  <c:v>МБОУ СШ № 72 </c:v>
                </c:pt>
                <c:pt idx="56">
                  <c:v>МБОУ СШ № 73</c:v>
                </c:pt>
                <c:pt idx="57">
                  <c:v>МБОУ СШ № 82</c:v>
                </c:pt>
                <c:pt idx="58">
                  <c:v>МБОУ СШ № 84</c:v>
                </c:pt>
                <c:pt idx="59">
                  <c:v>МБОУ СШ № 95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Лицей № 9 "Лидер"</c:v>
                </c:pt>
                <c:pt idx="63">
                  <c:v>МБОУ СШ № 62</c:v>
                </c:pt>
                <c:pt idx="64">
                  <c:v>МАОУ СШ № 23</c:v>
                </c:pt>
                <c:pt idx="65">
                  <c:v>МБОУ СШ № 45</c:v>
                </c:pt>
                <c:pt idx="66">
                  <c:v>МАОУ Гимназия № 14</c:v>
                </c:pt>
                <c:pt idx="67">
                  <c:v>МАОУ СШ № 137</c:v>
                </c:pt>
                <c:pt idx="68">
                  <c:v>МБОУ СШ № 17</c:v>
                </c:pt>
                <c:pt idx="69">
                  <c:v>МБОУ СШ № 25</c:v>
                </c:pt>
                <c:pt idx="70">
                  <c:v>МБОУ СШ № 34</c:v>
                </c:pt>
                <c:pt idx="71">
                  <c:v>МБОУ СШ № 42</c:v>
                </c:pt>
                <c:pt idx="72">
                  <c:v>МБОУ СШ № 6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СОВЕТСКИЙ РАЙОН</c:v>
                </c:pt>
                <c:pt idx="79">
                  <c:v>МАОУ СШ № 157</c:v>
                </c:pt>
                <c:pt idx="80">
                  <c:v>МАОУ СШ № 152</c:v>
                </c:pt>
                <c:pt idx="81">
                  <c:v>МАОУ СШ № 143</c:v>
                </c:pt>
                <c:pt idx="82">
                  <c:v>МБОУ СШ № 69</c:v>
                </c:pt>
                <c:pt idx="83">
                  <c:v>МБОУ СШ № 108</c:v>
                </c:pt>
                <c:pt idx="84">
                  <c:v>МАОУ СШ № 151</c:v>
                </c:pt>
                <c:pt idx="85">
                  <c:v>МБОУ СШ № 1</c:v>
                </c:pt>
                <c:pt idx="86">
                  <c:v>МБОУ СШ № 5</c:v>
                </c:pt>
                <c:pt idx="87">
                  <c:v>МБОУ СШ № 85</c:v>
                </c:pt>
                <c:pt idx="88">
                  <c:v>МАОУ СШ № 149</c:v>
                </c:pt>
                <c:pt idx="89">
                  <c:v>МБОУ СШ № 98</c:v>
                </c:pt>
                <c:pt idx="90">
                  <c:v>МАОУ СШ № 145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МБОУ СШ № 144</c:v>
                </c:pt>
                <c:pt idx="100">
                  <c:v>МБОУ СШ № 147</c:v>
                </c:pt>
                <c:pt idx="101">
                  <c:v>МБОУ СШ № 18</c:v>
                </c:pt>
                <c:pt idx="102">
                  <c:v>МБОУ СШ № 2</c:v>
                </c:pt>
                <c:pt idx="103">
                  <c:v>МБОУ СШ № 22</c:v>
                </c:pt>
                <c:pt idx="104">
                  <c:v>МБОУ СШ № 24</c:v>
                </c:pt>
                <c:pt idx="105">
                  <c:v>МБОУ СШ № 56</c:v>
                </c:pt>
                <c:pt idx="106">
                  <c:v>МБОУ СШ № 66</c:v>
                </c:pt>
                <c:pt idx="107">
                  <c:v>МБОУ СШ № 7</c:v>
                </c:pt>
                <c:pt idx="108">
                  <c:v>МБОУ СШ № 70</c:v>
                </c:pt>
                <c:pt idx="109">
                  <c:v>МБОУ СШ № 91</c:v>
                </c:pt>
                <c:pt idx="110">
                  <c:v>ЦЕНТРАЛЬНЫЙ РАЙОН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51</c:v>
                </c:pt>
                <c:pt idx="114">
                  <c:v>МАОУ Гимназия № 2</c:v>
                </c:pt>
                <c:pt idx="115">
                  <c:v>МБОУ Гимназия  № 16</c:v>
                </c:pt>
                <c:pt idx="116">
                  <c:v>МБОУ Гимназия № 12 "М и Т"</c:v>
                </c:pt>
                <c:pt idx="117">
                  <c:v>МБОУ Лицей № 2</c:v>
                </c:pt>
                <c:pt idx="118">
                  <c:v>МБОУ СШ № 10 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4</c:v>
                </c:pt>
              </c:strCache>
            </c:strRef>
          </c:cat>
          <c:val>
            <c:numRef>
              <c:f>'История-9 диаграмма'!$X$5:$X$126</c:f>
              <c:numCache>
                <c:formatCode>0,00</c:formatCode>
                <c:ptCount val="122"/>
                <c:pt idx="1">
                  <c:v>3.6666666666666665</c:v>
                </c:pt>
                <c:pt idx="2">
                  <c:v>4</c:v>
                </c:pt>
                <c:pt idx="3">
                  <c:v>2</c:v>
                </c:pt>
                <c:pt idx="5" formatCode="0,0">
                  <c:v>5</c:v>
                </c:pt>
                <c:pt idx="10">
                  <c:v>3.5</c:v>
                </c:pt>
                <c:pt idx="13">
                  <c:v>2</c:v>
                </c:pt>
                <c:pt idx="15">
                  <c:v>5</c:v>
                </c:pt>
                <c:pt idx="23">
                  <c:v>3.33</c:v>
                </c:pt>
                <c:pt idx="29">
                  <c:v>3.33</c:v>
                </c:pt>
                <c:pt idx="42">
                  <c:v>3.375</c:v>
                </c:pt>
                <c:pt idx="46">
                  <c:v>3.5</c:v>
                </c:pt>
                <c:pt idx="47">
                  <c:v>3</c:v>
                </c:pt>
                <c:pt idx="48">
                  <c:v>3</c:v>
                </c:pt>
                <c:pt idx="55">
                  <c:v>4</c:v>
                </c:pt>
                <c:pt idx="61">
                  <c:v>3</c:v>
                </c:pt>
                <c:pt idx="75">
                  <c:v>3</c:v>
                </c:pt>
                <c:pt idx="78">
                  <c:v>3.3333333333333335</c:v>
                </c:pt>
                <c:pt idx="84">
                  <c:v>3</c:v>
                </c:pt>
                <c:pt idx="85">
                  <c:v>4</c:v>
                </c:pt>
                <c:pt idx="91">
                  <c:v>3</c:v>
                </c:pt>
                <c:pt idx="1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9888"/>
        <c:axId val="99191424"/>
      </c:lineChart>
      <c:catAx>
        <c:axId val="9918988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191424"/>
        <c:crosses val="autoZero"/>
        <c:auto val="1"/>
        <c:lblAlgn val="ctr"/>
        <c:lblOffset val="100"/>
        <c:noMultiLvlLbl val="0"/>
      </c:catAx>
      <c:valAx>
        <c:axId val="9919142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18988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7876126362872"/>
          <c:y val="1.0739791864836215E-2"/>
          <c:w val="0.85721238736371275"/>
          <c:h val="4.24086625957273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87313</xdr:colOff>
      <xdr:row>0</xdr:row>
      <xdr:rowOff>89957</xdr:rowOff>
    </xdr:from>
    <xdr:to>
      <xdr:col>35</xdr:col>
      <xdr:colOff>583405</xdr:colOff>
      <xdr:row>0</xdr:row>
      <xdr:rowOff>5143500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0.1038</cdr:x>
      <cdr:y>0.06378</cdr:y>
    </cdr:from>
    <cdr:to>
      <cdr:x>0.10414</cdr:x>
      <cdr:y>0.674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79418" y="322307"/>
          <a:ext cx="7138" cy="30837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0.2074</cdr:x>
      <cdr:y>0.0609</cdr:y>
    </cdr:from>
    <cdr:to>
      <cdr:x>0.20865</cdr:x>
      <cdr:y>0.66493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354512" y="307740"/>
          <a:ext cx="26245" cy="30524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0.35988</cdr:x>
      <cdr:y>0.06407</cdr:y>
    </cdr:from>
    <cdr:to>
      <cdr:x>0.36134</cdr:x>
      <cdr:y>0.66702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7555970" y="323772"/>
          <a:ext cx="30655" cy="30470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0.51237</cdr:x>
      <cdr:y>0.05894</cdr:y>
    </cdr:from>
    <cdr:to>
      <cdr:x>0.51276</cdr:x>
      <cdr:y>0.66492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9694812" y="297856"/>
          <a:ext cx="7458" cy="30623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0.64755</cdr:x>
      <cdr:y>0.06158</cdr:y>
    </cdr:from>
    <cdr:to>
      <cdr:x>0.64866</cdr:x>
      <cdr:y>0.66492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 flipH="1">
          <a:off x="13595952" y="311197"/>
          <a:ext cx="23305" cy="30490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0.90261</cdr:x>
      <cdr:y>0.06303</cdr:y>
    </cdr:from>
    <cdr:to>
      <cdr:x>0.90439</cdr:x>
      <cdr:y>0.66492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8951234" y="318525"/>
          <a:ext cx="37372" cy="30416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0.03174</cdr:x>
      <cdr:y>0.05655</cdr:y>
    </cdr:from>
    <cdr:to>
      <cdr:x>0.03227</cdr:x>
      <cdr:y>0.66911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 flipH="1">
          <a:off x="600604" y="285756"/>
          <a:ext cx="10063" cy="30956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87313</xdr:colOff>
      <xdr:row>0</xdr:row>
      <xdr:rowOff>89957</xdr:rowOff>
    </xdr:from>
    <xdr:to>
      <xdr:col>35</xdr:col>
      <xdr:colOff>583405</xdr:colOff>
      <xdr:row>0</xdr:row>
      <xdr:rowOff>5143500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0.10425</cdr:x>
      <cdr:y>0.05958</cdr:y>
    </cdr:from>
    <cdr:to>
      <cdr:x>0.10459</cdr:x>
      <cdr:y>0.6698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88828" y="301097"/>
          <a:ext cx="7139" cy="30837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0.20745</cdr:x>
      <cdr:y>0.06509</cdr:y>
    </cdr:from>
    <cdr:to>
      <cdr:x>0.20822</cdr:x>
      <cdr:y>0.67403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355687" y="328919"/>
          <a:ext cx="16167" cy="30773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0.35854</cdr:x>
      <cdr:y>0.06617</cdr:y>
    </cdr:from>
    <cdr:to>
      <cdr:x>0.35978</cdr:x>
      <cdr:y>0.66492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7527961" y="334372"/>
          <a:ext cx="25893" cy="30258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</cdr:x>
      <cdr:y>0.06522</cdr:y>
    </cdr:from>
    <cdr:to>
      <cdr:x>0.51259</cdr:x>
      <cdr:y>0.66702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10750020" y="329592"/>
          <a:ext cx="12324" cy="30412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0.64809</cdr:x>
      <cdr:y>0.06577</cdr:y>
    </cdr:from>
    <cdr:to>
      <cdr:x>0.6481</cdr:x>
      <cdr:y>0.66702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3607336" y="332372"/>
          <a:ext cx="184" cy="30384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0.90339</cdr:x>
      <cdr:y>0.06303</cdr:y>
    </cdr:from>
    <cdr:to>
      <cdr:x>0.90446</cdr:x>
      <cdr:y>0.66984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8967656" y="318503"/>
          <a:ext cx="22466" cy="30665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0.03062</cdr:x>
      <cdr:y>0.06001</cdr:y>
    </cdr:from>
    <cdr:to>
      <cdr:x>0.03312</cdr:x>
      <cdr:y>0.6719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519905" y="308240"/>
          <a:ext cx="42334" cy="3143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8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3.5703125" customWidth="1"/>
    <col min="3" max="27" width="7.7109375" customWidth="1"/>
    <col min="28" max="28" width="9.140625" customWidth="1"/>
  </cols>
  <sheetData>
    <row r="1" spans="1:32" ht="409.5" customHeight="1" thickBot="1" x14ac:dyDescent="0.3"/>
    <row r="2" spans="1:32" ht="15" customHeight="1" x14ac:dyDescent="0.25">
      <c r="A2" s="713" t="s">
        <v>91</v>
      </c>
      <c r="B2" s="715" t="s">
        <v>117</v>
      </c>
      <c r="C2" s="717">
        <v>2020</v>
      </c>
      <c r="D2" s="718"/>
      <c r="E2" s="718"/>
      <c r="F2" s="719"/>
      <c r="G2" s="717">
        <v>2019</v>
      </c>
      <c r="H2" s="718"/>
      <c r="I2" s="718"/>
      <c r="J2" s="719"/>
      <c r="K2" s="717">
        <v>2018</v>
      </c>
      <c r="L2" s="718"/>
      <c r="M2" s="718"/>
      <c r="N2" s="719"/>
      <c r="O2" s="717">
        <v>2017</v>
      </c>
      <c r="P2" s="718"/>
      <c r="Q2" s="718"/>
      <c r="R2" s="719"/>
      <c r="S2" s="720">
        <v>2016</v>
      </c>
      <c r="T2" s="721"/>
      <c r="U2" s="721"/>
      <c r="V2" s="722"/>
      <c r="W2" s="720">
        <v>2015</v>
      </c>
      <c r="X2" s="721"/>
      <c r="Y2" s="721"/>
      <c r="Z2" s="722"/>
      <c r="AA2" s="711" t="s">
        <v>101</v>
      </c>
    </row>
    <row r="3" spans="1:32" ht="45" customHeight="1" thickBot="1" x14ac:dyDescent="0.3">
      <c r="A3" s="714"/>
      <c r="B3" s="716"/>
      <c r="C3" s="347" t="s">
        <v>113</v>
      </c>
      <c r="D3" s="525" t="s">
        <v>114</v>
      </c>
      <c r="E3" s="525" t="s">
        <v>115</v>
      </c>
      <c r="F3" s="583" t="s">
        <v>100</v>
      </c>
      <c r="G3" s="347" t="s">
        <v>113</v>
      </c>
      <c r="H3" s="525" t="s">
        <v>114</v>
      </c>
      <c r="I3" s="529" t="s">
        <v>115</v>
      </c>
      <c r="J3" s="394" t="s">
        <v>100</v>
      </c>
      <c r="K3" s="347" t="s">
        <v>113</v>
      </c>
      <c r="L3" s="348" t="s">
        <v>114</v>
      </c>
      <c r="M3" s="348" t="s">
        <v>115</v>
      </c>
      <c r="N3" s="394" t="s">
        <v>100</v>
      </c>
      <c r="O3" s="349" t="s">
        <v>113</v>
      </c>
      <c r="P3" s="348" t="s">
        <v>114</v>
      </c>
      <c r="Q3" s="348" t="s">
        <v>115</v>
      </c>
      <c r="R3" s="350" t="s">
        <v>100</v>
      </c>
      <c r="S3" s="349" t="s">
        <v>113</v>
      </c>
      <c r="T3" s="348" t="s">
        <v>114</v>
      </c>
      <c r="U3" s="348" t="s">
        <v>115</v>
      </c>
      <c r="V3" s="350" t="s">
        <v>100</v>
      </c>
      <c r="W3" s="349" t="s">
        <v>113</v>
      </c>
      <c r="X3" s="348" t="s">
        <v>114</v>
      </c>
      <c r="Y3" s="348" t="s">
        <v>115</v>
      </c>
      <c r="Z3" s="350" t="s">
        <v>100</v>
      </c>
      <c r="AA3" s="712"/>
    </row>
    <row r="4" spans="1:32" ht="15" customHeight="1" thickBot="1" x14ac:dyDescent="0.3">
      <c r="A4" s="311"/>
      <c r="B4" s="312" t="s">
        <v>122</v>
      </c>
      <c r="C4" s="313">
        <f>C5+C6+C15+C28+C47+C66+C83+C115</f>
        <v>1403</v>
      </c>
      <c r="D4" s="368">
        <f>AVERAGE(D5,D7:D14,D16:D27,D29:D46,D48:D65,D67:D82,D84:D114,D116:D126)</f>
        <v>3.5731888888888883</v>
      </c>
      <c r="E4" s="156">
        <v>3.87</v>
      </c>
      <c r="F4" s="314"/>
      <c r="G4" s="313">
        <f>G5+G6+G15+G28+G47+G66+G83+G115</f>
        <v>355</v>
      </c>
      <c r="H4" s="368">
        <f>AVERAGE(H5,H7:H14,H16:H27,H29:H46,H48:H65,H67:H82,H84:H114,H116:H126)</f>
        <v>3.9122727272727271</v>
      </c>
      <c r="I4" s="526">
        <v>3.91</v>
      </c>
      <c r="J4" s="314"/>
      <c r="K4" s="313">
        <f>K5+K6+K15+K28+K47+K66+K83+K115</f>
        <v>336</v>
      </c>
      <c r="L4" s="368">
        <f>AVERAGE(L5,L7:L14,L16:L27,L29:L46,L48:L65,L67:L82,L84:L114,L116:L126)</f>
        <v>3.4845489345310758</v>
      </c>
      <c r="M4" s="156">
        <f t="shared" ref="M4:M28" si="0">$L$128</f>
        <v>3.54</v>
      </c>
      <c r="N4" s="314"/>
      <c r="O4" s="315">
        <f>O5+O6+O15+O28+O47+O66+O83+O115</f>
        <v>370</v>
      </c>
      <c r="P4" s="369">
        <f>AVERAGE(P5,P7:P14,P16:P27,P29:P46,P48:P65,P67:P82,P84:P114,P116:P126)</f>
        <v>3.5876543209876548</v>
      </c>
      <c r="Q4" s="369">
        <f t="shared" ref="Q4:Q28" si="1">$P$128</f>
        <v>3.5</v>
      </c>
      <c r="R4" s="317"/>
      <c r="S4" s="315">
        <f>S5+S6+S15+S28+S47+S66+S83+S115</f>
        <v>509</v>
      </c>
      <c r="T4" s="369">
        <f>AVERAGE(T5,T7:T14,T16:T27,T29:T46,T48:T65,T67:T82,T84:T114,T116:T126)</f>
        <v>2.9951190476190468</v>
      </c>
      <c r="U4" s="369">
        <f t="shared" ref="U4:U28" si="2">$T$128</f>
        <v>2.86</v>
      </c>
      <c r="V4" s="319"/>
      <c r="W4" s="318">
        <f>W5+W6+W15+W28+W47+W66+W83+W115</f>
        <v>20</v>
      </c>
      <c r="X4" s="369">
        <f>AVERAGE(X5,X7:X14,X16:X27,X29:X46,X48:X65,X67:X82,X84:X114,X116:X126)</f>
        <v>3.4164285714285714</v>
      </c>
      <c r="Y4" s="369">
        <f t="shared" ref="Y4:Y28" si="3">$X$128</f>
        <v>3.45</v>
      </c>
      <c r="Z4" s="319"/>
      <c r="AA4" s="317"/>
      <c r="AC4" s="225"/>
      <c r="AD4" s="37" t="s">
        <v>108</v>
      </c>
    </row>
    <row r="5" spans="1:32" ht="15" customHeight="1" thickBot="1" x14ac:dyDescent="0.3">
      <c r="A5" s="112">
        <v>1</v>
      </c>
      <c r="B5" s="370" t="s">
        <v>24</v>
      </c>
      <c r="C5" s="820"/>
      <c r="D5" s="536"/>
      <c r="E5" s="536">
        <v>3.87</v>
      </c>
      <c r="F5" s="821">
        <v>28</v>
      </c>
      <c r="G5" s="371">
        <v>4</v>
      </c>
      <c r="H5" s="206">
        <v>3.75</v>
      </c>
      <c r="I5" s="536">
        <v>3.91</v>
      </c>
      <c r="J5" s="372">
        <v>65</v>
      </c>
      <c r="K5" s="371">
        <v>6</v>
      </c>
      <c r="L5" s="206">
        <v>3</v>
      </c>
      <c r="M5" s="359">
        <v>3.54</v>
      </c>
      <c r="N5" s="372">
        <v>62</v>
      </c>
      <c r="O5" s="375">
        <v>2</v>
      </c>
      <c r="P5" s="360">
        <v>4.5</v>
      </c>
      <c r="Q5" s="360">
        <v>3.5</v>
      </c>
      <c r="R5" s="373">
        <v>5</v>
      </c>
      <c r="S5" s="376"/>
      <c r="T5" s="361"/>
      <c r="U5" s="362">
        <v>2.86</v>
      </c>
      <c r="V5" s="373">
        <v>85</v>
      </c>
      <c r="W5" s="381"/>
      <c r="X5" s="363"/>
      <c r="Y5" s="206">
        <v>3.45</v>
      </c>
      <c r="Z5" s="382">
        <v>15</v>
      </c>
      <c r="AA5" s="531">
        <f>Z5+V5+R5+N5+J5+F5</f>
        <v>260</v>
      </c>
      <c r="AC5" s="153"/>
      <c r="AD5" s="37" t="s">
        <v>109</v>
      </c>
    </row>
    <row r="6" spans="1:32" ht="15" customHeight="1" thickBot="1" x14ac:dyDescent="0.3">
      <c r="A6" s="320"/>
      <c r="B6" s="321" t="s">
        <v>123</v>
      </c>
      <c r="C6" s="322">
        <f>SUM(C7:C14)</f>
        <v>194</v>
      </c>
      <c r="D6" s="351">
        <f>AVERAGE(D7:D14)</f>
        <v>3.8940333333333332</v>
      </c>
      <c r="E6" s="159">
        <v>3.87</v>
      </c>
      <c r="F6" s="323"/>
      <c r="G6" s="322">
        <f>SUM(G7:G14)</f>
        <v>22</v>
      </c>
      <c r="H6" s="351">
        <f>AVERAGE(H7:H14)</f>
        <v>3.9042857142857139</v>
      </c>
      <c r="I6" s="527">
        <v>3.91</v>
      </c>
      <c r="J6" s="323"/>
      <c r="K6" s="322">
        <f>SUM(K7:K14)</f>
        <v>19</v>
      </c>
      <c r="L6" s="351">
        <f>AVERAGE(L7:L14)</f>
        <v>3.5475714285714282</v>
      </c>
      <c r="M6" s="159">
        <f t="shared" si="0"/>
        <v>3.54</v>
      </c>
      <c r="N6" s="323"/>
      <c r="O6" s="324">
        <f>SUM(O7:O14)</f>
        <v>21</v>
      </c>
      <c r="P6" s="356">
        <f>AVERAGE(P7:P14)</f>
        <v>3.7157142857142853</v>
      </c>
      <c r="Q6" s="356">
        <f t="shared" si="1"/>
        <v>3.5</v>
      </c>
      <c r="R6" s="326"/>
      <c r="S6" s="324">
        <f>SUM(S7:S14)</f>
        <v>19</v>
      </c>
      <c r="T6" s="356">
        <f>AVERAGE(T7:T14)</f>
        <v>3.3280000000000003</v>
      </c>
      <c r="U6" s="356">
        <f t="shared" si="2"/>
        <v>2.86</v>
      </c>
      <c r="V6" s="328"/>
      <c r="W6" s="158">
        <f>SUM(W7:W14)</f>
        <v>5</v>
      </c>
      <c r="X6" s="356">
        <f>AVERAGE(X7:X14)</f>
        <v>3.6666666666666665</v>
      </c>
      <c r="Y6" s="356">
        <f t="shared" si="3"/>
        <v>3.45</v>
      </c>
      <c r="Z6" s="328"/>
      <c r="AA6" s="326"/>
      <c r="AC6" s="151"/>
      <c r="AD6" s="37" t="s">
        <v>110</v>
      </c>
    </row>
    <row r="7" spans="1:32" ht="15" customHeight="1" x14ac:dyDescent="0.25">
      <c r="A7" s="122">
        <v>1</v>
      </c>
      <c r="B7" s="104" t="s">
        <v>67</v>
      </c>
      <c r="C7" s="856"/>
      <c r="D7" s="882"/>
      <c r="E7" s="857">
        <v>3.87</v>
      </c>
      <c r="F7" s="858">
        <v>28</v>
      </c>
      <c r="G7" s="371">
        <v>5</v>
      </c>
      <c r="H7" s="206">
        <v>4.2</v>
      </c>
      <c r="I7" s="359">
        <v>3.91</v>
      </c>
      <c r="J7" s="372">
        <v>20</v>
      </c>
      <c r="K7" s="568"/>
      <c r="L7" s="359"/>
      <c r="M7" s="359">
        <v>3.54</v>
      </c>
      <c r="N7" s="372">
        <v>85</v>
      </c>
      <c r="O7" s="375">
        <v>3</v>
      </c>
      <c r="P7" s="360">
        <v>4</v>
      </c>
      <c r="Q7" s="360">
        <v>3.5</v>
      </c>
      <c r="R7" s="373">
        <v>10</v>
      </c>
      <c r="S7" s="560"/>
      <c r="T7" s="361"/>
      <c r="U7" s="362">
        <v>2.86</v>
      </c>
      <c r="V7" s="373">
        <v>85</v>
      </c>
      <c r="W7" s="371"/>
      <c r="X7" s="542"/>
      <c r="Y7" s="206">
        <v>3.45</v>
      </c>
      <c r="Z7" s="382">
        <v>15</v>
      </c>
      <c r="AA7" s="531">
        <f t="shared" ref="AA7:AA14" si="4">Z7+V7+R7+N7+J7+F7</f>
        <v>243</v>
      </c>
      <c r="AC7" s="38"/>
      <c r="AD7" s="37" t="s">
        <v>111</v>
      </c>
    </row>
    <row r="8" spans="1:32" x14ac:dyDescent="0.25">
      <c r="A8" s="115">
        <v>2</v>
      </c>
      <c r="B8" s="383" t="s">
        <v>69</v>
      </c>
      <c r="C8" s="868">
        <v>134</v>
      </c>
      <c r="D8" s="883">
        <v>4.0074000000000005</v>
      </c>
      <c r="E8" s="869">
        <v>3.87</v>
      </c>
      <c r="F8" s="870">
        <v>4</v>
      </c>
      <c r="G8" s="371">
        <v>5</v>
      </c>
      <c r="H8" s="206">
        <v>3.8</v>
      </c>
      <c r="I8" s="536">
        <v>3.91</v>
      </c>
      <c r="J8" s="372">
        <v>59</v>
      </c>
      <c r="K8" s="371">
        <v>5</v>
      </c>
      <c r="L8" s="206">
        <v>4</v>
      </c>
      <c r="M8" s="359">
        <v>3.54</v>
      </c>
      <c r="N8" s="372">
        <v>8</v>
      </c>
      <c r="O8" s="381">
        <v>7</v>
      </c>
      <c r="P8" s="360">
        <v>3.43</v>
      </c>
      <c r="Q8" s="360">
        <v>3.5</v>
      </c>
      <c r="R8" s="373">
        <v>50</v>
      </c>
      <c r="S8" s="560">
        <v>7</v>
      </c>
      <c r="T8" s="361">
        <v>2.71</v>
      </c>
      <c r="U8" s="362">
        <v>2.86</v>
      </c>
      <c r="V8" s="373">
        <v>51</v>
      </c>
      <c r="W8" s="371">
        <v>3</v>
      </c>
      <c r="X8" s="206">
        <v>4</v>
      </c>
      <c r="Y8" s="206">
        <v>3.45</v>
      </c>
      <c r="Z8" s="382">
        <v>3</v>
      </c>
      <c r="AA8" s="118">
        <f t="shared" si="4"/>
        <v>175</v>
      </c>
      <c r="AF8" s="114"/>
    </row>
    <row r="9" spans="1:32" x14ac:dyDescent="0.25">
      <c r="A9" s="115">
        <v>3</v>
      </c>
      <c r="B9" s="228" t="s">
        <v>68</v>
      </c>
      <c r="C9" s="825"/>
      <c r="D9" s="872"/>
      <c r="E9" s="826">
        <v>3.87</v>
      </c>
      <c r="F9" s="827">
        <v>28</v>
      </c>
      <c r="G9" s="371">
        <v>1</v>
      </c>
      <c r="H9" s="206">
        <v>4</v>
      </c>
      <c r="I9" s="536">
        <v>3.91</v>
      </c>
      <c r="J9" s="372">
        <v>45</v>
      </c>
      <c r="K9" s="371">
        <v>2</v>
      </c>
      <c r="L9" s="206">
        <v>3.5</v>
      </c>
      <c r="M9" s="359">
        <v>3.54</v>
      </c>
      <c r="N9" s="372">
        <v>40</v>
      </c>
      <c r="O9" s="381">
        <v>3</v>
      </c>
      <c r="P9" s="360">
        <v>4.33</v>
      </c>
      <c r="Q9" s="360">
        <v>3.5</v>
      </c>
      <c r="R9" s="373">
        <v>6</v>
      </c>
      <c r="S9" s="560">
        <v>2</v>
      </c>
      <c r="T9" s="361">
        <v>4</v>
      </c>
      <c r="U9" s="362">
        <v>2.86</v>
      </c>
      <c r="V9" s="373">
        <v>5</v>
      </c>
      <c r="W9" s="371">
        <v>1</v>
      </c>
      <c r="X9" s="206">
        <v>5</v>
      </c>
      <c r="Y9" s="206">
        <v>3.45</v>
      </c>
      <c r="Z9" s="382">
        <v>1</v>
      </c>
      <c r="AA9" s="116">
        <f t="shared" si="4"/>
        <v>125</v>
      </c>
      <c r="AF9" s="114"/>
    </row>
    <row r="10" spans="1:32" x14ac:dyDescent="0.25">
      <c r="A10" s="115">
        <v>4</v>
      </c>
      <c r="B10" s="228" t="s">
        <v>66</v>
      </c>
      <c r="C10" s="825">
        <v>18</v>
      </c>
      <c r="D10" s="872">
        <v>3.7223000000000002</v>
      </c>
      <c r="E10" s="826">
        <v>3.87</v>
      </c>
      <c r="F10" s="827">
        <v>8</v>
      </c>
      <c r="G10" s="371">
        <v>2</v>
      </c>
      <c r="H10" s="206">
        <v>4</v>
      </c>
      <c r="I10" s="536">
        <v>3.91</v>
      </c>
      <c r="J10" s="372">
        <v>38</v>
      </c>
      <c r="K10" s="371">
        <v>2</v>
      </c>
      <c r="L10" s="206">
        <v>3.5</v>
      </c>
      <c r="M10" s="359">
        <v>3.54</v>
      </c>
      <c r="N10" s="372">
        <v>41</v>
      </c>
      <c r="O10" s="375">
        <v>1</v>
      </c>
      <c r="P10" s="360">
        <v>3</v>
      </c>
      <c r="Q10" s="360">
        <v>3.5</v>
      </c>
      <c r="R10" s="373">
        <v>70</v>
      </c>
      <c r="S10" s="560">
        <v>5</v>
      </c>
      <c r="T10" s="361">
        <v>3.6</v>
      </c>
      <c r="U10" s="362">
        <v>2.86</v>
      </c>
      <c r="V10" s="373">
        <v>17</v>
      </c>
      <c r="W10" s="371"/>
      <c r="X10" s="542"/>
      <c r="Y10" s="206">
        <v>3.45</v>
      </c>
      <c r="Z10" s="382">
        <v>15</v>
      </c>
      <c r="AA10" s="116">
        <f t="shared" si="4"/>
        <v>189</v>
      </c>
      <c r="AD10" s="114"/>
      <c r="AF10" s="114"/>
    </row>
    <row r="11" spans="1:32" x14ac:dyDescent="0.25">
      <c r="A11" s="115">
        <v>5</v>
      </c>
      <c r="B11" s="275" t="s">
        <v>70</v>
      </c>
      <c r="C11" s="828"/>
      <c r="D11" s="873"/>
      <c r="E11" s="829">
        <v>3.87</v>
      </c>
      <c r="F11" s="830">
        <v>28</v>
      </c>
      <c r="G11" s="371">
        <v>1</v>
      </c>
      <c r="H11" s="206">
        <v>4</v>
      </c>
      <c r="I11" s="534">
        <v>3.91</v>
      </c>
      <c r="J11" s="372">
        <v>46</v>
      </c>
      <c r="K11" s="371">
        <v>2</v>
      </c>
      <c r="L11" s="206">
        <v>3.5</v>
      </c>
      <c r="M11" s="359">
        <v>3.54</v>
      </c>
      <c r="N11" s="372">
        <v>42</v>
      </c>
      <c r="O11" s="375"/>
      <c r="P11" s="360"/>
      <c r="Q11" s="360">
        <v>3.5</v>
      </c>
      <c r="R11" s="373">
        <v>82</v>
      </c>
      <c r="S11" s="560">
        <v>3</v>
      </c>
      <c r="T11" s="361">
        <v>3.33</v>
      </c>
      <c r="U11" s="362">
        <v>2.86</v>
      </c>
      <c r="V11" s="373">
        <v>23</v>
      </c>
      <c r="W11" s="371"/>
      <c r="X11" s="542"/>
      <c r="Y11" s="206">
        <v>3.45</v>
      </c>
      <c r="Z11" s="382">
        <v>15</v>
      </c>
      <c r="AA11" s="116">
        <f t="shared" si="4"/>
        <v>236</v>
      </c>
      <c r="AD11" s="114"/>
      <c r="AF11" s="114"/>
    </row>
    <row r="12" spans="1:32" x14ac:dyDescent="0.25">
      <c r="A12" s="115">
        <v>6</v>
      </c>
      <c r="B12" s="228" t="s">
        <v>71</v>
      </c>
      <c r="C12" s="825"/>
      <c r="D12" s="872"/>
      <c r="E12" s="826">
        <v>3.87</v>
      </c>
      <c r="F12" s="827">
        <v>28</v>
      </c>
      <c r="G12" s="371">
        <v>5</v>
      </c>
      <c r="H12" s="206">
        <v>4</v>
      </c>
      <c r="I12" s="536">
        <v>3.91</v>
      </c>
      <c r="J12" s="372">
        <v>29</v>
      </c>
      <c r="K12" s="371">
        <v>6</v>
      </c>
      <c r="L12" s="206">
        <v>3.3330000000000002</v>
      </c>
      <c r="M12" s="359">
        <v>3.54</v>
      </c>
      <c r="N12" s="372">
        <v>50</v>
      </c>
      <c r="O12" s="375">
        <v>4</v>
      </c>
      <c r="P12" s="360">
        <v>3.75</v>
      </c>
      <c r="Q12" s="360">
        <v>3.5</v>
      </c>
      <c r="R12" s="373">
        <v>27</v>
      </c>
      <c r="S12" s="560"/>
      <c r="T12" s="361"/>
      <c r="U12" s="362">
        <v>2.86</v>
      </c>
      <c r="V12" s="373">
        <v>85</v>
      </c>
      <c r="W12" s="371"/>
      <c r="X12" s="542"/>
      <c r="Y12" s="206">
        <v>3.45</v>
      </c>
      <c r="Z12" s="382">
        <v>15</v>
      </c>
      <c r="AA12" s="118">
        <f t="shared" si="4"/>
        <v>234</v>
      </c>
      <c r="AD12" s="114"/>
      <c r="AF12" s="114"/>
    </row>
    <row r="13" spans="1:32" x14ac:dyDescent="0.25">
      <c r="A13" s="115">
        <v>7</v>
      </c>
      <c r="B13" s="228" t="s">
        <v>72</v>
      </c>
      <c r="C13" s="825">
        <v>42</v>
      </c>
      <c r="D13" s="872">
        <v>3.9523999999999995</v>
      </c>
      <c r="E13" s="826">
        <v>3.87</v>
      </c>
      <c r="F13" s="827">
        <v>5</v>
      </c>
      <c r="G13" s="371">
        <v>3</v>
      </c>
      <c r="H13" s="206">
        <v>3.33</v>
      </c>
      <c r="I13" s="536">
        <v>3.91</v>
      </c>
      <c r="J13" s="372">
        <v>76</v>
      </c>
      <c r="K13" s="371">
        <v>1</v>
      </c>
      <c r="L13" s="206">
        <v>3</v>
      </c>
      <c r="M13" s="359">
        <v>3.54</v>
      </c>
      <c r="N13" s="372">
        <v>71</v>
      </c>
      <c r="O13" s="381">
        <v>2</v>
      </c>
      <c r="P13" s="360">
        <v>3.5</v>
      </c>
      <c r="Q13" s="360">
        <v>3.5</v>
      </c>
      <c r="R13" s="373">
        <v>45</v>
      </c>
      <c r="S13" s="560">
        <v>2</v>
      </c>
      <c r="T13" s="361">
        <v>3</v>
      </c>
      <c r="U13" s="362">
        <v>2.86</v>
      </c>
      <c r="V13" s="373">
        <v>40</v>
      </c>
      <c r="W13" s="371">
        <v>1</v>
      </c>
      <c r="X13" s="206">
        <v>2</v>
      </c>
      <c r="Y13" s="206">
        <v>3.45</v>
      </c>
      <c r="Z13" s="382">
        <v>13</v>
      </c>
      <c r="AA13" s="116">
        <f t="shared" si="4"/>
        <v>250</v>
      </c>
      <c r="AD13" s="114"/>
      <c r="AF13" s="114"/>
    </row>
    <row r="14" spans="1:32" ht="15.75" thickBot="1" x14ac:dyDescent="0.3">
      <c r="A14" s="115">
        <v>8</v>
      </c>
      <c r="B14" s="275" t="s">
        <v>130</v>
      </c>
      <c r="C14" s="828"/>
      <c r="D14" s="829"/>
      <c r="E14" s="829">
        <v>3.87</v>
      </c>
      <c r="F14" s="830">
        <v>28</v>
      </c>
      <c r="G14" s="574"/>
      <c r="H14" s="534"/>
      <c r="I14" s="534">
        <v>3.91</v>
      </c>
      <c r="J14" s="372">
        <v>89</v>
      </c>
      <c r="K14" s="371">
        <v>1</v>
      </c>
      <c r="L14" s="206">
        <v>4</v>
      </c>
      <c r="M14" s="359">
        <v>3.54</v>
      </c>
      <c r="N14" s="372">
        <v>16</v>
      </c>
      <c r="O14" s="375">
        <v>1</v>
      </c>
      <c r="P14" s="360">
        <v>4</v>
      </c>
      <c r="Q14" s="360">
        <v>3.5</v>
      </c>
      <c r="R14" s="373">
        <v>12</v>
      </c>
      <c r="S14" s="560"/>
      <c r="T14" s="361"/>
      <c r="U14" s="362">
        <v>2.86</v>
      </c>
      <c r="V14" s="373">
        <v>85</v>
      </c>
      <c r="W14" s="371"/>
      <c r="X14" s="542"/>
      <c r="Y14" s="206">
        <v>3.45</v>
      </c>
      <c r="Z14" s="382">
        <v>15</v>
      </c>
      <c r="AA14" s="116">
        <f t="shared" si="4"/>
        <v>245</v>
      </c>
      <c r="AD14" s="114"/>
      <c r="AF14" s="114"/>
    </row>
    <row r="15" spans="1:32" ht="15.75" thickBot="1" x14ac:dyDescent="0.3">
      <c r="A15" s="320"/>
      <c r="B15" s="321" t="s">
        <v>124</v>
      </c>
      <c r="C15" s="322">
        <f>SUM(C16:C27)</f>
        <v>39</v>
      </c>
      <c r="D15" s="351">
        <f>AVERAGE(D16:D27)</f>
        <v>2.8612500000000001</v>
      </c>
      <c r="E15" s="159">
        <v>3.87</v>
      </c>
      <c r="F15" s="323"/>
      <c r="G15" s="322">
        <f>SUM(G16:G27)</f>
        <v>25</v>
      </c>
      <c r="H15" s="351">
        <f>AVERAGE(H16:H27)</f>
        <v>3.8130000000000002</v>
      </c>
      <c r="I15" s="527">
        <v>3.91</v>
      </c>
      <c r="J15" s="323"/>
      <c r="K15" s="322">
        <f>SUM(K16:K27)</f>
        <v>38</v>
      </c>
      <c r="L15" s="351">
        <f>AVERAGE(L16:L27)</f>
        <v>3.4018888888888892</v>
      </c>
      <c r="M15" s="159">
        <f t="shared" si="0"/>
        <v>3.54</v>
      </c>
      <c r="N15" s="323"/>
      <c r="O15" s="329">
        <f>SUM(O16:O27)</f>
        <v>54</v>
      </c>
      <c r="P15" s="330">
        <f>AVERAGE(P16:P27)</f>
        <v>3.3125</v>
      </c>
      <c r="Q15" s="331">
        <f t="shared" si="1"/>
        <v>3.5</v>
      </c>
      <c r="R15" s="332"/>
      <c r="S15" s="377">
        <f>SUM(S16:S27)</f>
        <v>58</v>
      </c>
      <c r="T15" s="333">
        <f>AVERAGE(T16:T27)</f>
        <v>2.9845454545454544</v>
      </c>
      <c r="U15" s="334">
        <f t="shared" si="2"/>
        <v>2.86</v>
      </c>
      <c r="V15" s="342"/>
      <c r="W15" s="335">
        <f>SUM(W16:W27)</f>
        <v>2</v>
      </c>
      <c r="X15" s="336">
        <f>AVERAGE(X16:X27)</f>
        <v>3.5</v>
      </c>
      <c r="Y15" s="357">
        <f t="shared" si="3"/>
        <v>3.45</v>
      </c>
      <c r="Z15" s="337"/>
      <c r="AA15" s="338"/>
      <c r="AD15" s="114"/>
      <c r="AF15" s="114"/>
    </row>
    <row r="16" spans="1:32" x14ac:dyDescent="0.25">
      <c r="A16" s="122">
        <v>1</v>
      </c>
      <c r="B16" s="228" t="s">
        <v>2</v>
      </c>
      <c r="C16" s="825"/>
      <c r="D16" s="872"/>
      <c r="E16" s="826">
        <v>3.87</v>
      </c>
      <c r="F16" s="827">
        <v>28</v>
      </c>
      <c r="G16" s="371">
        <v>1</v>
      </c>
      <c r="H16" s="206">
        <v>4</v>
      </c>
      <c r="I16" s="536">
        <v>3.91</v>
      </c>
      <c r="J16" s="372">
        <v>47</v>
      </c>
      <c r="K16" s="371">
        <v>8</v>
      </c>
      <c r="L16" s="206">
        <v>3.875</v>
      </c>
      <c r="M16" s="359">
        <v>3.54</v>
      </c>
      <c r="N16" s="372">
        <v>22</v>
      </c>
      <c r="O16" s="375">
        <v>15</v>
      </c>
      <c r="P16" s="360">
        <v>2.87</v>
      </c>
      <c r="Q16" s="360">
        <v>3.5</v>
      </c>
      <c r="R16" s="373">
        <v>81</v>
      </c>
      <c r="S16" s="376">
        <v>5</v>
      </c>
      <c r="T16" s="361">
        <v>3.4</v>
      </c>
      <c r="U16" s="362">
        <v>2.86</v>
      </c>
      <c r="V16" s="373">
        <v>21</v>
      </c>
      <c r="W16" s="557"/>
      <c r="X16" s="363"/>
      <c r="Y16" s="206">
        <v>3.45</v>
      </c>
      <c r="Z16" s="382">
        <v>15</v>
      </c>
      <c r="AA16" s="116">
        <f t="shared" ref="AA16:AA27" si="5">Z16+V16+R16+N16+J16+F16</f>
        <v>214</v>
      </c>
      <c r="AC16" s="114"/>
      <c r="AD16" s="114"/>
      <c r="AF16" s="114"/>
    </row>
    <row r="17" spans="1:32" x14ac:dyDescent="0.25">
      <c r="A17" s="115">
        <v>2</v>
      </c>
      <c r="B17" s="228" t="s">
        <v>4</v>
      </c>
      <c r="C17" s="825"/>
      <c r="D17" s="872"/>
      <c r="E17" s="826">
        <v>3.87</v>
      </c>
      <c r="F17" s="827">
        <v>28</v>
      </c>
      <c r="G17" s="371">
        <v>1</v>
      </c>
      <c r="H17" s="206">
        <v>4</v>
      </c>
      <c r="I17" s="536">
        <v>3.91</v>
      </c>
      <c r="J17" s="372">
        <v>48</v>
      </c>
      <c r="K17" s="371">
        <v>4</v>
      </c>
      <c r="L17" s="206">
        <v>3.75</v>
      </c>
      <c r="M17" s="359">
        <v>3.54</v>
      </c>
      <c r="N17" s="372">
        <v>25</v>
      </c>
      <c r="O17" s="381">
        <v>6</v>
      </c>
      <c r="P17" s="360">
        <v>3.5</v>
      </c>
      <c r="Q17" s="360">
        <v>3.5</v>
      </c>
      <c r="R17" s="373">
        <v>41</v>
      </c>
      <c r="S17" s="376">
        <v>6</v>
      </c>
      <c r="T17" s="361">
        <v>3.83</v>
      </c>
      <c r="U17" s="362">
        <v>2.86</v>
      </c>
      <c r="V17" s="373">
        <v>13</v>
      </c>
      <c r="W17" s="557">
        <v>1</v>
      </c>
      <c r="X17" s="535">
        <v>5</v>
      </c>
      <c r="Y17" s="206">
        <v>3.45</v>
      </c>
      <c r="Z17" s="382">
        <v>2</v>
      </c>
      <c r="AA17" s="116">
        <f t="shared" si="5"/>
        <v>157</v>
      </c>
      <c r="AC17" s="114"/>
      <c r="AD17" s="114"/>
      <c r="AF17" s="114"/>
    </row>
    <row r="18" spans="1:32" x14ac:dyDescent="0.25">
      <c r="A18" s="115">
        <v>3</v>
      </c>
      <c r="B18" s="228" t="s">
        <v>9</v>
      </c>
      <c r="C18" s="825"/>
      <c r="D18" s="872"/>
      <c r="E18" s="826">
        <v>3.87</v>
      </c>
      <c r="F18" s="827">
        <v>28</v>
      </c>
      <c r="G18" s="371">
        <v>4</v>
      </c>
      <c r="H18" s="206">
        <v>4.5</v>
      </c>
      <c r="I18" s="536">
        <v>3.91</v>
      </c>
      <c r="J18" s="372">
        <v>7</v>
      </c>
      <c r="K18" s="371">
        <v>8</v>
      </c>
      <c r="L18" s="206">
        <v>3.625</v>
      </c>
      <c r="M18" s="359">
        <v>3.54</v>
      </c>
      <c r="N18" s="372">
        <v>34</v>
      </c>
      <c r="O18" s="381">
        <v>6</v>
      </c>
      <c r="P18" s="360">
        <v>3.5</v>
      </c>
      <c r="Q18" s="360">
        <v>3.5</v>
      </c>
      <c r="R18" s="373">
        <v>42</v>
      </c>
      <c r="S18" s="376">
        <v>8</v>
      </c>
      <c r="T18" s="361">
        <v>3.63</v>
      </c>
      <c r="U18" s="362">
        <v>2.86</v>
      </c>
      <c r="V18" s="373">
        <v>16</v>
      </c>
      <c r="W18" s="557">
        <v>1</v>
      </c>
      <c r="X18" s="535">
        <v>2</v>
      </c>
      <c r="Y18" s="206">
        <v>3.45</v>
      </c>
      <c r="Z18" s="382">
        <v>14</v>
      </c>
      <c r="AA18" s="118">
        <f t="shared" si="5"/>
        <v>141</v>
      </c>
      <c r="AC18" s="114"/>
      <c r="AD18" s="114"/>
      <c r="AF18" s="114"/>
    </row>
    <row r="19" spans="1:32" x14ac:dyDescent="0.25">
      <c r="A19" s="115">
        <v>4</v>
      </c>
      <c r="B19" s="228" t="s">
        <v>3</v>
      </c>
      <c r="C19" s="825">
        <v>23</v>
      </c>
      <c r="D19" s="872">
        <v>3.3475000000000001</v>
      </c>
      <c r="E19" s="826">
        <v>3.87</v>
      </c>
      <c r="F19" s="827">
        <v>20</v>
      </c>
      <c r="G19" s="371">
        <v>1</v>
      </c>
      <c r="H19" s="206">
        <v>3</v>
      </c>
      <c r="I19" s="536">
        <v>3.91</v>
      </c>
      <c r="J19" s="372">
        <v>85</v>
      </c>
      <c r="K19" s="371">
        <v>6</v>
      </c>
      <c r="L19" s="206">
        <v>3.6669999999999998</v>
      </c>
      <c r="M19" s="359">
        <v>3.54</v>
      </c>
      <c r="N19" s="372">
        <v>29</v>
      </c>
      <c r="O19" s="375">
        <v>7</v>
      </c>
      <c r="P19" s="360">
        <v>3.43</v>
      </c>
      <c r="Q19" s="360">
        <v>3.5</v>
      </c>
      <c r="R19" s="373">
        <v>51</v>
      </c>
      <c r="S19" s="376">
        <v>10</v>
      </c>
      <c r="T19" s="361">
        <v>2.9</v>
      </c>
      <c r="U19" s="362">
        <v>2.86</v>
      </c>
      <c r="V19" s="373">
        <v>46</v>
      </c>
      <c r="W19" s="557"/>
      <c r="X19" s="363"/>
      <c r="Y19" s="206">
        <v>3.45</v>
      </c>
      <c r="Z19" s="382">
        <v>15</v>
      </c>
      <c r="AA19" s="116">
        <f t="shared" si="5"/>
        <v>246</v>
      </c>
      <c r="AC19" s="114"/>
      <c r="AD19" s="114"/>
      <c r="AF19" s="114"/>
    </row>
    <row r="20" spans="1:32" x14ac:dyDescent="0.25">
      <c r="A20" s="115">
        <v>5</v>
      </c>
      <c r="B20" s="228" t="s">
        <v>5</v>
      </c>
      <c r="C20" s="825"/>
      <c r="D20" s="872"/>
      <c r="E20" s="826">
        <v>3.87</v>
      </c>
      <c r="F20" s="827">
        <v>28</v>
      </c>
      <c r="G20" s="371">
        <v>2</v>
      </c>
      <c r="H20" s="206">
        <v>4</v>
      </c>
      <c r="I20" s="536">
        <v>3.91</v>
      </c>
      <c r="J20" s="372">
        <v>39</v>
      </c>
      <c r="K20" s="371">
        <v>2</v>
      </c>
      <c r="L20" s="206">
        <v>3.5</v>
      </c>
      <c r="M20" s="359">
        <v>3.54</v>
      </c>
      <c r="N20" s="372">
        <v>43</v>
      </c>
      <c r="O20" s="375">
        <v>8</v>
      </c>
      <c r="P20" s="360">
        <v>3.25</v>
      </c>
      <c r="Q20" s="360">
        <v>3.5</v>
      </c>
      <c r="R20" s="373">
        <v>57</v>
      </c>
      <c r="S20" s="376">
        <v>2</v>
      </c>
      <c r="T20" s="361">
        <v>3.5</v>
      </c>
      <c r="U20" s="362">
        <v>2.86</v>
      </c>
      <c r="V20" s="373">
        <v>18</v>
      </c>
      <c r="W20" s="557"/>
      <c r="X20" s="363"/>
      <c r="Y20" s="206">
        <v>3.45</v>
      </c>
      <c r="Z20" s="382">
        <v>15</v>
      </c>
      <c r="AA20" s="116">
        <f t="shared" si="5"/>
        <v>200</v>
      </c>
      <c r="AC20" s="114"/>
      <c r="AD20" s="114"/>
      <c r="AF20" s="114"/>
    </row>
    <row r="21" spans="1:32" x14ac:dyDescent="0.25">
      <c r="A21" s="115">
        <v>6</v>
      </c>
      <c r="B21" s="250" t="s">
        <v>93</v>
      </c>
      <c r="C21" s="831"/>
      <c r="D21" s="880"/>
      <c r="E21" s="534">
        <v>3.87</v>
      </c>
      <c r="F21" s="832">
        <v>28</v>
      </c>
      <c r="G21" s="371">
        <v>2</v>
      </c>
      <c r="H21" s="206">
        <v>3</v>
      </c>
      <c r="I21" s="534">
        <v>3.91</v>
      </c>
      <c r="J21" s="372">
        <v>82</v>
      </c>
      <c r="K21" s="371">
        <v>1</v>
      </c>
      <c r="L21" s="206">
        <v>3</v>
      </c>
      <c r="M21" s="359">
        <v>3.54</v>
      </c>
      <c r="N21" s="372">
        <v>72</v>
      </c>
      <c r="O21" s="375"/>
      <c r="P21" s="360"/>
      <c r="Q21" s="360">
        <v>3.5</v>
      </c>
      <c r="R21" s="373">
        <v>82</v>
      </c>
      <c r="S21" s="376">
        <v>3</v>
      </c>
      <c r="T21" s="361">
        <v>4</v>
      </c>
      <c r="U21" s="362">
        <v>2.86</v>
      </c>
      <c r="V21" s="373">
        <v>4</v>
      </c>
      <c r="W21" s="557"/>
      <c r="X21" s="363"/>
      <c r="Y21" s="206">
        <v>3.45</v>
      </c>
      <c r="Z21" s="382">
        <v>15</v>
      </c>
      <c r="AA21" s="116">
        <f t="shared" si="5"/>
        <v>283</v>
      </c>
      <c r="AC21" s="114"/>
      <c r="AD21" s="114"/>
      <c r="AF21" s="114"/>
    </row>
    <row r="22" spans="1:32" x14ac:dyDescent="0.25">
      <c r="A22" s="115">
        <v>7</v>
      </c>
      <c r="B22" s="228" t="s">
        <v>6</v>
      </c>
      <c r="C22" s="825"/>
      <c r="D22" s="872"/>
      <c r="E22" s="826">
        <v>3.87</v>
      </c>
      <c r="F22" s="827">
        <v>28</v>
      </c>
      <c r="G22" s="371">
        <v>5</v>
      </c>
      <c r="H22" s="206">
        <v>3.8</v>
      </c>
      <c r="I22" s="536">
        <v>3.91</v>
      </c>
      <c r="J22" s="372">
        <v>60</v>
      </c>
      <c r="K22" s="371">
        <v>2</v>
      </c>
      <c r="L22" s="206">
        <v>3</v>
      </c>
      <c r="M22" s="359">
        <v>3.54</v>
      </c>
      <c r="N22" s="372">
        <v>65</v>
      </c>
      <c r="O22" s="375">
        <v>4</v>
      </c>
      <c r="P22" s="360">
        <v>3.75</v>
      </c>
      <c r="Q22" s="360">
        <v>3.5</v>
      </c>
      <c r="R22" s="373">
        <v>28</v>
      </c>
      <c r="S22" s="376">
        <v>2</v>
      </c>
      <c r="T22" s="361">
        <v>2</v>
      </c>
      <c r="U22" s="362">
        <v>2.86</v>
      </c>
      <c r="V22" s="373">
        <v>80</v>
      </c>
      <c r="W22" s="557"/>
      <c r="X22" s="363"/>
      <c r="Y22" s="206">
        <v>3.45</v>
      </c>
      <c r="Z22" s="382">
        <v>15</v>
      </c>
      <c r="AA22" s="116">
        <f t="shared" si="5"/>
        <v>276</v>
      </c>
      <c r="AC22" s="114"/>
      <c r="AD22" s="114"/>
      <c r="AF22" s="114"/>
    </row>
    <row r="23" spans="1:32" x14ac:dyDescent="0.25">
      <c r="A23" s="115">
        <v>8</v>
      </c>
      <c r="B23" s="108" t="s">
        <v>60</v>
      </c>
      <c r="C23" s="822"/>
      <c r="D23" s="871"/>
      <c r="E23" s="823">
        <v>3.87</v>
      </c>
      <c r="F23" s="824">
        <v>28</v>
      </c>
      <c r="G23" s="371">
        <v>6</v>
      </c>
      <c r="H23" s="206">
        <v>3.33</v>
      </c>
      <c r="I23" s="359">
        <v>3.91</v>
      </c>
      <c r="J23" s="372">
        <v>75</v>
      </c>
      <c r="K23" s="568"/>
      <c r="L23" s="359"/>
      <c r="M23" s="359">
        <v>3.54</v>
      </c>
      <c r="N23" s="372">
        <v>85</v>
      </c>
      <c r="O23" s="375">
        <v>5</v>
      </c>
      <c r="P23" s="360">
        <v>3.2</v>
      </c>
      <c r="Q23" s="360">
        <v>3.5</v>
      </c>
      <c r="R23" s="373">
        <v>60</v>
      </c>
      <c r="S23" s="376">
        <v>7</v>
      </c>
      <c r="T23" s="361">
        <v>2.57</v>
      </c>
      <c r="U23" s="362">
        <v>2.86</v>
      </c>
      <c r="V23" s="373">
        <v>60</v>
      </c>
      <c r="W23" s="557"/>
      <c r="X23" s="363"/>
      <c r="Y23" s="206">
        <v>3.45</v>
      </c>
      <c r="Z23" s="382">
        <v>15</v>
      </c>
      <c r="AA23" s="116">
        <f t="shared" si="5"/>
        <v>323</v>
      </c>
      <c r="AC23" s="114"/>
      <c r="AD23" s="114"/>
      <c r="AF23" s="114"/>
    </row>
    <row r="24" spans="1:32" x14ac:dyDescent="0.25">
      <c r="A24" s="115">
        <v>9</v>
      </c>
      <c r="B24" s="228" t="s">
        <v>7</v>
      </c>
      <c r="C24" s="825">
        <v>16</v>
      </c>
      <c r="D24" s="872">
        <v>2.375</v>
      </c>
      <c r="E24" s="826">
        <v>3.87</v>
      </c>
      <c r="F24" s="827">
        <v>27</v>
      </c>
      <c r="G24" s="371">
        <v>2</v>
      </c>
      <c r="H24" s="206">
        <v>3.5</v>
      </c>
      <c r="I24" s="536">
        <v>3.91</v>
      </c>
      <c r="J24" s="372">
        <v>72</v>
      </c>
      <c r="K24" s="371">
        <v>5</v>
      </c>
      <c r="L24" s="206">
        <v>3.2</v>
      </c>
      <c r="M24" s="359">
        <v>3.54</v>
      </c>
      <c r="N24" s="372">
        <v>56</v>
      </c>
      <c r="O24" s="375">
        <v>3</v>
      </c>
      <c r="P24" s="360">
        <v>3</v>
      </c>
      <c r="Q24" s="360">
        <v>3.5</v>
      </c>
      <c r="R24" s="373">
        <v>64</v>
      </c>
      <c r="S24" s="376">
        <v>10</v>
      </c>
      <c r="T24" s="361">
        <v>2</v>
      </c>
      <c r="U24" s="362">
        <v>2.86</v>
      </c>
      <c r="V24" s="373">
        <v>75</v>
      </c>
      <c r="W24" s="557"/>
      <c r="X24" s="363"/>
      <c r="Y24" s="206">
        <v>3.45</v>
      </c>
      <c r="Z24" s="382">
        <v>15</v>
      </c>
      <c r="AA24" s="116">
        <f t="shared" si="5"/>
        <v>309</v>
      </c>
      <c r="AC24" s="114"/>
      <c r="AD24" s="114"/>
      <c r="AF24" s="114"/>
    </row>
    <row r="25" spans="1:32" x14ac:dyDescent="0.25">
      <c r="A25" s="115">
        <v>10</v>
      </c>
      <c r="B25" s="108" t="s">
        <v>61</v>
      </c>
      <c r="C25" s="822"/>
      <c r="D25" s="823"/>
      <c r="E25" s="823">
        <v>3.87</v>
      </c>
      <c r="F25" s="824">
        <v>28</v>
      </c>
      <c r="G25" s="568"/>
      <c r="H25" s="359"/>
      <c r="I25" s="359">
        <v>3.91</v>
      </c>
      <c r="J25" s="372">
        <v>89</v>
      </c>
      <c r="K25" s="568"/>
      <c r="L25" s="359"/>
      <c r="M25" s="359">
        <v>3.54</v>
      </c>
      <c r="N25" s="372">
        <v>85</v>
      </c>
      <c r="O25" s="375"/>
      <c r="P25" s="360"/>
      <c r="Q25" s="360">
        <v>3.5</v>
      </c>
      <c r="R25" s="373">
        <v>82</v>
      </c>
      <c r="S25" s="376">
        <v>4</v>
      </c>
      <c r="T25" s="361">
        <v>2</v>
      </c>
      <c r="U25" s="362">
        <v>2.86</v>
      </c>
      <c r="V25" s="373">
        <v>77</v>
      </c>
      <c r="W25" s="557"/>
      <c r="X25" s="363"/>
      <c r="Y25" s="206">
        <v>3.45</v>
      </c>
      <c r="Z25" s="382">
        <v>15</v>
      </c>
      <c r="AA25" s="345">
        <f t="shared" si="5"/>
        <v>376</v>
      </c>
      <c r="AC25" s="114"/>
      <c r="AD25" s="114"/>
      <c r="AF25" s="114"/>
    </row>
    <row r="26" spans="1:32" x14ac:dyDescent="0.25">
      <c r="A26" s="364">
        <v>11</v>
      </c>
      <c r="B26" s="54" t="s">
        <v>8</v>
      </c>
      <c r="C26" s="822"/>
      <c r="D26" s="823"/>
      <c r="E26" s="823">
        <v>3.87</v>
      </c>
      <c r="F26" s="824">
        <v>28</v>
      </c>
      <c r="G26" s="568"/>
      <c r="H26" s="359"/>
      <c r="I26" s="359">
        <v>3.91</v>
      </c>
      <c r="J26" s="372">
        <v>89</v>
      </c>
      <c r="K26" s="568"/>
      <c r="L26" s="359"/>
      <c r="M26" s="359">
        <v>3.54</v>
      </c>
      <c r="N26" s="372">
        <v>85</v>
      </c>
      <c r="O26" s="375"/>
      <c r="P26" s="360"/>
      <c r="Q26" s="360">
        <v>3.5</v>
      </c>
      <c r="R26" s="373">
        <v>82</v>
      </c>
      <c r="S26" s="376">
        <v>1</v>
      </c>
      <c r="T26" s="361">
        <v>3</v>
      </c>
      <c r="U26" s="362">
        <v>2.86</v>
      </c>
      <c r="V26" s="373">
        <v>43</v>
      </c>
      <c r="W26" s="557"/>
      <c r="X26" s="363"/>
      <c r="Y26" s="206">
        <v>3.45</v>
      </c>
      <c r="Z26" s="382">
        <v>15</v>
      </c>
      <c r="AA26" s="345">
        <f t="shared" si="5"/>
        <v>342</v>
      </c>
      <c r="AC26" s="114"/>
      <c r="AD26" s="114"/>
      <c r="AF26" s="114"/>
    </row>
    <row r="27" spans="1:32" ht="15.75" thickBot="1" x14ac:dyDescent="0.3">
      <c r="A27" s="364">
        <v>12</v>
      </c>
      <c r="B27" s="275" t="s">
        <v>118</v>
      </c>
      <c r="C27" s="828"/>
      <c r="D27" s="829"/>
      <c r="E27" s="829">
        <v>3.87</v>
      </c>
      <c r="F27" s="830">
        <v>28</v>
      </c>
      <c r="G27" s="371">
        <v>1</v>
      </c>
      <c r="H27" s="206">
        <v>5</v>
      </c>
      <c r="I27" s="534">
        <v>3.91</v>
      </c>
      <c r="J27" s="372">
        <v>2</v>
      </c>
      <c r="K27" s="371">
        <v>2</v>
      </c>
      <c r="L27" s="206">
        <v>3</v>
      </c>
      <c r="M27" s="359">
        <v>3.54</v>
      </c>
      <c r="N27" s="372">
        <v>66</v>
      </c>
      <c r="O27" s="375"/>
      <c r="P27" s="360"/>
      <c r="Q27" s="360">
        <v>3.5</v>
      </c>
      <c r="R27" s="373">
        <v>82</v>
      </c>
      <c r="S27" s="376"/>
      <c r="T27" s="361"/>
      <c r="U27" s="362">
        <v>2.86</v>
      </c>
      <c r="V27" s="373">
        <v>85</v>
      </c>
      <c r="W27" s="557"/>
      <c r="X27" s="363"/>
      <c r="Y27" s="206">
        <v>3.45</v>
      </c>
      <c r="Z27" s="382">
        <v>15</v>
      </c>
      <c r="AA27" s="116">
        <f t="shared" si="5"/>
        <v>278</v>
      </c>
      <c r="AC27" s="114"/>
      <c r="AD27" s="114"/>
      <c r="AF27" s="114"/>
    </row>
    <row r="28" spans="1:32" ht="15.75" thickBot="1" x14ac:dyDescent="0.3">
      <c r="A28" s="320"/>
      <c r="B28" s="321" t="s">
        <v>125</v>
      </c>
      <c r="C28" s="322">
        <f>SUM(C29:C46)</f>
        <v>67</v>
      </c>
      <c r="D28" s="351">
        <f>AVERAGE(D29:D46)</f>
        <v>3.6</v>
      </c>
      <c r="E28" s="159">
        <v>3.87</v>
      </c>
      <c r="F28" s="323"/>
      <c r="G28" s="322">
        <f>SUM(G29:G46)</f>
        <v>51</v>
      </c>
      <c r="H28" s="351">
        <f>AVERAGE(H29:H46)</f>
        <v>3.918333333333333</v>
      </c>
      <c r="I28" s="527">
        <v>3.91</v>
      </c>
      <c r="J28" s="323"/>
      <c r="K28" s="322">
        <f>SUM(K29:K46)</f>
        <v>33</v>
      </c>
      <c r="L28" s="351">
        <f>AVERAGE(L29:L46)</f>
        <v>3.5715000000000003</v>
      </c>
      <c r="M28" s="159">
        <f t="shared" si="0"/>
        <v>3.54</v>
      </c>
      <c r="N28" s="323"/>
      <c r="O28" s="329">
        <f>SUM(O29:O46)</f>
        <v>29</v>
      </c>
      <c r="P28" s="330">
        <f>AVERAGE(P29:P46)</f>
        <v>3.6429999999999998</v>
      </c>
      <c r="Q28" s="331">
        <f t="shared" si="1"/>
        <v>3.5</v>
      </c>
      <c r="R28" s="332"/>
      <c r="S28" s="378">
        <f>SUM(S29:S46)</f>
        <v>49</v>
      </c>
      <c r="T28" s="333">
        <f>AVERAGE(T29:T46)</f>
        <v>2.9292307692307693</v>
      </c>
      <c r="U28" s="334">
        <f t="shared" si="2"/>
        <v>2.86</v>
      </c>
      <c r="V28" s="342"/>
      <c r="W28" s="339">
        <f>SUM(W29:W46)</f>
        <v>3</v>
      </c>
      <c r="X28" s="336">
        <f>AVERAGE(X29:X46)</f>
        <v>3.33</v>
      </c>
      <c r="Y28" s="358">
        <f t="shared" si="3"/>
        <v>3.45</v>
      </c>
      <c r="Z28" s="337"/>
      <c r="AA28" s="338"/>
      <c r="AC28" s="114"/>
      <c r="AD28" s="114"/>
      <c r="AF28" s="114"/>
    </row>
    <row r="29" spans="1:32" x14ac:dyDescent="0.25">
      <c r="A29" s="122">
        <v>1</v>
      </c>
      <c r="B29" s="61" t="s">
        <v>74</v>
      </c>
      <c r="C29" s="833"/>
      <c r="D29" s="874"/>
      <c r="E29" s="834">
        <v>3.87</v>
      </c>
      <c r="F29" s="835">
        <v>28</v>
      </c>
      <c r="G29" s="371">
        <v>4</v>
      </c>
      <c r="H29" s="206">
        <v>3.75</v>
      </c>
      <c r="I29" s="538">
        <v>3.91</v>
      </c>
      <c r="J29" s="372">
        <v>63</v>
      </c>
      <c r="K29" s="569">
        <v>7</v>
      </c>
      <c r="L29" s="539">
        <v>3.8570000000000002</v>
      </c>
      <c r="M29" s="538">
        <v>3.54</v>
      </c>
      <c r="N29" s="373">
        <v>23</v>
      </c>
      <c r="O29" s="381">
        <v>2</v>
      </c>
      <c r="P29" s="360">
        <v>4.5</v>
      </c>
      <c r="Q29" s="360">
        <v>3.5</v>
      </c>
      <c r="R29" s="373">
        <v>4</v>
      </c>
      <c r="S29" s="560">
        <v>5</v>
      </c>
      <c r="T29" s="361">
        <v>3</v>
      </c>
      <c r="U29" s="362">
        <v>2.86</v>
      </c>
      <c r="V29" s="373">
        <v>38</v>
      </c>
      <c r="W29" s="371">
        <v>3</v>
      </c>
      <c r="X29" s="535">
        <v>3.33</v>
      </c>
      <c r="Y29" s="206">
        <v>3.45</v>
      </c>
      <c r="Z29" s="382">
        <v>7</v>
      </c>
      <c r="AA29" s="113">
        <f t="shared" ref="AA29:AA94" si="6">Z29+V29+R29+N29+J29+F29</f>
        <v>163</v>
      </c>
      <c r="AC29" s="114"/>
      <c r="AD29" s="114"/>
      <c r="AF29" s="114"/>
    </row>
    <row r="30" spans="1:32" x14ac:dyDescent="0.25">
      <c r="A30" s="115">
        <v>2</v>
      </c>
      <c r="B30" s="61" t="s">
        <v>133</v>
      </c>
      <c r="C30" s="833"/>
      <c r="D30" s="874"/>
      <c r="E30" s="834">
        <v>3.87</v>
      </c>
      <c r="F30" s="835">
        <v>28</v>
      </c>
      <c r="G30" s="371">
        <v>1</v>
      </c>
      <c r="H30" s="206">
        <v>5</v>
      </c>
      <c r="I30" s="538">
        <v>3.91</v>
      </c>
      <c r="J30" s="372">
        <v>3</v>
      </c>
      <c r="K30" s="569">
        <v>1</v>
      </c>
      <c r="L30" s="539">
        <v>4</v>
      </c>
      <c r="M30" s="538">
        <v>3.54</v>
      </c>
      <c r="N30" s="373">
        <v>17</v>
      </c>
      <c r="O30" s="381">
        <v>1</v>
      </c>
      <c r="P30" s="360">
        <v>3</v>
      </c>
      <c r="Q30" s="360">
        <v>3.5</v>
      </c>
      <c r="R30" s="373">
        <v>71</v>
      </c>
      <c r="S30" s="560"/>
      <c r="T30" s="361"/>
      <c r="U30" s="362">
        <v>2.86</v>
      </c>
      <c r="V30" s="373">
        <v>85</v>
      </c>
      <c r="W30" s="371"/>
      <c r="X30" s="363"/>
      <c r="Y30" s="206">
        <v>3.45</v>
      </c>
      <c r="Z30" s="382">
        <v>15</v>
      </c>
      <c r="AA30" s="118">
        <f t="shared" si="6"/>
        <v>219</v>
      </c>
      <c r="AC30" s="114"/>
      <c r="AD30" s="114"/>
      <c r="AF30" s="114"/>
    </row>
    <row r="31" spans="1:32" x14ac:dyDescent="0.25">
      <c r="A31" s="115">
        <v>3</v>
      </c>
      <c r="B31" s="61" t="s">
        <v>75</v>
      </c>
      <c r="C31" s="833"/>
      <c r="D31" s="874"/>
      <c r="E31" s="834">
        <v>3.87</v>
      </c>
      <c r="F31" s="835">
        <v>28</v>
      </c>
      <c r="G31" s="371">
        <v>8</v>
      </c>
      <c r="H31" s="206">
        <v>3.88</v>
      </c>
      <c r="I31" s="538">
        <v>3.91</v>
      </c>
      <c r="J31" s="372">
        <v>56</v>
      </c>
      <c r="K31" s="569">
        <v>3</v>
      </c>
      <c r="L31" s="539">
        <v>4</v>
      </c>
      <c r="M31" s="538">
        <v>3.54</v>
      </c>
      <c r="N31" s="373">
        <v>10</v>
      </c>
      <c r="O31" s="381">
        <v>3</v>
      </c>
      <c r="P31" s="360">
        <v>3.33</v>
      </c>
      <c r="Q31" s="360">
        <v>3.5</v>
      </c>
      <c r="R31" s="373">
        <v>56</v>
      </c>
      <c r="S31" s="560">
        <v>2</v>
      </c>
      <c r="T31" s="361">
        <v>3.5</v>
      </c>
      <c r="U31" s="362">
        <v>2.86</v>
      </c>
      <c r="V31" s="373">
        <v>19</v>
      </c>
      <c r="W31" s="371"/>
      <c r="X31" s="363"/>
      <c r="Y31" s="206">
        <v>3.45</v>
      </c>
      <c r="Z31" s="382">
        <v>15</v>
      </c>
      <c r="AA31" s="116">
        <f t="shared" si="6"/>
        <v>184</v>
      </c>
      <c r="AC31" s="114"/>
      <c r="AD31" s="114"/>
      <c r="AF31" s="114"/>
    </row>
    <row r="32" spans="1:32" x14ac:dyDescent="0.25">
      <c r="A32" s="115">
        <v>4</v>
      </c>
      <c r="B32" s="61" t="s">
        <v>73</v>
      </c>
      <c r="C32" s="833"/>
      <c r="D32" s="874"/>
      <c r="E32" s="834">
        <v>3.87</v>
      </c>
      <c r="F32" s="835">
        <v>28</v>
      </c>
      <c r="G32" s="569"/>
      <c r="H32" s="538"/>
      <c r="I32" s="538">
        <v>3.91</v>
      </c>
      <c r="J32" s="372">
        <v>89</v>
      </c>
      <c r="K32" s="569">
        <v>5</v>
      </c>
      <c r="L32" s="539">
        <v>3.4</v>
      </c>
      <c r="M32" s="538">
        <v>3.54</v>
      </c>
      <c r="N32" s="373">
        <v>47</v>
      </c>
      <c r="O32" s="381"/>
      <c r="P32" s="360"/>
      <c r="Q32" s="360">
        <v>3.5</v>
      </c>
      <c r="R32" s="373">
        <v>82</v>
      </c>
      <c r="S32" s="560">
        <v>2</v>
      </c>
      <c r="T32" s="361">
        <v>4</v>
      </c>
      <c r="U32" s="362">
        <v>2.86</v>
      </c>
      <c r="V32" s="373">
        <v>6</v>
      </c>
      <c r="W32" s="371"/>
      <c r="X32" s="363"/>
      <c r="Y32" s="206">
        <v>3.45</v>
      </c>
      <c r="Z32" s="382">
        <v>15</v>
      </c>
      <c r="AA32" s="116">
        <f t="shared" si="6"/>
        <v>267</v>
      </c>
      <c r="AC32" s="114"/>
      <c r="AD32" s="114"/>
      <c r="AF32" s="114"/>
    </row>
    <row r="33" spans="1:32" x14ac:dyDescent="0.25">
      <c r="A33" s="115">
        <v>5</v>
      </c>
      <c r="B33" s="61" t="s">
        <v>77</v>
      </c>
      <c r="C33" s="833"/>
      <c r="D33" s="874"/>
      <c r="E33" s="834">
        <v>3.87</v>
      </c>
      <c r="F33" s="835">
        <v>28</v>
      </c>
      <c r="G33" s="371">
        <v>9</v>
      </c>
      <c r="H33" s="206">
        <v>3.78</v>
      </c>
      <c r="I33" s="538">
        <v>3.91</v>
      </c>
      <c r="J33" s="372">
        <v>62</v>
      </c>
      <c r="K33" s="569">
        <v>3</v>
      </c>
      <c r="L33" s="539">
        <v>3.3330000000000002</v>
      </c>
      <c r="M33" s="538">
        <v>3.54</v>
      </c>
      <c r="N33" s="373">
        <v>51</v>
      </c>
      <c r="O33" s="381">
        <v>1</v>
      </c>
      <c r="P33" s="360">
        <v>5</v>
      </c>
      <c r="Q33" s="360">
        <v>3.5</v>
      </c>
      <c r="R33" s="373">
        <v>2</v>
      </c>
      <c r="S33" s="560">
        <v>8</v>
      </c>
      <c r="T33" s="361">
        <v>2.88</v>
      </c>
      <c r="U33" s="362">
        <v>2.86</v>
      </c>
      <c r="V33" s="373">
        <v>47</v>
      </c>
      <c r="W33" s="371"/>
      <c r="X33" s="363"/>
      <c r="Y33" s="206">
        <v>3.45</v>
      </c>
      <c r="Z33" s="382">
        <v>15</v>
      </c>
      <c r="AA33" s="116">
        <f t="shared" si="6"/>
        <v>205</v>
      </c>
      <c r="AC33" s="114"/>
      <c r="AD33" s="114"/>
      <c r="AF33" s="114"/>
    </row>
    <row r="34" spans="1:32" x14ac:dyDescent="0.25">
      <c r="A34" s="115">
        <v>6</v>
      </c>
      <c r="B34" s="61" t="s">
        <v>10</v>
      </c>
      <c r="C34" s="833"/>
      <c r="D34" s="874"/>
      <c r="E34" s="834">
        <v>3.87</v>
      </c>
      <c r="F34" s="835">
        <v>28</v>
      </c>
      <c r="G34" s="569"/>
      <c r="H34" s="538"/>
      <c r="I34" s="538">
        <v>3.91</v>
      </c>
      <c r="J34" s="372">
        <v>89</v>
      </c>
      <c r="K34" s="569"/>
      <c r="L34" s="538"/>
      <c r="M34" s="538">
        <v>3.54</v>
      </c>
      <c r="N34" s="372">
        <v>85</v>
      </c>
      <c r="O34" s="381">
        <v>1</v>
      </c>
      <c r="P34" s="360">
        <v>3</v>
      </c>
      <c r="Q34" s="360">
        <v>3.5</v>
      </c>
      <c r="R34" s="373">
        <v>72</v>
      </c>
      <c r="S34" s="560"/>
      <c r="T34" s="361"/>
      <c r="U34" s="362">
        <v>2.86</v>
      </c>
      <c r="V34" s="373">
        <v>85</v>
      </c>
      <c r="W34" s="371"/>
      <c r="X34" s="363"/>
      <c r="Y34" s="206">
        <v>3.45</v>
      </c>
      <c r="Z34" s="382">
        <v>15</v>
      </c>
      <c r="AA34" s="116">
        <f t="shared" si="6"/>
        <v>374</v>
      </c>
      <c r="AC34" s="114"/>
      <c r="AD34" s="114"/>
      <c r="AF34" s="114"/>
    </row>
    <row r="35" spans="1:32" x14ac:dyDescent="0.25">
      <c r="A35" s="115">
        <v>7</v>
      </c>
      <c r="B35" s="61" t="s">
        <v>11</v>
      </c>
      <c r="C35" s="833">
        <v>67</v>
      </c>
      <c r="D35" s="874">
        <v>3.6</v>
      </c>
      <c r="E35" s="834">
        <v>3.87</v>
      </c>
      <c r="F35" s="835">
        <v>12</v>
      </c>
      <c r="G35" s="575">
        <v>1</v>
      </c>
      <c r="H35" s="206">
        <v>4</v>
      </c>
      <c r="I35" s="538">
        <v>3.91</v>
      </c>
      <c r="J35" s="372">
        <v>49</v>
      </c>
      <c r="K35" s="569">
        <v>2</v>
      </c>
      <c r="L35" s="539">
        <v>4</v>
      </c>
      <c r="M35" s="538">
        <v>3.54</v>
      </c>
      <c r="N35" s="372">
        <v>11</v>
      </c>
      <c r="O35" s="381"/>
      <c r="P35" s="360"/>
      <c r="Q35" s="360">
        <v>3.5</v>
      </c>
      <c r="R35" s="373">
        <v>82</v>
      </c>
      <c r="S35" s="560">
        <v>3</v>
      </c>
      <c r="T35" s="361">
        <v>3.33</v>
      </c>
      <c r="U35" s="362">
        <v>2.86</v>
      </c>
      <c r="V35" s="373">
        <v>24</v>
      </c>
      <c r="W35" s="371"/>
      <c r="X35" s="363"/>
      <c r="Y35" s="206">
        <v>3.45</v>
      </c>
      <c r="Z35" s="382">
        <v>15</v>
      </c>
      <c r="AA35" s="116">
        <f t="shared" si="6"/>
        <v>193</v>
      </c>
      <c r="AC35" s="114"/>
      <c r="AD35" s="114"/>
      <c r="AF35" s="114"/>
    </row>
    <row r="36" spans="1:32" x14ac:dyDescent="0.25">
      <c r="A36" s="115">
        <v>8</v>
      </c>
      <c r="B36" s="106" t="s">
        <v>62</v>
      </c>
      <c r="C36" s="838"/>
      <c r="D36" s="839"/>
      <c r="E36" s="839">
        <v>3.87</v>
      </c>
      <c r="F36" s="840">
        <v>28</v>
      </c>
      <c r="G36" s="570"/>
      <c r="H36" s="546"/>
      <c r="I36" s="546">
        <v>3.91</v>
      </c>
      <c r="J36" s="372">
        <v>89</v>
      </c>
      <c r="K36" s="570"/>
      <c r="L36" s="546"/>
      <c r="M36" s="546">
        <v>3.54</v>
      </c>
      <c r="N36" s="372">
        <v>85</v>
      </c>
      <c r="O36" s="381">
        <v>2</v>
      </c>
      <c r="P36" s="360">
        <v>3.5</v>
      </c>
      <c r="Q36" s="360">
        <v>3.5</v>
      </c>
      <c r="R36" s="373">
        <v>46</v>
      </c>
      <c r="S36" s="560">
        <v>6</v>
      </c>
      <c r="T36" s="361">
        <v>3</v>
      </c>
      <c r="U36" s="362">
        <v>2.86</v>
      </c>
      <c r="V36" s="373">
        <v>36</v>
      </c>
      <c r="W36" s="371"/>
      <c r="X36" s="363"/>
      <c r="Y36" s="206">
        <v>3.45</v>
      </c>
      <c r="Z36" s="382">
        <v>15</v>
      </c>
      <c r="AA36" s="116">
        <f t="shared" si="6"/>
        <v>299</v>
      </c>
      <c r="AC36" s="114"/>
      <c r="AD36" s="114"/>
      <c r="AF36" s="114"/>
    </row>
    <row r="37" spans="1:32" ht="15" customHeight="1" x14ac:dyDescent="0.25">
      <c r="A37" s="115">
        <v>9</v>
      </c>
      <c r="B37" s="61" t="s">
        <v>12</v>
      </c>
      <c r="C37" s="833"/>
      <c r="D37" s="834"/>
      <c r="E37" s="834">
        <v>3.87</v>
      </c>
      <c r="F37" s="835">
        <v>28</v>
      </c>
      <c r="G37" s="569"/>
      <c r="H37" s="538"/>
      <c r="I37" s="538">
        <v>3.91</v>
      </c>
      <c r="J37" s="372">
        <v>89</v>
      </c>
      <c r="K37" s="569"/>
      <c r="L37" s="538"/>
      <c r="M37" s="538">
        <v>3.54</v>
      </c>
      <c r="N37" s="372">
        <v>85</v>
      </c>
      <c r="O37" s="381"/>
      <c r="P37" s="360"/>
      <c r="Q37" s="360">
        <v>3.5</v>
      </c>
      <c r="R37" s="373">
        <v>82</v>
      </c>
      <c r="S37" s="560">
        <v>10</v>
      </c>
      <c r="T37" s="361">
        <v>2.2000000000000002</v>
      </c>
      <c r="U37" s="362">
        <v>2.86</v>
      </c>
      <c r="V37" s="373">
        <v>73</v>
      </c>
      <c r="W37" s="371"/>
      <c r="X37" s="363"/>
      <c r="Y37" s="206">
        <v>3.45</v>
      </c>
      <c r="Z37" s="382">
        <v>15</v>
      </c>
      <c r="AA37" s="116">
        <f t="shared" si="6"/>
        <v>372</v>
      </c>
      <c r="AC37" s="114"/>
      <c r="AD37" s="114"/>
      <c r="AF37" s="114"/>
    </row>
    <row r="38" spans="1:32" x14ac:dyDescent="0.25">
      <c r="A38" s="115">
        <v>10</v>
      </c>
      <c r="B38" s="106" t="s">
        <v>63</v>
      </c>
      <c r="C38" s="838"/>
      <c r="D38" s="839"/>
      <c r="E38" s="839">
        <v>3.87</v>
      </c>
      <c r="F38" s="840">
        <v>28</v>
      </c>
      <c r="G38" s="570"/>
      <c r="H38" s="546"/>
      <c r="I38" s="546">
        <v>3.91</v>
      </c>
      <c r="J38" s="372">
        <v>89</v>
      </c>
      <c r="K38" s="570"/>
      <c r="L38" s="546"/>
      <c r="M38" s="546">
        <v>3.54</v>
      </c>
      <c r="N38" s="372">
        <v>85</v>
      </c>
      <c r="O38" s="381"/>
      <c r="P38" s="360"/>
      <c r="Q38" s="360">
        <v>3.5</v>
      </c>
      <c r="R38" s="373">
        <v>82</v>
      </c>
      <c r="S38" s="560">
        <v>5</v>
      </c>
      <c r="T38" s="361">
        <v>2</v>
      </c>
      <c r="U38" s="362">
        <v>2.86</v>
      </c>
      <c r="V38" s="373">
        <v>76</v>
      </c>
      <c r="W38" s="371"/>
      <c r="X38" s="363"/>
      <c r="Y38" s="206">
        <v>3.45</v>
      </c>
      <c r="Z38" s="382">
        <v>15</v>
      </c>
      <c r="AA38" s="116">
        <f t="shared" si="6"/>
        <v>375</v>
      </c>
      <c r="AC38" s="114"/>
      <c r="AD38" s="114"/>
      <c r="AF38" s="114"/>
    </row>
    <row r="39" spans="1:32" x14ac:dyDescent="0.25">
      <c r="A39" s="115">
        <v>11</v>
      </c>
      <c r="B39" s="61" t="s">
        <v>13</v>
      </c>
      <c r="C39" s="833"/>
      <c r="D39" s="834"/>
      <c r="E39" s="834">
        <v>3.87</v>
      </c>
      <c r="F39" s="835">
        <v>28</v>
      </c>
      <c r="G39" s="371">
        <v>2</v>
      </c>
      <c r="H39" s="206">
        <v>3.5</v>
      </c>
      <c r="I39" s="538">
        <v>3.91</v>
      </c>
      <c r="J39" s="372">
        <v>73</v>
      </c>
      <c r="K39" s="569"/>
      <c r="L39" s="538"/>
      <c r="M39" s="538">
        <v>3.54</v>
      </c>
      <c r="N39" s="372">
        <v>85</v>
      </c>
      <c r="O39" s="381">
        <v>3</v>
      </c>
      <c r="P39" s="360">
        <v>3.67</v>
      </c>
      <c r="Q39" s="360">
        <v>3.5</v>
      </c>
      <c r="R39" s="373">
        <v>32</v>
      </c>
      <c r="S39" s="560">
        <v>1</v>
      </c>
      <c r="T39" s="361">
        <v>4</v>
      </c>
      <c r="U39" s="362">
        <v>2.86</v>
      </c>
      <c r="V39" s="373">
        <v>9</v>
      </c>
      <c r="W39" s="371"/>
      <c r="X39" s="363"/>
      <c r="Y39" s="206">
        <v>3.45</v>
      </c>
      <c r="Z39" s="382">
        <v>15</v>
      </c>
      <c r="AA39" s="116">
        <f t="shared" si="6"/>
        <v>242</v>
      </c>
      <c r="AC39" s="114"/>
      <c r="AD39" s="114"/>
      <c r="AF39" s="114"/>
    </row>
    <row r="40" spans="1:32" x14ac:dyDescent="0.25">
      <c r="A40" s="115">
        <v>12</v>
      </c>
      <c r="B40" s="61" t="s">
        <v>14</v>
      </c>
      <c r="C40" s="833"/>
      <c r="D40" s="834"/>
      <c r="E40" s="834">
        <v>3.87</v>
      </c>
      <c r="F40" s="835">
        <v>28</v>
      </c>
      <c r="G40" s="371">
        <v>7</v>
      </c>
      <c r="H40" s="206">
        <v>3.86</v>
      </c>
      <c r="I40" s="538">
        <v>3.91</v>
      </c>
      <c r="J40" s="372">
        <v>57</v>
      </c>
      <c r="K40" s="569"/>
      <c r="L40" s="538"/>
      <c r="M40" s="538">
        <v>3.54</v>
      </c>
      <c r="N40" s="372">
        <v>85</v>
      </c>
      <c r="O40" s="381">
        <v>1</v>
      </c>
      <c r="P40" s="360">
        <v>4</v>
      </c>
      <c r="Q40" s="360">
        <v>3.5</v>
      </c>
      <c r="R40" s="373">
        <v>13</v>
      </c>
      <c r="S40" s="560"/>
      <c r="T40" s="361"/>
      <c r="U40" s="362">
        <v>2.86</v>
      </c>
      <c r="V40" s="373">
        <v>85</v>
      </c>
      <c r="W40" s="371"/>
      <c r="X40" s="363"/>
      <c r="Y40" s="206">
        <v>3.45</v>
      </c>
      <c r="Z40" s="382">
        <v>15</v>
      </c>
      <c r="AA40" s="116">
        <f t="shared" si="6"/>
        <v>283</v>
      </c>
      <c r="AC40" s="114"/>
      <c r="AD40" s="114"/>
      <c r="AF40" s="114"/>
    </row>
    <row r="41" spans="1:32" x14ac:dyDescent="0.25">
      <c r="A41" s="115">
        <v>13</v>
      </c>
      <c r="B41" s="279" t="s">
        <v>134</v>
      </c>
      <c r="C41" s="841"/>
      <c r="D41" s="842"/>
      <c r="E41" s="842">
        <v>3.87</v>
      </c>
      <c r="F41" s="843">
        <v>28</v>
      </c>
      <c r="G41" s="576"/>
      <c r="H41" s="548"/>
      <c r="I41" s="548">
        <v>3.91</v>
      </c>
      <c r="J41" s="372">
        <v>89</v>
      </c>
      <c r="K41" s="569">
        <v>1</v>
      </c>
      <c r="L41" s="539">
        <v>3</v>
      </c>
      <c r="M41" s="538">
        <v>3.54</v>
      </c>
      <c r="N41" s="372">
        <v>73</v>
      </c>
      <c r="O41" s="381"/>
      <c r="P41" s="360"/>
      <c r="Q41" s="360">
        <v>3.5</v>
      </c>
      <c r="R41" s="373">
        <v>82</v>
      </c>
      <c r="S41" s="560"/>
      <c r="T41" s="361"/>
      <c r="U41" s="362">
        <v>2.86</v>
      </c>
      <c r="V41" s="373">
        <v>85</v>
      </c>
      <c r="W41" s="371"/>
      <c r="X41" s="363"/>
      <c r="Y41" s="206">
        <v>3.45</v>
      </c>
      <c r="Z41" s="382">
        <v>15</v>
      </c>
      <c r="AA41" s="116">
        <f t="shared" si="6"/>
        <v>372</v>
      </c>
      <c r="AC41" s="114"/>
      <c r="AD41" s="114"/>
      <c r="AF41" s="114"/>
    </row>
    <row r="42" spans="1:32" x14ac:dyDescent="0.25">
      <c r="A42" s="115">
        <v>14</v>
      </c>
      <c r="B42" s="61" t="s">
        <v>76</v>
      </c>
      <c r="C42" s="833"/>
      <c r="D42" s="834"/>
      <c r="E42" s="834">
        <v>3.87</v>
      </c>
      <c r="F42" s="835">
        <v>28</v>
      </c>
      <c r="G42" s="371">
        <v>2</v>
      </c>
      <c r="H42" s="206">
        <v>4</v>
      </c>
      <c r="I42" s="538">
        <v>3.91</v>
      </c>
      <c r="J42" s="372">
        <v>40</v>
      </c>
      <c r="K42" s="569">
        <v>2</v>
      </c>
      <c r="L42" s="539">
        <v>4</v>
      </c>
      <c r="M42" s="538">
        <v>3.54</v>
      </c>
      <c r="N42" s="372">
        <v>12</v>
      </c>
      <c r="O42" s="381"/>
      <c r="P42" s="360"/>
      <c r="Q42" s="360">
        <v>3.5</v>
      </c>
      <c r="R42" s="373">
        <v>82</v>
      </c>
      <c r="S42" s="560">
        <v>1</v>
      </c>
      <c r="T42" s="361">
        <v>2</v>
      </c>
      <c r="U42" s="362">
        <v>2.86</v>
      </c>
      <c r="V42" s="373">
        <v>83</v>
      </c>
      <c r="W42" s="371"/>
      <c r="X42" s="363"/>
      <c r="Y42" s="206">
        <v>3.45</v>
      </c>
      <c r="Z42" s="382">
        <v>15</v>
      </c>
      <c r="AA42" s="116">
        <f t="shared" si="6"/>
        <v>260</v>
      </c>
      <c r="AC42" s="114"/>
      <c r="AD42" s="114"/>
      <c r="AF42" s="114"/>
    </row>
    <row r="43" spans="1:32" x14ac:dyDescent="0.25">
      <c r="A43" s="115">
        <v>15</v>
      </c>
      <c r="B43" s="61" t="s">
        <v>15</v>
      </c>
      <c r="C43" s="833"/>
      <c r="D43" s="834"/>
      <c r="E43" s="834">
        <v>3.87</v>
      </c>
      <c r="F43" s="835">
        <v>28</v>
      </c>
      <c r="G43" s="371">
        <v>4</v>
      </c>
      <c r="H43" s="206">
        <v>4</v>
      </c>
      <c r="I43" s="538">
        <v>3.91</v>
      </c>
      <c r="J43" s="372">
        <v>30</v>
      </c>
      <c r="K43" s="569"/>
      <c r="L43" s="538"/>
      <c r="M43" s="538">
        <v>3.54</v>
      </c>
      <c r="N43" s="372">
        <v>85</v>
      </c>
      <c r="O43" s="381"/>
      <c r="P43" s="360"/>
      <c r="Q43" s="360">
        <v>3.5</v>
      </c>
      <c r="R43" s="373">
        <v>82</v>
      </c>
      <c r="S43" s="560">
        <v>2</v>
      </c>
      <c r="T43" s="361">
        <v>2.5</v>
      </c>
      <c r="U43" s="362">
        <v>2.86</v>
      </c>
      <c r="V43" s="373">
        <v>64</v>
      </c>
      <c r="W43" s="371"/>
      <c r="X43" s="363"/>
      <c r="Y43" s="206">
        <v>3.45</v>
      </c>
      <c r="Z43" s="382">
        <v>15</v>
      </c>
      <c r="AA43" s="116">
        <f t="shared" si="6"/>
        <v>304</v>
      </c>
      <c r="AC43" s="114"/>
      <c r="AD43" s="114"/>
      <c r="AF43" s="114"/>
    </row>
    <row r="44" spans="1:32" x14ac:dyDescent="0.25">
      <c r="A44" s="115">
        <v>16</v>
      </c>
      <c r="B44" s="61" t="s">
        <v>16</v>
      </c>
      <c r="C44" s="833"/>
      <c r="D44" s="834"/>
      <c r="E44" s="834">
        <v>3.87</v>
      </c>
      <c r="F44" s="835">
        <v>28</v>
      </c>
      <c r="G44" s="371">
        <v>3</v>
      </c>
      <c r="H44" s="206">
        <v>4</v>
      </c>
      <c r="I44" s="538">
        <v>3.91</v>
      </c>
      <c r="J44" s="372">
        <v>34</v>
      </c>
      <c r="K44" s="569"/>
      <c r="L44" s="538"/>
      <c r="M44" s="538">
        <v>3.54</v>
      </c>
      <c r="N44" s="372">
        <v>85</v>
      </c>
      <c r="O44" s="381">
        <v>4</v>
      </c>
      <c r="P44" s="360">
        <v>3.25</v>
      </c>
      <c r="Q44" s="360">
        <v>3.5</v>
      </c>
      <c r="R44" s="373">
        <v>59</v>
      </c>
      <c r="S44" s="560">
        <v>1</v>
      </c>
      <c r="T44" s="361">
        <v>3</v>
      </c>
      <c r="U44" s="362">
        <v>2.86</v>
      </c>
      <c r="V44" s="373">
        <v>44</v>
      </c>
      <c r="W44" s="371"/>
      <c r="X44" s="363"/>
      <c r="Y44" s="206">
        <v>3.45</v>
      </c>
      <c r="Z44" s="382">
        <v>15</v>
      </c>
      <c r="AA44" s="116">
        <f t="shared" si="6"/>
        <v>265</v>
      </c>
      <c r="AC44" s="114"/>
      <c r="AD44" s="114"/>
      <c r="AF44" s="114"/>
    </row>
    <row r="45" spans="1:32" x14ac:dyDescent="0.25">
      <c r="A45" s="115">
        <v>17</v>
      </c>
      <c r="B45" s="276" t="s">
        <v>17</v>
      </c>
      <c r="C45" s="836"/>
      <c r="D45" s="769"/>
      <c r="E45" s="769">
        <v>3.87</v>
      </c>
      <c r="F45" s="837">
        <v>28</v>
      </c>
      <c r="G45" s="371">
        <v>8</v>
      </c>
      <c r="H45" s="206">
        <v>3.25</v>
      </c>
      <c r="I45" s="540">
        <v>3.91</v>
      </c>
      <c r="J45" s="372">
        <v>78</v>
      </c>
      <c r="K45" s="371">
        <v>8</v>
      </c>
      <c r="L45" s="206">
        <v>3.125</v>
      </c>
      <c r="M45" s="538">
        <v>3.54</v>
      </c>
      <c r="N45" s="372">
        <v>60</v>
      </c>
      <c r="O45" s="381">
        <v>11</v>
      </c>
      <c r="P45" s="360">
        <v>3.18</v>
      </c>
      <c r="Q45" s="360">
        <v>3.5</v>
      </c>
      <c r="R45" s="373">
        <v>61</v>
      </c>
      <c r="S45" s="560">
        <v>3</v>
      </c>
      <c r="T45" s="361">
        <v>2.67</v>
      </c>
      <c r="U45" s="362">
        <v>2.86</v>
      </c>
      <c r="V45" s="373">
        <v>55</v>
      </c>
      <c r="W45" s="371"/>
      <c r="X45" s="363"/>
      <c r="Y45" s="206">
        <v>3.45</v>
      </c>
      <c r="Z45" s="382">
        <v>15</v>
      </c>
      <c r="AA45" s="116">
        <f t="shared" si="6"/>
        <v>297</v>
      </c>
      <c r="AC45" s="114"/>
      <c r="AD45" s="114"/>
      <c r="AF45" s="114"/>
    </row>
    <row r="46" spans="1:32" ht="15.75" thickBot="1" x14ac:dyDescent="0.3">
      <c r="A46" s="119">
        <v>18</v>
      </c>
      <c r="B46" s="61" t="s">
        <v>119</v>
      </c>
      <c r="C46" s="833"/>
      <c r="D46" s="834"/>
      <c r="E46" s="834">
        <v>3.87</v>
      </c>
      <c r="F46" s="835">
        <v>28</v>
      </c>
      <c r="G46" s="371">
        <v>2</v>
      </c>
      <c r="H46" s="206">
        <v>4</v>
      </c>
      <c r="I46" s="538">
        <v>3.91</v>
      </c>
      <c r="J46" s="372">
        <v>41</v>
      </c>
      <c r="K46" s="569">
        <v>1</v>
      </c>
      <c r="L46" s="539">
        <v>3</v>
      </c>
      <c r="M46" s="538">
        <v>3.54</v>
      </c>
      <c r="N46" s="373">
        <v>74</v>
      </c>
      <c r="O46" s="381"/>
      <c r="P46" s="360"/>
      <c r="Q46" s="360">
        <v>3.5</v>
      </c>
      <c r="R46" s="373">
        <v>82</v>
      </c>
      <c r="S46" s="560"/>
      <c r="T46" s="361"/>
      <c r="U46" s="362">
        <v>2.86</v>
      </c>
      <c r="V46" s="373">
        <v>85</v>
      </c>
      <c r="W46" s="371"/>
      <c r="X46" s="363"/>
      <c r="Y46" s="206">
        <v>3.45</v>
      </c>
      <c r="Z46" s="382">
        <v>15</v>
      </c>
      <c r="AA46" s="118">
        <f t="shared" si="6"/>
        <v>325</v>
      </c>
      <c r="AC46" s="114"/>
      <c r="AD46" s="114"/>
      <c r="AF46" s="114"/>
    </row>
    <row r="47" spans="1:32" ht="15.75" thickBot="1" x14ac:dyDescent="0.3">
      <c r="A47" s="320"/>
      <c r="B47" s="327" t="s">
        <v>126</v>
      </c>
      <c r="C47" s="340">
        <f>SUM(C48:C65)</f>
        <v>150</v>
      </c>
      <c r="D47" s="356">
        <f>AVERAGE(D48:D65)</f>
        <v>3.5432666666666663</v>
      </c>
      <c r="E47" s="325">
        <v>3.87</v>
      </c>
      <c r="F47" s="326"/>
      <c r="G47" s="340">
        <f>SUM(G48:G65)</f>
        <v>58</v>
      </c>
      <c r="H47" s="356">
        <f>AVERAGE(H48:H65)</f>
        <v>4.1149999999999993</v>
      </c>
      <c r="I47" s="528">
        <v>3.91</v>
      </c>
      <c r="J47" s="326"/>
      <c r="K47" s="340">
        <f>SUM(K48:K65)</f>
        <v>37</v>
      </c>
      <c r="L47" s="356">
        <f>AVERAGE(L48:L65)</f>
        <v>3.5407692307692309</v>
      </c>
      <c r="M47" s="325">
        <f t="shared" ref="M47:M66" si="7">$L$128</f>
        <v>3.54</v>
      </c>
      <c r="N47" s="326"/>
      <c r="O47" s="341">
        <f>SUM(O48:O65)</f>
        <v>56</v>
      </c>
      <c r="P47" s="330">
        <f>AVERAGE(P48:P65)</f>
        <v>3.6429999999999998</v>
      </c>
      <c r="Q47" s="331">
        <f t="shared" ref="Q47:Q66" si="8">$P$128</f>
        <v>3.5</v>
      </c>
      <c r="R47" s="342"/>
      <c r="S47" s="377">
        <f>SUM(S48:S65)</f>
        <v>40</v>
      </c>
      <c r="T47" s="333">
        <f>AVERAGE(T48:T65)</f>
        <v>3.5058333333333334</v>
      </c>
      <c r="U47" s="334">
        <f t="shared" ref="U47:U66" si="9">$T$128</f>
        <v>2.86</v>
      </c>
      <c r="V47" s="342"/>
      <c r="W47" s="335">
        <f>SUM(W48:W65)</f>
        <v>5</v>
      </c>
      <c r="X47" s="336">
        <f>AVERAGE(X48:X65)</f>
        <v>3.375</v>
      </c>
      <c r="Y47" s="358">
        <f t="shared" ref="Y47:Y66" si="10">$X$128</f>
        <v>3.45</v>
      </c>
      <c r="Z47" s="337"/>
      <c r="AA47" s="338"/>
      <c r="AC47" s="114"/>
      <c r="AD47" s="114"/>
      <c r="AF47" s="114"/>
    </row>
    <row r="48" spans="1:32" x14ac:dyDescent="0.25">
      <c r="A48" s="112">
        <v>1</v>
      </c>
      <c r="B48" s="228" t="s">
        <v>78</v>
      </c>
      <c r="C48" s="825"/>
      <c r="D48" s="872"/>
      <c r="E48" s="826">
        <v>3.87</v>
      </c>
      <c r="F48" s="827">
        <v>28</v>
      </c>
      <c r="G48" s="371">
        <v>8</v>
      </c>
      <c r="H48" s="215">
        <v>4.13</v>
      </c>
      <c r="I48" s="536">
        <v>3.91</v>
      </c>
      <c r="J48" s="372">
        <v>24</v>
      </c>
      <c r="K48" s="371">
        <v>3</v>
      </c>
      <c r="L48" s="215">
        <v>3.6669999999999998</v>
      </c>
      <c r="M48" s="359">
        <v>3.54</v>
      </c>
      <c r="N48" s="372">
        <v>30</v>
      </c>
      <c r="O48" s="565">
        <v>2</v>
      </c>
      <c r="P48" s="360">
        <v>5</v>
      </c>
      <c r="Q48" s="360">
        <v>3.5</v>
      </c>
      <c r="R48" s="373">
        <v>1</v>
      </c>
      <c r="S48" s="560">
        <v>8</v>
      </c>
      <c r="T48" s="361">
        <v>3</v>
      </c>
      <c r="U48" s="362">
        <v>2.86</v>
      </c>
      <c r="V48" s="373">
        <v>33</v>
      </c>
      <c r="W48" s="381">
        <v>2</v>
      </c>
      <c r="X48" s="206">
        <v>3.5</v>
      </c>
      <c r="Y48" s="206">
        <v>3.45</v>
      </c>
      <c r="Z48" s="382">
        <v>6</v>
      </c>
      <c r="AA48" s="113">
        <f t="shared" si="6"/>
        <v>122</v>
      </c>
      <c r="AC48" s="114"/>
      <c r="AD48" s="114"/>
      <c r="AF48" s="114"/>
    </row>
    <row r="49" spans="1:32" x14ac:dyDescent="0.25">
      <c r="A49" s="122">
        <v>2</v>
      </c>
      <c r="B49" s="275" t="s">
        <v>159</v>
      </c>
      <c r="C49" s="828"/>
      <c r="D49" s="873"/>
      <c r="E49" s="829">
        <v>3.87</v>
      </c>
      <c r="F49" s="830">
        <v>28</v>
      </c>
      <c r="G49" s="371">
        <v>6</v>
      </c>
      <c r="H49" s="215">
        <v>4.67</v>
      </c>
      <c r="I49" s="534">
        <v>3.91</v>
      </c>
      <c r="J49" s="372">
        <v>4</v>
      </c>
      <c r="K49" s="371">
        <v>3</v>
      </c>
      <c r="L49" s="215">
        <v>4.33</v>
      </c>
      <c r="M49" s="359">
        <v>3.54</v>
      </c>
      <c r="N49" s="372">
        <v>5</v>
      </c>
      <c r="O49" s="565">
        <v>4</v>
      </c>
      <c r="P49" s="360">
        <v>4.25</v>
      </c>
      <c r="Q49" s="360">
        <v>3.5</v>
      </c>
      <c r="R49" s="373">
        <v>7</v>
      </c>
      <c r="S49" s="560">
        <v>4</v>
      </c>
      <c r="T49" s="361">
        <v>3</v>
      </c>
      <c r="U49" s="362">
        <v>2.86</v>
      </c>
      <c r="V49" s="373">
        <v>39</v>
      </c>
      <c r="W49" s="381">
        <v>1</v>
      </c>
      <c r="X49" s="535">
        <v>3</v>
      </c>
      <c r="Y49" s="206">
        <v>3.45</v>
      </c>
      <c r="Z49" s="382">
        <v>9</v>
      </c>
      <c r="AA49" s="116">
        <f t="shared" si="6"/>
        <v>92</v>
      </c>
      <c r="AC49" s="114"/>
      <c r="AD49" s="114"/>
      <c r="AF49" s="114"/>
    </row>
    <row r="50" spans="1:32" x14ac:dyDescent="0.25">
      <c r="A50" s="115">
        <v>3</v>
      </c>
      <c r="B50" s="228" t="s">
        <v>79</v>
      </c>
      <c r="C50" s="825"/>
      <c r="D50" s="872"/>
      <c r="E50" s="826">
        <v>3.87</v>
      </c>
      <c r="F50" s="827">
        <v>28</v>
      </c>
      <c r="G50" s="371">
        <v>2</v>
      </c>
      <c r="H50" s="215">
        <v>4</v>
      </c>
      <c r="I50" s="536">
        <v>3.91</v>
      </c>
      <c r="J50" s="372">
        <v>42</v>
      </c>
      <c r="K50" s="371">
        <v>2</v>
      </c>
      <c r="L50" s="215">
        <v>4.5</v>
      </c>
      <c r="M50" s="359">
        <v>3.54</v>
      </c>
      <c r="N50" s="372">
        <v>2</v>
      </c>
      <c r="O50" s="565">
        <v>19</v>
      </c>
      <c r="P50" s="360">
        <v>3.84</v>
      </c>
      <c r="Q50" s="360">
        <v>3.5</v>
      </c>
      <c r="R50" s="373">
        <v>22</v>
      </c>
      <c r="S50" s="560">
        <v>2</v>
      </c>
      <c r="T50" s="361">
        <v>2.5</v>
      </c>
      <c r="U50" s="362">
        <v>2.86</v>
      </c>
      <c r="V50" s="373">
        <v>65</v>
      </c>
      <c r="W50" s="381">
        <v>1</v>
      </c>
      <c r="X50" s="535">
        <v>3</v>
      </c>
      <c r="Y50" s="206">
        <v>3.45</v>
      </c>
      <c r="Z50" s="382">
        <v>10</v>
      </c>
      <c r="AA50" s="116">
        <f t="shared" si="6"/>
        <v>169</v>
      </c>
      <c r="AC50" s="114"/>
      <c r="AD50" s="114"/>
      <c r="AF50" s="114"/>
    </row>
    <row r="51" spans="1:32" x14ac:dyDescent="0.25">
      <c r="A51" s="115">
        <v>4</v>
      </c>
      <c r="B51" s="228" t="s">
        <v>18</v>
      </c>
      <c r="C51" s="825"/>
      <c r="D51" s="872"/>
      <c r="E51" s="826">
        <v>3.87</v>
      </c>
      <c r="F51" s="827">
        <v>28</v>
      </c>
      <c r="G51" s="371">
        <v>2</v>
      </c>
      <c r="H51" s="215">
        <v>4</v>
      </c>
      <c r="I51" s="536">
        <v>3.91</v>
      </c>
      <c r="J51" s="372">
        <v>43</v>
      </c>
      <c r="K51" s="371">
        <v>8</v>
      </c>
      <c r="L51" s="215">
        <v>3.5</v>
      </c>
      <c r="M51" s="359">
        <v>3.54</v>
      </c>
      <c r="N51" s="372">
        <v>38</v>
      </c>
      <c r="O51" s="381">
        <v>9</v>
      </c>
      <c r="P51" s="360">
        <v>3.67</v>
      </c>
      <c r="Q51" s="360">
        <v>3.5</v>
      </c>
      <c r="R51" s="373">
        <v>31</v>
      </c>
      <c r="S51" s="560">
        <v>3</v>
      </c>
      <c r="T51" s="361">
        <v>3.33</v>
      </c>
      <c r="U51" s="362">
        <v>2.86</v>
      </c>
      <c r="V51" s="373">
        <v>25</v>
      </c>
      <c r="W51" s="381"/>
      <c r="X51" s="363"/>
      <c r="Y51" s="206">
        <v>3.45</v>
      </c>
      <c r="Z51" s="382">
        <v>15</v>
      </c>
      <c r="AA51" s="116">
        <f t="shared" si="6"/>
        <v>180</v>
      </c>
      <c r="AC51" s="114"/>
      <c r="AD51" s="114"/>
      <c r="AF51" s="114"/>
    </row>
    <row r="52" spans="1:32" ht="15" customHeight="1" x14ac:dyDescent="0.25">
      <c r="A52" s="115">
        <v>5</v>
      </c>
      <c r="B52" s="275" t="s">
        <v>152</v>
      </c>
      <c r="C52" s="828"/>
      <c r="D52" s="873"/>
      <c r="E52" s="829">
        <v>3.87</v>
      </c>
      <c r="F52" s="830">
        <v>28</v>
      </c>
      <c r="G52" s="371">
        <v>1</v>
      </c>
      <c r="H52" s="215">
        <v>4</v>
      </c>
      <c r="I52" s="536">
        <v>3.91</v>
      </c>
      <c r="J52" s="372">
        <v>50</v>
      </c>
      <c r="K52" s="371"/>
      <c r="L52" s="206"/>
      <c r="M52" s="359">
        <v>3.54</v>
      </c>
      <c r="N52" s="372">
        <v>85</v>
      </c>
      <c r="O52" s="375"/>
      <c r="P52" s="360"/>
      <c r="Q52" s="360">
        <v>3.5</v>
      </c>
      <c r="R52" s="373">
        <v>82</v>
      </c>
      <c r="S52" s="560"/>
      <c r="T52" s="361"/>
      <c r="U52" s="362">
        <v>2.86</v>
      </c>
      <c r="V52" s="373">
        <v>85</v>
      </c>
      <c r="W52" s="381"/>
      <c r="X52" s="363"/>
      <c r="Y52" s="206">
        <v>3.45</v>
      </c>
      <c r="Z52" s="382">
        <v>15</v>
      </c>
      <c r="AA52" s="116">
        <f t="shared" si="6"/>
        <v>345</v>
      </c>
      <c r="AC52" s="114"/>
      <c r="AD52" s="114"/>
      <c r="AF52" s="114"/>
    </row>
    <row r="53" spans="1:32" x14ac:dyDescent="0.25">
      <c r="A53" s="115">
        <v>6</v>
      </c>
      <c r="B53" s="228" t="s">
        <v>20</v>
      </c>
      <c r="C53" s="825"/>
      <c r="D53" s="872"/>
      <c r="E53" s="826">
        <v>3.87</v>
      </c>
      <c r="F53" s="827">
        <v>28</v>
      </c>
      <c r="G53" s="371">
        <v>3</v>
      </c>
      <c r="H53" s="215">
        <v>4</v>
      </c>
      <c r="I53" s="536">
        <v>3.91</v>
      </c>
      <c r="J53" s="372">
        <v>35</v>
      </c>
      <c r="K53" s="371">
        <v>2</v>
      </c>
      <c r="L53" s="215">
        <v>3</v>
      </c>
      <c r="M53" s="359">
        <v>3.54</v>
      </c>
      <c r="N53" s="372">
        <v>67</v>
      </c>
      <c r="O53" s="381">
        <v>1</v>
      </c>
      <c r="P53" s="360">
        <v>3</v>
      </c>
      <c r="Q53" s="360">
        <v>3.5</v>
      </c>
      <c r="R53" s="373">
        <v>73</v>
      </c>
      <c r="S53" s="560">
        <v>2</v>
      </c>
      <c r="T53" s="361">
        <v>3.5</v>
      </c>
      <c r="U53" s="362">
        <v>2.86</v>
      </c>
      <c r="V53" s="373">
        <v>20</v>
      </c>
      <c r="W53" s="381"/>
      <c r="X53" s="363"/>
      <c r="Y53" s="206">
        <v>3.45</v>
      </c>
      <c r="Z53" s="382">
        <v>15</v>
      </c>
      <c r="AA53" s="116">
        <f t="shared" si="6"/>
        <v>238</v>
      </c>
      <c r="AC53" s="114"/>
      <c r="AD53" s="114"/>
      <c r="AF53" s="114"/>
    </row>
    <row r="54" spans="1:32" x14ac:dyDescent="0.25">
      <c r="A54" s="115">
        <v>7</v>
      </c>
      <c r="B54" s="228" t="s">
        <v>151</v>
      </c>
      <c r="C54" s="825"/>
      <c r="D54" s="872"/>
      <c r="E54" s="826">
        <v>3.87</v>
      </c>
      <c r="F54" s="827">
        <v>28</v>
      </c>
      <c r="G54" s="371">
        <v>2</v>
      </c>
      <c r="H54" s="215">
        <v>4.5</v>
      </c>
      <c r="I54" s="536">
        <v>3.91</v>
      </c>
      <c r="J54" s="372">
        <v>8</v>
      </c>
      <c r="K54" s="371"/>
      <c r="L54" s="206"/>
      <c r="M54" s="359">
        <v>3.54</v>
      </c>
      <c r="N54" s="372">
        <v>85</v>
      </c>
      <c r="O54" s="375"/>
      <c r="P54" s="360"/>
      <c r="Q54" s="360">
        <v>3.5</v>
      </c>
      <c r="R54" s="373">
        <v>82</v>
      </c>
      <c r="S54" s="560"/>
      <c r="T54" s="361"/>
      <c r="U54" s="362">
        <v>2.86</v>
      </c>
      <c r="V54" s="373">
        <v>85</v>
      </c>
      <c r="W54" s="381"/>
      <c r="X54" s="363"/>
      <c r="Y54" s="206">
        <v>3.45</v>
      </c>
      <c r="Z54" s="382">
        <v>15</v>
      </c>
      <c r="AA54" s="116">
        <f t="shared" si="6"/>
        <v>303</v>
      </c>
      <c r="AC54" s="114"/>
      <c r="AD54" s="114"/>
      <c r="AF54" s="114"/>
    </row>
    <row r="55" spans="1:32" x14ac:dyDescent="0.25">
      <c r="A55" s="115">
        <v>8</v>
      </c>
      <c r="B55" s="277" t="s">
        <v>19</v>
      </c>
      <c r="C55" s="847"/>
      <c r="D55" s="888"/>
      <c r="E55" s="848">
        <v>3.87</v>
      </c>
      <c r="F55" s="849">
        <v>28</v>
      </c>
      <c r="G55" s="371">
        <v>2</v>
      </c>
      <c r="H55" s="215">
        <v>3.5</v>
      </c>
      <c r="I55" s="541">
        <v>3.91</v>
      </c>
      <c r="J55" s="372">
        <v>74</v>
      </c>
      <c r="K55" s="371">
        <v>1</v>
      </c>
      <c r="L55" s="215">
        <v>3</v>
      </c>
      <c r="M55" s="359">
        <v>3.54</v>
      </c>
      <c r="N55" s="372">
        <v>75</v>
      </c>
      <c r="O55" s="381"/>
      <c r="P55" s="360"/>
      <c r="Q55" s="360">
        <v>3.5</v>
      </c>
      <c r="R55" s="373">
        <v>82</v>
      </c>
      <c r="S55" s="560">
        <v>1</v>
      </c>
      <c r="T55" s="361">
        <v>4</v>
      </c>
      <c r="U55" s="362">
        <v>2.86</v>
      </c>
      <c r="V55" s="373">
        <v>10</v>
      </c>
      <c r="W55" s="381"/>
      <c r="X55" s="363"/>
      <c r="Y55" s="206">
        <v>3.45</v>
      </c>
      <c r="Z55" s="382">
        <v>15</v>
      </c>
      <c r="AA55" s="116">
        <f t="shared" si="6"/>
        <v>284</v>
      </c>
      <c r="AC55" s="114"/>
      <c r="AD55" s="114"/>
      <c r="AF55" s="114"/>
    </row>
    <row r="56" spans="1:32" x14ac:dyDescent="0.25">
      <c r="A56" s="115">
        <v>9</v>
      </c>
      <c r="B56" s="105" t="s">
        <v>156</v>
      </c>
      <c r="C56" s="844">
        <v>43</v>
      </c>
      <c r="D56" s="889">
        <v>3.6512000000000002</v>
      </c>
      <c r="E56" s="845">
        <v>3.87</v>
      </c>
      <c r="F56" s="846">
        <v>10</v>
      </c>
      <c r="G56" s="371"/>
      <c r="H56" s="533"/>
      <c r="I56" s="543">
        <v>3.91</v>
      </c>
      <c r="J56" s="372">
        <v>89</v>
      </c>
      <c r="K56" s="571"/>
      <c r="L56" s="543"/>
      <c r="M56" s="543">
        <v>3.54</v>
      </c>
      <c r="N56" s="372">
        <v>85</v>
      </c>
      <c r="O56" s="381"/>
      <c r="P56" s="360"/>
      <c r="Q56" s="360">
        <v>3.5</v>
      </c>
      <c r="R56" s="373">
        <v>82</v>
      </c>
      <c r="S56" s="560"/>
      <c r="T56" s="361"/>
      <c r="U56" s="362">
        <v>2.86</v>
      </c>
      <c r="V56" s="373">
        <v>85</v>
      </c>
      <c r="W56" s="381"/>
      <c r="X56" s="363"/>
      <c r="Y56" s="206">
        <v>3.45</v>
      </c>
      <c r="Z56" s="382">
        <v>15</v>
      </c>
      <c r="AA56" s="116">
        <f t="shared" si="6"/>
        <v>366</v>
      </c>
      <c r="AC56" s="114"/>
      <c r="AD56" s="114"/>
      <c r="AF56" s="114"/>
    </row>
    <row r="57" spans="1:32" x14ac:dyDescent="0.25">
      <c r="A57" s="115">
        <v>10</v>
      </c>
      <c r="B57" s="54" t="s">
        <v>157</v>
      </c>
      <c r="C57" s="822">
        <v>22</v>
      </c>
      <c r="D57" s="871">
        <v>3.2726999999999999</v>
      </c>
      <c r="E57" s="823">
        <v>3.87</v>
      </c>
      <c r="F57" s="824">
        <v>22</v>
      </c>
      <c r="G57" s="371"/>
      <c r="H57" s="533"/>
      <c r="I57" s="359">
        <v>3.91</v>
      </c>
      <c r="J57" s="372">
        <v>89</v>
      </c>
      <c r="K57" s="568"/>
      <c r="L57" s="537"/>
      <c r="M57" s="359">
        <v>3.54</v>
      </c>
      <c r="N57" s="372">
        <v>85</v>
      </c>
      <c r="O57" s="566"/>
      <c r="P57" s="360"/>
      <c r="Q57" s="360">
        <v>3.5</v>
      </c>
      <c r="R57" s="373">
        <v>82</v>
      </c>
      <c r="S57" s="560"/>
      <c r="T57" s="361"/>
      <c r="U57" s="362">
        <v>2.86</v>
      </c>
      <c r="V57" s="373">
        <v>85</v>
      </c>
      <c r="W57" s="381"/>
      <c r="X57" s="544"/>
      <c r="Y57" s="206">
        <v>3.45</v>
      </c>
      <c r="Z57" s="382">
        <v>15</v>
      </c>
      <c r="AA57" s="116">
        <f t="shared" si="6"/>
        <v>378</v>
      </c>
      <c r="AC57" s="114"/>
      <c r="AD57" s="114"/>
      <c r="AF57" s="114"/>
    </row>
    <row r="58" spans="1:32" x14ac:dyDescent="0.25">
      <c r="A58" s="115">
        <v>11</v>
      </c>
      <c r="B58" s="54" t="s">
        <v>64</v>
      </c>
      <c r="C58" s="822"/>
      <c r="D58" s="871"/>
      <c r="E58" s="823">
        <v>3.87</v>
      </c>
      <c r="F58" s="824">
        <v>28</v>
      </c>
      <c r="G58" s="568">
        <v>3</v>
      </c>
      <c r="H58" s="359">
        <v>4.33</v>
      </c>
      <c r="I58" s="359">
        <v>3.91</v>
      </c>
      <c r="J58" s="372">
        <v>13</v>
      </c>
      <c r="K58" s="568"/>
      <c r="L58" s="537"/>
      <c r="M58" s="359">
        <v>3.54</v>
      </c>
      <c r="N58" s="372">
        <v>85</v>
      </c>
      <c r="O58" s="566">
        <v>3</v>
      </c>
      <c r="P58" s="360">
        <v>3</v>
      </c>
      <c r="Q58" s="360">
        <v>3.5</v>
      </c>
      <c r="R58" s="373">
        <v>65</v>
      </c>
      <c r="S58" s="560">
        <v>5</v>
      </c>
      <c r="T58" s="361">
        <v>3.8</v>
      </c>
      <c r="U58" s="362">
        <v>2.86</v>
      </c>
      <c r="V58" s="373">
        <v>14</v>
      </c>
      <c r="W58" s="381"/>
      <c r="X58" s="549"/>
      <c r="Y58" s="206">
        <v>3.45</v>
      </c>
      <c r="Z58" s="382">
        <v>15</v>
      </c>
      <c r="AA58" s="116">
        <f t="shared" si="6"/>
        <v>220</v>
      </c>
      <c r="AC58" s="114"/>
      <c r="AD58" s="114"/>
      <c r="AF58" s="114"/>
    </row>
    <row r="59" spans="1:32" x14ac:dyDescent="0.25">
      <c r="A59" s="115">
        <v>12</v>
      </c>
      <c r="B59" s="54" t="s">
        <v>120</v>
      </c>
      <c r="C59" s="822"/>
      <c r="D59" s="871"/>
      <c r="E59" s="823">
        <v>3.87</v>
      </c>
      <c r="F59" s="824">
        <v>28</v>
      </c>
      <c r="G59" s="371">
        <v>3</v>
      </c>
      <c r="H59" s="215">
        <v>4</v>
      </c>
      <c r="I59" s="359">
        <v>3.91</v>
      </c>
      <c r="J59" s="372">
        <v>36</v>
      </c>
      <c r="K59" s="568">
        <v>5</v>
      </c>
      <c r="L59" s="537">
        <v>3.2</v>
      </c>
      <c r="M59" s="359">
        <v>3.54</v>
      </c>
      <c r="N59" s="372">
        <v>57</v>
      </c>
      <c r="O59" s="381">
        <v>3</v>
      </c>
      <c r="P59" s="360">
        <v>3.67</v>
      </c>
      <c r="Q59" s="360">
        <v>3.5</v>
      </c>
      <c r="R59" s="373">
        <v>33</v>
      </c>
      <c r="S59" s="560"/>
      <c r="T59" s="361"/>
      <c r="U59" s="362">
        <v>2.86</v>
      </c>
      <c r="V59" s="373">
        <v>85</v>
      </c>
      <c r="W59" s="381">
        <v>1</v>
      </c>
      <c r="X59" s="535">
        <v>4</v>
      </c>
      <c r="Y59" s="206">
        <v>3.45</v>
      </c>
      <c r="Z59" s="382">
        <v>4</v>
      </c>
      <c r="AA59" s="345">
        <f t="shared" si="6"/>
        <v>243</v>
      </c>
      <c r="AC59" s="114"/>
      <c r="AD59" s="114"/>
      <c r="AF59" s="114"/>
    </row>
    <row r="60" spans="1:32" x14ac:dyDescent="0.25">
      <c r="A60" s="364">
        <v>13</v>
      </c>
      <c r="B60" s="54" t="s">
        <v>137</v>
      </c>
      <c r="C60" s="822"/>
      <c r="D60" s="871"/>
      <c r="E60" s="823">
        <v>3.87</v>
      </c>
      <c r="F60" s="824">
        <v>28</v>
      </c>
      <c r="G60" s="568"/>
      <c r="H60" s="359"/>
      <c r="I60" s="359">
        <v>3.91</v>
      </c>
      <c r="J60" s="372">
        <v>89</v>
      </c>
      <c r="K60" s="568">
        <v>1</v>
      </c>
      <c r="L60" s="537">
        <v>3</v>
      </c>
      <c r="M60" s="359">
        <v>3.54</v>
      </c>
      <c r="N60" s="372">
        <v>76</v>
      </c>
      <c r="O60" s="381"/>
      <c r="P60" s="360"/>
      <c r="Q60" s="360">
        <v>3.5</v>
      </c>
      <c r="R60" s="373">
        <v>82</v>
      </c>
      <c r="S60" s="560"/>
      <c r="T60" s="361"/>
      <c r="U60" s="362">
        <v>2.86</v>
      </c>
      <c r="V60" s="373">
        <v>85</v>
      </c>
      <c r="W60" s="381"/>
      <c r="X60" s="363"/>
      <c r="Y60" s="206">
        <v>3.45</v>
      </c>
      <c r="Z60" s="382">
        <v>15</v>
      </c>
      <c r="AA60" s="345">
        <f t="shared" si="6"/>
        <v>375</v>
      </c>
      <c r="AC60" s="114"/>
      <c r="AD60" s="114"/>
      <c r="AF60" s="114"/>
    </row>
    <row r="61" spans="1:32" x14ac:dyDescent="0.25">
      <c r="A61" s="364">
        <v>14</v>
      </c>
      <c r="B61" s="54" t="s">
        <v>21</v>
      </c>
      <c r="C61" s="822"/>
      <c r="D61" s="871"/>
      <c r="E61" s="823">
        <v>3.87</v>
      </c>
      <c r="F61" s="824">
        <v>28</v>
      </c>
      <c r="G61" s="371">
        <v>6</v>
      </c>
      <c r="H61" s="215">
        <v>3.83</v>
      </c>
      <c r="I61" s="359">
        <v>3.91</v>
      </c>
      <c r="J61" s="372">
        <v>58</v>
      </c>
      <c r="K61" s="568">
        <v>6</v>
      </c>
      <c r="L61" s="537">
        <v>4.5</v>
      </c>
      <c r="M61" s="359">
        <v>3.54</v>
      </c>
      <c r="N61" s="372">
        <v>1</v>
      </c>
      <c r="O61" s="381">
        <v>3</v>
      </c>
      <c r="P61" s="360">
        <v>3</v>
      </c>
      <c r="Q61" s="360">
        <v>3.5</v>
      </c>
      <c r="R61" s="373">
        <v>66</v>
      </c>
      <c r="S61" s="560">
        <v>2</v>
      </c>
      <c r="T61" s="361">
        <v>4</v>
      </c>
      <c r="U61" s="362">
        <v>2.86</v>
      </c>
      <c r="V61" s="373">
        <v>7</v>
      </c>
      <c r="W61" s="381"/>
      <c r="X61" s="363"/>
      <c r="Y61" s="206">
        <v>3.45</v>
      </c>
      <c r="Z61" s="382">
        <v>15</v>
      </c>
      <c r="AA61" s="345">
        <f t="shared" si="6"/>
        <v>175</v>
      </c>
      <c r="AC61" s="114"/>
      <c r="AD61" s="114"/>
      <c r="AF61" s="114"/>
    </row>
    <row r="62" spans="1:32" x14ac:dyDescent="0.25">
      <c r="A62" s="364">
        <v>15</v>
      </c>
      <c r="B62" s="54" t="s">
        <v>22</v>
      </c>
      <c r="C62" s="822"/>
      <c r="D62" s="871"/>
      <c r="E62" s="823">
        <v>3.87</v>
      </c>
      <c r="F62" s="824">
        <v>28</v>
      </c>
      <c r="G62" s="371"/>
      <c r="H62" s="215"/>
      <c r="I62" s="359">
        <v>3.91</v>
      </c>
      <c r="J62" s="372">
        <v>89</v>
      </c>
      <c r="K62" s="568">
        <v>1</v>
      </c>
      <c r="L62" s="537">
        <v>2</v>
      </c>
      <c r="M62" s="359">
        <v>3.54</v>
      </c>
      <c r="N62" s="372">
        <v>83</v>
      </c>
      <c r="O62" s="565"/>
      <c r="P62" s="360"/>
      <c r="Q62" s="360">
        <v>3.5</v>
      </c>
      <c r="R62" s="373">
        <v>82</v>
      </c>
      <c r="S62" s="561">
        <v>2</v>
      </c>
      <c r="T62" s="361">
        <v>4.5</v>
      </c>
      <c r="U62" s="362">
        <v>2.86</v>
      </c>
      <c r="V62" s="373">
        <v>3</v>
      </c>
      <c r="W62" s="381"/>
      <c r="X62" s="363"/>
      <c r="Y62" s="206">
        <v>3.45</v>
      </c>
      <c r="Z62" s="382">
        <v>15</v>
      </c>
      <c r="AA62" s="116">
        <f t="shared" si="6"/>
        <v>300</v>
      </c>
      <c r="AC62" s="114"/>
      <c r="AD62" s="114"/>
      <c r="AF62" s="114"/>
    </row>
    <row r="63" spans="1:32" x14ac:dyDescent="0.25">
      <c r="A63" s="364">
        <v>16</v>
      </c>
      <c r="B63" s="54" t="s">
        <v>80</v>
      </c>
      <c r="C63" s="822"/>
      <c r="D63" s="871"/>
      <c r="E63" s="823">
        <v>3.87</v>
      </c>
      <c r="F63" s="824">
        <v>28</v>
      </c>
      <c r="G63" s="371">
        <v>10</v>
      </c>
      <c r="H63" s="215">
        <v>4.4000000000000004</v>
      </c>
      <c r="I63" s="359">
        <v>3.91</v>
      </c>
      <c r="J63" s="372">
        <v>11</v>
      </c>
      <c r="K63" s="568">
        <v>1</v>
      </c>
      <c r="L63" s="537">
        <v>3</v>
      </c>
      <c r="M63" s="359">
        <v>3.54</v>
      </c>
      <c r="N63" s="372">
        <v>77</v>
      </c>
      <c r="O63" s="565">
        <v>8</v>
      </c>
      <c r="P63" s="360">
        <v>3.25</v>
      </c>
      <c r="Q63" s="360">
        <v>3.5</v>
      </c>
      <c r="R63" s="373">
        <v>58</v>
      </c>
      <c r="S63" s="561">
        <v>9</v>
      </c>
      <c r="T63" s="361">
        <v>2.44</v>
      </c>
      <c r="U63" s="362">
        <v>2.86</v>
      </c>
      <c r="V63" s="373">
        <v>68</v>
      </c>
      <c r="W63" s="381"/>
      <c r="X63" s="363"/>
      <c r="Y63" s="206">
        <v>3.45</v>
      </c>
      <c r="Z63" s="382">
        <v>15</v>
      </c>
      <c r="AA63" s="118">
        <f t="shared" si="6"/>
        <v>257</v>
      </c>
      <c r="AC63" s="114"/>
      <c r="AD63" s="114"/>
      <c r="AF63" s="114"/>
    </row>
    <row r="64" spans="1:32" x14ac:dyDescent="0.25">
      <c r="A64" s="364">
        <v>17</v>
      </c>
      <c r="B64" s="54" t="s">
        <v>23</v>
      </c>
      <c r="C64" s="822">
        <v>85</v>
      </c>
      <c r="D64" s="871">
        <v>3.7058999999999997</v>
      </c>
      <c r="E64" s="823">
        <v>3.87</v>
      </c>
      <c r="F64" s="824">
        <v>9</v>
      </c>
      <c r="G64" s="371">
        <v>6</v>
      </c>
      <c r="H64" s="215">
        <v>4.5</v>
      </c>
      <c r="I64" s="359">
        <v>3.91</v>
      </c>
      <c r="J64" s="372">
        <v>6</v>
      </c>
      <c r="K64" s="568">
        <v>1</v>
      </c>
      <c r="L64" s="537">
        <v>4</v>
      </c>
      <c r="M64" s="359">
        <v>3.54</v>
      </c>
      <c r="N64" s="372">
        <v>18</v>
      </c>
      <c r="O64" s="565">
        <v>4</v>
      </c>
      <c r="P64" s="360">
        <v>3.75</v>
      </c>
      <c r="Q64" s="360">
        <v>3.5</v>
      </c>
      <c r="R64" s="373">
        <v>29</v>
      </c>
      <c r="S64" s="561">
        <v>1</v>
      </c>
      <c r="T64" s="361">
        <v>4</v>
      </c>
      <c r="U64" s="362">
        <v>2.86</v>
      </c>
      <c r="V64" s="373">
        <v>11</v>
      </c>
      <c r="W64" s="381"/>
      <c r="X64" s="363"/>
      <c r="Y64" s="206">
        <v>3.45</v>
      </c>
      <c r="Z64" s="382">
        <v>15</v>
      </c>
      <c r="AA64" s="118">
        <f t="shared" si="6"/>
        <v>88</v>
      </c>
      <c r="AC64" s="114"/>
      <c r="AD64" s="114"/>
      <c r="AF64" s="114"/>
    </row>
    <row r="65" spans="1:32" ht="15.75" thickBot="1" x14ac:dyDescent="0.3">
      <c r="A65" s="119">
        <v>18</v>
      </c>
      <c r="B65" s="277" t="s">
        <v>136</v>
      </c>
      <c r="C65" s="847"/>
      <c r="D65" s="848"/>
      <c r="E65" s="848">
        <v>3.87</v>
      </c>
      <c r="F65" s="849">
        <v>28</v>
      </c>
      <c r="G65" s="371">
        <v>4</v>
      </c>
      <c r="H65" s="215">
        <v>3.75</v>
      </c>
      <c r="I65" s="541">
        <v>3.91</v>
      </c>
      <c r="J65" s="372">
        <v>64</v>
      </c>
      <c r="K65" s="371">
        <v>3</v>
      </c>
      <c r="L65" s="215">
        <v>4.3330000000000002</v>
      </c>
      <c r="M65" s="359">
        <v>3.54</v>
      </c>
      <c r="N65" s="372">
        <v>6</v>
      </c>
      <c r="O65" s="565"/>
      <c r="P65" s="360"/>
      <c r="Q65" s="360">
        <v>3.5</v>
      </c>
      <c r="R65" s="373">
        <v>82</v>
      </c>
      <c r="S65" s="560">
        <v>1</v>
      </c>
      <c r="T65" s="361">
        <v>4</v>
      </c>
      <c r="U65" s="362">
        <v>2.86</v>
      </c>
      <c r="V65" s="373">
        <v>12</v>
      </c>
      <c r="W65" s="381"/>
      <c r="X65" s="363"/>
      <c r="Y65" s="206">
        <v>3.45</v>
      </c>
      <c r="Z65" s="382">
        <v>15</v>
      </c>
      <c r="AA65" s="118">
        <f t="shared" si="6"/>
        <v>207</v>
      </c>
      <c r="AC65" s="114"/>
      <c r="AD65" s="114"/>
      <c r="AF65" s="114"/>
    </row>
    <row r="66" spans="1:32" ht="15.75" thickBot="1" x14ac:dyDescent="0.3">
      <c r="A66" s="320"/>
      <c r="B66" s="321" t="s">
        <v>127</v>
      </c>
      <c r="C66" s="322">
        <f>SUM(C67:C82)</f>
        <v>277</v>
      </c>
      <c r="D66" s="351">
        <f>AVERAGE(D67:D82)</f>
        <v>3.4857500000000003</v>
      </c>
      <c r="E66" s="159">
        <v>3.87</v>
      </c>
      <c r="F66" s="323"/>
      <c r="G66" s="322">
        <f>SUM(G67:G82)</f>
        <v>42</v>
      </c>
      <c r="H66" s="351">
        <f>AVERAGE(H67:H82)</f>
        <v>3.9175000000000004</v>
      </c>
      <c r="I66" s="527">
        <v>3.91</v>
      </c>
      <c r="J66" s="323"/>
      <c r="K66" s="322">
        <f>SUM(K67:K82)</f>
        <v>43</v>
      </c>
      <c r="L66" s="351">
        <f>AVERAGE(L67:L82)</f>
        <v>3.4782312925170067</v>
      </c>
      <c r="M66" s="159">
        <f t="shared" si="7"/>
        <v>3.54</v>
      </c>
      <c r="N66" s="323"/>
      <c r="O66" s="344">
        <f>SUM(O67:O82)</f>
        <v>37</v>
      </c>
      <c r="P66" s="330">
        <f>AVERAGE(P67:P82)</f>
        <v>3.53</v>
      </c>
      <c r="Q66" s="331">
        <f t="shared" si="8"/>
        <v>3.5</v>
      </c>
      <c r="R66" s="342"/>
      <c r="S66" s="377">
        <f>SUM(S67:S82)</f>
        <v>76</v>
      </c>
      <c r="T66" s="333">
        <f>AVERAGE(T67:T82)</f>
        <v>2.8153846153846156</v>
      </c>
      <c r="U66" s="334">
        <f t="shared" si="9"/>
        <v>2.86</v>
      </c>
      <c r="V66" s="342"/>
      <c r="W66" s="341">
        <f>SUM(W67:W82)</f>
        <v>1</v>
      </c>
      <c r="X66" s="336">
        <f>AVERAGE(X67:X82)</f>
        <v>3</v>
      </c>
      <c r="Y66" s="358">
        <f t="shared" si="10"/>
        <v>3.45</v>
      </c>
      <c r="Z66" s="337"/>
      <c r="AA66" s="338"/>
      <c r="AC66" s="114"/>
      <c r="AD66" s="114"/>
      <c r="AF66" s="114"/>
    </row>
    <row r="67" spans="1:32" x14ac:dyDescent="0.25">
      <c r="A67" s="343">
        <v>1</v>
      </c>
      <c r="B67" s="228" t="s">
        <v>83</v>
      </c>
      <c r="C67" s="587"/>
      <c r="D67" s="884"/>
      <c r="E67" s="29">
        <v>3.87</v>
      </c>
      <c r="F67" s="827">
        <v>28</v>
      </c>
      <c r="G67" s="371">
        <v>6</v>
      </c>
      <c r="H67" s="206">
        <v>4</v>
      </c>
      <c r="I67" s="536">
        <v>3.91</v>
      </c>
      <c r="J67" s="372">
        <v>27</v>
      </c>
      <c r="K67" s="371">
        <v>7</v>
      </c>
      <c r="L67" s="206">
        <v>3.4285714285714284</v>
      </c>
      <c r="M67" s="359">
        <v>3.54</v>
      </c>
      <c r="N67" s="372">
        <v>46</v>
      </c>
      <c r="O67" s="375">
        <v>3</v>
      </c>
      <c r="P67" s="360">
        <v>3.67</v>
      </c>
      <c r="Q67" s="360">
        <v>3.5</v>
      </c>
      <c r="R67" s="373">
        <v>34</v>
      </c>
      <c r="S67" s="562">
        <v>6</v>
      </c>
      <c r="T67" s="361">
        <v>3</v>
      </c>
      <c r="U67" s="362">
        <v>2.86</v>
      </c>
      <c r="V67" s="373">
        <v>37</v>
      </c>
      <c r="W67" s="381"/>
      <c r="X67" s="363"/>
      <c r="Y67" s="206">
        <v>3.45</v>
      </c>
      <c r="Z67" s="382">
        <v>15</v>
      </c>
      <c r="AA67" s="387">
        <f t="shared" si="6"/>
        <v>187</v>
      </c>
      <c r="AC67" s="114"/>
      <c r="AD67" s="114"/>
      <c r="AF67" s="114"/>
    </row>
    <row r="68" spans="1:32" x14ac:dyDescent="0.25">
      <c r="A68" s="115">
        <v>2</v>
      </c>
      <c r="B68" s="228" t="s">
        <v>82</v>
      </c>
      <c r="C68" s="587">
        <v>74</v>
      </c>
      <c r="D68" s="884">
        <v>3.5945</v>
      </c>
      <c r="E68" s="826">
        <v>3.87</v>
      </c>
      <c r="F68" s="827">
        <v>13</v>
      </c>
      <c r="G68" s="371">
        <v>6</v>
      </c>
      <c r="H68" s="206">
        <v>4</v>
      </c>
      <c r="I68" s="536">
        <v>3.91</v>
      </c>
      <c r="J68" s="372">
        <v>28</v>
      </c>
      <c r="K68" s="371">
        <v>9</v>
      </c>
      <c r="L68" s="206">
        <v>4</v>
      </c>
      <c r="M68" s="359">
        <v>3.54</v>
      </c>
      <c r="N68" s="372">
        <v>7</v>
      </c>
      <c r="O68" s="375">
        <v>6</v>
      </c>
      <c r="P68" s="360">
        <v>3.5</v>
      </c>
      <c r="Q68" s="360">
        <v>3.5</v>
      </c>
      <c r="R68" s="373">
        <v>43</v>
      </c>
      <c r="S68" s="562">
        <v>9</v>
      </c>
      <c r="T68" s="361">
        <v>3.22</v>
      </c>
      <c r="U68" s="362">
        <v>2.86</v>
      </c>
      <c r="V68" s="373">
        <v>27</v>
      </c>
      <c r="W68" s="381"/>
      <c r="X68" s="363"/>
      <c r="Y68" s="206">
        <v>3.45</v>
      </c>
      <c r="Z68" s="382">
        <v>15</v>
      </c>
      <c r="AA68" s="116">
        <f t="shared" si="6"/>
        <v>133</v>
      </c>
      <c r="AC68" s="114"/>
      <c r="AD68" s="114"/>
      <c r="AF68" s="114"/>
    </row>
    <row r="69" spans="1:32" x14ac:dyDescent="0.25">
      <c r="A69" s="115">
        <v>3</v>
      </c>
      <c r="B69" s="275" t="s">
        <v>121</v>
      </c>
      <c r="C69" s="589"/>
      <c r="D69" s="885"/>
      <c r="E69" s="829">
        <v>3.87</v>
      </c>
      <c r="F69" s="830">
        <v>28</v>
      </c>
      <c r="G69" s="371">
        <v>3</v>
      </c>
      <c r="H69" s="217">
        <v>3.67</v>
      </c>
      <c r="I69" s="534">
        <v>3.91</v>
      </c>
      <c r="J69" s="372">
        <v>69</v>
      </c>
      <c r="K69" s="374">
        <v>1</v>
      </c>
      <c r="L69" s="216">
        <v>3</v>
      </c>
      <c r="M69" s="538">
        <v>3.54</v>
      </c>
      <c r="N69" s="372">
        <v>78</v>
      </c>
      <c r="O69" s="375"/>
      <c r="P69" s="360"/>
      <c r="Q69" s="360">
        <v>3.5</v>
      </c>
      <c r="R69" s="373">
        <v>82</v>
      </c>
      <c r="S69" s="562"/>
      <c r="T69" s="361"/>
      <c r="U69" s="362">
        <v>2.86</v>
      </c>
      <c r="V69" s="373">
        <v>85</v>
      </c>
      <c r="W69" s="381"/>
      <c r="X69" s="363"/>
      <c r="Y69" s="206">
        <v>3.45</v>
      </c>
      <c r="Z69" s="382">
        <v>15</v>
      </c>
      <c r="AA69" s="116">
        <f t="shared" si="6"/>
        <v>357</v>
      </c>
      <c r="AC69" s="114"/>
      <c r="AD69" s="114"/>
      <c r="AF69" s="114"/>
    </row>
    <row r="70" spans="1:32" x14ac:dyDescent="0.25">
      <c r="A70" s="115">
        <v>4</v>
      </c>
      <c r="B70" s="228" t="s">
        <v>25</v>
      </c>
      <c r="C70" s="587"/>
      <c r="D70" s="884"/>
      <c r="E70" s="826">
        <v>3.87</v>
      </c>
      <c r="F70" s="827">
        <v>28</v>
      </c>
      <c r="G70" s="371">
        <v>2</v>
      </c>
      <c r="H70" s="206">
        <v>5</v>
      </c>
      <c r="I70" s="536">
        <v>3.91</v>
      </c>
      <c r="J70" s="372">
        <v>1</v>
      </c>
      <c r="K70" s="371">
        <v>2</v>
      </c>
      <c r="L70" s="206">
        <v>4.5</v>
      </c>
      <c r="M70" s="359">
        <v>3.54</v>
      </c>
      <c r="N70" s="372">
        <v>3</v>
      </c>
      <c r="O70" s="375">
        <v>1</v>
      </c>
      <c r="P70" s="360">
        <v>3</v>
      </c>
      <c r="Q70" s="360">
        <v>3.5</v>
      </c>
      <c r="R70" s="373">
        <v>74</v>
      </c>
      <c r="S70" s="562">
        <v>3</v>
      </c>
      <c r="T70" s="361">
        <v>2.67</v>
      </c>
      <c r="U70" s="362">
        <v>2.86</v>
      </c>
      <c r="V70" s="373">
        <v>56</v>
      </c>
      <c r="W70" s="381"/>
      <c r="X70" s="363"/>
      <c r="Y70" s="206">
        <v>3.45</v>
      </c>
      <c r="Z70" s="382">
        <v>15</v>
      </c>
      <c r="AA70" s="386">
        <f t="shared" si="6"/>
        <v>177</v>
      </c>
      <c r="AC70" s="114"/>
      <c r="AD70" s="114"/>
      <c r="AF70" s="114"/>
    </row>
    <row r="71" spans="1:32" x14ac:dyDescent="0.25">
      <c r="A71" s="115">
        <v>5</v>
      </c>
      <c r="B71" s="228" t="s">
        <v>94</v>
      </c>
      <c r="C71" s="587">
        <v>60</v>
      </c>
      <c r="D71" s="884">
        <v>3.4663000000000004</v>
      </c>
      <c r="E71" s="826">
        <v>3.87</v>
      </c>
      <c r="F71" s="827">
        <v>18</v>
      </c>
      <c r="G71" s="374">
        <v>4</v>
      </c>
      <c r="H71" s="216">
        <v>4.25</v>
      </c>
      <c r="I71" s="536">
        <v>3.91</v>
      </c>
      <c r="J71" s="372">
        <v>17</v>
      </c>
      <c r="K71" s="371">
        <v>1</v>
      </c>
      <c r="L71" s="206">
        <v>4</v>
      </c>
      <c r="M71" s="359">
        <v>3.54</v>
      </c>
      <c r="N71" s="372">
        <v>19</v>
      </c>
      <c r="O71" s="375">
        <v>1</v>
      </c>
      <c r="P71" s="360">
        <v>4</v>
      </c>
      <c r="Q71" s="360">
        <v>3.5</v>
      </c>
      <c r="R71" s="373">
        <v>14</v>
      </c>
      <c r="S71" s="562">
        <v>2</v>
      </c>
      <c r="T71" s="361">
        <v>4</v>
      </c>
      <c r="U71" s="362">
        <v>2.86</v>
      </c>
      <c r="V71" s="373">
        <v>8</v>
      </c>
      <c r="W71" s="381"/>
      <c r="X71" s="363"/>
      <c r="Y71" s="206">
        <v>3.45</v>
      </c>
      <c r="Z71" s="382">
        <v>15</v>
      </c>
      <c r="AA71" s="116">
        <f t="shared" si="6"/>
        <v>91</v>
      </c>
      <c r="AC71" s="114"/>
      <c r="AD71" s="114"/>
      <c r="AF71" s="114"/>
    </row>
    <row r="72" spans="1:32" x14ac:dyDescent="0.25">
      <c r="A72" s="115">
        <v>6</v>
      </c>
      <c r="B72" s="107" t="s">
        <v>98</v>
      </c>
      <c r="C72" s="595"/>
      <c r="D72" s="890"/>
      <c r="E72" s="854">
        <v>3.87</v>
      </c>
      <c r="F72" s="855">
        <v>28</v>
      </c>
      <c r="G72" s="572"/>
      <c r="H72" s="547"/>
      <c r="I72" s="547">
        <v>3.91</v>
      </c>
      <c r="J72" s="372">
        <v>89</v>
      </c>
      <c r="K72" s="572"/>
      <c r="L72" s="547"/>
      <c r="M72" s="547">
        <v>3.54</v>
      </c>
      <c r="N72" s="372">
        <v>85</v>
      </c>
      <c r="O72" s="375">
        <v>1</v>
      </c>
      <c r="P72" s="360">
        <v>3</v>
      </c>
      <c r="Q72" s="360">
        <v>3.5</v>
      </c>
      <c r="R72" s="373">
        <v>75</v>
      </c>
      <c r="S72" s="562">
        <v>12</v>
      </c>
      <c r="T72" s="361">
        <v>2</v>
      </c>
      <c r="U72" s="362">
        <v>2.86</v>
      </c>
      <c r="V72" s="373">
        <v>74</v>
      </c>
      <c r="W72" s="381"/>
      <c r="X72" s="363"/>
      <c r="Y72" s="206">
        <v>3.45</v>
      </c>
      <c r="Z72" s="382">
        <v>15</v>
      </c>
      <c r="AA72" s="116">
        <f t="shared" si="6"/>
        <v>366</v>
      </c>
      <c r="AC72" s="114"/>
      <c r="AD72" s="114"/>
      <c r="AF72" s="114"/>
    </row>
    <row r="73" spans="1:32" x14ac:dyDescent="0.25">
      <c r="A73" s="115">
        <v>7</v>
      </c>
      <c r="B73" s="277" t="s">
        <v>138</v>
      </c>
      <c r="C73" s="594"/>
      <c r="D73" s="886"/>
      <c r="E73" s="848">
        <v>3.87</v>
      </c>
      <c r="F73" s="849">
        <v>28</v>
      </c>
      <c r="G73" s="371">
        <v>4</v>
      </c>
      <c r="H73" s="206">
        <v>4</v>
      </c>
      <c r="I73" s="541">
        <v>3.91</v>
      </c>
      <c r="J73" s="372">
        <v>31</v>
      </c>
      <c r="K73" s="371">
        <v>1</v>
      </c>
      <c r="L73" s="206">
        <v>3</v>
      </c>
      <c r="M73" s="547">
        <v>3.54</v>
      </c>
      <c r="N73" s="372">
        <v>79</v>
      </c>
      <c r="O73" s="375"/>
      <c r="P73" s="360"/>
      <c r="Q73" s="360">
        <v>3.5</v>
      </c>
      <c r="R73" s="373">
        <v>82</v>
      </c>
      <c r="S73" s="562"/>
      <c r="T73" s="361"/>
      <c r="U73" s="362">
        <v>2.86</v>
      </c>
      <c r="V73" s="373">
        <v>85</v>
      </c>
      <c r="W73" s="381"/>
      <c r="X73" s="363"/>
      <c r="Y73" s="206">
        <v>3.45</v>
      </c>
      <c r="Z73" s="382">
        <v>15</v>
      </c>
      <c r="AA73" s="116">
        <f t="shared" si="6"/>
        <v>320</v>
      </c>
      <c r="AC73" s="114"/>
      <c r="AD73" s="114"/>
      <c r="AF73" s="114"/>
    </row>
    <row r="74" spans="1:32" x14ac:dyDescent="0.25">
      <c r="A74" s="115">
        <v>8</v>
      </c>
      <c r="B74" s="276" t="s">
        <v>84</v>
      </c>
      <c r="C74" s="593"/>
      <c r="D74" s="891"/>
      <c r="E74" s="769">
        <v>3.87</v>
      </c>
      <c r="F74" s="837">
        <v>28</v>
      </c>
      <c r="G74" s="371">
        <v>4</v>
      </c>
      <c r="H74" s="206">
        <v>3.75</v>
      </c>
      <c r="I74" s="540">
        <v>3.91</v>
      </c>
      <c r="J74" s="372">
        <v>66</v>
      </c>
      <c r="K74" s="371">
        <v>2</v>
      </c>
      <c r="L74" s="217">
        <v>4</v>
      </c>
      <c r="M74" s="538">
        <v>3.54</v>
      </c>
      <c r="N74" s="372">
        <v>13</v>
      </c>
      <c r="O74" s="375">
        <v>6</v>
      </c>
      <c r="P74" s="360">
        <v>3.83</v>
      </c>
      <c r="Q74" s="360">
        <v>3.5</v>
      </c>
      <c r="R74" s="373">
        <v>23</v>
      </c>
      <c r="S74" s="562">
        <v>6</v>
      </c>
      <c r="T74" s="361">
        <v>3.17</v>
      </c>
      <c r="U74" s="362">
        <v>2.86</v>
      </c>
      <c r="V74" s="373">
        <v>28</v>
      </c>
      <c r="W74" s="381"/>
      <c r="X74" s="363"/>
      <c r="Y74" s="206">
        <v>3.45</v>
      </c>
      <c r="Z74" s="382">
        <v>15</v>
      </c>
      <c r="AA74" s="116">
        <f t="shared" si="6"/>
        <v>173</v>
      </c>
      <c r="AC74" s="114"/>
      <c r="AD74" s="114"/>
      <c r="AF74" s="114"/>
    </row>
    <row r="75" spans="1:32" x14ac:dyDescent="0.25">
      <c r="A75" s="115">
        <v>9</v>
      </c>
      <c r="B75" s="276" t="s">
        <v>85</v>
      </c>
      <c r="C75" s="593">
        <v>88</v>
      </c>
      <c r="D75" s="891">
        <v>3.4093999999999998</v>
      </c>
      <c r="E75" s="769">
        <v>3.87</v>
      </c>
      <c r="F75" s="837">
        <v>19</v>
      </c>
      <c r="G75" s="371">
        <v>6</v>
      </c>
      <c r="H75" s="206">
        <v>3.67</v>
      </c>
      <c r="I75" s="540">
        <v>3.91</v>
      </c>
      <c r="J75" s="372">
        <v>68</v>
      </c>
      <c r="K75" s="371">
        <v>3</v>
      </c>
      <c r="L75" s="206">
        <v>3</v>
      </c>
      <c r="M75" s="538">
        <v>3.54</v>
      </c>
      <c r="N75" s="372">
        <v>63</v>
      </c>
      <c r="O75" s="375">
        <v>5</v>
      </c>
      <c r="P75" s="360">
        <v>4</v>
      </c>
      <c r="Q75" s="360">
        <v>3.5</v>
      </c>
      <c r="R75" s="373">
        <v>9</v>
      </c>
      <c r="S75" s="562">
        <v>3</v>
      </c>
      <c r="T75" s="361">
        <v>2.33</v>
      </c>
      <c r="U75" s="362">
        <v>2.86</v>
      </c>
      <c r="V75" s="373">
        <v>70</v>
      </c>
      <c r="W75" s="381"/>
      <c r="X75" s="363"/>
      <c r="Y75" s="206">
        <v>3.45</v>
      </c>
      <c r="Z75" s="382">
        <v>15</v>
      </c>
      <c r="AA75" s="116">
        <f t="shared" si="6"/>
        <v>244</v>
      </c>
      <c r="AC75" s="114"/>
      <c r="AD75" s="114"/>
      <c r="AF75" s="114"/>
    </row>
    <row r="76" spans="1:32" x14ac:dyDescent="0.25">
      <c r="A76" s="115">
        <v>10</v>
      </c>
      <c r="B76" s="276" t="s">
        <v>26</v>
      </c>
      <c r="C76" s="593">
        <v>55</v>
      </c>
      <c r="D76" s="891">
        <v>3.4728000000000003</v>
      </c>
      <c r="E76" s="769">
        <v>3.87</v>
      </c>
      <c r="F76" s="837">
        <v>17</v>
      </c>
      <c r="G76" s="577"/>
      <c r="H76" s="540"/>
      <c r="I76" s="540">
        <v>3.91</v>
      </c>
      <c r="J76" s="372">
        <v>89</v>
      </c>
      <c r="K76" s="371">
        <v>3</v>
      </c>
      <c r="L76" s="206">
        <v>3.6666666666666665</v>
      </c>
      <c r="M76" s="538">
        <v>3.54</v>
      </c>
      <c r="N76" s="372">
        <v>31</v>
      </c>
      <c r="O76" s="375">
        <v>1</v>
      </c>
      <c r="P76" s="360">
        <v>4</v>
      </c>
      <c r="Q76" s="360">
        <v>3.5</v>
      </c>
      <c r="R76" s="373">
        <v>15</v>
      </c>
      <c r="S76" s="562"/>
      <c r="T76" s="361"/>
      <c r="U76" s="362">
        <v>2.86</v>
      </c>
      <c r="V76" s="373">
        <v>85</v>
      </c>
      <c r="W76" s="381"/>
      <c r="X76" s="363"/>
      <c r="Y76" s="206">
        <v>3.45</v>
      </c>
      <c r="Z76" s="382">
        <v>15</v>
      </c>
      <c r="AA76" s="116">
        <f t="shared" si="6"/>
        <v>252</v>
      </c>
      <c r="AC76" s="114"/>
      <c r="AD76" s="114"/>
      <c r="AF76" s="114"/>
    </row>
    <row r="77" spans="1:32" x14ac:dyDescent="0.25">
      <c r="A77" s="115">
        <v>11</v>
      </c>
      <c r="B77" s="277" t="s">
        <v>86</v>
      </c>
      <c r="C77" s="594"/>
      <c r="D77" s="204"/>
      <c r="E77" s="848">
        <v>3.87</v>
      </c>
      <c r="F77" s="849">
        <v>28</v>
      </c>
      <c r="G77" s="371">
        <v>1</v>
      </c>
      <c r="H77" s="206">
        <v>4</v>
      </c>
      <c r="I77" s="541">
        <v>3.91</v>
      </c>
      <c r="J77" s="372">
        <v>51</v>
      </c>
      <c r="K77" s="371">
        <v>5</v>
      </c>
      <c r="L77" s="206">
        <v>3.6</v>
      </c>
      <c r="M77" s="538">
        <v>3.54</v>
      </c>
      <c r="N77" s="372">
        <v>35</v>
      </c>
      <c r="O77" s="375"/>
      <c r="P77" s="360"/>
      <c r="Q77" s="360">
        <v>3.5</v>
      </c>
      <c r="R77" s="373">
        <v>82</v>
      </c>
      <c r="S77" s="562">
        <v>5</v>
      </c>
      <c r="T77" s="361">
        <v>3.4</v>
      </c>
      <c r="U77" s="362">
        <v>2.86</v>
      </c>
      <c r="V77" s="373">
        <v>22</v>
      </c>
      <c r="W77" s="381"/>
      <c r="X77" s="363"/>
      <c r="Y77" s="206">
        <v>3.45</v>
      </c>
      <c r="Z77" s="382">
        <v>15</v>
      </c>
      <c r="AA77" s="116">
        <f t="shared" si="6"/>
        <v>233</v>
      </c>
      <c r="AC77" s="114"/>
      <c r="AD77" s="114"/>
      <c r="AF77" s="114"/>
    </row>
    <row r="78" spans="1:32" x14ac:dyDescent="0.25">
      <c r="A78" s="115">
        <v>12</v>
      </c>
      <c r="B78" s="278" t="s">
        <v>99</v>
      </c>
      <c r="C78" s="596"/>
      <c r="D78" s="33"/>
      <c r="E78" s="851">
        <v>3.87</v>
      </c>
      <c r="F78" s="852">
        <v>28</v>
      </c>
      <c r="G78" s="371">
        <v>2</v>
      </c>
      <c r="H78" s="206">
        <v>3</v>
      </c>
      <c r="I78" s="545">
        <v>3.91</v>
      </c>
      <c r="J78" s="372">
        <v>83</v>
      </c>
      <c r="K78" s="371">
        <v>1</v>
      </c>
      <c r="L78" s="206">
        <v>2</v>
      </c>
      <c r="M78" s="547">
        <v>3.54</v>
      </c>
      <c r="N78" s="372">
        <v>84</v>
      </c>
      <c r="O78" s="375">
        <v>7</v>
      </c>
      <c r="P78" s="360">
        <v>3.86</v>
      </c>
      <c r="Q78" s="360">
        <v>3.5</v>
      </c>
      <c r="R78" s="373">
        <v>21</v>
      </c>
      <c r="S78" s="562">
        <v>2</v>
      </c>
      <c r="T78" s="361">
        <v>2</v>
      </c>
      <c r="U78" s="362">
        <v>2.86</v>
      </c>
      <c r="V78" s="373">
        <v>81</v>
      </c>
      <c r="W78" s="381"/>
      <c r="X78" s="363"/>
      <c r="Y78" s="206">
        <v>3.45</v>
      </c>
      <c r="Z78" s="382">
        <v>15</v>
      </c>
      <c r="AA78" s="116">
        <f t="shared" si="6"/>
        <v>312</v>
      </c>
      <c r="AC78" s="114"/>
      <c r="AD78" s="114"/>
      <c r="AF78" s="114"/>
    </row>
    <row r="79" spans="1:32" x14ac:dyDescent="0.25">
      <c r="A79" s="115">
        <v>13</v>
      </c>
      <c r="B79" s="228" t="s">
        <v>81</v>
      </c>
      <c r="C79" s="587"/>
      <c r="D79" s="29"/>
      <c r="E79" s="826">
        <v>3.87</v>
      </c>
      <c r="F79" s="827">
        <v>28</v>
      </c>
      <c r="G79" s="578"/>
      <c r="H79" s="536"/>
      <c r="I79" s="536">
        <v>3.91</v>
      </c>
      <c r="J79" s="372">
        <v>89</v>
      </c>
      <c r="K79" s="371">
        <v>1</v>
      </c>
      <c r="L79" s="206">
        <v>4</v>
      </c>
      <c r="M79" s="359">
        <v>3.54</v>
      </c>
      <c r="N79" s="372">
        <v>20</v>
      </c>
      <c r="O79" s="375">
        <v>2</v>
      </c>
      <c r="P79" s="360">
        <v>3.5</v>
      </c>
      <c r="Q79" s="360">
        <v>3.5</v>
      </c>
      <c r="R79" s="373">
        <v>47</v>
      </c>
      <c r="S79" s="562">
        <v>7</v>
      </c>
      <c r="T79" s="361">
        <v>3</v>
      </c>
      <c r="U79" s="362">
        <v>2.86</v>
      </c>
      <c r="V79" s="373">
        <v>35</v>
      </c>
      <c r="W79" s="381">
        <v>1</v>
      </c>
      <c r="X79" s="535">
        <v>3</v>
      </c>
      <c r="Y79" s="206">
        <v>3.45</v>
      </c>
      <c r="Z79" s="382">
        <v>11</v>
      </c>
      <c r="AA79" s="116">
        <f t="shared" si="6"/>
        <v>230</v>
      </c>
      <c r="AC79" s="114"/>
      <c r="AD79" s="114"/>
      <c r="AF79" s="114"/>
    </row>
    <row r="80" spans="1:32" x14ac:dyDescent="0.25">
      <c r="A80" s="115">
        <v>14</v>
      </c>
      <c r="B80" s="278" t="s">
        <v>87</v>
      </c>
      <c r="C80" s="596"/>
      <c r="D80" s="33"/>
      <c r="E80" s="851">
        <v>3.87</v>
      </c>
      <c r="F80" s="852">
        <v>28</v>
      </c>
      <c r="G80" s="371">
        <v>1</v>
      </c>
      <c r="H80" s="206">
        <v>3</v>
      </c>
      <c r="I80" s="545">
        <v>3.91</v>
      </c>
      <c r="J80" s="372">
        <v>86</v>
      </c>
      <c r="K80" s="371">
        <v>4</v>
      </c>
      <c r="L80" s="206">
        <v>3.5</v>
      </c>
      <c r="M80" s="359">
        <v>3.54</v>
      </c>
      <c r="N80" s="372">
        <v>39</v>
      </c>
      <c r="O80" s="375">
        <v>1</v>
      </c>
      <c r="P80" s="360">
        <v>3</v>
      </c>
      <c r="Q80" s="360">
        <v>3.5</v>
      </c>
      <c r="R80" s="373">
        <v>76</v>
      </c>
      <c r="S80" s="562">
        <v>3</v>
      </c>
      <c r="T80" s="361">
        <v>2.67</v>
      </c>
      <c r="U80" s="362">
        <v>2.86</v>
      </c>
      <c r="V80" s="373">
        <v>57</v>
      </c>
      <c r="W80" s="381"/>
      <c r="X80" s="363"/>
      <c r="Y80" s="206">
        <v>3.45</v>
      </c>
      <c r="Z80" s="382">
        <v>15</v>
      </c>
      <c r="AA80" s="345">
        <f t="shared" si="6"/>
        <v>301</v>
      </c>
      <c r="AC80" s="114"/>
      <c r="AD80" s="114"/>
      <c r="AF80" s="114"/>
    </row>
    <row r="81" spans="1:32" x14ac:dyDescent="0.25">
      <c r="A81" s="364">
        <v>15</v>
      </c>
      <c r="B81" s="54" t="s">
        <v>27</v>
      </c>
      <c r="C81" s="591"/>
      <c r="D81" s="8"/>
      <c r="E81" s="823">
        <v>3.87</v>
      </c>
      <c r="F81" s="824">
        <v>28</v>
      </c>
      <c r="G81" s="568"/>
      <c r="H81" s="359"/>
      <c r="I81" s="359">
        <v>3.91</v>
      </c>
      <c r="J81" s="372">
        <v>89</v>
      </c>
      <c r="K81" s="568"/>
      <c r="L81" s="359"/>
      <c r="M81" s="359">
        <v>3.54</v>
      </c>
      <c r="N81" s="372">
        <v>85</v>
      </c>
      <c r="O81" s="375"/>
      <c r="P81" s="360"/>
      <c r="Q81" s="360">
        <v>3.5</v>
      </c>
      <c r="R81" s="373">
        <v>82</v>
      </c>
      <c r="S81" s="562">
        <v>3</v>
      </c>
      <c r="T81" s="361">
        <v>2.67</v>
      </c>
      <c r="U81" s="362">
        <v>2.86</v>
      </c>
      <c r="V81" s="373">
        <v>58</v>
      </c>
      <c r="W81" s="381"/>
      <c r="X81" s="363"/>
      <c r="Y81" s="206">
        <v>3.45</v>
      </c>
      <c r="Z81" s="382">
        <v>15</v>
      </c>
      <c r="AA81" s="116">
        <f t="shared" si="6"/>
        <v>357</v>
      </c>
      <c r="AC81" s="114"/>
      <c r="AD81" s="114"/>
      <c r="AF81" s="114"/>
    </row>
    <row r="82" spans="1:32" ht="15.75" thickBot="1" x14ac:dyDescent="0.3">
      <c r="A82" s="119">
        <v>16</v>
      </c>
      <c r="B82" s="278" t="s">
        <v>95</v>
      </c>
      <c r="C82" s="596"/>
      <c r="D82" s="33"/>
      <c r="E82" s="851">
        <v>3.87</v>
      </c>
      <c r="F82" s="852">
        <v>28</v>
      </c>
      <c r="G82" s="371">
        <v>3</v>
      </c>
      <c r="H82" s="206">
        <v>4.67</v>
      </c>
      <c r="I82" s="545">
        <v>3.91</v>
      </c>
      <c r="J82" s="372">
        <v>5</v>
      </c>
      <c r="K82" s="371">
        <v>3</v>
      </c>
      <c r="L82" s="206">
        <v>3</v>
      </c>
      <c r="M82" s="359">
        <v>3.54</v>
      </c>
      <c r="N82" s="372">
        <v>64</v>
      </c>
      <c r="O82" s="375">
        <v>3</v>
      </c>
      <c r="P82" s="360">
        <v>3</v>
      </c>
      <c r="Q82" s="360">
        <v>3.5</v>
      </c>
      <c r="R82" s="373">
        <v>67</v>
      </c>
      <c r="S82" s="562">
        <v>15</v>
      </c>
      <c r="T82" s="361">
        <v>2.4700000000000002</v>
      </c>
      <c r="U82" s="362">
        <v>2.86</v>
      </c>
      <c r="V82" s="373">
        <v>66</v>
      </c>
      <c r="W82" s="381"/>
      <c r="X82" s="363"/>
      <c r="Y82" s="206">
        <v>3.45</v>
      </c>
      <c r="Z82" s="382">
        <v>15</v>
      </c>
      <c r="AA82" s="118">
        <f t="shared" si="6"/>
        <v>245</v>
      </c>
      <c r="AC82" s="114"/>
      <c r="AD82" s="114"/>
      <c r="AF82" s="114"/>
    </row>
    <row r="83" spans="1:32" ht="15.75" thickBot="1" x14ac:dyDescent="0.3">
      <c r="A83" s="320"/>
      <c r="B83" s="321" t="s">
        <v>128</v>
      </c>
      <c r="C83" s="322">
        <f>SUM(C84:C114)</f>
        <v>590</v>
      </c>
      <c r="D83" s="351">
        <f>AVERAGE(D84:D114)</f>
        <v>3.7232363636363632</v>
      </c>
      <c r="E83" s="159">
        <v>3.87</v>
      </c>
      <c r="F83" s="323"/>
      <c r="G83" s="322">
        <f>SUM(G84:G114)</f>
        <v>119</v>
      </c>
      <c r="H83" s="351">
        <f>AVERAGE(H84:H114)</f>
        <v>3.915999999999999</v>
      </c>
      <c r="I83" s="527">
        <v>3.91</v>
      </c>
      <c r="J83" s="323"/>
      <c r="K83" s="322">
        <f>SUM(K84:K114)</f>
        <v>133</v>
      </c>
      <c r="L83" s="351">
        <f>AVERAGE(L84:L114)</f>
        <v>3.4462669275169278</v>
      </c>
      <c r="M83" s="159">
        <f t="shared" ref="M83" si="11">$L$128</f>
        <v>3.54</v>
      </c>
      <c r="N83" s="323"/>
      <c r="O83" s="329">
        <f>SUM(O84:O114)</f>
        <v>154</v>
      </c>
      <c r="P83" s="330">
        <f>AVERAGE(P84:P114)</f>
        <v>3.6392307692307693</v>
      </c>
      <c r="Q83" s="331">
        <f t="shared" ref="Q83" si="12">$P$128</f>
        <v>3.5</v>
      </c>
      <c r="R83" s="342"/>
      <c r="S83" s="379">
        <f>SUM(S84:S114)</f>
        <v>233</v>
      </c>
      <c r="T83" s="333">
        <f>AVERAGE(T84:T114)</f>
        <v>2.8020833333333335</v>
      </c>
      <c r="U83" s="334">
        <f t="shared" ref="U83" si="13">$T$128</f>
        <v>2.86</v>
      </c>
      <c r="V83" s="342"/>
      <c r="W83" s="341">
        <f>SUM(W84:W114)</f>
        <v>4</v>
      </c>
      <c r="X83" s="336">
        <f>AVERAGE(X84:X114)</f>
        <v>3.3333333333333335</v>
      </c>
      <c r="Y83" s="358">
        <f t="shared" ref="Y83" si="14">$X$128</f>
        <v>3.45</v>
      </c>
      <c r="Z83" s="337"/>
      <c r="AA83" s="346"/>
      <c r="AC83" s="114"/>
      <c r="AD83" s="114"/>
      <c r="AF83" s="114"/>
    </row>
    <row r="84" spans="1:32" x14ac:dyDescent="0.25">
      <c r="A84" s="112">
        <v>1</v>
      </c>
      <c r="B84" s="54" t="s">
        <v>29</v>
      </c>
      <c r="C84" s="591">
        <v>72</v>
      </c>
      <c r="D84" s="887">
        <v>3.5276999999999998</v>
      </c>
      <c r="E84" s="8">
        <v>3.87</v>
      </c>
      <c r="F84" s="592">
        <v>15</v>
      </c>
      <c r="G84" s="371">
        <v>3</v>
      </c>
      <c r="H84" s="206">
        <v>4.33</v>
      </c>
      <c r="I84" s="359">
        <v>3.91</v>
      </c>
      <c r="J84" s="372">
        <v>14</v>
      </c>
      <c r="K84" s="568">
        <v>3</v>
      </c>
      <c r="L84" s="537">
        <v>3.6666666666666665</v>
      </c>
      <c r="M84" s="359">
        <v>3.54</v>
      </c>
      <c r="N84" s="372">
        <v>32</v>
      </c>
      <c r="O84" s="381">
        <v>12</v>
      </c>
      <c r="P84" s="360">
        <v>3.58</v>
      </c>
      <c r="Q84" s="360">
        <v>3.5</v>
      </c>
      <c r="R84" s="373">
        <v>40</v>
      </c>
      <c r="S84" s="560">
        <v>9</v>
      </c>
      <c r="T84" s="361">
        <v>2.56</v>
      </c>
      <c r="U84" s="362">
        <v>2.86</v>
      </c>
      <c r="V84" s="373">
        <v>61</v>
      </c>
      <c r="W84" s="371">
        <v>1</v>
      </c>
      <c r="X84" s="535">
        <v>4</v>
      </c>
      <c r="Y84" s="206">
        <v>3.45</v>
      </c>
      <c r="Z84" s="382">
        <v>5</v>
      </c>
      <c r="AA84" s="116">
        <f t="shared" si="6"/>
        <v>167</v>
      </c>
      <c r="AC84" s="114"/>
      <c r="AD84" s="114"/>
      <c r="AF84" s="114"/>
    </row>
    <row r="85" spans="1:32" x14ac:dyDescent="0.25">
      <c r="A85" s="115">
        <v>2</v>
      </c>
      <c r="B85" s="54" t="s">
        <v>30</v>
      </c>
      <c r="C85" s="591"/>
      <c r="D85" s="887"/>
      <c r="E85" s="8">
        <v>3.87</v>
      </c>
      <c r="F85" s="592">
        <v>28</v>
      </c>
      <c r="G85" s="568"/>
      <c r="H85" s="359"/>
      <c r="I85" s="359">
        <v>3.91</v>
      </c>
      <c r="J85" s="372">
        <v>89</v>
      </c>
      <c r="K85" s="568"/>
      <c r="L85" s="359"/>
      <c r="M85" s="359">
        <v>3.54</v>
      </c>
      <c r="N85" s="372">
        <v>85</v>
      </c>
      <c r="O85" s="381">
        <v>3</v>
      </c>
      <c r="P85" s="360">
        <v>3.67</v>
      </c>
      <c r="Q85" s="360">
        <v>3.5</v>
      </c>
      <c r="R85" s="373">
        <v>35</v>
      </c>
      <c r="S85" s="560">
        <v>1</v>
      </c>
      <c r="T85" s="361">
        <v>2</v>
      </c>
      <c r="U85" s="362">
        <v>2.86</v>
      </c>
      <c r="V85" s="373">
        <v>84</v>
      </c>
      <c r="W85" s="371"/>
      <c r="X85" s="363"/>
      <c r="Y85" s="206">
        <v>3.45</v>
      </c>
      <c r="Z85" s="382">
        <v>15</v>
      </c>
      <c r="AA85" s="116">
        <f t="shared" si="6"/>
        <v>336</v>
      </c>
      <c r="AC85" s="114"/>
      <c r="AD85" s="114"/>
      <c r="AF85" s="114"/>
    </row>
    <row r="86" spans="1:32" x14ac:dyDescent="0.25">
      <c r="A86" s="115">
        <v>3</v>
      </c>
      <c r="B86" s="54" t="s">
        <v>31</v>
      </c>
      <c r="C86" s="591">
        <v>22</v>
      </c>
      <c r="D86" s="887">
        <v>3.5002999999999997</v>
      </c>
      <c r="E86" s="8">
        <v>3.87</v>
      </c>
      <c r="F86" s="592">
        <v>16</v>
      </c>
      <c r="G86" s="371">
        <v>3</v>
      </c>
      <c r="H86" s="206">
        <v>4.33</v>
      </c>
      <c r="I86" s="359">
        <v>3.91</v>
      </c>
      <c r="J86" s="372">
        <v>15</v>
      </c>
      <c r="K86" s="568"/>
      <c r="L86" s="359"/>
      <c r="M86" s="359">
        <v>3.54</v>
      </c>
      <c r="N86" s="372">
        <v>85</v>
      </c>
      <c r="O86" s="381">
        <v>13</v>
      </c>
      <c r="P86" s="360">
        <v>3.38</v>
      </c>
      <c r="Q86" s="360">
        <v>3.5</v>
      </c>
      <c r="R86" s="373">
        <v>55</v>
      </c>
      <c r="S86" s="560">
        <v>7</v>
      </c>
      <c r="T86" s="361">
        <v>2.86</v>
      </c>
      <c r="U86" s="362">
        <v>2.86</v>
      </c>
      <c r="V86" s="373">
        <v>48</v>
      </c>
      <c r="W86" s="371"/>
      <c r="X86" s="363"/>
      <c r="Y86" s="206">
        <v>3.45</v>
      </c>
      <c r="Z86" s="382">
        <v>15</v>
      </c>
      <c r="AA86" s="116">
        <f t="shared" si="6"/>
        <v>234</v>
      </c>
      <c r="AC86" s="114"/>
      <c r="AD86" s="114"/>
      <c r="AF86" s="114"/>
    </row>
    <row r="87" spans="1:32" x14ac:dyDescent="0.25">
      <c r="A87" s="115">
        <v>4</v>
      </c>
      <c r="B87" s="228" t="s">
        <v>32</v>
      </c>
      <c r="C87" s="587"/>
      <c r="D87" s="884"/>
      <c r="E87" s="29">
        <v>3.87</v>
      </c>
      <c r="F87" s="588">
        <v>28</v>
      </c>
      <c r="G87" s="371">
        <v>4</v>
      </c>
      <c r="H87" s="206">
        <v>4.25</v>
      </c>
      <c r="I87" s="536">
        <v>3.91</v>
      </c>
      <c r="J87" s="372">
        <v>18</v>
      </c>
      <c r="K87" s="371">
        <v>5</v>
      </c>
      <c r="L87" s="206">
        <v>3.4</v>
      </c>
      <c r="M87" s="359">
        <v>3.54</v>
      </c>
      <c r="N87" s="372">
        <v>48</v>
      </c>
      <c r="O87" s="381">
        <v>5</v>
      </c>
      <c r="P87" s="360">
        <v>3.8</v>
      </c>
      <c r="Q87" s="360">
        <v>3.5</v>
      </c>
      <c r="R87" s="373">
        <v>25</v>
      </c>
      <c r="S87" s="560">
        <v>25</v>
      </c>
      <c r="T87" s="361">
        <v>2.44</v>
      </c>
      <c r="U87" s="362">
        <v>2.86</v>
      </c>
      <c r="V87" s="373">
        <v>67</v>
      </c>
      <c r="W87" s="371"/>
      <c r="X87" s="363"/>
      <c r="Y87" s="206">
        <v>3.45</v>
      </c>
      <c r="Z87" s="382">
        <v>15</v>
      </c>
      <c r="AA87" s="116">
        <f t="shared" si="6"/>
        <v>201</v>
      </c>
      <c r="AC87" s="114"/>
      <c r="AD87" s="114"/>
      <c r="AF87" s="114"/>
    </row>
    <row r="88" spans="1:32" x14ac:dyDescent="0.25">
      <c r="A88" s="115">
        <v>5</v>
      </c>
      <c r="B88" s="54" t="s">
        <v>33</v>
      </c>
      <c r="C88" s="591"/>
      <c r="D88" s="887"/>
      <c r="E88" s="8">
        <v>3.87</v>
      </c>
      <c r="F88" s="592">
        <v>28</v>
      </c>
      <c r="G88" s="371">
        <v>4</v>
      </c>
      <c r="H88" s="206">
        <v>4</v>
      </c>
      <c r="I88" s="359">
        <v>3.91</v>
      </c>
      <c r="J88" s="372">
        <v>32</v>
      </c>
      <c r="K88" s="371">
        <v>4</v>
      </c>
      <c r="L88" s="206">
        <v>3.75</v>
      </c>
      <c r="M88" s="359">
        <v>3.54</v>
      </c>
      <c r="N88" s="372">
        <v>26</v>
      </c>
      <c r="O88" s="381">
        <v>1</v>
      </c>
      <c r="P88" s="360">
        <v>3</v>
      </c>
      <c r="Q88" s="360">
        <v>3.5</v>
      </c>
      <c r="R88" s="373">
        <v>77</v>
      </c>
      <c r="S88" s="560">
        <v>5</v>
      </c>
      <c r="T88" s="361">
        <v>2.6</v>
      </c>
      <c r="U88" s="362">
        <v>2.86</v>
      </c>
      <c r="V88" s="373">
        <v>59</v>
      </c>
      <c r="W88" s="371"/>
      <c r="X88" s="363"/>
      <c r="Y88" s="206">
        <v>3.45</v>
      </c>
      <c r="Z88" s="382">
        <v>15</v>
      </c>
      <c r="AA88" s="116">
        <f t="shared" si="6"/>
        <v>237</v>
      </c>
      <c r="AC88" s="114"/>
      <c r="AD88" s="114"/>
      <c r="AF88" s="114"/>
    </row>
    <row r="89" spans="1:32" x14ac:dyDescent="0.25">
      <c r="A89" s="115">
        <v>6</v>
      </c>
      <c r="B89" s="228" t="s">
        <v>34</v>
      </c>
      <c r="C89" s="587"/>
      <c r="D89" s="884"/>
      <c r="E89" s="29">
        <v>3.87</v>
      </c>
      <c r="F89" s="588">
        <v>28</v>
      </c>
      <c r="G89" s="371">
        <v>1</v>
      </c>
      <c r="H89" s="206">
        <v>4</v>
      </c>
      <c r="I89" s="536">
        <v>3.91</v>
      </c>
      <c r="J89" s="372">
        <v>52</v>
      </c>
      <c r="K89" s="371">
        <v>2</v>
      </c>
      <c r="L89" s="206">
        <v>4</v>
      </c>
      <c r="M89" s="359">
        <v>3.54</v>
      </c>
      <c r="N89" s="372">
        <v>14</v>
      </c>
      <c r="O89" s="381">
        <v>1</v>
      </c>
      <c r="P89" s="360">
        <v>3</v>
      </c>
      <c r="Q89" s="360">
        <v>3.5</v>
      </c>
      <c r="R89" s="373">
        <v>78</v>
      </c>
      <c r="S89" s="560">
        <v>9</v>
      </c>
      <c r="T89" s="361">
        <v>2.67</v>
      </c>
      <c r="U89" s="362">
        <v>2.86</v>
      </c>
      <c r="V89" s="373">
        <v>53</v>
      </c>
      <c r="W89" s="371"/>
      <c r="X89" s="363"/>
      <c r="Y89" s="206">
        <v>3.45</v>
      </c>
      <c r="Z89" s="382">
        <v>15</v>
      </c>
      <c r="AA89" s="116">
        <f t="shared" si="6"/>
        <v>240</v>
      </c>
      <c r="AC89" s="114"/>
      <c r="AD89" s="114"/>
      <c r="AF89" s="114"/>
    </row>
    <row r="90" spans="1:32" x14ac:dyDescent="0.25">
      <c r="A90" s="115">
        <v>7</v>
      </c>
      <c r="B90" s="228" t="s">
        <v>35</v>
      </c>
      <c r="C90" s="587"/>
      <c r="D90" s="884"/>
      <c r="E90" s="29">
        <v>3.87</v>
      </c>
      <c r="F90" s="588">
        <v>28</v>
      </c>
      <c r="G90" s="371">
        <v>9</v>
      </c>
      <c r="H90" s="206">
        <v>4.1100000000000003</v>
      </c>
      <c r="I90" s="536">
        <v>3.91</v>
      </c>
      <c r="J90" s="372">
        <v>25</v>
      </c>
      <c r="K90" s="371">
        <v>16</v>
      </c>
      <c r="L90" s="206">
        <v>3.8125</v>
      </c>
      <c r="M90" s="359">
        <v>3.54</v>
      </c>
      <c r="N90" s="372">
        <v>24</v>
      </c>
      <c r="O90" s="381">
        <v>2</v>
      </c>
      <c r="P90" s="360">
        <v>4</v>
      </c>
      <c r="Q90" s="360">
        <v>3.5</v>
      </c>
      <c r="R90" s="373">
        <v>11</v>
      </c>
      <c r="S90" s="560">
        <v>16</v>
      </c>
      <c r="T90" s="361">
        <v>3.06</v>
      </c>
      <c r="U90" s="362">
        <v>2.86</v>
      </c>
      <c r="V90" s="373">
        <v>32</v>
      </c>
      <c r="W90" s="371"/>
      <c r="X90" s="363"/>
      <c r="Y90" s="206">
        <v>3.45</v>
      </c>
      <c r="Z90" s="382">
        <v>15</v>
      </c>
      <c r="AA90" s="116">
        <f t="shared" si="6"/>
        <v>135</v>
      </c>
      <c r="AC90" s="114"/>
      <c r="AD90" s="114"/>
      <c r="AF90" s="114"/>
    </row>
    <row r="91" spans="1:32" x14ac:dyDescent="0.25">
      <c r="A91" s="115">
        <v>8</v>
      </c>
      <c r="B91" s="54" t="s">
        <v>36</v>
      </c>
      <c r="C91" s="591"/>
      <c r="D91" s="887"/>
      <c r="E91" s="8">
        <v>3.87</v>
      </c>
      <c r="F91" s="592">
        <v>28</v>
      </c>
      <c r="G91" s="371">
        <v>2</v>
      </c>
      <c r="H91" s="206">
        <v>4.5</v>
      </c>
      <c r="I91" s="359">
        <v>3.91</v>
      </c>
      <c r="J91" s="372">
        <v>9</v>
      </c>
      <c r="K91" s="568"/>
      <c r="L91" s="359"/>
      <c r="M91" s="359">
        <v>3.54</v>
      </c>
      <c r="N91" s="372">
        <v>85</v>
      </c>
      <c r="O91" s="381"/>
      <c r="P91" s="360"/>
      <c r="Q91" s="360">
        <v>3.5</v>
      </c>
      <c r="R91" s="373">
        <v>82</v>
      </c>
      <c r="S91" s="560">
        <v>2</v>
      </c>
      <c r="T91" s="361">
        <v>3</v>
      </c>
      <c r="U91" s="362">
        <v>2.86</v>
      </c>
      <c r="V91" s="373">
        <v>41</v>
      </c>
      <c r="W91" s="371"/>
      <c r="X91" s="363"/>
      <c r="Y91" s="206">
        <v>3.45</v>
      </c>
      <c r="Z91" s="382">
        <v>15</v>
      </c>
      <c r="AA91" s="116">
        <f t="shared" si="6"/>
        <v>260</v>
      </c>
      <c r="AC91" s="114"/>
      <c r="AD91" s="114"/>
      <c r="AF91" s="114"/>
    </row>
    <row r="92" spans="1:32" x14ac:dyDescent="0.25">
      <c r="A92" s="115">
        <v>9</v>
      </c>
      <c r="B92" s="54" t="s">
        <v>37</v>
      </c>
      <c r="C92" s="591"/>
      <c r="D92" s="887"/>
      <c r="E92" s="8">
        <v>3.87</v>
      </c>
      <c r="F92" s="592">
        <v>28</v>
      </c>
      <c r="G92" s="568"/>
      <c r="H92" s="359"/>
      <c r="I92" s="359">
        <v>3.91</v>
      </c>
      <c r="J92" s="372">
        <v>89</v>
      </c>
      <c r="K92" s="568"/>
      <c r="L92" s="359"/>
      <c r="M92" s="359">
        <v>3.54</v>
      </c>
      <c r="N92" s="372">
        <v>85</v>
      </c>
      <c r="O92" s="381">
        <v>1</v>
      </c>
      <c r="P92" s="360">
        <v>4</v>
      </c>
      <c r="Q92" s="360">
        <v>3.5</v>
      </c>
      <c r="R92" s="373">
        <v>16</v>
      </c>
      <c r="S92" s="560">
        <v>3</v>
      </c>
      <c r="T92" s="361">
        <v>2</v>
      </c>
      <c r="U92" s="362">
        <v>2.86</v>
      </c>
      <c r="V92" s="373">
        <v>79</v>
      </c>
      <c r="W92" s="371"/>
      <c r="X92" s="363"/>
      <c r="Y92" s="206">
        <v>3.45</v>
      </c>
      <c r="Z92" s="382">
        <v>15</v>
      </c>
      <c r="AA92" s="116">
        <f t="shared" si="6"/>
        <v>312</v>
      </c>
      <c r="AC92" s="114"/>
      <c r="AD92" s="114"/>
      <c r="AF92" s="114"/>
    </row>
    <row r="93" spans="1:32" x14ac:dyDescent="0.25">
      <c r="A93" s="115">
        <v>10</v>
      </c>
      <c r="B93" s="228" t="s">
        <v>28</v>
      </c>
      <c r="C93" s="587">
        <v>18</v>
      </c>
      <c r="D93" s="884">
        <v>3.9447000000000001</v>
      </c>
      <c r="E93" s="29">
        <v>3.87</v>
      </c>
      <c r="F93" s="588">
        <v>6</v>
      </c>
      <c r="G93" s="371">
        <v>7</v>
      </c>
      <c r="H93" s="206">
        <v>3.14</v>
      </c>
      <c r="I93" s="536">
        <v>3.91</v>
      </c>
      <c r="J93" s="372">
        <v>80</v>
      </c>
      <c r="K93" s="371">
        <v>3</v>
      </c>
      <c r="L93" s="206">
        <v>3.6666666666666665</v>
      </c>
      <c r="M93" s="359">
        <v>3.54</v>
      </c>
      <c r="N93" s="372">
        <v>33</v>
      </c>
      <c r="O93" s="381">
        <v>2</v>
      </c>
      <c r="P93" s="360">
        <v>3.5</v>
      </c>
      <c r="Q93" s="360">
        <v>3.5</v>
      </c>
      <c r="R93" s="373">
        <v>48</v>
      </c>
      <c r="S93" s="560"/>
      <c r="T93" s="361"/>
      <c r="U93" s="362">
        <v>2.86</v>
      </c>
      <c r="V93" s="373">
        <v>85</v>
      </c>
      <c r="W93" s="371"/>
      <c r="X93" s="363"/>
      <c r="Y93" s="206">
        <v>3.45</v>
      </c>
      <c r="Z93" s="382">
        <v>15</v>
      </c>
      <c r="AA93" s="116">
        <f t="shared" si="6"/>
        <v>267</v>
      </c>
      <c r="AC93" s="114"/>
      <c r="AD93" s="114"/>
      <c r="AF93" s="114"/>
    </row>
    <row r="94" spans="1:32" x14ac:dyDescent="0.25">
      <c r="A94" s="115">
        <v>11</v>
      </c>
      <c r="B94" s="54" t="s">
        <v>38</v>
      </c>
      <c r="C94" s="591"/>
      <c r="D94" s="887"/>
      <c r="E94" s="8">
        <v>3.87</v>
      </c>
      <c r="F94" s="592">
        <v>28</v>
      </c>
      <c r="G94" s="568"/>
      <c r="H94" s="359"/>
      <c r="I94" s="359">
        <v>3.91</v>
      </c>
      <c r="J94" s="372">
        <v>89</v>
      </c>
      <c r="K94" s="568"/>
      <c r="L94" s="359"/>
      <c r="M94" s="359">
        <v>3.54</v>
      </c>
      <c r="N94" s="372">
        <v>85</v>
      </c>
      <c r="O94" s="381">
        <v>5</v>
      </c>
      <c r="P94" s="360">
        <v>3.8</v>
      </c>
      <c r="Q94" s="360">
        <v>3.5</v>
      </c>
      <c r="R94" s="373">
        <v>26</v>
      </c>
      <c r="S94" s="560">
        <v>4</v>
      </c>
      <c r="T94" s="361">
        <v>2.25</v>
      </c>
      <c r="U94" s="362">
        <v>2.86</v>
      </c>
      <c r="V94" s="373">
        <v>72</v>
      </c>
      <c r="W94" s="371"/>
      <c r="X94" s="363"/>
      <c r="Y94" s="206">
        <v>3.45</v>
      </c>
      <c r="Z94" s="382">
        <v>15</v>
      </c>
      <c r="AA94" s="116">
        <f t="shared" si="6"/>
        <v>315</v>
      </c>
      <c r="AC94" s="114"/>
      <c r="AD94" s="114"/>
      <c r="AF94" s="114"/>
    </row>
    <row r="95" spans="1:32" x14ac:dyDescent="0.25">
      <c r="A95" s="115">
        <v>12</v>
      </c>
      <c r="B95" s="228" t="s">
        <v>39</v>
      </c>
      <c r="C95" s="587">
        <v>18</v>
      </c>
      <c r="D95" s="884">
        <v>3.3334000000000001</v>
      </c>
      <c r="E95" s="29">
        <v>3.87</v>
      </c>
      <c r="F95" s="588">
        <v>21</v>
      </c>
      <c r="G95" s="371">
        <v>2</v>
      </c>
      <c r="H95" s="206">
        <v>3</v>
      </c>
      <c r="I95" s="536">
        <v>3.91</v>
      </c>
      <c r="J95" s="372">
        <v>84</v>
      </c>
      <c r="K95" s="371">
        <v>2</v>
      </c>
      <c r="L95" s="206">
        <v>3</v>
      </c>
      <c r="M95" s="359">
        <v>3.54</v>
      </c>
      <c r="N95" s="372">
        <v>68</v>
      </c>
      <c r="O95" s="381">
        <v>7</v>
      </c>
      <c r="P95" s="360">
        <v>3.43</v>
      </c>
      <c r="Q95" s="360">
        <v>3.5</v>
      </c>
      <c r="R95" s="373">
        <v>52</v>
      </c>
      <c r="S95" s="560">
        <v>2</v>
      </c>
      <c r="T95" s="361">
        <v>3</v>
      </c>
      <c r="U95" s="362">
        <v>2.86</v>
      </c>
      <c r="V95" s="373">
        <v>42</v>
      </c>
      <c r="W95" s="371"/>
      <c r="X95" s="363"/>
      <c r="Y95" s="206">
        <v>3.45</v>
      </c>
      <c r="Z95" s="382">
        <v>15</v>
      </c>
      <c r="AA95" s="116">
        <f t="shared" ref="AA95:AA126" si="15">Z95+V95+R95+N95+J95+F95</f>
        <v>282</v>
      </c>
      <c r="AC95" s="114"/>
      <c r="AD95" s="114"/>
      <c r="AF95" s="114"/>
    </row>
    <row r="96" spans="1:32" x14ac:dyDescent="0.25">
      <c r="A96" s="115">
        <v>13</v>
      </c>
      <c r="B96" s="228" t="s">
        <v>40</v>
      </c>
      <c r="C96" s="587"/>
      <c r="D96" s="884"/>
      <c r="E96" s="29">
        <v>3.87</v>
      </c>
      <c r="F96" s="588">
        <v>28</v>
      </c>
      <c r="G96" s="371">
        <v>5</v>
      </c>
      <c r="H96" s="206">
        <v>3.8</v>
      </c>
      <c r="I96" s="536">
        <v>3.91</v>
      </c>
      <c r="J96" s="372">
        <v>61</v>
      </c>
      <c r="K96" s="371">
        <v>2</v>
      </c>
      <c r="L96" s="206">
        <v>4</v>
      </c>
      <c r="M96" s="359">
        <v>3.54</v>
      </c>
      <c r="N96" s="372">
        <v>15</v>
      </c>
      <c r="O96" s="381">
        <v>5</v>
      </c>
      <c r="P96" s="360">
        <v>3.6</v>
      </c>
      <c r="Q96" s="360">
        <v>3.5</v>
      </c>
      <c r="R96" s="373">
        <v>38</v>
      </c>
      <c r="S96" s="560">
        <v>8</v>
      </c>
      <c r="T96" s="361">
        <v>2.38</v>
      </c>
      <c r="U96" s="362">
        <v>2.86</v>
      </c>
      <c r="V96" s="373">
        <v>69</v>
      </c>
      <c r="W96" s="371"/>
      <c r="X96" s="363"/>
      <c r="Y96" s="206">
        <v>3.45</v>
      </c>
      <c r="Z96" s="382">
        <v>15</v>
      </c>
      <c r="AA96" s="118">
        <f t="shared" si="15"/>
        <v>226</v>
      </c>
      <c r="AC96" s="114"/>
      <c r="AD96" s="114"/>
      <c r="AF96" s="114"/>
    </row>
    <row r="97" spans="1:32" x14ac:dyDescent="0.25">
      <c r="A97" s="115">
        <v>14</v>
      </c>
      <c r="B97" s="228" t="s">
        <v>41</v>
      </c>
      <c r="C97" s="587">
        <v>66</v>
      </c>
      <c r="D97" s="884">
        <v>2.9544999999999999</v>
      </c>
      <c r="E97" s="29">
        <v>3.87</v>
      </c>
      <c r="F97" s="588">
        <v>26</v>
      </c>
      <c r="G97" s="371">
        <v>2</v>
      </c>
      <c r="H97" s="206">
        <v>4.5</v>
      </c>
      <c r="I97" s="536">
        <v>3.91</v>
      </c>
      <c r="J97" s="372">
        <v>10</v>
      </c>
      <c r="K97" s="371">
        <v>4</v>
      </c>
      <c r="L97" s="206">
        <v>4</v>
      </c>
      <c r="M97" s="359">
        <v>3.54</v>
      </c>
      <c r="N97" s="372">
        <v>9</v>
      </c>
      <c r="O97" s="381">
        <v>5</v>
      </c>
      <c r="P97" s="360">
        <v>3.6</v>
      </c>
      <c r="Q97" s="360">
        <v>3.5</v>
      </c>
      <c r="R97" s="373">
        <v>39</v>
      </c>
      <c r="S97" s="560">
        <v>1</v>
      </c>
      <c r="T97" s="361">
        <v>3</v>
      </c>
      <c r="U97" s="362">
        <v>2.86</v>
      </c>
      <c r="V97" s="373">
        <v>45</v>
      </c>
      <c r="W97" s="371"/>
      <c r="X97" s="363"/>
      <c r="Y97" s="206">
        <v>3.45</v>
      </c>
      <c r="Z97" s="382">
        <v>15</v>
      </c>
      <c r="AA97" s="116">
        <f t="shared" si="15"/>
        <v>144</v>
      </c>
      <c r="AC97" s="114"/>
      <c r="AD97" s="114"/>
      <c r="AF97" s="114"/>
    </row>
    <row r="98" spans="1:32" x14ac:dyDescent="0.25">
      <c r="A98" s="115">
        <v>15</v>
      </c>
      <c r="B98" s="54" t="s">
        <v>42</v>
      </c>
      <c r="C98" s="591">
        <v>45</v>
      </c>
      <c r="D98" s="887">
        <v>3.8445000000000005</v>
      </c>
      <c r="E98" s="8">
        <v>3.87</v>
      </c>
      <c r="F98" s="592">
        <v>7</v>
      </c>
      <c r="G98" s="371">
        <v>4</v>
      </c>
      <c r="H98" s="206">
        <v>3.75</v>
      </c>
      <c r="I98" s="359">
        <v>3.91</v>
      </c>
      <c r="J98" s="372">
        <v>67</v>
      </c>
      <c r="K98" s="568">
        <v>8</v>
      </c>
      <c r="L98" s="537">
        <v>3</v>
      </c>
      <c r="M98" s="359">
        <v>3.54</v>
      </c>
      <c r="N98" s="372">
        <v>61</v>
      </c>
      <c r="O98" s="381">
        <v>1</v>
      </c>
      <c r="P98" s="360">
        <v>5</v>
      </c>
      <c r="Q98" s="360">
        <v>3.5</v>
      </c>
      <c r="R98" s="373">
        <v>3</v>
      </c>
      <c r="S98" s="561">
        <v>12</v>
      </c>
      <c r="T98" s="361">
        <v>2.75</v>
      </c>
      <c r="U98" s="362">
        <v>2.86</v>
      </c>
      <c r="V98" s="373">
        <v>50</v>
      </c>
      <c r="W98" s="371"/>
      <c r="X98" s="363"/>
      <c r="Y98" s="206">
        <v>3.45</v>
      </c>
      <c r="Z98" s="382">
        <v>15</v>
      </c>
      <c r="AA98" s="118">
        <f t="shared" si="15"/>
        <v>203</v>
      </c>
      <c r="AC98" s="114"/>
      <c r="AD98" s="114"/>
      <c r="AF98" s="114"/>
    </row>
    <row r="99" spans="1:32" x14ac:dyDescent="0.25">
      <c r="A99" s="115">
        <v>16</v>
      </c>
      <c r="B99" s="54" t="s">
        <v>43</v>
      </c>
      <c r="C99" s="591"/>
      <c r="D99" s="887"/>
      <c r="E99" s="8">
        <v>3.87</v>
      </c>
      <c r="F99" s="592">
        <v>28</v>
      </c>
      <c r="G99" s="568"/>
      <c r="H99" s="359"/>
      <c r="I99" s="359">
        <v>3.91</v>
      </c>
      <c r="J99" s="372">
        <v>89</v>
      </c>
      <c r="K99" s="568">
        <v>5</v>
      </c>
      <c r="L99" s="537">
        <v>3.2</v>
      </c>
      <c r="M99" s="359">
        <v>3.54</v>
      </c>
      <c r="N99" s="372">
        <v>58</v>
      </c>
      <c r="O99" s="381">
        <v>4</v>
      </c>
      <c r="P99" s="360">
        <v>4.25</v>
      </c>
      <c r="Q99" s="360">
        <v>3.5</v>
      </c>
      <c r="R99" s="373">
        <v>8</v>
      </c>
      <c r="S99" s="560"/>
      <c r="T99" s="361"/>
      <c r="U99" s="362">
        <v>2.86</v>
      </c>
      <c r="V99" s="373">
        <v>85</v>
      </c>
      <c r="W99" s="371"/>
      <c r="X99" s="363"/>
      <c r="Y99" s="206">
        <v>3.45</v>
      </c>
      <c r="Z99" s="382">
        <v>15</v>
      </c>
      <c r="AA99" s="116">
        <f t="shared" si="15"/>
        <v>283</v>
      </c>
      <c r="AC99" s="114"/>
      <c r="AD99" s="114"/>
      <c r="AF99" s="114"/>
    </row>
    <row r="100" spans="1:32" x14ac:dyDescent="0.25">
      <c r="A100" s="115">
        <v>17</v>
      </c>
      <c r="B100" s="54" t="s">
        <v>44</v>
      </c>
      <c r="C100" s="591"/>
      <c r="D100" s="887"/>
      <c r="E100" s="8">
        <v>3.87</v>
      </c>
      <c r="F100" s="592">
        <v>28</v>
      </c>
      <c r="G100" s="371">
        <v>1</v>
      </c>
      <c r="H100" s="206">
        <v>3</v>
      </c>
      <c r="I100" s="359">
        <v>3.91</v>
      </c>
      <c r="J100" s="372">
        <v>87</v>
      </c>
      <c r="K100" s="568">
        <v>2</v>
      </c>
      <c r="L100" s="537">
        <v>3</v>
      </c>
      <c r="M100" s="359">
        <v>3.54</v>
      </c>
      <c r="N100" s="372">
        <v>69</v>
      </c>
      <c r="O100" s="381">
        <v>4</v>
      </c>
      <c r="P100" s="360">
        <v>3</v>
      </c>
      <c r="Q100" s="360">
        <v>3.5</v>
      </c>
      <c r="R100" s="373">
        <v>63</v>
      </c>
      <c r="S100" s="560"/>
      <c r="T100" s="361"/>
      <c r="U100" s="362">
        <v>2.86</v>
      </c>
      <c r="V100" s="373">
        <v>85</v>
      </c>
      <c r="W100" s="371"/>
      <c r="X100" s="363"/>
      <c r="Y100" s="206">
        <v>3.45</v>
      </c>
      <c r="Z100" s="382">
        <v>15</v>
      </c>
      <c r="AA100" s="116">
        <f t="shared" si="15"/>
        <v>347</v>
      </c>
      <c r="AC100" s="114"/>
      <c r="AD100" s="114"/>
      <c r="AF100" s="114"/>
    </row>
    <row r="101" spans="1:32" x14ac:dyDescent="0.25">
      <c r="A101" s="115">
        <v>18</v>
      </c>
      <c r="B101" s="54" t="s">
        <v>45</v>
      </c>
      <c r="C101" s="591"/>
      <c r="D101" s="887"/>
      <c r="E101" s="8">
        <v>3.87</v>
      </c>
      <c r="F101" s="592">
        <v>28</v>
      </c>
      <c r="G101" s="371">
        <v>5</v>
      </c>
      <c r="H101" s="206">
        <v>3.6</v>
      </c>
      <c r="I101" s="359">
        <v>3.91</v>
      </c>
      <c r="J101" s="372">
        <v>70</v>
      </c>
      <c r="K101" s="568"/>
      <c r="L101" s="359"/>
      <c r="M101" s="359">
        <v>3.54</v>
      </c>
      <c r="N101" s="372">
        <v>85</v>
      </c>
      <c r="O101" s="381"/>
      <c r="P101" s="360"/>
      <c r="Q101" s="360">
        <v>3.5</v>
      </c>
      <c r="R101" s="373">
        <v>82</v>
      </c>
      <c r="S101" s="560">
        <v>6</v>
      </c>
      <c r="T101" s="361">
        <v>2.5</v>
      </c>
      <c r="U101" s="362">
        <v>2.86</v>
      </c>
      <c r="V101" s="373">
        <v>62</v>
      </c>
      <c r="W101" s="371"/>
      <c r="X101" s="363"/>
      <c r="Y101" s="206">
        <v>3.45</v>
      </c>
      <c r="Z101" s="382">
        <v>15</v>
      </c>
      <c r="AA101" s="116">
        <f t="shared" si="15"/>
        <v>342</v>
      </c>
      <c r="AC101" s="114"/>
      <c r="AD101" s="114"/>
      <c r="AF101" s="114"/>
    </row>
    <row r="102" spans="1:32" x14ac:dyDescent="0.25">
      <c r="A102" s="115">
        <v>19</v>
      </c>
      <c r="B102" s="228" t="s">
        <v>46</v>
      </c>
      <c r="C102" s="587"/>
      <c r="D102" s="884"/>
      <c r="E102" s="29">
        <v>3.87</v>
      </c>
      <c r="F102" s="588">
        <v>28</v>
      </c>
      <c r="G102" s="371">
        <v>3</v>
      </c>
      <c r="H102" s="206">
        <v>4.33</v>
      </c>
      <c r="I102" s="536">
        <v>3.91</v>
      </c>
      <c r="J102" s="372">
        <v>16</v>
      </c>
      <c r="K102" s="371">
        <v>2</v>
      </c>
      <c r="L102" s="206">
        <v>3.5</v>
      </c>
      <c r="M102" s="359">
        <v>3.54</v>
      </c>
      <c r="N102" s="372">
        <v>44</v>
      </c>
      <c r="O102" s="381">
        <v>3</v>
      </c>
      <c r="P102" s="360">
        <v>3.67</v>
      </c>
      <c r="Q102" s="360">
        <v>3.5</v>
      </c>
      <c r="R102" s="373">
        <v>36</v>
      </c>
      <c r="S102" s="560"/>
      <c r="T102" s="361"/>
      <c r="U102" s="362">
        <v>2.86</v>
      </c>
      <c r="V102" s="373">
        <v>85</v>
      </c>
      <c r="W102" s="371"/>
      <c r="X102" s="363"/>
      <c r="Y102" s="206">
        <v>3.45</v>
      </c>
      <c r="Z102" s="382">
        <v>15</v>
      </c>
      <c r="AA102" s="116">
        <f t="shared" si="15"/>
        <v>224</v>
      </c>
      <c r="AC102" s="114"/>
      <c r="AD102" s="114"/>
      <c r="AF102" s="114"/>
    </row>
    <row r="103" spans="1:32" x14ac:dyDescent="0.25">
      <c r="A103" s="115">
        <v>20</v>
      </c>
      <c r="B103" s="228" t="s">
        <v>47</v>
      </c>
      <c r="C103" s="587"/>
      <c r="D103" s="884"/>
      <c r="E103" s="29">
        <v>3.87</v>
      </c>
      <c r="F103" s="588">
        <v>28</v>
      </c>
      <c r="G103" s="371">
        <v>1</v>
      </c>
      <c r="H103" s="206">
        <v>4</v>
      </c>
      <c r="I103" s="536">
        <v>3.91</v>
      </c>
      <c r="J103" s="372">
        <v>53</v>
      </c>
      <c r="K103" s="371">
        <v>4</v>
      </c>
      <c r="L103" s="206">
        <v>3.25</v>
      </c>
      <c r="M103" s="359">
        <v>3.54</v>
      </c>
      <c r="N103" s="372">
        <v>53</v>
      </c>
      <c r="O103" s="381">
        <v>3</v>
      </c>
      <c r="P103" s="360">
        <v>3</v>
      </c>
      <c r="Q103" s="360">
        <v>3.5</v>
      </c>
      <c r="R103" s="373">
        <v>68</v>
      </c>
      <c r="S103" s="560">
        <v>1</v>
      </c>
      <c r="T103" s="361">
        <v>5</v>
      </c>
      <c r="U103" s="362">
        <v>2.86</v>
      </c>
      <c r="V103" s="373">
        <v>1</v>
      </c>
      <c r="W103" s="371"/>
      <c r="X103" s="363"/>
      <c r="Y103" s="206">
        <v>3.45</v>
      </c>
      <c r="Z103" s="382">
        <v>15</v>
      </c>
      <c r="AA103" s="116">
        <f t="shared" si="15"/>
        <v>218</v>
      </c>
      <c r="AC103" s="114"/>
      <c r="AD103" s="114"/>
      <c r="AF103" s="114"/>
    </row>
    <row r="104" spans="1:32" x14ac:dyDescent="0.25">
      <c r="A104" s="115">
        <v>21</v>
      </c>
      <c r="B104" s="228" t="s">
        <v>48</v>
      </c>
      <c r="C104" s="587"/>
      <c r="D104" s="884"/>
      <c r="E104" s="29">
        <v>3.87</v>
      </c>
      <c r="F104" s="588">
        <v>28</v>
      </c>
      <c r="G104" s="371">
        <v>1</v>
      </c>
      <c r="H104" s="206">
        <v>4</v>
      </c>
      <c r="I104" s="536">
        <v>3.91</v>
      </c>
      <c r="J104" s="372">
        <v>54</v>
      </c>
      <c r="K104" s="371">
        <v>9</v>
      </c>
      <c r="L104" s="206">
        <v>3.5555555555555554</v>
      </c>
      <c r="M104" s="359">
        <v>3.54</v>
      </c>
      <c r="N104" s="372">
        <v>36</v>
      </c>
      <c r="O104" s="381">
        <v>15</v>
      </c>
      <c r="P104" s="360">
        <v>3.87</v>
      </c>
      <c r="Q104" s="360">
        <v>3.5</v>
      </c>
      <c r="R104" s="373">
        <v>20</v>
      </c>
      <c r="S104" s="560">
        <v>9</v>
      </c>
      <c r="T104" s="361">
        <v>2.78</v>
      </c>
      <c r="U104" s="362">
        <v>2.86</v>
      </c>
      <c r="V104" s="373">
        <v>49</v>
      </c>
      <c r="W104" s="371"/>
      <c r="X104" s="363"/>
      <c r="Y104" s="206">
        <v>3.45</v>
      </c>
      <c r="Z104" s="382">
        <v>15</v>
      </c>
      <c r="AA104" s="116">
        <f t="shared" si="15"/>
        <v>202</v>
      </c>
      <c r="AC104" s="114"/>
      <c r="AD104" s="114"/>
      <c r="AF104" s="114"/>
    </row>
    <row r="105" spans="1:32" x14ac:dyDescent="0.25">
      <c r="A105" s="115">
        <v>22</v>
      </c>
      <c r="B105" s="54" t="s">
        <v>139</v>
      </c>
      <c r="C105" s="591">
        <v>169</v>
      </c>
      <c r="D105" s="887">
        <v>4.1539000000000001</v>
      </c>
      <c r="E105" s="8">
        <v>3.87</v>
      </c>
      <c r="F105" s="592">
        <v>3</v>
      </c>
      <c r="G105" s="371">
        <v>10</v>
      </c>
      <c r="H105" s="206">
        <v>3.3</v>
      </c>
      <c r="I105" s="359">
        <v>3.91</v>
      </c>
      <c r="J105" s="372">
        <v>77</v>
      </c>
      <c r="K105" s="568">
        <v>18</v>
      </c>
      <c r="L105" s="537">
        <v>3.5</v>
      </c>
      <c r="M105" s="359">
        <v>3.54</v>
      </c>
      <c r="N105" s="372">
        <v>37</v>
      </c>
      <c r="O105" s="381">
        <v>18</v>
      </c>
      <c r="P105" s="360">
        <v>3.39</v>
      </c>
      <c r="Q105" s="360">
        <v>3.5</v>
      </c>
      <c r="R105" s="373">
        <v>54</v>
      </c>
      <c r="S105" s="560">
        <v>10</v>
      </c>
      <c r="T105" s="361">
        <v>3.1</v>
      </c>
      <c r="U105" s="362">
        <v>2.86</v>
      </c>
      <c r="V105" s="373">
        <v>30</v>
      </c>
      <c r="W105" s="371"/>
      <c r="X105" s="363"/>
      <c r="Y105" s="206">
        <v>3.45</v>
      </c>
      <c r="Z105" s="382">
        <v>15</v>
      </c>
      <c r="AA105" s="118">
        <f t="shared" si="15"/>
        <v>216</v>
      </c>
      <c r="AC105" s="114"/>
      <c r="AD105" s="114"/>
      <c r="AF105" s="114"/>
    </row>
    <row r="106" spans="1:32" x14ac:dyDescent="0.25">
      <c r="A106" s="115">
        <v>23</v>
      </c>
      <c r="B106" s="228" t="s">
        <v>49</v>
      </c>
      <c r="C106" s="587"/>
      <c r="D106" s="884"/>
      <c r="E106" s="29">
        <v>3.87</v>
      </c>
      <c r="F106" s="588">
        <v>28</v>
      </c>
      <c r="G106" s="371">
        <v>4</v>
      </c>
      <c r="H106" s="206">
        <v>4</v>
      </c>
      <c r="I106" s="536">
        <v>3.91</v>
      </c>
      <c r="J106" s="372">
        <v>33</v>
      </c>
      <c r="K106" s="371">
        <v>2</v>
      </c>
      <c r="L106" s="206">
        <v>3</v>
      </c>
      <c r="M106" s="359">
        <v>3.54</v>
      </c>
      <c r="N106" s="372">
        <v>70</v>
      </c>
      <c r="O106" s="381">
        <v>1</v>
      </c>
      <c r="P106" s="360">
        <v>4</v>
      </c>
      <c r="Q106" s="360">
        <v>3.5</v>
      </c>
      <c r="R106" s="373">
        <v>17</v>
      </c>
      <c r="S106" s="560">
        <v>4</v>
      </c>
      <c r="T106" s="361">
        <v>2.5</v>
      </c>
      <c r="U106" s="362">
        <v>2.86</v>
      </c>
      <c r="V106" s="373">
        <v>63</v>
      </c>
      <c r="W106" s="371"/>
      <c r="X106" s="363"/>
      <c r="Y106" s="206">
        <v>3.45</v>
      </c>
      <c r="Z106" s="382">
        <v>15</v>
      </c>
      <c r="AA106" s="116">
        <f t="shared" si="15"/>
        <v>226</v>
      </c>
      <c r="AC106" s="114"/>
      <c r="AD106" s="114"/>
      <c r="AF106" s="114"/>
    </row>
    <row r="107" spans="1:32" x14ac:dyDescent="0.25">
      <c r="A107" s="115">
        <v>24</v>
      </c>
      <c r="B107" s="54" t="s">
        <v>140</v>
      </c>
      <c r="C107" s="591"/>
      <c r="D107" s="887"/>
      <c r="E107" s="8">
        <v>3.87</v>
      </c>
      <c r="F107" s="592">
        <v>28</v>
      </c>
      <c r="G107" s="371">
        <v>3</v>
      </c>
      <c r="H107" s="206">
        <v>4</v>
      </c>
      <c r="I107" s="359">
        <v>3.91</v>
      </c>
      <c r="J107" s="372">
        <v>37</v>
      </c>
      <c r="K107" s="568">
        <v>1</v>
      </c>
      <c r="L107" s="537">
        <v>3</v>
      </c>
      <c r="M107" s="359">
        <v>3.54</v>
      </c>
      <c r="N107" s="372">
        <v>80</v>
      </c>
      <c r="O107" s="381">
        <v>3</v>
      </c>
      <c r="P107" s="360">
        <v>3.67</v>
      </c>
      <c r="Q107" s="360">
        <v>3.5</v>
      </c>
      <c r="R107" s="373">
        <v>37</v>
      </c>
      <c r="S107" s="560">
        <v>17</v>
      </c>
      <c r="T107" s="361">
        <v>3.29</v>
      </c>
      <c r="U107" s="362">
        <v>2.86</v>
      </c>
      <c r="V107" s="373">
        <v>26</v>
      </c>
      <c r="W107" s="371"/>
      <c r="X107" s="363"/>
      <c r="Y107" s="206">
        <v>3.45</v>
      </c>
      <c r="Z107" s="382">
        <v>15</v>
      </c>
      <c r="AA107" s="116">
        <f t="shared" si="15"/>
        <v>223</v>
      </c>
      <c r="AC107" s="114"/>
      <c r="AD107" s="114"/>
      <c r="AF107" s="114"/>
    </row>
    <row r="108" spans="1:32" x14ac:dyDescent="0.25">
      <c r="A108" s="115">
        <v>25</v>
      </c>
      <c r="B108" s="54" t="s">
        <v>50</v>
      </c>
      <c r="C108" s="591"/>
      <c r="D108" s="887"/>
      <c r="E108" s="8">
        <v>3.87</v>
      </c>
      <c r="F108" s="592">
        <v>28</v>
      </c>
      <c r="G108" s="568"/>
      <c r="H108" s="359"/>
      <c r="I108" s="359">
        <v>3.91</v>
      </c>
      <c r="J108" s="372">
        <v>89</v>
      </c>
      <c r="K108" s="568"/>
      <c r="L108" s="359"/>
      <c r="M108" s="359">
        <v>3.54</v>
      </c>
      <c r="N108" s="372">
        <v>85</v>
      </c>
      <c r="O108" s="381">
        <v>1</v>
      </c>
      <c r="P108" s="360">
        <v>4</v>
      </c>
      <c r="Q108" s="360">
        <v>3.5</v>
      </c>
      <c r="R108" s="373">
        <v>18</v>
      </c>
      <c r="S108" s="560"/>
      <c r="T108" s="361"/>
      <c r="U108" s="362">
        <v>2.86</v>
      </c>
      <c r="V108" s="373">
        <v>85</v>
      </c>
      <c r="W108" s="371"/>
      <c r="X108" s="363"/>
      <c r="Y108" s="206">
        <v>3.45</v>
      </c>
      <c r="Z108" s="382">
        <v>15</v>
      </c>
      <c r="AA108" s="116">
        <f t="shared" si="15"/>
        <v>320</v>
      </c>
      <c r="AC108" s="114"/>
      <c r="AD108" s="114"/>
      <c r="AF108" s="114"/>
    </row>
    <row r="109" spans="1:32" x14ac:dyDescent="0.25">
      <c r="A109" s="115">
        <v>26</v>
      </c>
      <c r="B109" s="54" t="s">
        <v>141</v>
      </c>
      <c r="C109" s="591">
        <v>43</v>
      </c>
      <c r="D109" s="887">
        <v>3.1860000000000004</v>
      </c>
      <c r="E109" s="8">
        <v>3.87</v>
      </c>
      <c r="F109" s="592">
        <v>24</v>
      </c>
      <c r="G109" s="371">
        <v>16</v>
      </c>
      <c r="H109" s="206">
        <v>4</v>
      </c>
      <c r="I109" s="359">
        <v>3.91</v>
      </c>
      <c r="J109" s="372">
        <v>26</v>
      </c>
      <c r="K109" s="568">
        <v>13</v>
      </c>
      <c r="L109" s="537">
        <v>3.2307692307692308</v>
      </c>
      <c r="M109" s="359">
        <v>3.54</v>
      </c>
      <c r="N109" s="372">
        <v>55</v>
      </c>
      <c r="O109" s="381">
        <v>11</v>
      </c>
      <c r="P109" s="360">
        <v>3.82</v>
      </c>
      <c r="Q109" s="360">
        <v>3.5</v>
      </c>
      <c r="R109" s="373">
        <v>24</v>
      </c>
      <c r="S109" s="560">
        <v>33</v>
      </c>
      <c r="T109" s="361">
        <v>2.7</v>
      </c>
      <c r="U109" s="362">
        <v>2.86</v>
      </c>
      <c r="V109" s="373">
        <v>52</v>
      </c>
      <c r="W109" s="371"/>
      <c r="X109" s="363"/>
      <c r="Y109" s="206">
        <v>3.45</v>
      </c>
      <c r="Z109" s="382">
        <v>15</v>
      </c>
      <c r="AA109" s="116">
        <f t="shared" si="15"/>
        <v>196</v>
      </c>
      <c r="AC109" s="114"/>
      <c r="AD109" s="114"/>
      <c r="AF109" s="114"/>
    </row>
    <row r="110" spans="1:32" x14ac:dyDescent="0.25">
      <c r="A110" s="115">
        <v>27</v>
      </c>
      <c r="B110" s="54" t="s">
        <v>142</v>
      </c>
      <c r="C110" s="591"/>
      <c r="D110" s="887"/>
      <c r="E110" s="8">
        <v>3.87</v>
      </c>
      <c r="F110" s="592">
        <v>28</v>
      </c>
      <c r="G110" s="371">
        <v>16</v>
      </c>
      <c r="H110" s="206">
        <v>4.1900000000000004</v>
      </c>
      <c r="I110" s="359">
        <v>3.91</v>
      </c>
      <c r="J110" s="372">
        <v>23</v>
      </c>
      <c r="K110" s="568">
        <v>12</v>
      </c>
      <c r="L110" s="537">
        <v>3.6666666666666665</v>
      </c>
      <c r="M110" s="359">
        <v>3.54</v>
      </c>
      <c r="N110" s="372">
        <v>28</v>
      </c>
      <c r="O110" s="381">
        <v>17</v>
      </c>
      <c r="P110" s="360">
        <v>3.41</v>
      </c>
      <c r="Q110" s="360">
        <v>3.5</v>
      </c>
      <c r="R110" s="373">
        <v>53</v>
      </c>
      <c r="S110" s="560">
        <v>35</v>
      </c>
      <c r="T110" s="361">
        <v>3.14</v>
      </c>
      <c r="U110" s="362">
        <v>2.86</v>
      </c>
      <c r="V110" s="373">
        <v>29</v>
      </c>
      <c r="W110" s="371">
        <v>1</v>
      </c>
      <c r="X110" s="535">
        <v>3</v>
      </c>
      <c r="Y110" s="206">
        <v>3.45</v>
      </c>
      <c r="Z110" s="382">
        <v>12</v>
      </c>
      <c r="AA110" s="116">
        <f t="shared" si="15"/>
        <v>173</v>
      </c>
      <c r="AC110" s="114"/>
      <c r="AD110" s="114"/>
      <c r="AF110" s="114"/>
    </row>
    <row r="111" spans="1:32" x14ac:dyDescent="0.25">
      <c r="A111" s="115">
        <v>28</v>
      </c>
      <c r="B111" s="54" t="s">
        <v>51</v>
      </c>
      <c r="C111" s="591">
        <v>88</v>
      </c>
      <c r="D111" s="887">
        <v>3.5909000000000004</v>
      </c>
      <c r="E111" s="8">
        <v>3.87</v>
      </c>
      <c r="F111" s="592">
        <v>14</v>
      </c>
      <c r="G111" s="371">
        <v>1</v>
      </c>
      <c r="H111" s="206">
        <v>4</v>
      </c>
      <c r="I111" s="359">
        <v>3.91</v>
      </c>
      <c r="J111" s="372">
        <v>55</v>
      </c>
      <c r="K111" s="568">
        <v>7</v>
      </c>
      <c r="L111" s="537">
        <v>3.2857142857142856</v>
      </c>
      <c r="M111" s="359">
        <v>3.54</v>
      </c>
      <c r="N111" s="372">
        <v>52</v>
      </c>
      <c r="O111" s="381">
        <v>11</v>
      </c>
      <c r="P111" s="360">
        <v>3.18</v>
      </c>
      <c r="Q111" s="360">
        <v>3.5</v>
      </c>
      <c r="R111" s="373">
        <v>62</v>
      </c>
      <c r="S111" s="560">
        <v>8</v>
      </c>
      <c r="T111" s="361">
        <v>3</v>
      </c>
      <c r="U111" s="362">
        <v>2.86</v>
      </c>
      <c r="V111" s="373">
        <v>34</v>
      </c>
      <c r="W111" s="371">
        <v>2</v>
      </c>
      <c r="X111" s="535">
        <v>3</v>
      </c>
      <c r="Y111" s="206">
        <v>3.45</v>
      </c>
      <c r="Z111" s="382">
        <v>8</v>
      </c>
      <c r="AA111" s="116">
        <f t="shared" si="15"/>
        <v>225</v>
      </c>
      <c r="AC111" s="114"/>
      <c r="AD111" s="114"/>
      <c r="AF111" s="114"/>
    </row>
    <row r="112" spans="1:32" x14ac:dyDescent="0.25">
      <c r="A112" s="115">
        <v>29</v>
      </c>
      <c r="B112" s="54" t="s">
        <v>96</v>
      </c>
      <c r="C112" s="591">
        <v>23</v>
      </c>
      <c r="D112" s="887">
        <v>4.3043000000000005</v>
      </c>
      <c r="E112" s="8">
        <v>3.87</v>
      </c>
      <c r="F112" s="592">
        <v>2</v>
      </c>
      <c r="G112" s="371">
        <v>7</v>
      </c>
      <c r="H112" s="206">
        <v>3.57</v>
      </c>
      <c r="I112" s="359">
        <v>3.91</v>
      </c>
      <c r="J112" s="372">
        <v>71</v>
      </c>
      <c r="K112" s="568">
        <v>9</v>
      </c>
      <c r="L112" s="537">
        <v>3.3333333333333335</v>
      </c>
      <c r="M112" s="359">
        <v>3.54</v>
      </c>
      <c r="N112" s="372">
        <v>49</v>
      </c>
      <c r="O112" s="381"/>
      <c r="P112" s="360"/>
      <c r="Q112" s="360">
        <v>3.5</v>
      </c>
      <c r="R112" s="373">
        <v>82</v>
      </c>
      <c r="S112" s="560">
        <v>6</v>
      </c>
      <c r="T112" s="361">
        <v>2.67</v>
      </c>
      <c r="U112" s="362">
        <v>2.86</v>
      </c>
      <c r="V112" s="373">
        <v>54</v>
      </c>
      <c r="W112" s="371"/>
      <c r="X112" s="363"/>
      <c r="Y112" s="206">
        <v>3.45</v>
      </c>
      <c r="Z112" s="382">
        <v>15</v>
      </c>
      <c r="AA112" s="116">
        <f t="shared" si="15"/>
        <v>273</v>
      </c>
      <c r="AC112" s="114"/>
      <c r="AD112" s="114"/>
      <c r="AF112" s="114"/>
    </row>
    <row r="113" spans="1:32" x14ac:dyDescent="0.25">
      <c r="A113" s="115">
        <v>30</v>
      </c>
      <c r="B113" s="54" t="s">
        <v>153</v>
      </c>
      <c r="C113" s="591"/>
      <c r="D113" s="887"/>
      <c r="E113" s="8">
        <v>3.87</v>
      </c>
      <c r="F113" s="592">
        <v>28</v>
      </c>
      <c r="G113" s="371">
        <v>5</v>
      </c>
      <c r="H113" s="206">
        <v>4.2</v>
      </c>
      <c r="I113" s="359">
        <v>3.91</v>
      </c>
      <c r="J113" s="372">
        <v>21</v>
      </c>
      <c r="K113" s="568"/>
      <c r="L113" s="537"/>
      <c r="M113" s="359">
        <v>3.54</v>
      </c>
      <c r="N113" s="372">
        <v>85</v>
      </c>
      <c r="O113" s="381"/>
      <c r="P113" s="360"/>
      <c r="Q113" s="360">
        <v>3.5</v>
      </c>
      <c r="R113" s="373">
        <v>82</v>
      </c>
      <c r="S113" s="560"/>
      <c r="T113" s="361"/>
      <c r="U113" s="362">
        <v>2.86</v>
      </c>
      <c r="V113" s="373">
        <v>85</v>
      </c>
      <c r="W113" s="371"/>
      <c r="X113" s="363"/>
      <c r="Y113" s="206">
        <v>3.45</v>
      </c>
      <c r="Z113" s="382">
        <v>15</v>
      </c>
      <c r="AA113" s="116">
        <f t="shared" si="15"/>
        <v>316</v>
      </c>
      <c r="AC113" s="114"/>
      <c r="AD113" s="114"/>
      <c r="AF113" s="114"/>
    </row>
    <row r="114" spans="1:32" ht="15.75" thickBot="1" x14ac:dyDescent="0.3">
      <c r="A114" s="121">
        <v>31</v>
      </c>
      <c r="B114" s="615" t="s">
        <v>158</v>
      </c>
      <c r="C114" s="599">
        <v>26</v>
      </c>
      <c r="D114" s="892">
        <v>4.6154000000000002</v>
      </c>
      <c r="E114" s="210">
        <v>3.87</v>
      </c>
      <c r="F114" s="600">
        <v>1</v>
      </c>
      <c r="G114" s="601"/>
      <c r="H114" s="602"/>
      <c r="I114" s="603">
        <v>3.91</v>
      </c>
      <c r="J114" s="604">
        <v>89</v>
      </c>
      <c r="K114" s="601"/>
      <c r="L114" s="602"/>
      <c r="M114" s="605">
        <v>3.54</v>
      </c>
      <c r="N114" s="604">
        <v>85</v>
      </c>
      <c r="O114" s="606"/>
      <c r="P114" s="607"/>
      <c r="Q114" s="607">
        <v>3.5</v>
      </c>
      <c r="R114" s="608">
        <v>82</v>
      </c>
      <c r="S114" s="609"/>
      <c r="T114" s="610"/>
      <c r="U114" s="611">
        <v>2.86</v>
      </c>
      <c r="V114" s="608">
        <v>85</v>
      </c>
      <c r="W114" s="612"/>
      <c r="X114" s="613"/>
      <c r="Y114" s="602">
        <v>3.45</v>
      </c>
      <c r="Z114" s="614">
        <v>15</v>
      </c>
      <c r="AA114" s="118">
        <f t="shared" si="15"/>
        <v>357</v>
      </c>
      <c r="AC114" s="114"/>
      <c r="AD114" s="114"/>
      <c r="AF114" s="114"/>
    </row>
    <row r="115" spans="1:32" ht="15.75" thickBot="1" x14ac:dyDescent="0.3">
      <c r="A115" s="320"/>
      <c r="B115" s="321" t="s">
        <v>129</v>
      </c>
      <c r="C115" s="322">
        <f>SUM(C116:C126)</f>
        <v>86</v>
      </c>
      <c r="D115" s="351">
        <f>AVERAGE(D116:D126)</f>
        <v>3.3143666666666665</v>
      </c>
      <c r="E115" s="159">
        <v>3.87</v>
      </c>
      <c r="F115" s="323"/>
      <c r="G115" s="322">
        <f>SUM(G116:G126)</f>
        <v>34</v>
      </c>
      <c r="H115" s="351">
        <f>AVERAGE(H116:H126)</f>
        <v>3.6471428571428568</v>
      </c>
      <c r="I115" s="527">
        <v>3.91</v>
      </c>
      <c r="J115" s="323"/>
      <c r="K115" s="322">
        <f>SUM(K116:K126)</f>
        <v>27</v>
      </c>
      <c r="L115" s="351">
        <f>AVERAGE(L116:L126)</f>
        <v>3.49925</v>
      </c>
      <c r="M115" s="159">
        <f t="shared" ref="M115" si="16">$L$128</f>
        <v>3.54</v>
      </c>
      <c r="N115" s="323"/>
      <c r="O115" s="341">
        <f>SUM(O116:O126)</f>
        <v>17</v>
      </c>
      <c r="P115" s="330">
        <f>AVERAGE(P116:P126)</f>
        <v>3.3928571428571428</v>
      </c>
      <c r="Q115" s="331">
        <f t="shared" ref="Q115" si="17">$P$128</f>
        <v>3.5</v>
      </c>
      <c r="R115" s="342"/>
      <c r="S115" s="377">
        <f>SUM(S117:S126)</f>
        <v>34</v>
      </c>
      <c r="T115" s="333">
        <f>AVERAGE(T117:T126)</f>
        <v>3.02</v>
      </c>
      <c r="U115" s="334">
        <f t="shared" ref="U115" si="18">$T$128</f>
        <v>2.86</v>
      </c>
      <c r="V115" s="342"/>
      <c r="W115" s="335">
        <f>SUM(W116:W126)</f>
        <v>0</v>
      </c>
      <c r="X115" s="336">
        <v>0</v>
      </c>
      <c r="Y115" s="358">
        <f t="shared" ref="Y115" si="19">$X$128</f>
        <v>3.45</v>
      </c>
      <c r="Z115" s="337"/>
      <c r="AA115" s="338"/>
      <c r="AC115" s="114"/>
      <c r="AD115" s="114"/>
      <c r="AF115" s="114"/>
    </row>
    <row r="116" spans="1:32" x14ac:dyDescent="0.25">
      <c r="A116" s="384">
        <v>1</v>
      </c>
      <c r="B116" s="582" t="s">
        <v>154</v>
      </c>
      <c r="C116" s="597"/>
      <c r="D116" s="586"/>
      <c r="E116" s="586">
        <v>3.87</v>
      </c>
      <c r="F116" s="598">
        <v>28</v>
      </c>
      <c r="G116" s="389">
        <v>2</v>
      </c>
      <c r="H116" s="390">
        <v>4</v>
      </c>
      <c r="I116" s="579">
        <v>3.91</v>
      </c>
      <c r="J116" s="573">
        <v>44</v>
      </c>
      <c r="K116" s="389"/>
      <c r="L116" s="390"/>
      <c r="M116" s="580">
        <v>3.54</v>
      </c>
      <c r="N116" s="573">
        <v>85</v>
      </c>
      <c r="O116" s="567"/>
      <c r="P116" s="553"/>
      <c r="Q116" s="553">
        <v>3.5</v>
      </c>
      <c r="R116" s="564">
        <v>82</v>
      </c>
      <c r="S116" s="581"/>
      <c r="T116" s="555"/>
      <c r="U116" s="554">
        <v>2.86</v>
      </c>
      <c r="V116" s="564">
        <v>85</v>
      </c>
      <c r="W116" s="558"/>
      <c r="X116" s="556"/>
      <c r="Y116" s="390">
        <v>3.45</v>
      </c>
      <c r="Z116" s="559">
        <v>15</v>
      </c>
      <c r="AA116" s="113">
        <f t="shared" si="15"/>
        <v>339</v>
      </c>
      <c r="AC116" s="114"/>
      <c r="AD116" s="114"/>
      <c r="AF116" s="114"/>
    </row>
    <row r="117" spans="1:32" ht="15" customHeight="1" x14ac:dyDescent="0.25">
      <c r="A117" s="122">
        <v>2</v>
      </c>
      <c r="B117" s="275" t="s">
        <v>131</v>
      </c>
      <c r="C117" s="589"/>
      <c r="D117" s="187"/>
      <c r="E117" s="187">
        <v>3.87</v>
      </c>
      <c r="F117" s="590">
        <v>28</v>
      </c>
      <c r="G117" s="574"/>
      <c r="H117" s="534"/>
      <c r="I117" s="534">
        <v>3.91</v>
      </c>
      <c r="J117" s="372">
        <v>89</v>
      </c>
      <c r="K117" s="371">
        <v>1</v>
      </c>
      <c r="L117" s="206">
        <v>4</v>
      </c>
      <c r="M117" s="359">
        <v>3.54</v>
      </c>
      <c r="N117" s="372">
        <v>21</v>
      </c>
      <c r="O117" s="375">
        <v>1</v>
      </c>
      <c r="P117" s="360">
        <v>3</v>
      </c>
      <c r="Q117" s="360">
        <v>3.5</v>
      </c>
      <c r="R117" s="373">
        <v>79</v>
      </c>
      <c r="S117" s="560"/>
      <c r="T117" s="361"/>
      <c r="U117" s="362">
        <v>2.86</v>
      </c>
      <c r="V117" s="373">
        <v>85</v>
      </c>
      <c r="W117" s="381"/>
      <c r="X117" s="363"/>
      <c r="Y117" s="206">
        <v>3.45</v>
      </c>
      <c r="Z117" s="382">
        <v>15</v>
      </c>
      <c r="AA117" s="116">
        <f t="shared" si="15"/>
        <v>317</v>
      </c>
      <c r="AC117" s="114"/>
      <c r="AD117" s="114"/>
      <c r="AF117" s="114"/>
    </row>
    <row r="118" spans="1:32" ht="15" customHeight="1" x14ac:dyDescent="0.25">
      <c r="A118" s="122">
        <v>3</v>
      </c>
      <c r="B118" s="228" t="s">
        <v>89</v>
      </c>
      <c r="C118" s="587"/>
      <c r="D118" s="29"/>
      <c r="E118" s="29">
        <v>3.87</v>
      </c>
      <c r="F118" s="588">
        <v>28</v>
      </c>
      <c r="G118" s="371">
        <v>5</v>
      </c>
      <c r="H118" s="206">
        <v>4.2</v>
      </c>
      <c r="I118" s="536">
        <v>3.91</v>
      </c>
      <c r="J118" s="372">
        <v>22</v>
      </c>
      <c r="K118" s="371">
        <v>4</v>
      </c>
      <c r="L118" s="206">
        <v>3.25</v>
      </c>
      <c r="M118" s="359">
        <v>3.54</v>
      </c>
      <c r="N118" s="372">
        <v>54</v>
      </c>
      <c r="O118" s="375">
        <v>4</v>
      </c>
      <c r="P118" s="360">
        <v>3.75</v>
      </c>
      <c r="Q118" s="360">
        <v>3.5</v>
      </c>
      <c r="R118" s="373">
        <v>30</v>
      </c>
      <c r="S118" s="560">
        <v>8</v>
      </c>
      <c r="T118" s="361">
        <v>3.75</v>
      </c>
      <c r="U118" s="362">
        <v>2.86</v>
      </c>
      <c r="V118" s="373">
        <v>15</v>
      </c>
      <c r="W118" s="381"/>
      <c r="X118" s="363"/>
      <c r="Y118" s="206">
        <v>3.45</v>
      </c>
      <c r="Z118" s="382">
        <v>15</v>
      </c>
      <c r="AA118" s="116">
        <f t="shared" si="15"/>
        <v>164</v>
      </c>
      <c r="AC118" s="114"/>
      <c r="AD118" s="114"/>
      <c r="AF118" s="114"/>
    </row>
    <row r="119" spans="1:32" ht="15" customHeight="1" x14ac:dyDescent="0.25">
      <c r="A119" s="122">
        <v>4</v>
      </c>
      <c r="B119" s="228" t="s">
        <v>88</v>
      </c>
      <c r="C119" s="587"/>
      <c r="D119" s="29"/>
      <c r="E119" s="29">
        <v>3.87</v>
      </c>
      <c r="F119" s="588">
        <v>28</v>
      </c>
      <c r="G119" s="371">
        <v>4</v>
      </c>
      <c r="H119" s="206">
        <v>4.25</v>
      </c>
      <c r="I119" s="536">
        <v>3.91</v>
      </c>
      <c r="J119" s="372">
        <v>19</v>
      </c>
      <c r="K119" s="371">
        <v>6</v>
      </c>
      <c r="L119" s="206">
        <v>4.33</v>
      </c>
      <c r="M119" s="359">
        <v>3.54</v>
      </c>
      <c r="N119" s="372">
        <v>4</v>
      </c>
      <c r="O119" s="375">
        <v>2</v>
      </c>
      <c r="P119" s="360">
        <v>3.5</v>
      </c>
      <c r="Q119" s="360">
        <v>3.5</v>
      </c>
      <c r="R119" s="373">
        <v>49</v>
      </c>
      <c r="S119" s="560">
        <v>1</v>
      </c>
      <c r="T119" s="361">
        <v>5</v>
      </c>
      <c r="U119" s="362">
        <v>2.86</v>
      </c>
      <c r="V119" s="373">
        <v>2</v>
      </c>
      <c r="W119" s="381"/>
      <c r="X119" s="363"/>
      <c r="Y119" s="206">
        <v>3.45</v>
      </c>
      <c r="Z119" s="382">
        <v>15</v>
      </c>
      <c r="AA119" s="116">
        <f t="shared" si="15"/>
        <v>117</v>
      </c>
      <c r="AC119" s="114"/>
      <c r="AD119" s="114"/>
      <c r="AF119" s="114"/>
    </row>
    <row r="120" spans="1:32" ht="15" customHeight="1" x14ac:dyDescent="0.25">
      <c r="A120" s="122">
        <v>5</v>
      </c>
      <c r="B120" s="228" t="s">
        <v>149</v>
      </c>
      <c r="C120" s="587"/>
      <c r="D120" s="29"/>
      <c r="E120" s="29">
        <v>3.87</v>
      </c>
      <c r="F120" s="588">
        <v>28</v>
      </c>
      <c r="G120" s="371">
        <v>2</v>
      </c>
      <c r="H120" s="206">
        <v>2.5</v>
      </c>
      <c r="I120" s="541">
        <v>3.91</v>
      </c>
      <c r="J120" s="372">
        <v>88</v>
      </c>
      <c r="K120" s="371"/>
      <c r="L120" s="206"/>
      <c r="M120" s="547">
        <v>3.54</v>
      </c>
      <c r="N120" s="372">
        <v>85</v>
      </c>
      <c r="O120" s="375"/>
      <c r="P120" s="360"/>
      <c r="Q120" s="360">
        <v>3.5</v>
      </c>
      <c r="R120" s="373">
        <v>82</v>
      </c>
      <c r="S120" s="562"/>
      <c r="T120" s="361"/>
      <c r="U120" s="362">
        <v>2.86</v>
      </c>
      <c r="V120" s="373">
        <v>85</v>
      </c>
      <c r="W120" s="381"/>
      <c r="X120" s="363"/>
      <c r="Y120" s="206">
        <v>3.45</v>
      </c>
      <c r="Z120" s="382">
        <v>15</v>
      </c>
      <c r="AA120" s="116">
        <f t="shared" si="15"/>
        <v>383</v>
      </c>
      <c r="AC120" s="114"/>
      <c r="AD120" s="114"/>
      <c r="AF120" s="114"/>
    </row>
    <row r="121" spans="1:32" ht="15" customHeight="1" x14ac:dyDescent="0.25">
      <c r="A121" s="122">
        <v>6</v>
      </c>
      <c r="B121" s="275" t="s">
        <v>132</v>
      </c>
      <c r="C121" s="589"/>
      <c r="D121" s="187"/>
      <c r="E121" s="187">
        <v>3.87</v>
      </c>
      <c r="F121" s="590">
        <v>28</v>
      </c>
      <c r="G121" s="371">
        <v>8</v>
      </c>
      <c r="H121" s="206">
        <v>4.38</v>
      </c>
      <c r="I121" s="534">
        <v>3.91</v>
      </c>
      <c r="J121" s="372">
        <v>12</v>
      </c>
      <c r="K121" s="371">
        <v>7</v>
      </c>
      <c r="L121" s="206">
        <v>3.714</v>
      </c>
      <c r="M121" s="359">
        <v>3.54</v>
      </c>
      <c r="N121" s="372">
        <v>27</v>
      </c>
      <c r="O121" s="375">
        <v>6</v>
      </c>
      <c r="P121" s="360">
        <v>3.5</v>
      </c>
      <c r="Q121" s="360">
        <v>3.5</v>
      </c>
      <c r="R121" s="373">
        <v>44</v>
      </c>
      <c r="S121" s="560">
        <v>12</v>
      </c>
      <c r="T121" s="361">
        <v>3.08</v>
      </c>
      <c r="U121" s="362">
        <v>2.86</v>
      </c>
      <c r="V121" s="373">
        <v>31</v>
      </c>
      <c r="W121" s="381"/>
      <c r="X121" s="363"/>
      <c r="Y121" s="206">
        <v>3.45</v>
      </c>
      <c r="Z121" s="382">
        <v>15</v>
      </c>
      <c r="AA121" s="345">
        <f t="shared" si="15"/>
        <v>157</v>
      </c>
      <c r="AC121" s="114"/>
      <c r="AD121" s="114"/>
      <c r="AF121" s="114"/>
    </row>
    <row r="122" spans="1:32" ht="15" customHeight="1" x14ac:dyDescent="0.25">
      <c r="A122" s="122">
        <v>7</v>
      </c>
      <c r="B122" s="275" t="s">
        <v>92</v>
      </c>
      <c r="C122" s="589"/>
      <c r="D122" s="187"/>
      <c r="E122" s="187">
        <v>3.87</v>
      </c>
      <c r="F122" s="590">
        <v>28</v>
      </c>
      <c r="G122" s="574"/>
      <c r="H122" s="534"/>
      <c r="I122" s="534">
        <v>3.91</v>
      </c>
      <c r="J122" s="372">
        <v>89</v>
      </c>
      <c r="K122" s="371">
        <v>1</v>
      </c>
      <c r="L122" s="206">
        <v>3</v>
      </c>
      <c r="M122" s="359">
        <v>3.54</v>
      </c>
      <c r="N122" s="372">
        <v>81</v>
      </c>
      <c r="O122" s="375"/>
      <c r="P122" s="360"/>
      <c r="Q122" s="360">
        <v>3.5</v>
      </c>
      <c r="R122" s="373">
        <v>82</v>
      </c>
      <c r="S122" s="560">
        <v>2</v>
      </c>
      <c r="T122" s="361">
        <v>2</v>
      </c>
      <c r="U122" s="362">
        <v>2.86</v>
      </c>
      <c r="V122" s="373">
        <v>82</v>
      </c>
      <c r="W122" s="381"/>
      <c r="X122" s="363"/>
      <c r="Y122" s="206">
        <v>3.45</v>
      </c>
      <c r="Z122" s="382">
        <v>15</v>
      </c>
      <c r="AA122" s="345">
        <f t="shared" si="15"/>
        <v>377</v>
      </c>
      <c r="AC122" s="114"/>
      <c r="AD122" s="114"/>
      <c r="AF122" s="114"/>
    </row>
    <row r="123" spans="1:32" ht="15" customHeight="1" x14ac:dyDescent="0.25">
      <c r="A123" s="122">
        <v>8</v>
      </c>
      <c r="B123" s="228" t="s">
        <v>90</v>
      </c>
      <c r="C123" s="587"/>
      <c r="D123" s="29"/>
      <c r="E123" s="29">
        <v>3.87</v>
      </c>
      <c r="F123" s="588">
        <v>28</v>
      </c>
      <c r="G123" s="371">
        <v>3</v>
      </c>
      <c r="H123" s="206">
        <v>3</v>
      </c>
      <c r="I123" s="536">
        <v>3.91</v>
      </c>
      <c r="J123" s="372">
        <v>81</v>
      </c>
      <c r="K123" s="371">
        <v>2</v>
      </c>
      <c r="L123" s="206">
        <v>3.5</v>
      </c>
      <c r="M123" s="359">
        <v>3.54</v>
      </c>
      <c r="N123" s="372">
        <v>45</v>
      </c>
      <c r="O123" s="375">
        <v>2</v>
      </c>
      <c r="P123" s="360">
        <v>3</v>
      </c>
      <c r="Q123" s="360">
        <v>3.5</v>
      </c>
      <c r="R123" s="373">
        <v>69</v>
      </c>
      <c r="S123" s="560"/>
      <c r="T123" s="361"/>
      <c r="U123" s="362">
        <v>2.86</v>
      </c>
      <c r="V123" s="373">
        <v>85</v>
      </c>
      <c r="W123" s="381"/>
      <c r="X123" s="363"/>
      <c r="Y123" s="206">
        <v>3.45</v>
      </c>
      <c r="Z123" s="382">
        <v>15</v>
      </c>
      <c r="AA123" s="345">
        <f t="shared" si="15"/>
        <v>323</v>
      </c>
      <c r="AC123" s="114"/>
      <c r="AD123" s="114"/>
      <c r="AF123" s="114"/>
    </row>
    <row r="124" spans="1:32" ht="15" customHeight="1" x14ac:dyDescent="0.25">
      <c r="A124" s="115">
        <v>9</v>
      </c>
      <c r="B124" s="228" t="s">
        <v>52</v>
      </c>
      <c r="C124" s="587">
        <v>19</v>
      </c>
      <c r="D124" s="884">
        <v>3.1053000000000002</v>
      </c>
      <c r="E124" s="29">
        <v>3.87</v>
      </c>
      <c r="F124" s="588">
        <v>25</v>
      </c>
      <c r="G124" s="578"/>
      <c r="H124" s="536"/>
      <c r="I124" s="536">
        <v>3.91</v>
      </c>
      <c r="J124" s="372">
        <v>89</v>
      </c>
      <c r="K124" s="371">
        <v>1</v>
      </c>
      <c r="L124" s="206">
        <v>3</v>
      </c>
      <c r="M124" s="359">
        <v>3.54</v>
      </c>
      <c r="N124" s="372">
        <v>82</v>
      </c>
      <c r="O124" s="375">
        <v>1</v>
      </c>
      <c r="P124" s="360">
        <v>3</v>
      </c>
      <c r="Q124" s="360">
        <v>3.5</v>
      </c>
      <c r="R124" s="373">
        <v>80</v>
      </c>
      <c r="S124" s="560">
        <v>4</v>
      </c>
      <c r="T124" s="361">
        <v>2</v>
      </c>
      <c r="U124" s="362">
        <v>2.86</v>
      </c>
      <c r="V124" s="373">
        <v>78</v>
      </c>
      <c r="W124" s="381"/>
      <c r="X124" s="363"/>
      <c r="Y124" s="206">
        <v>3.45</v>
      </c>
      <c r="Z124" s="382">
        <v>15</v>
      </c>
      <c r="AA124" s="116">
        <f t="shared" si="15"/>
        <v>369</v>
      </c>
      <c r="AC124" s="114"/>
      <c r="AD124" s="114"/>
      <c r="AF124" s="114"/>
    </row>
    <row r="125" spans="1:32" ht="15" customHeight="1" x14ac:dyDescent="0.25">
      <c r="A125" s="115">
        <v>10</v>
      </c>
      <c r="B125" s="228" t="s">
        <v>147</v>
      </c>
      <c r="C125" s="587">
        <v>25</v>
      </c>
      <c r="D125" s="884">
        <v>3.6</v>
      </c>
      <c r="E125" s="29">
        <v>3.87</v>
      </c>
      <c r="F125" s="588">
        <v>11</v>
      </c>
      <c r="G125" s="578">
        <v>10</v>
      </c>
      <c r="H125" s="536">
        <v>3.2</v>
      </c>
      <c r="I125" s="536">
        <v>3.91</v>
      </c>
      <c r="J125" s="372">
        <v>79</v>
      </c>
      <c r="K125" s="371">
        <v>5</v>
      </c>
      <c r="L125" s="206">
        <v>3.2</v>
      </c>
      <c r="M125" s="359">
        <v>3.54</v>
      </c>
      <c r="N125" s="372">
        <v>59</v>
      </c>
      <c r="O125" s="375">
        <v>1</v>
      </c>
      <c r="P125" s="360">
        <v>4</v>
      </c>
      <c r="Q125" s="360">
        <v>3.5</v>
      </c>
      <c r="R125" s="373">
        <v>19</v>
      </c>
      <c r="S125" s="560">
        <v>7</v>
      </c>
      <c r="T125" s="361">
        <v>2.29</v>
      </c>
      <c r="U125" s="362">
        <v>2.86</v>
      </c>
      <c r="V125" s="373">
        <v>71</v>
      </c>
      <c r="W125" s="381"/>
      <c r="X125" s="363"/>
      <c r="Y125" s="206">
        <v>3.45</v>
      </c>
      <c r="Z125" s="382">
        <v>15</v>
      </c>
      <c r="AA125" s="116">
        <f t="shared" si="15"/>
        <v>254</v>
      </c>
      <c r="AC125" s="114"/>
      <c r="AD125" s="114"/>
      <c r="AF125" s="114"/>
    </row>
    <row r="126" spans="1:32" ht="15" customHeight="1" thickBot="1" x14ac:dyDescent="0.3">
      <c r="A126" s="121">
        <v>11</v>
      </c>
      <c r="B126" s="632" t="s">
        <v>155</v>
      </c>
      <c r="C126" s="616">
        <v>42</v>
      </c>
      <c r="D126" s="893">
        <v>3.2377999999999996</v>
      </c>
      <c r="E126" s="617">
        <v>3.87</v>
      </c>
      <c r="F126" s="618">
        <v>23</v>
      </c>
      <c r="G126" s="619"/>
      <c r="H126" s="620"/>
      <c r="I126" s="621">
        <v>3.91</v>
      </c>
      <c r="J126" s="622">
        <v>89</v>
      </c>
      <c r="K126" s="619"/>
      <c r="L126" s="620"/>
      <c r="M126" s="623">
        <v>3.54</v>
      </c>
      <c r="N126" s="622">
        <v>85</v>
      </c>
      <c r="O126" s="624"/>
      <c r="P126" s="625"/>
      <c r="Q126" s="625">
        <v>3.5</v>
      </c>
      <c r="R126" s="626">
        <v>82</v>
      </c>
      <c r="S126" s="627"/>
      <c r="T126" s="628"/>
      <c r="U126" s="629">
        <v>2.86</v>
      </c>
      <c r="V126" s="626">
        <v>85</v>
      </c>
      <c r="W126" s="619"/>
      <c r="X126" s="630"/>
      <c r="Y126" s="620">
        <v>3.45</v>
      </c>
      <c r="Z126" s="631">
        <v>15</v>
      </c>
      <c r="AA126" s="385">
        <f t="shared" si="15"/>
        <v>379</v>
      </c>
      <c r="AC126" s="114"/>
      <c r="AD126" s="114"/>
      <c r="AF126" s="114"/>
    </row>
    <row r="127" spans="1:32" x14ac:dyDescent="0.25">
      <c r="A127" s="366" t="s">
        <v>145</v>
      </c>
      <c r="B127" s="123"/>
      <c r="C127" s="123"/>
      <c r="D127" s="550">
        <f>$D$4</f>
        <v>3.5731888888888883</v>
      </c>
      <c r="E127" s="123"/>
      <c r="F127" s="123"/>
      <c r="G127" s="123"/>
      <c r="H127" s="550">
        <f>$H$4</f>
        <v>3.9122727272727271</v>
      </c>
      <c r="I127" s="123"/>
      <c r="J127" s="123"/>
      <c r="K127" s="123"/>
      <c r="L127" s="241">
        <f>$L$4</f>
        <v>3.4845489345310758</v>
      </c>
      <c r="M127" s="123"/>
      <c r="N127" s="123"/>
      <c r="O127" s="366"/>
      <c r="P127" s="241">
        <f>$P$4</f>
        <v>3.5876543209876548</v>
      </c>
      <c r="Q127" s="365"/>
      <c r="R127" s="365"/>
      <c r="S127" s="365"/>
      <c r="T127" s="365">
        <f>$T$4</f>
        <v>2.9951190476190468</v>
      </c>
      <c r="U127" s="365"/>
      <c r="V127" s="365"/>
      <c r="W127" s="365"/>
      <c r="X127" s="365">
        <f>$X$4</f>
        <v>3.4164285714285714</v>
      </c>
      <c r="Y127" s="124"/>
    </row>
    <row r="128" spans="1:32" x14ac:dyDescent="0.25">
      <c r="A128" s="367" t="s">
        <v>146</v>
      </c>
      <c r="D128" s="530">
        <v>3.87</v>
      </c>
      <c r="H128" s="530">
        <v>3.91</v>
      </c>
      <c r="L128" s="352">
        <v>3.54</v>
      </c>
      <c r="M128" s="352"/>
      <c r="N128" s="352"/>
      <c r="O128" s="352"/>
      <c r="P128" s="355">
        <v>3.5</v>
      </c>
      <c r="Q128" s="353"/>
      <c r="R128" s="353"/>
      <c r="S128" s="353"/>
      <c r="T128" s="354">
        <v>2.86</v>
      </c>
      <c r="U128" s="353"/>
      <c r="V128" s="353"/>
      <c r="W128" s="353"/>
      <c r="X128" s="354">
        <v>3.45</v>
      </c>
      <c r="Y128" s="353"/>
    </row>
  </sheetData>
  <mergeCells count="9">
    <mergeCell ref="AA2:AA3"/>
    <mergeCell ref="A2:A3"/>
    <mergeCell ref="B2:B3"/>
    <mergeCell ref="K2:N2"/>
    <mergeCell ref="O2:R2"/>
    <mergeCell ref="S2:V2"/>
    <mergeCell ref="W2:Z2"/>
    <mergeCell ref="G2:J2"/>
    <mergeCell ref="C2:F2"/>
  </mergeCells>
  <conditionalFormatting sqref="X4:X128">
    <cfRule type="containsBlanks" dxfId="32" priority="11" stopIfTrue="1">
      <formula>LEN(TRIM(X4))=0</formula>
    </cfRule>
    <cfRule type="cellIs" dxfId="31" priority="20" stopIfTrue="1" operator="lessThan">
      <formula>3.5</formula>
    </cfRule>
    <cfRule type="cellIs" dxfId="30" priority="21" stopIfTrue="1" operator="between">
      <formula>3.5</formula>
      <formula>3.99</formula>
    </cfRule>
    <cfRule type="cellIs" dxfId="29" priority="22" stopIfTrue="1" operator="between">
      <formula>4.499</formula>
      <formula>4</formula>
    </cfRule>
    <cfRule type="cellIs" dxfId="28" priority="23" stopIfTrue="1" operator="greaterThanOrEqual">
      <formula>4.5</formula>
    </cfRule>
  </conditionalFormatting>
  <conditionalFormatting sqref="T4:T128">
    <cfRule type="containsBlanks" dxfId="27" priority="10" stopIfTrue="1">
      <formula>LEN(TRIM(T4))=0</formula>
    </cfRule>
    <cfRule type="cellIs" dxfId="26" priority="16" stopIfTrue="1" operator="lessThan">
      <formula>3.5</formula>
    </cfRule>
    <cfRule type="cellIs" dxfId="25" priority="17" stopIfTrue="1" operator="between">
      <formula>3.5</formula>
      <formula>3.99</formula>
    </cfRule>
    <cfRule type="cellIs" dxfId="24" priority="18" stopIfTrue="1" operator="between">
      <formula>4.499</formula>
      <formula>4</formula>
    </cfRule>
    <cfRule type="cellIs" dxfId="23" priority="19" stopIfTrue="1" operator="greaterThanOrEqual">
      <formula>4.5</formula>
    </cfRule>
  </conditionalFormatting>
  <conditionalFormatting sqref="P4:P128">
    <cfRule type="cellIs" dxfId="22" priority="24" stopIfTrue="1" operator="equal">
      <formula>$P$127</formula>
    </cfRule>
    <cfRule type="containsBlanks" dxfId="21" priority="25" stopIfTrue="1">
      <formula>LEN(TRIM(P4))=0</formula>
    </cfRule>
    <cfRule type="cellIs" dxfId="20" priority="26" stopIfTrue="1" operator="lessThan">
      <formula>3.5</formula>
    </cfRule>
    <cfRule type="cellIs" dxfId="19" priority="27" stopIfTrue="1" operator="between">
      <formula>$P$127</formula>
      <formula>3.5</formula>
    </cfRule>
    <cfRule type="cellIs" dxfId="18" priority="28" stopIfTrue="1" operator="between">
      <formula>4.499</formula>
      <formula>$P$127</formula>
    </cfRule>
    <cfRule type="cellIs" dxfId="17" priority="29" stopIfTrue="1" operator="greaterThanOrEqual">
      <formula>4.5</formula>
    </cfRule>
  </conditionalFormatting>
  <conditionalFormatting sqref="L4:L128">
    <cfRule type="containsBlanks" dxfId="16" priority="9" stopIfTrue="1">
      <formula>LEN(TRIM(L4))=0</formula>
    </cfRule>
    <cfRule type="cellIs" dxfId="15" priority="12" stopIfTrue="1" operator="lessThan">
      <formula>3.5</formula>
    </cfRule>
    <cfRule type="cellIs" dxfId="14" priority="13" stopIfTrue="1" operator="between">
      <formula>3.5</formula>
      <formula>3.99</formula>
    </cfRule>
    <cfRule type="cellIs" dxfId="13" priority="14" stopIfTrue="1" operator="between">
      <formula>4.499</formula>
      <formula>4</formula>
    </cfRule>
    <cfRule type="cellIs" dxfId="12" priority="15" stopIfTrue="1" operator="greaterThanOrEqual">
      <formula>4.5</formula>
    </cfRule>
  </conditionalFormatting>
  <conditionalFormatting sqref="H4:H128">
    <cfRule type="containsBlanks" dxfId="11" priority="30" stopIfTrue="1">
      <formula>LEN(TRIM(H4))=0</formula>
    </cfRule>
    <cfRule type="cellIs" dxfId="10" priority="8" stopIfTrue="1" operator="between">
      <formula>$H$127</formula>
      <formula>3.91</formula>
    </cfRule>
    <cfRule type="cellIs" dxfId="9" priority="32" stopIfTrue="1" operator="lessThan">
      <formula>3.5</formula>
    </cfRule>
    <cfRule type="cellIs" dxfId="8" priority="33" stopIfTrue="1" operator="between">
      <formula>3.5</formula>
      <formula>$H$127</formula>
    </cfRule>
    <cfRule type="cellIs" dxfId="7" priority="34" stopIfTrue="1" operator="between">
      <formula>4.499</formula>
      <formula>$H$127</formula>
    </cfRule>
    <cfRule type="cellIs" dxfId="6" priority="35" stopIfTrue="1" operator="greaterThanOrEqual">
      <formula>4.5</formula>
    </cfRule>
  </conditionalFormatting>
  <conditionalFormatting sqref="D4:D128">
    <cfRule type="cellIs" dxfId="5" priority="7" operator="between">
      <formula>4.5</formula>
      <formula>$D$127</formula>
    </cfRule>
    <cfRule type="cellIs" dxfId="4" priority="6" operator="between">
      <formula>$D$127</formula>
      <formula>3.5</formula>
    </cfRule>
    <cfRule type="cellIs" dxfId="3" priority="5" operator="lessThan">
      <formula>3.5</formula>
    </cfRule>
    <cfRule type="containsBlanks" dxfId="2" priority="1">
      <formula>LEN(TRIM(D4))=0</formula>
    </cfRule>
  </conditionalFormatting>
  <conditionalFormatting sqref="D106:D128">
    <cfRule type="cellIs" dxfId="1" priority="3" operator="between">
      <formula>$D$127</formula>
      <formula>3.57</formula>
    </cfRule>
    <cfRule type="cellIs" dxfId="0" priority="2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8"/>
  <sheetViews>
    <sheetView zoomScale="90" zoomScaleNormal="90" workbookViewId="0">
      <selection activeCell="D4" sqref="D4"/>
    </sheetView>
  </sheetViews>
  <sheetFormatPr defaultRowHeight="15" x14ac:dyDescent="0.25"/>
  <cols>
    <col min="1" max="1" width="5.7109375" customWidth="1"/>
    <col min="2" max="2" width="33.5703125" customWidth="1"/>
    <col min="3" max="27" width="7.7109375" customWidth="1"/>
    <col min="28" max="28" width="9.140625" customWidth="1"/>
  </cols>
  <sheetData>
    <row r="1" spans="1:32" ht="409.5" customHeight="1" thickBot="1" x14ac:dyDescent="0.3"/>
    <row r="2" spans="1:32" ht="15" customHeight="1" x14ac:dyDescent="0.25">
      <c r="A2" s="713" t="s">
        <v>91</v>
      </c>
      <c r="B2" s="715" t="s">
        <v>117</v>
      </c>
      <c r="C2" s="717">
        <v>2020</v>
      </c>
      <c r="D2" s="718"/>
      <c r="E2" s="718"/>
      <c r="F2" s="719"/>
      <c r="G2" s="717">
        <v>2019</v>
      </c>
      <c r="H2" s="718"/>
      <c r="I2" s="718"/>
      <c r="J2" s="719"/>
      <c r="K2" s="717">
        <v>2018</v>
      </c>
      <c r="L2" s="718"/>
      <c r="M2" s="718"/>
      <c r="N2" s="719"/>
      <c r="O2" s="717">
        <v>2017</v>
      </c>
      <c r="P2" s="718"/>
      <c r="Q2" s="718"/>
      <c r="R2" s="719"/>
      <c r="S2" s="720">
        <v>2016</v>
      </c>
      <c r="T2" s="721"/>
      <c r="U2" s="721"/>
      <c r="V2" s="722"/>
      <c r="W2" s="720">
        <v>2015</v>
      </c>
      <c r="X2" s="721"/>
      <c r="Y2" s="721"/>
      <c r="Z2" s="722"/>
      <c r="AA2" s="711" t="s">
        <v>101</v>
      </c>
    </row>
    <row r="3" spans="1:32" ht="45" customHeight="1" thickBot="1" x14ac:dyDescent="0.3">
      <c r="A3" s="714"/>
      <c r="B3" s="716"/>
      <c r="C3" s="347" t="s">
        <v>113</v>
      </c>
      <c r="D3" s="525" t="s">
        <v>114</v>
      </c>
      <c r="E3" s="525" t="s">
        <v>115</v>
      </c>
      <c r="F3" s="583" t="s">
        <v>100</v>
      </c>
      <c r="G3" s="347" t="s">
        <v>113</v>
      </c>
      <c r="H3" s="525" t="s">
        <v>114</v>
      </c>
      <c r="I3" s="529" t="s">
        <v>115</v>
      </c>
      <c r="J3" s="394" t="s">
        <v>100</v>
      </c>
      <c r="K3" s="347" t="s">
        <v>113</v>
      </c>
      <c r="L3" s="348" t="s">
        <v>114</v>
      </c>
      <c r="M3" s="348" t="s">
        <v>115</v>
      </c>
      <c r="N3" s="394" t="s">
        <v>100</v>
      </c>
      <c r="O3" s="349" t="s">
        <v>113</v>
      </c>
      <c r="P3" s="348" t="s">
        <v>114</v>
      </c>
      <c r="Q3" s="348" t="s">
        <v>115</v>
      </c>
      <c r="R3" s="350" t="s">
        <v>100</v>
      </c>
      <c r="S3" s="349" t="s">
        <v>113</v>
      </c>
      <c r="T3" s="348" t="s">
        <v>114</v>
      </c>
      <c r="U3" s="348" t="s">
        <v>115</v>
      </c>
      <c r="V3" s="350" t="s">
        <v>100</v>
      </c>
      <c r="W3" s="349" t="s">
        <v>113</v>
      </c>
      <c r="X3" s="348" t="s">
        <v>114</v>
      </c>
      <c r="Y3" s="348" t="s">
        <v>115</v>
      </c>
      <c r="Z3" s="350" t="s">
        <v>100</v>
      </c>
      <c r="AA3" s="712"/>
    </row>
    <row r="4" spans="1:32" ht="15" customHeight="1" thickBot="1" x14ac:dyDescent="0.3">
      <c r="A4" s="311"/>
      <c r="B4" s="312" t="s">
        <v>122</v>
      </c>
      <c r="C4" s="313">
        <f>C5+C6+C15+C28+C47+C66+C83+C115</f>
        <v>1403</v>
      </c>
      <c r="D4" s="368">
        <f>AVERAGE(D5,D7:D14,D16:D27,D29:D46,D48:D65,D67:D82,D84:D114,D116:D126)</f>
        <v>3.5731888888888883</v>
      </c>
      <c r="E4" s="156">
        <v>3.87</v>
      </c>
      <c r="F4" s="314"/>
      <c r="G4" s="313">
        <f>G5+G6+G15+G28+G47+G66+G83+G115</f>
        <v>355</v>
      </c>
      <c r="H4" s="368">
        <f>AVERAGE(H5,H7:H14,H16:H27,H29:H46,H48:H65,H67:H82,H84:H114,H116:H126)</f>
        <v>3.9122727272727271</v>
      </c>
      <c r="I4" s="526">
        <v>3.91</v>
      </c>
      <c r="J4" s="314"/>
      <c r="K4" s="313">
        <f>K5+K6+K15+K28+K47+K66+K83+K115</f>
        <v>336</v>
      </c>
      <c r="L4" s="368">
        <f>AVERAGE(L5,L7:L14,L16:L27,L29:L46,L48:L65,L67:L82,L84:L114,L116:L126)</f>
        <v>3.4845489345310754</v>
      </c>
      <c r="M4" s="156">
        <v>3.54</v>
      </c>
      <c r="N4" s="314"/>
      <c r="O4" s="315">
        <f>O5+O6+O15+O28+O47+O66+O83+O115</f>
        <v>370</v>
      </c>
      <c r="P4" s="369">
        <f>AVERAGE(P5,P7:P14,P16:P27,P29:P46,P48:P65,P67:P82,P84:P114,P116:P126)</f>
        <v>3.5876543209876548</v>
      </c>
      <c r="Q4" s="316">
        <v>3.5</v>
      </c>
      <c r="R4" s="317"/>
      <c r="S4" s="315">
        <f>S5+S6+S15+S28+S47+S66+S83+S115</f>
        <v>509</v>
      </c>
      <c r="T4" s="369">
        <f>AVERAGE(T5,T7:T14,T16:T27,T29:T46,T48:T65,T67:T82,T84:T114,T116:T126)</f>
        <v>2.9951190476190468</v>
      </c>
      <c r="U4" s="316">
        <v>2.86</v>
      </c>
      <c r="V4" s="319"/>
      <c r="W4" s="318">
        <f>W5+W6+W15+W28+W47+W66+W83+W115</f>
        <v>20</v>
      </c>
      <c r="X4" s="369">
        <f>AVERAGE(X5,X7:X14,X16:X27,X29:X46,X48:X65,X67:X82,X84:X114,X116:X126)</f>
        <v>3.4164285714285714</v>
      </c>
      <c r="Y4" s="316">
        <v>3.45</v>
      </c>
      <c r="Z4" s="319"/>
      <c r="AA4" s="317"/>
      <c r="AC4" s="225"/>
      <c r="AD4" s="37" t="s">
        <v>108</v>
      </c>
    </row>
    <row r="5" spans="1:32" ht="15" customHeight="1" thickBot="1" x14ac:dyDescent="0.3">
      <c r="A5" s="112">
        <v>1</v>
      </c>
      <c r="B5" s="370" t="s">
        <v>24</v>
      </c>
      <c r="C5" s="820"/>
      <c r="D5" s="536"/>
      <c r="E5" s="536">
        <v>3.87</v>
      </c>
      <c r="F5" s="821">
        <v>28</v>
      </c>
      <c r="G5" s="371">
        <v>4</v>
      </c>
      <c r="H5" s="206">
        <v>3.75</v>
      </c>
      <c r="I5" s="536">
        <v>3.91</v>
      </c>
      <c r="J5" s="372">
        <v>65</v>
      </c>
      <c r="K5" s="371">
        <v>6</v>
      </c>
      <c r="L5" s="206">
        <v>3</v>
      </c>
      <c r="M5" s="359">
        <v>3.54</v>
      </c>
      <c r="N5" s="372">
        <v>62</v>
      </c>
      <c r="O5" s="375">
        <v>2</v>
      </c>
      <c r="P5" s="360">
        <v>4.5</v>
      </c>
      <c r="Q5" s="360">
        <v>3.5</v>
      </c>
      <c r="R5" s="373">
        <v>5</v>
      </c>
      <c r="S5" s="376"/>
      <c r="T5" s="361"/>
      <c r="U5" s="362">
        <v>2.86</v>
      </c>
      <c r="V5" s="373">
        <v>85</v>
      </c>
      <c r="W5" s="381"/>
      <c r="X5" s="363"/>
      <c r="Y5" s="206">
        <v>3.45</v>
      </c>
      <c r="Z5" s="382">
        <v>15</v>
      </c>
      <c r="AA5" s="531">
        <f>Z5+V5+R5+N5+J5+F5</f>
        <v>260</v>
      </c>
      <c r="AC5" s="153"/>
      <c r="AD5" s="37" t="s">
        <v>109</v>
      </c>
    </row>
    <row r="6" spans="1:32" ht="15" customHeight="1" thickBot="1" x14ac:dyDescent="0.3">
      <c r="A6" s="320"/>
      <c r="B6" s="321" t="s">
        <v>123</v>
      </c>
      <c r="C6" s="322">
        <f>SUM(C7:C14)</f>
        <v>194</v>
      </c>
      <c r="D6" s="351">
        <f>AVERAGE(D7:D14)</f>
        <v>3.8940333333333332</v>
      </c>
      <c r="E6" s="159">
        <v>3.87</v>
      </c>
      <c r="F6" s="323"/>
      <c r="G6" s="322">
        <f>SUM(G7:G14)</f>
        <v>22</v>
      </c>
      <c r="H6" s="351">
        <f>AVERAGE(H7:H14)</f>
        <v>3.9042857142857139</v>
      </c>
      <c r="I6" s="527">
        <v>3.91</v>
      </c>
      <c r="J6" s="323"/>
      <c r="K6" s="322">
        <f>SUM(K7:K14)</f>
        <v>19</v>
      </c>
      <c r="L6" s="351">
        <f>AVERAGE(L7:L14)</f>
        <v>3.5475714285714282</v>
      </c>
      <c r="M6" s="159">
        <v>3.54</v>
      </c>
      <c r="N6" s="323"/>
      <c r="O6" s="324">
        <f>SUM(O7:O14)</f>
        <v>21</v>
      </c>
      <c r="P6" s="356">
        <f>AVERAGE(P7:P14)</f>
        <v>3.7157142857142853</v>
      </c>
      <c r="Q6" s="325">
        <v>3.5</v>
      </c>
      <c r="R6" s="326"/>
      <c r="S6" s="324">
        <f>SUM(S7:S14)</f>
        <v>19</v>
      </c>
      <c r="T6" s="356">
        <f>AVERAGE(T7:T14)</f>
        <v>3.3280000000000003</v>
      </c>
      <c r="U6" s="325">
        <v>2.86</v>
      </c>
      <c r="V6" s="328"/>
      <c r="W6" s="158">
        <f>SUM(W7:W14)</f>
        <v>5</v>
      </c>
      <c r="X6" s="356">
        <f>AVERAGE(X7:X14)</f>
        <v>3.6666666666666665</v>
      </c>
      <c r="Y6" s="325">
        <v>3.45</v>
      </c>
      <c r="Z6" s="328"/>
      <c r="AA6" s="326"/>
      <c r="AC6" s="151"/>
      <c r="AD6" s="37" t="s">
        <v>110</v>
      </c>
    </row>
    <row r="7" spans="1:32" x14ac:dyDescent="0.25">
      <c r="A7" s="112">
        <v>1</v>
      </c>
      <c r="B7" s="54" t="s">
        <v>69</v>
      </c>
      <c r="C7" s="822">
        <v>134</v>
      </c>
      <c r="D7" s="871">
        <v>4.0074000000000005</v>
      </c>
      <c r="E7" s="823">
        <v>3.87</v>
      </c>
      <c r="F7" s="824">
        <v>4</v>
      </c>
      <c r="G7" s="371">
        <v>5</v>
      </c>
      <c r="H7" s="206">
        <v>3.8</v>
      </c>
      <c r="I7" s="359">
        <v>3.91</v>
      </c>
      <c r="J7" s="372">
        <v>59</v>
      </c>
      <c r="K7" s="568">
        <v>5</v>
      </c>
      <c r="L7" s="359">
        <v>4</v>
      </c>
      <c r="M7" s="359">
        <v>3.54</v>
      </c>
      <c r="N7" s="372">
        <v>8</v>
      </c>
      <c r="O7" s="375">
        <v>7</v>
      </c>
      <c r="P7" s="360">
        <v>3.43</v>
      </c>
      <c r="Q7" s="360">
        <v>3.5</v>
      </c>
      <c r="R7" s="373">
        <v>50</v>
      </c>
      <c r="S7" s="560">
        <v>7</v>
      </c>
      <c r="T7" s="361">
        <v>2.71</v>
      </c>
      <c r="U7" s="362">
        <v>2.86</v>
      </c>
      <c r="V7" s="373">
        <v>51</v>
      </c>
      <c r="W7" s="371">
        <v>3</v>
      </c>
      <c r="X7" s="206">
        <v>4</v>
      </c>
      <c r="Y7" s="206">
        <v>3.45</v>
      </c>
      <c r="Z7" s="382">
        <v>3</v>
      </c>
      <c r="AA7" s="113">
        <f t="shared" ref="AA7:AA14" si="0">Z7+V7+R7+N7+J7+F7</f>
        <v>175</v>
      </c>
      <c r="AC7" s="38"/>
      <c r="AD7" s="37" t="s">
        <v>111</v>
      </c>
      <c r="AF7" s="114"/>
    </row>
    <row r="8" spans="1:32" x14ac:dyDescent="0.25">
      <c r="A8" s="115">
        <v>2</v>
      </c>
      <c r="B8" s="228" t="s">
        <v>72</v>
      </c>
      <c r="C8" s="825">
        <v>42</v>
      </c>
      <c r="D8" s="872">
        <v>3.9523999999999995</v>
      </c>
      <c r="E8" s="826">
        <v>3.87</v>
      </c>
      <c r="F8" s="827">
        <v>5</v>
      </c>
      <c r="G8" s="371">
        <v>3</v>
      </c>
      <c r="H8" s="206">
        <v>3.33</v>
      </c>
      <c r="I8" s="536">
        <v>3.91</v>
      </c>
      <c r="J8" s="372">
        <v>76</v>
      </c>
      <c r="K8" s="371">
        <v>1</v>
      </c>
      <c r="L8" s="206">
        <v>3</v>
      </c>
      <c r="M8" s="359">
        <v>3.54</v>
      </c>
      <c r="N8" s="372">
        <v>71</v>
      </c>
      <c r="O8" s="381">
        <v>2</v>
      </c>
      <c r="P8" s="360">
        <v>3.5</v>
      </c>
      <c r="Q8" s="360">
        <v>3.5</v>
      </c>
      <c r="R8" s="373">
        <v>45</v>
      </c>
      <c r="S8" s="560">
        <v>2</v>
      </c>
      <c r="T8" s="361">
        <v>3</v>
      </c>
      <c r="U8" s="362">
        <v>2.86</v>
      </c>
      <c r="V8" s="373">
        <v>40</v>
      </c>
      <c r="W8" s="371">
        <v>1</v>
      </c>
      <c r="X8" s="206">
        <v>2</v>
      </c>
      <c r="Y8" s="206">
        <v>3.45</v>
      </c>
      <c r="Z8" s="382">
        <v>13</v>
      </c>
      <c r="AA8" s="116">
        <f t="shared" si="0"/>
        <v>250</v>
      </c>
      <c r="AF8" s="114"/>
    </row>
    <row r="9" spans="1:32" x14ac:dyDescent="0.25">
      <c r="A9" s="115">
        <v>3</v>
      </c>
      <c r="B9" s="228" t="s">
        <v>66</v>
      </c>
      <c r="C9" s="825">
        <v>18</v>
      </c>
      <c r="D9" s="872">
        <v>3.7223000000000002</v>
      </c>
      <c r="E9" s="826">
        <v>3.87</v>
      </c>
      <c r="F9" s="827">
        <v>8</v>
      </c>
      <c r="G9" s="371">
        <v>2</v>
      </c>
      <c r="H9" s="206">
        <v>4</v>
      </c>
      <c r="I9" s="536">
        <v>3.91</v>
      </c>
      <c r="J9" s="372">
        <v>38</v>
      </c>
      <c r="K9" s="371">
        <v>2</v>
      </c>
      <c r="L9" s="206">
        <v>3.5</v>
      </c>
      <c r="M9" s="359">
        <v>3.54</v>
      </c>
      <c r="N9" s="372">
        <v>41</v>
      </c>
      <c r="O9" s="375">
        <v>1</v>
      </c>
      <c r="P9" s="360">
        <v>3</v>
      </c>
      <c r="Q9" s="360">
        <v>3.5</v>
      </c>
      <c r="R9" s="373">
        <v>70</v>
      </c>
      <c r="S9" s="560">
        <v>5</v>
      </c>
      <c r="T9" s="361">
        <v>3.6</v>
      </c>
      <c r="U9" s="362">
        <v>2.86</v>
      </c>
      <c r="V9" s="373">
        <v>17</v>
      </c>
      <c r="W9" s="371"/>
      <c r="X9" s="542"/>
      <c r="Y9" s="206">
        <v>3.45</v>
      </c>
      <c r="Z9" s="382">
        <v>15</v>
      </c>
      <c r="AA9" s="116">
        <f t="shared" si="0"/>
        <v>189</v>
      </c>
      <c r="AF9" s="114"/>
    </row>
    <row r="10" spans="1:32" ht="15" customHeight="1" x14ac:dyDescent="0.25">
      <c r="A10" s="115">
        <v>4</v>
      </c>
      <c r="B10" s="275" t="s">
        <v>68</v>
      </c>
      <c r="C10" s="828"/>
      <c r="D10" s="829"/>
      <c r="E10" s="829">
        <v>3.87</v>
      </c>
      <c r="F10" s="830">
        <v>28</v>
      </c>
      <c r="G10" s="371">
        <v>1</v>
      </c>
      <c r="H10" s="206">
        <v>4</v>
      </c>
      <c r="I10" s="534">
        <v>3.91</v>
      </c>
      <c r="J10" s="372">
        <v>45</v>
      </c>
      <c r="K10" s="371">
        <v>2</v>
      </c>
      <c r="L10" s="206">
        <v>3.5</v>
      </c>
      <c r="M10" s="359">
        <v>3.54</v>
      </c>
      <c r="N10" s="372">
        <v>40</v>
      </c>
      <c r="O10" s="375">
        <v>3</v>
      </c>
      <c r="P10" s="360">
        <v>4.33</v>
      </c>
      <c r="Q10" s="360">
        <v>3.5</v>
      </c>
      <c r="R10" s="373">
        <v>6</v>
      </c>
      <c r="S10" s="560">
        <v>2</v>
      </c>
      <c r="T10" s="361">
        <v>4</v>
      </c>
      <c r="U10" s="362">
        <v>2.86</v>
      </c>
      <c r="V10" s="373">
        <v>5</v>
      </c>
      <c r="W10" s="371">
        <v>1</v>
      </c>
      <c r="X10" s="542">
        <v>5</v>
      </c>
      <c r="Y10" s="206">
        <v>3.45</v>
      </c>
      <c r="Z10" s="382">
        <v>1</v>
      </c>
      <c r="AA10" s="116">
        <f t="shared" si="0"/>
        <v>125</v>
      </c>
      <c r="AF10" s="114"/>
    </row>
    <row r="11" spans="1:32" x14ac:dyDescent="0.25">
      <c r="A11" s="115">
        <v>5</v>
      </c>
      <c r="B11" s="228" t="s">
        <v>67</v>
      </c>
      <c r="C11" s="825"/>
      <c r="D11" s="826"/>
      <c r="E11" s="826">
        <v>3.87</v>
      </c>
      <c r="F11" s="827">
        <v>28</v>
      </c>
      <c r="G11" s="371">
        <v>5</v>
      </c>
      <c r="H11" s="206">
        <v>4.2</v>
      </c>
      <c r="I11" s="536">
        <v>3.91</v>
      </c>
      <c r="J11" s="372">
        <v>20</v>
      </c>
      <c r="K11" s="371"/>
      <c r="L11" s="206"/>
      <c r="M11" s="359">
        <v>3.54</v>
      </c>
      <c r="N11" s="372">
        <v>85</v>
      </c>
      <c r="O11" s="375">
        <v>3</v>
      </c>
      <c r="P11" s="360">
        <v>4</v>
      </c>
      <c r="Q11" s="360">
        <v>3.5</v>
      </c>
      <c r="R11" s="373">
        <v>10</v>
      </c>
      <c r="S11" s="560"/>
      <c r="T11" s="361"/>
      <c r="U11" s="362">
        <v>2.86</v>
      </c>
      <c r="V11" s="373">
        <v>85</v>
      </c>
      <c r="W11" s="371"/>
      <c r="X11" s="542"/>
      <c r="Y11" s="206">
        <v>3.45</v>
      </c>
      <c r="Z11" s="382">
        <v>15</v>
      </c>
      <c r="AA11" s="116">
        <f t="shared" si="0"/>
        <v>243</v>
      </c>
      <c r="AC11" s="117"/>
      <c r="AD11" s="114"/>
      <c r="AF11" s="114"/>
    </row>
    <row r="12" spans="1:32" x14ac:dyDescent="0.25">
      <c r="A12" s="115">
        <v>6</v>
      </c>
      <c r="B12" s="228" t="s">
        <v>70</v>
      </c>
      <c r="C12" s="825"/>
      <c r="D12" s="826"/>
      <c r="E12" s="826">
        <v>3.87</v>
      </c>
      <c r="F12" s="827">
        <v>28</v>
      </c>
      <c r="G12" s="371">
        <v>1</v>
      </c>
      <c r="H12" s="206">
        <v>4</v>
      </c>
      <c r="I12" s="536">
        <v>3.91</v>
      </c>
      <c r="J12" s="372">
        <v>46</v>
      </c>
      <c r="K12" s="371">
        <v>2</v>
      </c>
      <c r="L12" s="206">
        <v>3.5</v>
      </c>
      <c r="M12" s="359">
        <v>3.54</v>
      </c>
      <c r="N12" s="372">
        <v>42</v>
      </c>
      <c r="O12" s="381"/>
      <c r="P12" s="360"/>
      <c r="Q12" s="360">
        <v>3.5</v>
      </c>
      <c r="R12" s="373">
        <v>82</v>
      </c>
      <c r="S12" s="560">
        <v>3</v>
      </c>
      <c r="T12" s="361">
        <v>3.33</v>
      </c>
      <c r="U12" s="362">
        <v>2.86</v>
      </c>
      <c r="V12" s="373">
        <v>23</v>
      </c>
      <c r="W12" s="371"/>
      <c r="X12" s="206"/>
      <c r="Y12" s="206">
        <v>3.45</v>
      </c>
      <c r="Z12" s="382">
        <v>15</v>
      </c>
      <c r="AA12" s="116">
        <f t="shared" si="0"/>
        <v>236</v>
      </c>
      <c r="AC12" s="117"/>
      <c r="AD12" s="114"/>
      <c r="AF12" s="114"/>
    </row>
    <row r="13" spans="1:32" x14ac:dyDescent="0.25">
      <c r="A13" s="115">
        <v>7</v>
      </c>
      <c r="B13" s="228" t="s">
        <v>71</v>
      </c>
      <c r="C13" s="825"/>
      <c r="D13" s="826"/>
      <c r="E13" s="826">
        <v>3.87</v>
      </c>
      <c r="F13" s="827">
        <v>28</v>
      </c>
      <c r="G13" s="371">
        <v>5</v>
      </c>
      <c r="H13" s="206">
        <v>4</v>
      </c>
      <c r="I13" s="536">
        <v>3.91</v>
      </c>
      <c r="J13" s="372">
        <v>29</v>
      </c>
      <c r="K13" s="371">
        <v>6</v>
      </c>
      <c r="L13" s="206">
        <v>3.3330000000000002</v>
      </c>
      <c r="M13" s="359">
        <v>3.54</v>
      </c>
      <c r="N13" s="372">
        <v>50</v>
      </c>
      <c r="O13" s="381">
        <v>4</v>
      </c>
      <c r="P13" s="360">
        <v>3.75</v>
      </c>
      <c r="Q13" s="360">
        <v>3.5</v>
      </c>
      <c r="R13" s="373">
        <v>27</v>
      </c>
      <c r="S13" s="560"/>
      <c r="T13" s="361"/>
      <c r="U13" s="362">
        <v>2.86</v>
      </c>
      <c r="V13" s="373">
        <v>85</v>
      </c>
      <c r="W13" s="371"/>
      <c r="X13" s="206"/>
      <c r="Y13" s="206">
        <v>3.45</v>
      </c>
      <c r="Z13" s="382">
        <v>15</v>
      </c>
      <c r="AA13" s="118">
        <f t="shared" si="0"/>
        <v>234</v>
      </c>
      <c r="AC13" s="117"/>
      <c r="AD13" s="114"/>
      <c r="AF13" s="114"/>
    </row>
    <row r="14" spans="1:32" ht="15.75" thickBot="1" x14ac:dyDescent="0.3">
      <c r="A14" s="115">
        <v>8</v>
      </c>
      <c r="B14" s="275" t="s">
        <v>130</v>
      </c>
      <c r="C14" s="828"/>
      <c r="D14" s="829"/>
      <c r="E14" s="829">
        <v>3.87</v>
      </c>
      <c r="F14" s="830">
        <v>28</v>
      </c>
      <c r="G14" s="574"/>
      <c r="H14" s="534"/>
      <c r="I14" s="534">
        <v>3.91</v>
      </c>
      <c r="J14" s="372">
        <v>89</v>
      </c>
      <c r="K14" s="371">
        <v>1</v>
      </c>
      <c r="L14" s="206">
        <v>4</v>
      </c>
      <c r="M14" s="359">
        <v>3.54</v>
      </c>
      <c r="N14" s="372">
        <v>16</v>
      </c>
      <c r="O14" s="375">
        <v>1</v>
      </c>
      <c r="P14" s="360">
        <v>4</v>
      </c>
      <c r="Q14" s="360">
        <v>3.5</v>
      </c>
      <c r="R14" s="373">
        <v>12</v>
      </c>
      <c r="S14" s="560"/>
      <c r="T14" s="361"/>
      <c r="U14" s="362">
        <v>2.86</v>
      </c>
      <c r="V14" s="373">
        <v>85</v>
      </c>
      <c r="W14" s="371"/>
      <c r="X14" s="542"/>
      <c r="Y14" s="206">
        <v>3.45</v>
      </c>
      <c r="Z14" s="382">
        <v>15</v>
      </c>
      <c r="AA14" s="116">
        <f t="shared" si="0"/>
        <v>245</v>
      </c>
      <c r="AC14" s="117"/>
      <c r="AD14" s="114"/>
      <c r="AF14" s="114"/>
    </row>
    <row r="15" spans="1:32" ht="15.75" thickBot="1" x14ac:dyDescent="0.3">
      <c r="A15" s="320"/>
      <c r="B15" s="321" t="s">
        <v>124</v>
      </c>
      <c r="C15" s="322">
        <f>SUM(C16:C27)</f>
        <v>39</v>
      </c>
      <c r="D15" s="351">
        <f>AVERAGE(D16:D27)</f>
        <v>2.8612500000000001</v>
      </c>
      <c r="E15" s="159">
        <v>3.87</v>
      </c>
      <c r="F15" s="323"/>
      <c r="G15" s="322">
        <f>SUM(G16:G27)</f>
        <v>25</v>
      </c>
      <c r="H15" s="351">
        <f>AVERAGE(H16:H27)</f>
        <v>3.8130000000000002</v>
      </c>
      <c r="I15" s="527">
        <v>3.91</v>
      </c>
      <c r="J15" s="323"/>
      <c r="K15" s="322">
        <f>SUM(K16:K27)</f>
        <v>38</v>
      </c>
      <c r="L15" s="351">
        <f>AVERAGE(L16:L27)</f>
        <v>3.4018888888888892</v>
      </c>
      <c r="M15" s="159">
        <v>3.54</v>
      </c>
      <c r="N15" s="323"/>
      <c r="O15" s="329">
        <f>SUM(O16:O27)</f>
        <v>54</v>
      </c>
      <c r="P15" s="330">
        <f>AVERAGE(P16:P27)</f>
        <v>3.3125</v>
      </c>
      <c r="Q15" s="331">
        <v>3.5</v>
      </c>
      <c r="R15" s="332"/>
      <c r="S15" s="377">
        <f>SUM(S16:S27)</f>
        <v>58</v>
      </c>
      <c r="T15" s="333">
        <f>AVERAGE(T16:T27)</f>
        <v>2.9845454545454544</v>
      </c>
      <c r="U15" s="334">
        <v>2.86</v>
      </c>
      <c r="V15" s="342"/>
      <c r="W15" s="335">
        <f>SUM(W16:W27)</f>
        <v>2</v>
      </c>
      <c r="X15" s="336">
        <f>AVERAGE(X16:X27)</f>
        <v>3.5</v>
      </c>
      <c r="Y15" s="357">
        <v>3.45</v>
      </c>
      <c r="Z15" s="337"/>
      <c r="AA15" s="338"/>
      <c r="AC15" s="117"/>
      <c r="AD15" s="114"/>
      <c r="AF15" s="114"/>
    </row>
    <row r="16" spans="1:32" x14ac:dyDescent="0.25">
      <c r="A16" s="122">
        <v>1</v>
      </c>
      <c r="B16" s="275" t="s">
        <v>3</v>
      </c>
      <c r="C16" s="828">
        <v>23</v>
      </c>
      <c r="D16" s="873">
        <v>3.3475000000000001</v>
      </c>
      <c r="E16" s="829">
        <v>3.87</v>
      </c>
      <c r="F16" s="830">
        <v>20</v>
      </c>
      <c r="G16" s="371">
        <v>1</v>
      </c>
      <c r="H16" s="206">
        <v>3</v>
      </c>
      <c r="I16" s="534">
        <v>3.91</v>
      </c>
      <c r="J16" s="372">
        <v>85</v>
      </c>
      <c r="K16" s="371">
        <v>6</v>
      </c>
      <c r="L16" s="206">
        <v>3.6669999999999998</v>
      </c>
      <c r="M16" s="359">
        <v>3.54</v>
      </c>
      <c r="N16" s="372">
        <v>29</v>
      </c>
      <c r="O16" s="375">
        <v>7</v>
      </c>
      <c r="P16" s="360">
        <v>3.43</v>
      </c>
      <c r="Q16" s="360">
        <v>3.5</v>
      </c>
      <c r="R16" s="373">
        <v>51</v>
      </c>
      <c r="S16" s="376">
        <v>10</v>
      </c>
      <c r="T16" s="361">
        <v>2.9</v>
      </c>
      <c r="U16" s="362">
        <v>2.86</v>
      </c>
      <c r="V16" s="373">
        <v>46</v>
      </c>
      <c r="W16" s="557"/>
      <c r="X16" s="363"/>
      <c r="Y16" s="206">
        <v>3.45</v>
      </c>
      <c r="Z16" s="382">
        <v>15</v>
      </c>
      <c r="AA16" s="118">
        <f t="shared" ref="AA16:AA27" si="1">Z16+V16+R16+N16+J16+F16</f>
        <v>246</v>
      </c>
      <c r="AC16" s="114"/>
      <c r="AD16" s="114"/>
      <c r="AF16" s="114"/>
    </row>
    <row r="17" spans="1:32" x14ac:dyDescent="0.25">
      <c r="A17" s="115">
        <v>2</v>
      </c>
      <c r="B17" s="228" t="s">
        <v>7</v>
      </c>
      <c r="C17" s="825">
        <v>16</v>
      </c>
      <c r="D17" s="872">
        <v>2.375</v>
      </c>
      <c r="E17" s="826">
        <v>3.87</v>
      </c>
      <c r="F17" s="827">
        <v>27</v>
      </c>
      <c r="G17" s="371">
        <v>2</v>
      </c>
      <c r="H17" s="206">
        <v>3.5</v>
      </c>
      <c r="I17" s="536">
        <v>3.91</v>
      </c>
      <c r="J17" s="372">
        <v>72</v>
      </c>
      <c r="K17" s="371">
        <v>5</v>
      </c>
      <c r="L17" s="206">
        <v>3.2</v>
      </c>
      <c r="M17" s="359">
        <v>3.54</v>
      </c>
      <c r="N17" s="372">
        <v>56</v>
      </c>
      <c r="O17" s="381">
        <v>3</v>
      </c>
      <c r="P17" s="360">
        <v>3</v>
      </c>
      <c r="Q17" s="360">
        <v>3.5</v>
      </c>
      <c r="R17" s="373">
        <v>64</v>
      </c>
      <c r="S17" s="376">
        <v>10</v>
      </c>
      <c r="T17" s="361">
        <v>2</v>
      </c>
      <c r="U17" s="362">
        <v>2.86</v>
      </c>
      <c r="V17" s="373">
        <v>75</v>
      </c>
      <c r="W17" s="557"/>
      <c r="X17" s="535"/>
      <c r="Y17" s="206">
        <v>3.45</v>
      </c>
      <c r="Z17" s="382">
        <v>15</v>
      </c>
      <c r="AA17" s="116">
        <f t="shared" si="1"/>
        <v>309</v>
      </c>
      <c r="AC17" s="114"/>
      <c r="AD17" s="114"/>
      <c r="AF17" s="114"/>
    </row>
    <row r="18" spans="1:32" x14ac:dyDescent="0.25">
      <c r="A18" s="115">
        <v>3</v>
      </c>
      <c r="B18" s="228" t="s">
        <v>9</v>
      </c>
      <c r="C18" s="825"/>
      <c r="D18" s="826"/>
      <c r="E18" s="826">
        <v>3.87</v>
      </c>
      <c r="F18" s="827">
        <v>28</v>
      </c>
      <c r="G18" s="371">
        <v>4</v>
      </c>
      <c r="H18" s="206">
        <v>4.5</v>
      </c>
      <c r="I18" s="536">
        <v>3.91</v>
      </c>
      <c r="J18" s="372">
        <v>7</v>
      </c>
      <c r="K18" s="371">
        <v>8</v>
      </c>
      <c r="L18" s="206">
        <v>3.625</v>
      </c>
      <c r="M18" s="359">
        <v>3.54</v>
      </c>
      <c r="N18" s="372">
        <v>34</v>
      </c>
      <c r="O18" s="375">
        <v>6</v>
      </c>
      <c r="P18" s="360">
        <v>3.5</v>
      </c>
      <c r="Q18" s="360">
        <v>3.5</v>
      </c>
      <c r="R18" s="373">
        <v>42</v>
      </c>
      <c r="S18" s="376">
        <v>8</v>
      </c>
      <c r="T18" s="361">
        <v>3.63</v>
      </c>
      <c r="U18" s="362">
        <v>2.86</v>
      </c>
      <c r="V18" s="373">
        <v>16</v>
      </c>
      <c r="W18" s="557">
        <v>1</v>
      </c>
      <c r="X18" s="535">
        <v>2</v>
      </c>
      <c r="Y18" s="206">
        <v>3.45</v>
      </c>
      <c r="Z18" s="382">
        <v>14</v>
      </c>
      <c r="AA18" s="116">
        <f t="shared" si="1"/>
        <v>141</v>
      </c>
      <c r="AC18" s="114"/>
      <c r="AD18" s="114"/>
      <c r="AF18" s="114"/>
    </row>
    <row r="19" spans="1:32" x14ac:dyDescent="0.25">
      <c r="A19" s="115">
        <v>4</v>
      </c>
      <c r="B19" s="228" t="s">
        <v>2</v>
      </c>
      <c r="C19" s="825"/>
      <c r="D19" s="826"/>
      <c r="E19" s="826">
        <v>3.87</v>
      </c>
      <c r="F19" s="827">
        <v>28</v>
      </c>
      <c r="G19" s="371">
        <v>1</v>
      </c>
      <c r="H19" s="206">
        <v>4</v>
      </c>
      <c r="I19" s="536">
        <v>3.91</v>
      </c>
      <c r="J19" s="372">
        <v>47</v>
      </c>
      <c r="K19" s="371">
        <v>8</v>
      </c>
      <c r="L19" s="206">
        <v>3.875</v>
      </c>
      <c r="M19" s="359">
        <v>3.54</v>
      </c>
      <c r="N19" s="372">
        <v>22</v>
      </c>
      <c r="O19" s="381">
        <v>15</v>
      </c>
      <c r="P19" s="360">
        <v>2.87</v>
      </c>
      <c r="Q19" s="360">
        <v>3.5</v>
      </c>
      <c r="R19" s="373">
        <v>81</v>
      </c>
      <c r="S19" s="376">
        <v>5</v>
      </c>
      <c r="T19" s="361">
        <v>3.4</v>
      </c>
      <c r="U19" s="362">
        <v>2.86</v>
      </c>
      <c r="V19" s="373">
        <v>21</v>
      </c>
      <c r="W19" s="557"/>
      <c r="X19" s="535"/>
      <c r="Y19" s="206">
        <v>3.45</v>
      </c>
      <c r="Z19" s="382">
        <v>15</v>
      </c>
      <c r="AA19" s="116">
        <f t="shared" si="1"/>
        <v>214</v>
      </c>
      <c r="AC19" s="114"/>
      <c r="AD19" s="114"/>
      <c r="AF19" s="114"/>
    </row>
    <row r="20" spans="1:32" x14ac:dyDescent="0.25">
      <c r="A20" s="115">
        <v>5</v>
      </c>
      <c r="B20" s="228" t="s">
        <v>4</v>
      </c>
      <c r="C20" s="825"/>
      <c r="D20" s="826"/>
      <c r="E20" s="826">
        <v>3.87</v>
      </c>
      <c r="F20" s="827">
        <v>28</v>
      </c>
      <c r="G20" s="371">
        <v>1</v>
      </c>
      <c r="H20" s="206">
        <v>4</v>
      </c>
      <c r="I20" s="536">
        <v>3.91</v>
      </c>
      <c r="J20" s="372">
        <v>48</v>
      </c>
      <c r="K20" s="371">
        <v>4</v>
      </c>
      <c r="L20" s="206">
        <v>3.75</v>
      </c>
      <c r="M20" s="359">
        <v>3.54</v>
      </c>
      <c r="N20" s="372">
        <v>25</v>
      </c>
      <c r="O20" s="375">
        <v>6</v>
      </c>
      <c r="P20" s="360">
        <v>3.5</v>
      </c>
      <c r="Q20" s="360">
        <v>3.5</v>
      </c>
      <c r="R20" s="373">
        <v>41</v>
      </c>
      <c r="S20" s="376">
        <v>6</v>
      </c>
      <c r="T20" s="361">
        <v>3.83</v>
      </c>
      <c r="U20" s="362">
        <v>2.86</v>
      </c>
      <c r="V20" s="373">
        <v>13</v>
      </c>
      <c r="W20" s="557">
        <v>1</v>
      </c>
      <c r="X20" s="535">
        <v>5</v>
      </c>
      <c r="Y20" s="206">
        <v>3.45</v>
      </c>
      <c r="Z20" s="382">
        <v>2</v>
      </c>
      <c r="AA20" s="116">
        <f t="shared" si="1"/>
        <v>157</v>
      </c>
      <c r="AC20" s="114"/>
      <c r="AD20" s="114"/>
      <c r="AF20" s="114"/>
    </row>
    <row r="21" spans="1:32" x14ac:dyDescent="0.25">
      <c r="A21" s="115">
        <v>6</v>
      </c>
      <c r="B21" s="228" t="s">
        <v>5</v>
      </c>
      <c r="C21" s="825"/>
      <c r="D21" s="826"/>
      <c r="E21" s="826">
        <v>3.87</v>
      </c>
      <c r="F21" s="827">
        <v>28</v>
      </c>
      <c r="G21" s="371">
        <v>2</v>
      </c>
      <c r="H21" s="206">
        <v>4</v>
      </c>
      <c r="I21" s="536">
        <v>3.91</v>
      </c>
      <c r="J21" s="372">
        <v>39</v>
      </c>
      <c r="K21" s="371">
        <v>2</v>
      </c>
      <c r="L21" s="206">
        <v>3.5</v>
      </c>
      <c r="M21" s="359">
        <v>3.54</v>
      </c>
      <c r="N21" s="372">
        <v>43</v>
      </c>
      <c r="O21" s="375">
        <v>8</v>
      </c>
      <c r="P21" s="360">
        <v>3.25</v>
      </c>
      <c r="Q21" s="360">
        <v>3.5</v>
      </c>
      <c r="R21" s="373">
        <v>57</v>
      </c>
      <c r="S21" s="376">
        <v>2</v>
      </c>
      <c r="T21" s="361">
        <v>3.5</v>
      </c>
      <c r="U21" s="362">
        <v>2.86</v>
      </c>
      <c r="V21" s="373">
        <v>18</v>
      </c>
      <c r="W21" s="557"/>
      <c r="X21" s="363"/>
      <c r="Y21" s="206">
        <v>3.45</v>
      </c>
      <c r="Z21" s="382">
        <v>15</v>
      </c>
      <c r="AA21" s="116">
        <f t="shared" si="1"/>
        <v>200</v>
      </c>
      <c r="AC21" s="114"/>
      <c r="AD21" s="114"/>
      <c r="AF21" s="114"/>
    </row>
    <row r="22" spans="1:32" x14ac:dyDescent="0.25">
      <c r="A22" s="115">
        <v>7</v>
      </c>
      <c r="B22" s="228" t="s">
        <v>118</v>
      </c>
      <c r="C22" s="825"/>
      <c r="D22" s="826"/>
      <c r="E22" s="826">
        <v>3.87</v>
      </c>
      <c r="F22" s="827">
        <v>28</v>
      </c>
      <c r="G22" s="371">
        <v>1</v>
      </c>
      <c r="H22" s="206">
        <v>5</v>
      </c>
      <c r="I22" s="536">
        <v>3.91</v>
      </c>
      <c r="J22" s="372">
        <v>2</v>
      </c>
      <c r="K22" s="371">
        <v>2</v>
      </c>
      <c r="L22" s="206">
        <v>3</v>
      </c>
      <c r="M22" s="359">
        <v>3.54</v>
      </c>
      <c r="N22" s="372">
        <v>66</v>
      </c>
      <c r="O22" s="375"/>
      <c r="P22" s="360"/>
      <c r="Q22" s="360">
        <v>3.5</v>
      </c>
      <c r="R22" s="373">
        <v>82</v>
      </c>
      <c r="S22" s="376"/>
      <c r="T22" s="361"/>
      <c r="U22" s="362">
        <v>2.86</v>
      </c>
      <c r="V22" s="373">
        <v>85</v>
      </c>
      <c r="W22" s="557"/>
      <c r="X22" s="363"/>
      <c r="Y22" s="206">
        <v>3.45</v>
      </c>
      <c r="Z22" s="382">
        <v>15</v>
      </c>
      <c r="AA22" s="116">
        <f t="shared" si="1"/>
        <v>278</v>
      </c>
      <c r="AC22" s="114"/>
      <c r="AD22" s="114"/>
      <c r="AF22" s="114"/>
    </row>
    <row r="23" spans="1:32" x14ac:dyDescent="0.25">
      <c r="A23" s="115">
        <v>8</v>
      </c>
      <c r="B23" s="108" t="s">
        <v>6</v>
      </c>
      <c r="C23" s="822"/>
      <c r="D23" s="823"/>
      <c r="E23" s="823">
        <v>3.87</v>
      </c>
      <c r="F23" s="824">
        <v>28</v>
      </c>
      <c r="G23" s="371">
        <v>5</v>
      </c>
      <c r="H23" s="206">
        <v>3.8</v>
      </c>
      <c r="I23" s="359">
        <v>3.91</v>
      </c>
      <c r="J23" s="372">
        <v>60</v>
      </c>
      <c r="K23" s="568">
        <v>2</v>
      </c>
      <c r="L23" s="537">
        <v>3</v>
      </c>
      <c r="M23" s="359">
        <v>3.54</v>
      </c>
      <c r="N23" s="372">
        <v>65</v>
      </c>
      <c r="O23" s="375">
        <v>4</v>
      </c>
      <c r="P23" s="360">
        <v>3.75</v>
      </c>
      <c r="Q23" s="360">
        <v>3.5</v>
      </c>
      <c r="R23" s="373">
        <v>28</v>
      </c>
      <c r="S23" s="376">
        <v>2</v>
      </c>
      <c r="T23" s="361">
        <v>2</v>
      </c>
      <c r="U23" s="362">
        <v>2.86</v>
      </c>
      <c r="V23" s="373">
        <v>80</v>
      </c>
      <c r="W23" s="557"/>
      <c r="X23" s="363"/>
      <c r="Y23" s="206">
        <v>3.45</v>
      </c>
      <c r="Z23" s="382">
        <v>15</v>
      </c>
      <c r="AA23" s="116">
        <f t="shared" si="1"/>
        <v>276</v>
      </c>
      <c r="AC23" s="114"/>
      <c r="AD23" s="114"/>
      <c r="AF23" s="114"/>
    </row>
    <row r="24" spans="1:32" x14ac:dyDescent="0.25">
      <c r="A24" s="115">
        <v>9</v>
      </c>
      <c r="B24" s="228" t="s">
        <v>60</v>
      </c>
      <c r="C24" s="825"/>
      <c r="D24" s="826"/>
      <c r="E24" s="826">
        <v>3.87</v>
      </c>
      <c r="F24" s="827">
        <v>28</v>
      </c>
      <c r="G24" s="371">
        <v>6</v>
      </c>
      <c r="H24" s="206">
        <v>3.33</v>
      </c>
      <c r="I24" s="536">
        <v>3.91</v>
      </c>
      <c r="J24" s="372">
        <v>75</v>
      </c>
      <c r="K24" s="371"/>
      <c r="L24" s="206"/>
      <c r="M24" s="359">
        <v>3.54</v>
      </c>
      <c r="N24" s="372">
        <v>85</v>
      </c>
      <c r="O24" s="375">
        <v>5</v>
      </c>
      <c r="P24" s="360">
        <v>3.2</v>
      </c>
      <c r="Q24" s="360">
        <v>3.5</v>
      </c>
      <c r="R24" s="373">
        <v>60</v>
      </c>
      <c r="S24" s="376">
        <v>7</v>
      </c>
      <c r="T24" s="361">
        <v>2.57</v>
      </c>
      <c r="U24" s="362">
        <v>2.86</v>
      </c>
      <c r="V24" s="373">
        <v>60</v>
      </c>
      <c r="W24" s="557"/>
      <c r="X24" s="363"/>
      <c r="Y24" s="206">
        <v>3.45</v>
      </c>
      <c r="Z24" s="382">
        <v>15</v>
      </c>
      <c r="AA24" s="116">
        <f t="shared" si="1"/>
        <v>323</v>
      </c>
      <c r="AC24" s="114"/>
      <c r="AD24" s="114"/>
      <c r="AF24" s="114"/>
    </row>
    <row r="25" spans="1:32" x14ac:dyDescent="0.25">
      <c r="A25" s="115">
        <v>10</v>
      </c>
      <c r="B25" s="250" t="s">
        <v>93</v>
      </c>
      <c r="C25" s="831"/>
      <c r="D25" s="534"/>
      <c r="E25" s="534">
        <v>3.87</v>
      </c>
      <c r="F25" s="832">
        <v>28</v>
      </c>
      <c r="G25" s="371">
        <v>2</v>
      </c>
      <c r="H25" s="206">
        <v>3</v>
      </c>
      <c r="I25" s="534">
        <v>3.91</v>
      </c>
      <c r="J25" s="372">
        <v>82</v>
      </c>
      <c r="K25" s="371">
        <v>1</v>
      </c>
      <c r="L25" s="206">
        <v>3</v>
      </c>
      <c r="M25" s="359">
        <v>3.54</v>
      </c>
      <c r="N25" s="372">
        <v>72</v>
      </c>
      <c r="O25" s="375"/>
      <c r="P25" s="360"/>
      <c r="Q25" s="360">
        <v>3.5</v>
      </c>
      <c r="R25" s="373">
        <v>82</v>
      </c>
      <c r="S25" s="376">
        <v>3</v>
      </c>
      <c r="T25" s="361">
        <v>4</v>
      </c>
      <c r="U25" s="362">
        <v>2.86</v>
      </c>
      <c r="V25" s="373">
        <v>4</v>
      </c>
      <c r="W25" s="557"/>
      <c r="X25" s="363"/>
      <c r="Y25" s="206">
        <v>3.45</v>
      </c>
      <c r="Z25" s="382">
        <v>15</v>
      </c>
      <c r="AA25" s="116">
        <f t="shared" si="1"/>
        <v>283</v>
      </c>
      <c r="AC25" s="114"/>
      <c r="AD25" s="114"/>
      <c r="AF25" s="114"/>
    </row>
    <row r="26" spans="1:32" x14ac:dyDescent="0.25">
      <c r="A26" s="364">
        <v>11</v>
      </c>
      <c r="B26" s="108" t="s">
        <v>61</v>
      </c>
      <c r="C26" s="822"/>
      <c r="D26" s="823"/>
      <c r="E26" s="823">
        <v>3.87</v>
      </c>
      <c r="F26" s="824">
        <v>28</v>
      </c>
      <c r="G26" s="568"/>
      <c r="H26" s="359"/>
      <c r="I26" s="359">
        <v>3.91</v>
      </c>
      <c r="J26" s="372">
        <v>89</v>
      </c>
      <c r="K26" s="568"/>
      <c r="L26" s="359"/>
      <c r="M26" s="359">
        <v>3.54</v>
      </c>
      <c r="N26" s="372">
        <v>85</v>
      </c>
      <c r="O26" s="375"/>
      <c r="P26" s="360"/>
      <c r="Q26" s="360">
        <v>3.5</v>
      </c>
      <c r="R26" s="373">
        <v>82</v>
      </c>
      <c r="S26" s="376">
        <v>4</v>
      </c>
      <c r="T26" s="361">
        <v>2</v>
      </c>
      <c r="U26" s="362">
        <v>2.86</v>
      </c>
      <c r="V26" s="373">
        <v>77</v>
      </c>
      <c r="W26" s="557"/>
      <c r="X26" s="363"/>
      <c r="Y26" s="206">
        <v>3.45</v>
      </c>
      <c r="Z26" s="382">
        <v>15</v>
      </c>
      <c r="AA26" s="345">
        <f t="shared" si="1"/>
        <v>376</v>
      </c>
      <c r="AC26" s="114"/>
      <c r="AD26" s="114"/>
      <c r="AF26" s="114"/>
    </row>
    <row r="27" spans="1:32" ht="15.75" thickBot="1" x14ac:dyDescent="0.3">
      <c r="A27" s="364">
        <v>12</v>
      </c>
      <c r="B27" s="54" t="s">
        <v>8</v>
      </c>
      <c r="C27" s="822"/>
      <c r="D27" s="823"/>
      <c r="E27" s="823">
        <v>3.87</v>
      </c>
      <c r="F27" s="824">
        <v>28</v>
      </c>
      <c r="G27" s="568"/>
      <c r="H27" s="359"/>
      <c r="I27" s="359">
        <v>3.91</v>
      </c>
      <c r="J27" s="372">
        <v>89</v>
      </c>
      <c r="K27" s="568"/>
      <c r="L27" s="359"/>
      <c r="M27" s="359">
        <v>3.54</v>
      </c>
      <c r="N27" s="372">
        <v>85</v>
      </c>
      <c r="O27" s="375"/>
      <c r="P27" s="360"/>
      <c r="Q27" s="360">
        <v>3.5</v>
      </c>
      <c r="R27" s="373">
        <v>82</v>
      </c>
      <c r="S27" s="376">
        <v>1</v>
      </c>
      <c r="T27" s="361">
        <v>3</v>
      </c>
      <c r="U27" s="362">
        <v>2.86</v>
      </c>
      <c r="V27" s="373">
        <v>43</v>
      </c>
      <c r="W27" s="557"/>
      <c r="X27" s="363"/>
      <c r="Y27" s="206">
        <v>3.45</v>
      </c>
      <c r="Z27" s="382">
        <v>15</v>
      </c>
      <c r="AA27" s="345">
        <f t="shared" si="1"/>
        <v>342</v>
      </c>
      <c r="AC27" s="114"/>
      <c r="AD27" s="114"/>
      <c r="AF27" s="114"/>
    </row>
    <row r="28" spans="1:32" ht="15.75" thickBot="1" x14ac:dyDescent="0.3">
      <c r="A28" s="320"/>
      <c r="B28" s="321" t="s">
        <v>125</v>
      </c>
      <c r="C28" s="322">
        <f>SUM(C29:C46)</f>
        <v>67</v>
      </c>
      <c r="D28" s="351">
        <f>AVERAGE(D29:D46)</f>
        <v>3.6</v>
      </c>
      <c r="E28" s="159">
        <v>3.87</v>
      </c>
      <c r="F28" s="323"/>
      <c r="G28" s="322">
        <f>SUM(G29:G46)</f>
        <v>51</v>
      </c>
      <c r="H28" s="351">
        <f>AVERAGE(H29:H46)</f>
        <v>3.918333333333333</v>
      </c>
      <c r="I28" s="527">
        <v>3.91</v>
      </c>
      <c r="J28" s="323"/>
      <c r="K28" s="322">
        <f>SUM(K29:K46)</f>
        <v>33</v>
      </c>
      <c r="L28" s="351">
        <f>AVERAGE(L29:L46)</f>
        <v>3.5714999999999995</v>
      </c>
      <c r="M28" s="159">
        <v>3.54</v>
      </c>
      <c r="N28" s="323"/>
      <c r="O28" s="329">
        <f>SUM(O29:O46)</f>
        <v>29</v>
      </c>
      <c r="P28" s="330">
        <f>AVERAGE(P29:P46)</f>
        <v>3.6429999999999998</v>
      </c>
      <c r="Q28" s="331">
        <v>3.5</v>
      </c>
      <c r="R28" s="332"/>
      <c r="S28" s="378">
        <f>SUM(S29:S46)</f>
        <v>49</v>
      </c>
      <c r="T28" s="333">
        <f>AVERAGE(T29:T46)</f>
        <v>2.9292307692307693</v>
      </c>
      <c r="U28" s="334">
        <v>2.86</v>
      </c>
      <c r="V28" s="342"/>
      <c r="W28" s="339">
        <f>SUM(W29:W46)</f>
        <v>3</v>
      </c>
      <c r="X28" s="336">
        <f>AVERAGE(X29:X46)</f>
        <v>3.33</v>
      </c>
      <c r="Y28" s="358">
        <v>3.45</v>
      </c>
      <c r="Z28" s="337"/>
      <c r="AA28" s="338"/>
      <c r="AC28" s="114"/>
      <c r="AD28" s="114"/>
      <c r="AF28" s="114"/>
    </row>
    <row r="29" spans="1:32" x14ac:dyDescent="0.25">
      <c r="A29" s="112">
        <v>1</v>
      </c>
      <c r="B29" s="61" t="s">
        <v>11</v>
      </c>
      <c r="C29" s="833">
        <v>67</v>
      </c>
      <c r="D29" s="874">
        <v>3.6</v>
      </c>
      <c r="E29" s="834">
        <v>3.87</v>
      </c>
      <c r="F29" s="835">
        <v>12</v>
      </c>
      <c r="G29" s="371">
        <v>1</v>
      </c>
      <c r="H29" s="206">
        <v>4</v>
      </c>
      <c r="I29" s="538">
        <v>3.91</v>
      </c>
      <c r="J29" s="372">
        <v>49</v>
      </c>
      <c r="K29" s="569">
        <v>2</v>
      </c>
      <c r="L29" s="539">
        <v>4</v>
      </c>
      <c r="M29" s="538">
        <v>3.54</v>
      </c>
      <c r="N29" s="373">
        <v>11</v>
      </c>
      <c r="O29" s="381"/>
      <c r="P29" s="360"/>
      <c r="Q29" s="360">
        <v>3.5</v>
      </c>
      <c r="R29" s="373">
        <v>82</v>
      </c>
      <c r="S29" s="560">
        <v>3</v>
      </c>
      <c r="T29" s="361">
        <v>3.33</v>
      </c>
      <c r="U29" s="362">
        <v>2.86</v>
      </c>
      <c r="V29" s="373">
        <v>24</v>
      </c>
      <c r="W29" s="371"/>
      <c r="X29" s="363"/>
      <c r="Y29" s="206">
        <v>3.45</v>
      </c>
      <c r="Z29" s="382">
        <v>15</v>
      </c>
      <c r="AA29" s="113">
        <f t="shared" ref="AA29:AA94" si="2">Z29+V29+R29+N29+J29+F29</f>
        <v>193</v>
      </c>
      <c r="AC29" s="114"/>
      <c r="AD29" s="114"/>
      <c r="AF29" s="114"/>
    </row>
    <row r="30" spans="1:32" x14ac:dyDescent="0.25">
      <c r="A30" s="115">
        <v>2</v>
      </c>
      <c r="B30" s="61" t="s">
        <v>133</v>
      </c>
      <c r="C30" s="833"/>
      <c r="D30" s="834"/>
      <c r="E30" s="834">
        <v>3.87</v>
      </c>
      <c r="F30" s="835">
        <v>28</v>
      </c>
      <c r="G30" s="371">
        <v>1</v>
      </c>
      <c r="H30" s="206">
        <v>5</v>
      </c>
      <c r="I30" s="538">
        <v>3.91</v>
      </c>
      <c r="J30" s="372">
        <v>3</v>
      </c>
      <c r="K30" s="569">
        <v>1</v>
      </c>
      <c r="L30" s="539">
        <v>4</v>
      </c>
      <c r="M30" s="538">
        <v>3.54</v>
      </c>
      <c r="N30" s="373">
        <v>17</v>
      </c>
      <c r="O30" s="381">
        <v>1</v>
      </c>
      <c r="P30" s="360">
        <v>3</v>
      </c>
      <c r="Q30" s="360">
        <v>3.5</v>
      </c>
      <c r="R30" s="373">
        <v>71</v>
      </c>
      <c r="S30" s="560"/>
      <c r="T30" s="361"/>
      <c r="U30" s="362">
        <v>2.86</v>
      </c>
      <c r="V30" s="373">
        <v>85</v>
      </c>
      <c r="W30" s="371"/>
      <c r="X30" s="363"/>
      <c r="Y30" s="206">
        <v>3.45</v>
      </c>
      <c r="Z30" s="382">
        <v>15</v>
      </c>
      <c r="AA30" s="116">
        <f t="shared" si="2"/>
        <v>219</v>
      </c>
      <c r="AC30" s="114"/>
      <c r="AD30" s="114"/>
      <c r="AF30" s="114"/>
    </row>
    <row r="31" spans="1:32" x14ac:dyDescent="0.25">
      <c r="A31" s="115">
        <v>3</v>
      </c>
      <c r="B31" s="61" t="s">
        <v>75</v>
      </c>
      <c r="C31" s="833"/>
      <c r="D31" s="834"/>
      <c r="E31" s="834">
        <v>3.87</v>
      </c>
      <c r="F31" s="835">
        <v>28</v>
      </c>
      <c r="G31" s="575">
        <v>8</v>
      </c>
      <c r="H31" s="206">
        <v>3.88</v>
      </c>
      <c r="I31" s="538">
        <v>3.91</v>
      </c>
      <c r="J31" s="372">
        <v>56</v>
      </c>
      <c r="K31" s="569">
        <v>3</v>
      </c>
      <c r="L31" s="539">
        <v>4</v>
      </c>
      <c r="M31" s="538">
        <v>3.54</v>
      </c>
      <c r="N31" s="372">
        <v>10</v>
      </c>
      <c r="O31" s="381">
        <v>3</v>
      </c>
      <c r="P31" s="360">
        <v>3.33</v>
      </c>
      <c r="Q31" s="360">
        <v>3.5</v>
      </c>
      <c r="R31" s="373">
        <v>56</v>
      </c>
      <c r="S31" s="560">
        <v>2</v>
      </c>
      <c r="T31" s="361">
        <v>3.5</v>
      </c>
      <c r="U31" s="362">
        <v>2.86</v>
      </c>
      <c r="V31" s="373">
        <v>19</v>
      </c>
      <c r="W31" s="371"/>
      <c r="X31" s="363"/>
      <c r="Y31" s="206">
        <v>3.45</v>
      </c>
      <c r="Z31" s="382">
        <v>15</v>
      </c>
      <c r="AA31" s="116">
        <f t="shared" si="2"/>
        <v>184</v>
      </c>
      <c r="AC31" s="114"/>
      <c r="AD31" s="114"/>
      <c r="AF31" s="114"/>
    </row>
    <row r="32" spans="1:32" x14ac:dyDescent="0.25">
      <c r="A32" s="115">
        <v>4</v>
      </c>
      <c r="B32" s="61" t="s">
        <v>77</v>
      </c>
      <c r="C32" s="833"/>
      <c r="D32" s="834"/>
      <c r="E32" s="834">
        <v>3.87</v>
      </c>
      <c r="F32" s="835">
        <v>28</v>
      </c>
      <c r="G32" s="371">
        <v>9</v>
      </c>
      <c r="H32" s="206">
        <v>3.78</v>
      </c>
      <c r="I32" s="538">
        <v>3.91</v>
      </c>
      <c r="J32" s="372">
        <v>62</v>
      </c>
      <c r="K32" s="569">
        <v>3</v>
      </c>
      <c r="L32" s="539">
        <v>3.3330000000000002</v>
      </c>
      <c r="M32" s="538">
        <v>3.54</v>
      </c>
      <c r="N32" s="372">
        <v>51</v>
      </c>
      <c r="O32" s="381">
        <v>1</v>
      </c>
      <c r="P32" s="360">
        <v>5</v>
      </c>
      <c r="Q32" s="360">
        <v>3.5</v>
      </c>
      <c r="R32" s="373">
        <v>2</v>
      </c>
      <c r="S32" s="560">
        <v>8</v>
      </c>
      <c r="T32" s="361">
        <v>2.88</v>
      </c>
      <c r="U32" s="362">
        <v>2.86</v>
      </c>
      <c r="V32" s="373">
        <v>47</v>
      </c>
      <c r="W32" s="371"/>
      <c r="X32" s="363"/>
      <c r="Y32" s="206">
        <v>3.45</v>
      </c>
      <c r="Z32" s="382">
        <v>15</v>
      </c>
      <c r="AA32" s="116">
        <f t="shared" si="2"/>
        <v>205</v>
      </c>
      <c r="AC32" s="114"/>
      <c r="AD32" s="114"/>
      <c r="AF32" s="114"/>
    </row>
    <row r="33" spans="1:32" x14ac:dyDescent="0.25">
      <c r="A33" s="115">
        <v>5</v>
      </c>
      <c r="B33" s="61" t="s">
        <v>119</v>
      </c>
      <c r="C33" s="833"/>
      <c r="D33" s="834"/>
      <c r="E33" s="834">
        <v>3.87</v>
      </c>
      <c r="F33" s="835">
        <v>28</v>
      </c>
      <c r="G33" s="371">
        <v>2</v>
      </c>
      <c r="H33" s="206">
        <v>4</v>
      </c>
      <c r="I33" s="538">
        <v>3.91</v>
      </c>
      <c r="J33" s="372">
        <v>41</v>
      </c>
      <c r="K33" s="569">
        <v>1</v>
      </c>
      <c r="L33" s="539">
        <v>3</v>
      </c>
      <c r="M33" s="538">
        <v>3.54</v>
      </c>
      <c r="N33" s="372">
        <v>74</v>
      </c>
      <c r="O33" s="381"/>
      <c r="P33" s="360"/>
      <c r="Q33" s="360">
        <v>3.5</v>
      </c>
      <c r="R33" s="373">
        <v>82</v>
      </c>
      <c r="S33" s="560"/>
      <c r="T33" s="361"/>
      <c r="U33" s="362">
        <v>2.86</v>
      </c>
      <c r="V33" s="373">
        <v>85</v>
      </c>
      <c r="W33" s="371"/>
      <c r="X33" s="363"/>
      <c r="Y33" s="206">
        <v>3.45</v>
      </c>
      <c r="Z33" s="382">
        <v>15</v>
      </c>
      <c r="AA33" s="116">
        <f t="shared" si="2"/>
        <v>325</v>
      </c>
      <c r="AC33" s="114"/>
      <c r="AD33" s="114"/>
      <c r="AF33" s="114"/>
    </row>
    <row r="34" spans="1:32" x14ac:dyDescent="0.25">
      <c r="A34" s="115">
        <v>6</v>
      </c>
      <c r="B34" s="61" t="s">
        <v>74</v>
      </c>
      <c r="C34" s="833"/>
      <c r="D34" s="834"/>
      <c r="E34" s="834">
        <v>3.87</v>
      </c>
      <c r="F34" s="835">
        <v>28</v>
      </c>
      <c r="G34" s="371">
        <v>4</v>
      </c>
      <c r="H34" s="206">
        <v>3.75</v>
      </c>
      <c r="I34" s="538">
        <v>3.91</v>
      </c>
      <c r="J34" s="372">
        <v>63</v>
      </c>
      <c r="K34" s="569">
        <v>7</v>
      </c>
      <c r="L34" s="539">
        <v>3.8570000000000002</v>
      </c>
      <c r="M34" s="538">
        <v>3.54</v>
      </c>
      <c r="N34" s="372">
        <v>23</v>
      </c>
      <c r="O34" s="381">
        <v>2</v>
      </c>
      <c r="P34" s="360">
        <v>4.5</v>
      </c>
      <c r="Q34" s="360">
        <v>3.5</v>
      </c>
      <c r="R34" s="373">
        <v>4</v>
      </c>
      <c r="S34" s="560">
        <v>5</v>
      </c>
      <c r="T34" s="361">
        <v>3</v>
      </c>
      <c r="U34" s="362">
        <v>2.86</v>
      </c>
      <c r="V34" s="373">
        <v>38</v>
      </c>
      <c r="W34" s="371">
        <v>3</v>
      </c>
      <c r="X34" s="535">
        <v>3.33</v>
      </c>
      <c r="Y34" s="206">
        <v>3.45</v>
      </c>
      <c r="Z34" s="382">
        <v>7</v>
      </c>
      <c r="AA34" s="116">
        <f t="shared" si="2"/>
        <v>163</v>
      </c>
      <c r="AC34" s="114"/>
      <c r="AD34" s="114"/>
      <c r="AF34" s="114"/>
    </row>
    <row r="35" spans="1:32" x14ac:dyDescent="0.25">
      <c r="A35" s="115">
        <v>7</v>
      </c>
      <c r="B35" s="61" t="s">
        <v>73</v>
      </c>
      <c r="C35" s="833"/>
      <c r="D35" s="834"/>
      <c r="E35" s="834">
        <v>3.87</v>
      </c>
      <c r="F35" s="835">
        <v>28</v>
      </c>
      <c r="G35" s="371"/>
      <c r="H35" s="206"/>
      <c r="I35" s="538">
        <v>3.91</v>
      </c>
      <c r="J35" s="372">
        <v>89</v>
      </c>
      <c r="K35" s="569">
        <v>5</v>
      </c>
      <c r="L35" s="539">
        <v>3.4</v>
      </c>
      <c r="M35" s="538">
        <v>3.54</v>
      </c>
      <c r="N35" s="373">
        <v>47</v>
      </c>
      <c r="O35" s="381"/>
      <c r="P35" s="360"/>
      <c r="Q35" s="360">
        <v>3.5</v>
      </c>
      <c r="R35" s="373">
        <v>82</v>
      </c>
      <c r="S35" s="560">
        <v>2</v>
      </c>
      <c r="T35" s="361">
        <v>4</v>
      </c>
      <c r="U35" s="362">
        <v>2.86</v>
      </c>
      <c r="V35" s="373">
        <v>6</v>
      </c>
      <c r="W35" s="371"/>
      <c r="X35" s="363"/>
      <c r="Y35" s="206">
        <v>3.45</v>
      </c>
      <c r="Z35" s="382">
        <v>15</v>
      </c>
      <c r="AA35" s="116">
        <f t="shared" si="2"/>
        <v>267</v>
      </c>
      <c r="AC35" s="114"/>
      <c r="AD35" s="114"/>
      <c r="AF35" s="114"/>
    </row>
    <row r="36" spans="1:32" x14ac:dyDescent="0.25">
      <c r="A36" s="115">
        <v>8</v>
      </c>
      <c r="B36" s="61" t="s">
        <v>10</v>
      </c>
      <c r="C36" s="833"/>
      <c r="D36" s="834"/>
      <c r="E36" s="834">
        <v>3.87</v>
      </c>
      <c r="F36" s="835">
        <v>28</v>
      </c>
      <c r="G36" s="371"/>
      <c r="H36" s="206"/>
      <c r="I36" s="538">
        <v>3.91</v>
      </c>
      <c r="J36" s="372">
        <v>89</v>
      </c>
      <c r="K36" s="569"/>
      <c r="L36" s="538"/>
      <c r="M36" s="538">
        <v>3.54</v>
      </c>
      <c r="N36" s="372">
        <v>85</v>
      </c>
      <c r="O36" s="381">
        <v>1</v>
      </c>
      <c r="P36" s="360">
        <v>3</v>
      </c>
      <c r="Q36" s="360">
        <v>3.5</v>
      </c>
      <c r="R36" s="373">
        <v>72</v>
      </c>
      <c r="S36" s="560"/>
      <c r="T36" s="361"/>
      <c r="U36" s="362">
        <v>2.86</v>
      </c>
      <c r="V36" s="373">
        <v>85</v>
      </c>
      <c r="W36" s="371"/>
      <c r="X36" s="363"/>
      <c r="Y36" s="206">
        <v>3.45</v>
      </c>
      <c r="Z36" s="382">
        <v>15</v>
      </c>
      <c r="AA36" s="116">
        <f t="shared" si="2"/>
        <v>374</v>
      </c>
      <c r="AC36" s="114"/>
      <c r="AD36" s="114"/>
      <c r="AF36" s="114"/>
    </row>
    <row r="37" spans="1:32" x14ac:dyDescent="0.25">
      <c r="A37" s="115">
        <v>9</v>
      </c>
      <c r="B37" s="61" t="s">
        <v>62</v>
      </c>
      <c r="C37" s="833"/>
      <c r="D37" s="834"/>
      <c r="E37" s="834">
        <v>3.87</v>
      </c>
      <c r="F37" s="835">
        <v>28</v>
      </c>
      <c r="G37" s="371"/>
      <c r="H37" s="206"/>
      <c r="I37" s="538">
        <v>3.91</v>
      </c>
      <c r="J37" s="372">
        <v>89</v>
      </c>
      <c r="K37" s="569"/>
      <c r="L37" s="539"/>
      <c r="M37" s="538">
        <v>3.54</v>
      </c>
      <c r="N37" s="373">
        <v>85</v>
      </c>
      <c r="O37" s="381">
        <v>2</v>
      </c>
      <c r="P37" s="360">
        <v>3.5</v>
      </c>
      <c r="Q37" s="360">
        <v>3.5</v>
      </c>
      <c r="R37" s="373">
        <v>46</v>
      </c>
      <c r="S37" s="560">
        <v>6</v>
      </c>
      <c r="T37" s="361">
        <v>3</v>
      </c>
      <c r="U37" s="362">
        <v>2.86</v>
      </c>
      <c r="V37" s="373">
        <v>36</v>
      </c>
      <c r="W37" s="371"/>
      <c r="X37" s="363"/>
      <c r="Y37" s="206">
        <v>3.45</v>
      </c>
      <c r="Z37" s="382">
        <v>15</v>
      </c>
      <c r="AA37" s="116">
        <f t="shared" si="2"/>
        <v>299</v>
      </c>
      <c r="AC37" s="114"/>
      <c r="AD37" s="114"/>
      <c r="AF37" s="114"/>
    </row>
    <row r="38" spans="1:32" ht="15" customHeight="1" x14ac:dyDescent="0.25">
      <c r="A38" s="115">
        <v>10</v>
      </c>
      <c r="B38" s="61" t="s">
        <v>12</v>
      </c>
      <c r="C38" s="833"/>
      <c r="D38" s="834"/>
      <c r="E38" s="834">
        <v>3.87</v>
      </c>
      <c r="F38" s="835">
        <v>28</v>
      </c>
      <c r="G38" s="371"/>
      <c r="H38" s="206"/>
      <c r="I38" s="538">
        <v>3.91</v>
      </c>
      <c r="J38" s="372">
        <v>89</v>
      </c>
      <c r="K38" s="569"/>
      <c r="L38" s="539"/>
      <c r="M38" s="538">
        <v>3.54</v>
      </c>
      <c r="N38" s="373">
        <v>85</v>
      </c>
      <c r="O38" s="381"/>
      <c r="P38" s="360"/>
      <c r="Q38" s="360">
        <v>3.5</v>
      </c>
      <c r="R38" s="373">
        <v>82</v>
      </c>
      <c r="S38" s="560">
        <v>10</v>
      </c>
      <c r="T38" s="361">
        <v>2.2000000000000002</v>
      </c>
      <c r="U38" s="362">
        <v>2.86</v>
      </c>
      <c r="V38" s="373">
        <v>73</v>
      </c>
      <c r="W38" s="371"/>
      <c r="X38" s="535"/>
      <c r="Y38" s="206">
        <v>3.45</v>
      </c>
      <c r="Z38" s="382">
        <v>15</v>
      </c>
      <c r="AA38" s="116">
        <f t="shared" si="2"/>
        <v>372</v>
      </c>
      <c r="AC38" s="114"/>
      <c r="AD38" s="114"/>
      <c r="AF38" s="114"/>
    </row>
    <row r="39" spans="1:32" x14ac:dyDescent="0.25">
      <c r="A39" s="115">
        <v>11</v>
      </c>
      <c r="B39" s="61" t="s">
        <v>63</v>
      </c>
      <c r="C39" s="833"/>
      <c r="D39" s="834"/>
      <c r="E39" s="834">
        <v>3.87</v>
      </c>
      <c r="F39" s="835">
        <v>28</v>
      </c>
      <c r="G39" s="371"/>
      <c r="H39" s="206"/>
      <c r="I39" s="538">
        <v>3.91</v>
      </c>
      <c r="J39" s="372">
        <v>89</v>
      </c>
      <c r="K39" s="569"/>
      <c r="L39" s="538"/>
      <c r="M39" s="538">
        <v>3.54</v>
      </c>
      <c r="N39" s="372">
        <v>85</v>
      </c>
      <c r="O39" s="381"/>
      <c r="P39" s="360"/>
      <c r="Q39" s="360">
        <v>3.5</v>
      </c>
      <c r="R39" s="373">
        <v>82</v>
      </c>
      <c r="S39" s="560">
        <v>5</v>
      </c>
      <c r="T39" s="361">
        <v>2</v>
      </c>
      <c r="U39" s="362">
        <v>2.86</v>
      </c>
      <c r="V39" s="373">
        <v>76</v>
      </c>
      <c r="W39" s="371"/>
      <c r="X39" s="363"/>
      <c r="Y39" s="206">
        <v>3.45</v>
      </c>
      <c r="Z39" s="382">
        <v>15</v>
      </c>
      <c r="AA39" s="116">
        <f t="shared" si="2"/>
        <v>375</v>
      </c>
      <c r="AC39" s="114"/>
      <c r="AD39" s="114"/>
      <c r="AF39" s="114"/>
    </row>
    <row r="40" spans="1:32" x14ac:dyDescent="0.25">
      <c r="A40" s="115">
        <v>12</v>
      </c>
      <c r="B40" s="276" t="s">
        <v>13</v>
      </c>
      <c r="C40" s="836"/>
      <c r="D40" s="769"/>
      <c r="E40" s="769">
        <v>3.87</v>
      </c>
      <c r="F40" s="837">
        <v>28</v>
      </c>
      <c r="G40" s="371">
        <v>2</v>
      </c>
      <c r="H40" s="206">
        <v>3.5</v>
      </c>
      <c r="I40" s="540">
        <v>3.91</v>
      </c>
      <c r="J40" s="372">
        <v>73</v>
      </c>
      <c r="K40" s="371"/>
      <c r="L40" s="206"/>
      <c r="M40" s="538">
        <v>3.54</v>
      </c>
      <c r="N40" s="372">
        <v>85</v>
      </c>
      <c r="O40" s="381">
        <v>3</v>
      </c>
      <c r="P40" s="360">
        <v>3.67</v>
      </c>
      <c r="Q40" s="360">
        <v>3.5</v>
      </c>
      <c r="R40" s="373">
        <v>32</v>
      </c>
      <c r="S40" s="560">
        <v>1</v>
      </c>
      <c r="T40" s="361">
        <v>4</v>
      </c>
      <c r="U40" s="362">
        <v>2.86</v>
      </c>
      <c r="V40" s="373">
        <v>9</v>
      </c>
      <c r="W40" s="371"/>
      <c r="X40" s="363"/>
      <c r="Y40" s="206">
        <v>3.45</v>
      </c>
      <c r="Z40" s="382">
        <v>15</v>
      </c>
      <c r="AA40" s="116">
        <f t="shared" si="2"/>
        <v>242</v>
      </c>
      <c r="AC40" s="114"/>
      <c r="AD40" s="114"/>
      <c r="AF40" s="114"/>
    </row>
    <row r="41" spans="1:32" x14ac:dyDescent="0.25">
      <c r="A41" s="115">
        <v>13</v>
      </c>
      <c r="B41" s="61" t="s">
        <v>14</v>
      </c>
      <c r="C41" s="833"/>
      <c r="D41" s="834"/>
      <c r="E41" s="834">
        <v>3.87</v>
      </c>
      <c r="F41" s="835">
        <v>28</v>
      </c>
      <c r="G41" s="569">
        <v>7</v>
      </c>
      <c r="H41" s="538">
        <v>3.86</v>
      </c>
      <c r="I41" s="538">
        <v>3.91</v>
      </c>
      <c r="J41" s="372">
        <v>57</v>
      </c>
      <c r="K41" s="569"/>
      <c r="L41" s="539"/>
      <c r="M41" s="538">
        <v>3.54</v>
      </c>
      <c r="N41" s="373">
        <v>85</v>
      </c>
      <c r="O41" s="381">
        <v>1</v>
      </c>
      <c r="P41" s="360">
        <v>4</v>
      </c>
      <c r="Q41" s="360">
        <v>3.5</v>
      </c>
      <c r="R41" s="373">
        <v>13</v>
      </c>
      <c r="S41" s="560"/>
      <c r="T41" s="361"/>
      <c r="U41" s="362">
        <v>2.86</v>
      </c>
      <c r="V41" s="373">
        <v>85</v>
      </c>
      <c r="W41" s="371"/>
      <c r="X41" s="363"/>
      <c r="Y41" s="206">
        <v>3.45</v>
      </c>
      <c r="Z41" s="382">
        <v>15</v>
      </c>
      <c r="AA41" s="116">
        <f t="shared" si="2"/>
        <v>283</v>
      </c>
      <c r="AC41" s="114"/>
      <c r="AD41" s="114"/>
      <c r="AF41" s="114"/>
    </row>
    <row r="42" spans="1:32" x14ac:dyDescent="0.25">
      <c r="A42" s="115">
        <v>14</v>
      </c>
      <c r="B42" s="61" t="s">
        <v>134</v>
      </c>
      <c r="C42" s="833"/>
      <c r="D42" s="834"/>
      <c r="E42" s="834">
        <v>3.87</v>
      </c>
      <c r="F42" s="835">
        <v>28</v>
      </c>
      <c r="G42" s="569"/>
      <c r="H42" s="538"/>
      <c r="I42" s="538">
        <v>3.91</v>
      </c>
      <c r="J42" s="372">
        <v>89</v>
      </c>
      <c r="K42" s="569">
        <v>1</v>
      </c>
      <c r="L42" s="539">
        <v>3</v>
      </c>
      <c r="M42" s="538">
        <v>3.54</v>
      </c>
      <c r="N42" s="372">
        <v>73</v>
      </c>
      <c r="O42" s="381"/>
      <c r="P42" s="360"/>
      <c r="Q42" s="360">
        <v>3.5</v>
      </c>
      <c r="R42" s="373">
        <v>82</v>
      </c>
      <c r="S42" s="560"/>
      <c r="T42" s="361"/>
      <c r="U42" s="362">
        <v>2.86</v>
      </c>
      <c r="V42" s="373">
        <v>85</v>
      </c>
      <c r="W42" s="371"/>
      <c r="X42" s="363"/>
      <c r="Y42" s="206">
        <v>3.45</v>
      </c>
      <c r="Z42" s="382">
        <v>15</v>
      </c>
      <c r="AA42" s="116">
        <f t="shared" si="2"/>
        <v>372</v>
      </c>
      <c r="AC42" s="114"/>
      <c r="AD42" s="114"/>
      <c r="AF42" s="114"/>
    </row>
    <row r="43" spans="1:32" x14ac:dyDescent="0.25">
      <c r="A43" s="115">
        <v>15</v>
      </c>
      <c r="B43" s="106" t="s">
        <v>76</v>
      </c>
      <c r="C43" s="838"/>
      <c r="D43" s="839"/>
      <c r="E43" s="839">
        <v>3.87</v>
      </c>
      <c r="F43" s="840">
        <v>28</v>
      </c>
      <c r="G43" s="570">
        <v>2</v>
      </c>
      <c r="H43" s="875">
        <v>4</v>
      </c>
      <c r="I43" s="546">
        <v>3.91</v>
      </c>
      <c r="J43" s="372">
        <v>40</v>
      </c>
      <c r="K43" s="570">
        <v>2</v>
      </c>
      <c r="L43" s="875">
        <v>4</v>
      </c>
      <c r="M43" s="546">
        <v>3.54</v>
      </c>
      <c r="N43" s="372">
        <v>12</v>
      </c>
      <c r="O43" s="381"/>
      <c r="P43" s="360"/>
      <c r="Q43" s="360">
        <v>3.5</v>
      </c>
      <c r="R43" s="373">
        <v>82</v>
      </c>
      <c r="S43" s="560">
        <v>1</v>
      </c>
      <c r="T43" s="361">
        <v>2</v>
      </c>
      <c r="U43" s="362">
        <v>2.86</v>
      </c>
      <c r="V43" s="373">
        <v>83</v>
      </c>
      <c r="W43" s="371"/>
      <c r="X43" s="363"/>
      <c r="Y43" s="206">
        <v>3.45</v>
      </c>
      <c r="Z43" s="382">
        <v>15</v>
      </c>
      <c r="AA43" s="116">
        <f t="shared" si="2"/>
        <v>260</v>
      </c>
      <c r="AC43" s="114"/>
      <c r="AD43" s="114"/>
      <c r="AF43" s="114"/>
    </row>
    <row r="44" spans="1:32" x14ac:dyDescent="0.25">
      <c r="A44" s="115">
        <v>16</v>
      </c>
      <c r="B44" s="61" t="s">
        <v>15</v>
      </c>
      <c r="C44" s="833"/>
      <c r="D44" s="834"/>
      <c r="E44" s="834">
        <v>3.87</v>
      </c>
      <c r="F44" s="835">
        <v>28</v>
      </c>
      <c r="G44" s="569">
        <v>4</v>
      </c>
      <c r="H44" s="539">
        <v>4</v>
      </c>
      <c r="I44" s="538">
        <v>3.91</v>
      </c>
      <c r="J44" s="372">
        <v>30</v>
      </c>
      <c r="K44" s="569"/>
      <c r="L44" s="538"/>
      <c r="M44" s="538">
        <v>3.54</v>
      </c>
      <c r="N44" s="372">
        <v>85</v>
      </c>
      <c r="O44" s="381"/>
      <c r="P44" s="360"/>
      <c r="Q44" s="360">
        <v>3.5</v>
      </c>
      <c r="R44" s="373">
        <v>82</v>
      </c>
      <c r="S44" s="560">
        <v>2</v>
      </c>
      <c r="T44" s="361">
        <v>2.5</v>
      </c>
      <c r="U44" s="362">
        <v>2.86</v>
      </c>
      <c r="V44" s="373">
        <v>64</v>
      </c>
      <c r="W44" s="371"/>
      <c r="X44" s="363"/>
      <c r="Y44" s="206">
        <v>3.45</v>
      </c>
      <c r="Z44" s="382">
        <v>15</v>
      </c>
      <c r="AA44" s="116">
        <f t="shared" si="2"/>
        <v>304</v>
      </c>
      <c r="AC44" s="114"/>
      <c r="AD44" s="114"/>
      <c r="AF44" s="114"/>
    </row>
    <row r="45" spans="1:32" x14ac:dyDescent="0.25">
      <c r="A45" s="115">
        <v>17</v>
      </c>
      <c r="B45" s="106" t="s">
        <v>16</v>
      </c>
      <c r="C45" s="838"/>
      <c r="D45" s="839"/>
      <c r="E45" s="839">
        <v>3.87</v>
      </c>
      <c r="F45" s="840">
        <v>28</v>
      </c>
      <c r="G45" s="570">
        <v>3</v>
      </c>
      <c r="H45" s="875">
        <v>4</v>
      </c>
      <c r="I45" s="546">
        <v>3.91</v>
      </c>
      <c r="J45" s="372">
        <v>34</v>
      </c>
      <c r="K45" s="570"/>
      <c r="L45" s="546"/>
      <c r="M45" s="546">
        <v>3.54</v>
      </c>
      <c r="N45" s="372">
        <v>85</v>
      </c>
      <c r="O45" s="381">
        <v>4</v>
      </c>
      <c r="P45" s="360">
        <v>3.25</v>
      </c>
      <c r="Q45" s="360">
        <v>3.5</v>
      </c>
      <c r="R45" s="373">
        <v>59</v>
      </c>
      <c r="S45" s="560">
        <v>1</v>
      </c>
      <c r="T45" s="361">
        <v>3</v>
      </c>
      <c r="U45" s="362">
        <v>2.86</v>
      </c>
      <c r="V45" s="373">
        <v>44</v>
      </c>
      <c r="W45" s="371"/>
      <c r="X45" s="363"/>
      <c r="Y45" s="206">
        <v>3.45</v>
      </c>
      <c r="Z45" s="382">
        <v>15</v>
      </c>
      <c r="AA45" s="116">
        <f t="shared" si="2"/>
        <v>265</v>
      </c>
      <c r="AC45" s="114"/>
      <c r="AD45" s="114"/>
      <c r="AF45" s="114"/>
    </row>
    <row r="46" spans="1:32" ht="15.75" thickBot="1" x14ac:dyDescent="0.3">
      <c r="A46" s="119">
        <v>18</v>
      </c>
      <c r="B46" s="279" t="s">
        <v>17</v>
      </c>
      <c r="C46" s="841"/>
      <c r="D46" s="842"/>
      <c r="E46" s="842">
        <v>3.87</v>
      </c>
      <c r="F46" s="843">
        <v>28</v>
      </c>
      <c r="G46" s="576">
        <v>8</v>
      </c>
      <c r="H46" s="548">
        <v>3.25</v>
      </c>
      <c r="I46" s="548">
        <v>3.91</v>
      </c>
      <c r="J46" s="372">
        <v>78</v>
      </c>
      <c r="K46" s="569">
        <v>8</v>
      </c>
      <c r="L46" s="539">
        <v>3.125</v>
      </c>
      <c r="M46" s="538">
        <v>3.54</v>
      </c>
      <c r="N46" s="372">
        <v>60</v>
      </c>
      <c r="O46" s="381">
        <v>11</v>
      </c>
      <c r="P46" s="360">
        <v>3.18</v>
      </c>
      <c r="Q46" s="360">
        <v>3.5</v>
      </c>
      <c r="R46" s="373">
        <v>61</v>
      </c>
      <c r="S46" s="560">
        <v>3</v>
      </c>
      <c r="T46" s="361">
        <v>2.67</v>
      </c>
      <c r="U46" s="362">
        <v>2.86</v>
      </c>
      <c r="V46" s="373">
        <v>55</v>
      </c>
      <c r="W46" s="371"/>
      <c r="X46" s="363"/>
      <c r="Y46" s="206">
        <v>3.45</v>
      </c>
      <c r="Z46" s="382">
        <v>15</v>
      </c>
      <c r="AA46" s="120">
        <f t="shared" si="2"/>
        <v>297</v>
      </c>
      <c r="AC46" s="114"/>
      <c r="AD46" s="114"/>
      <c r="AF46" s="114"/>
    </row>
    <row r="47" spans="1:32" ht="15.75" thickBot="1" x14ac:dyDescent="0.3">
      <c r="A47" s="320"/>
      <c r="B47" s="327" t="s">
        <v>126</v>
      </c>
      <c r="C47" s="340">
        <f>SUM(C48:C65)</f>
        <v>150</v>
      </c>
      <c r="D47" s="356">
        <f>AVERAGE(D48:D65)</f>
        <v>3.5432666666666663</v>
      </c>
      <c r="E47" s="325">
        <v>3.87</v>
      </c>
      <c r="F47" s="326"/>
      <c r="G47" s="340">
        <f>SUM(G48:G65)</f>
        <v>58</v>
      </c>
      <c r="H47" s="356">
        <f>AVERAGE(H48:H65)</f>
        <v>4.1149999999999993</v>
      </c>
      <c r="I47" s="528">
        <v>3.91</v>
      </c>
      <c r="J47" s="326"/>
      <c r="K47" s="340">
        <f>SUM(K48:K65)</f>
        <v>37</v>
      </c>
      <c r="L47" s="356">
        <f>AVERAGE(L48:L65)</f>
        <v>3.5407692307692309</v>
      </c>
      <c r="M47" s="325">
        <v>3.54</v>
      </c>
      <c r="N47" s="326"/>
      <c r="O47" s="341">
        <f>SUM(O48:O65)</f>
        <v>56</v>
      </c>
      <c r="P47" s="330">
        <f>AVERAGE(P48:P65)</f>
        <v>3.6429999999999998</v>
      </c>
      <c r="Q47" s="331">
        <v>3.5</v>
      </c>
      <c r="R47" s="342"/>
      <c r="S47" s="377">
        <f>SUM(S48:S65)</f>
        <v>40</v>
      </c>
      <c r="T47" s="333">
        <f>AVERAGE(T48:T65)</f>
        <v>3.5058333333333329</v>
      </c>
      <c r="U47" s="334">
        <v>2.86</v>
      </c>
      <c r="V47" s="342"/>
      <c r="W47" s="335">
        <f>SUM(W48:W65)</f>
        <v>5</v>
      </c>
      <c r="X47" s="336">
        <f>AVERAGE(X48:X65)</f>
        <v>3.375</v>
      </c>
      <c r="Y47" s="358">
        <v>3.45</v>
      </c>
      <c r="Z47" s="337"/>
      <c r="AA47" s="338"/>
      <c r="AC47" s="114"/>
      <c r="AD47" s="114"/>
      <c r="AF47" s="114"/>
    </row>
    <row r="48" spans="1:32" x14ac:dyDescent="0.25">
      <c r="A48" s="112">
        <v>1</v>
      </c>
      <c r="B48" s="275" t="s">
        <v>23</v>
      </c>
      <c r="C48" s="828">
        <v>85</v>
      </c>
      <c r="D48" s="873">
        <v>3.7058999999999997</v>
      </c>
      <c r="E48" s="829">
        <v>3.87</v>
      </c>
      <c r="F48" s="830">
        <v>9</v>
      </c>
      <c r="G48" s="371">
        <v>6</v>
      </c>
      <c r="H48" s="215">
        <v>4.5</v>
      </c>
      <c r="I48" s="534">
        <v>3.91</v>
      </c>
      <c r="J48" s="372">
        <v>6</v>
      </c>
      <c r="K48" s="371">
        <v>1</v>
      </c>
      <c r="L48" s="215">
        <v>4</v>
      </c>
      <c r="M48" s="359">
        <v>3.54</v>
      </c>
      <c r="N48" s="372">
        <v>18</v>
      </c>
      <c r="O48" s="565">
        <v>4</v>
      </c>
      <c r="P48" s="360">
        <v>3.75</v>
      </c>
      <c r="Q48" s="360">
        <v>3.5</v>
      </c>
      <c r="R48" s="373">
        <v>29</v>
      </c>
      <c r="S48" s="560">
        <v>1</v>
      </c>
      <c r="T48" s="361">
        <v>4</v>
      </c>
      <c r="U48" s="362">
        <v>2.86</v>
      </c>
      <c r="V48" s="373">
        <v>11</v>
      </c>
      <c r="W48" s="381"/>
      <c r="X48" s="535"/>
      <c r="Y48" s="206">
        <v>3.45</v>
      </c>
      <c r="Z48" s="382">
        <v>15</v>
      </c>
      <c r="AA48" s="113">
        <f t="shared" si="2"/>
        <v>88</v>
      </c>
      <c r="AC48" s="114"/>
      <c r="AD48" s="114"/>
      <c r="AF48" s="114"/>
    </row>
    <row r="49" spans="1:32" x14ac:dyDescent="0.25">
      <c r="A49" s="115">
        <v>2</v>
      </c>
      <c r="B49" s="54" t="s">
        <v>156</v>
      </c>
      <c r="C49" s="822">
        <v>43</v>
      </c>
      <c r="D49" s="871">
        <v>3.6512000000000002</v>
      </c>
      <c r="E49" s="823"/>
      <c r="F49" s="824">
        <v>10</v>
      </c>
      <c r="G49" s="371"/>
      <c r="H49" s="215"/>
      <c r="I49" s="359">
        <v>3.91</v>
      </c>
      <c r="J49" s="372">
        <v>89</v>
      </c>
      <c r="K49" s="568"/>
      <c r="L49" s="537"/>
      <c r="M49" s="359">
        <v>3.54</v>
      </c>
      <c r="N49" s="372">
        <v>85</v>
      </c>
      <c r="O49" s="565"/>
      <c r="P49" s="360"/>
      <c r="Q49" s="360">
        <v>3.5</v>
      </c>
      <c r="R49" s="373">
        <v>82</v>
      </c>
      <c r="S49" s="561"/>
      <c r="T49" s="361"/>
      <c r="U49" s="362">
        <v>2.86</v>
      </c>
      <c r="V49" s="373">
        <v>85</v>
      </c>
      <c r="W49" s="381"/>
      <c r="X49" s="363"/>
      <c r="Y49" s="206">
        <v>3.45</v>
      </c>
      <c r="Z49" s="382">
        <v>15</v>
      </c>
      <c r="AA49" s="116">
        <f t="shared" si="2"/>
        <v>366</v>
      </c>
      <c r="AC49" s="114"/>
      <c r="AD49" s="114"/>
      <c r="AF49" s="114"/>
    </row>
    <row r="50" spans="1:32" x14ac:dyDescent="0.25">
      <c r="A50" s="115">
        <v>3</v>
      </c>
      <c r="B50" s="228" t="s">
        <v>157</v>
      </c>
      <c r="C50" s="825">
        <v>22</v>
      </c>
      <c r="D50" s="872">
        <v>3.2726999999999999</v>
      </c>
      <c r="E50" s="826"/>
      <c r="F50" s="827">
        <v>22</v>
      </c>
      <c r="G50" s="371"/>
      <c r="H50" s="215"/>
      <c r="I50" s="536">
        <v>3.91</v>
      </c>
      <c r="J50" s="372">
        <v>89</v>
      </c>
      <c r="K50" s="371"/>
      <c r="L50" s="206"/>
      <c r="M50" s="359">
        <v>3.54</v>
      </c>
      <c r="N50" s="372">
        <v>85</v>
      </c>
      <c r="O50" s="375"/>
      <c r="P50" s="360"/>
      <c r="Q50" s="360">
        <v>3.5</v>
      </c>
      <c r="R50" s="373">
        <v>82</v>
      </c>
      <c r="S50" s="560"/>
      <c r="T50" s="361"/>
      <c r="U50" s="362">
        <v>2.86</v>
      </c>
      <c r="V50" s="373">
        <v>85</v>
      </c>
      <c r="W50" s="381"/>
      <c r="X50" s="363"/>
      <c r="Y50" s="206">
        <v>3.45</v>
      </c>
      <c r="Z50" s="382">
        <v>15</v>
      </c>
      <c r="AA50" s="116">
        <f t="shared" si="2"/>
        <v>378</v>
      </c>
      <c r="AC50" s="114"/>
      <c r="AD50" s="114"/>
      <c r="AF50" s="114"/>
    </row>
    <row r="51" spans="1:32" x14ac:dyDescent="0.25">
      <c r="A51" s="115">
        <v>4</v>
      </c>
      <c r="B51" s="54" t="s">
        <v>78</v>
      </c>
      <c r="C51" s="822"/>
      <c r="D51" s="823"/>
      <c r="E51" s="823">
        <v>3.87</v>
      </c>
      <c r="F51" s="824">
        <v>28</v>
      </c>
      <c r="G51" s="371">
        <v>8</v>
      </c>
      <c r="H51" s="215">
        <v>4.13</v>
      </c>
      <c r="I51" s="359">
        <v>3.91</v>
      </c>
      <c r="J51" s="372">
        <v>24</v>
      </c>
      <c r="K51" s="568">
        <v>3</v>
      </c>
      <c r="L51" s="537">
        <v>3.6669999999999998</v>
      </c>
      <c r="M51" s="359">
        <v>3.54</v>
      </c>
      <c r="N51" s="372">
        <v>30</v>
      </c>
      <c r="O51" s="381">
        <v>2</v>
      </c>
      <c r="P51" s="360">
        <v>5</v>
      </c>
      <c r="Q51" s="360">
        <v>3.5</v>
      </c>
      <c r="R51" s="373">
        <v>1</v>
      </c>
      <c r="S51" s="560">
        <v>8</v>
      </c>
      <c r="T51" s="361">
        <v>3</v>
      </c>
      <c r="U51" s="362">
        <v>2.86</v>
      </c>
      <c r="V51" s="373">
        <v>33</v>
      </c>
      <c r="W51" s="381">
        <v>2</v>
      </c>
      <c r="X51" s="535">
        <v>3.5</v>
      </c>
      <c r="Y51" s="206">
        <v>3.45</v>
      </c>
      <c r="Z51" s="382">
        <v>6</v>
      </c>
      <c r="AA51" s="116">
        <f t="shared" si="2"/>
        <v>122</v>
      </c>
      <c r="AC51" s="114"/>
      <c r="AD51" s="114"/>
      <c r="AF51" s="114"/>
    </row>
    <row r="52" spans="1:32" ht="15" customHeight="1" x14ac:dyDescent="0.25">
      <c r="A52" s="115">
        <v>5</v>
      </c>
      <c r="B52" s="105" t="s">
        <v>79</v>
      </c>
      <c r="C52" s="844"/>
      <c r="D52" s="845"/>
      <c r="E52" s="845">
        <v>3.87</v>
      </c>
      <c r="F52" s="846">
        <v>28</v>
      </c>
      <c r="G52" s="371">
        <v>2</v>
      </c>
      <c r="H52" s="533">
        <v>4</v>
      </c>
      <c r="I52" s="543">
        <v>3.91</v>
      </c>
      <c r="J52" s="372">
        <v>42</v>
      </c>
      <c r="K52" s="571">
        <v>2</v>
      </c>
      <c r="L52" s="543">
        <v>4.5</v>
      </c>
      <c r="M52" s="543">
        <v>3.54</v>
      </c>
      <c r="N52" s="372">
        <v>2</v>
      </c>
      <c r="O52" s="381">
        <v>19</v>
      </c>
      <c r="P52" s="360">
        <v>3.84</v>
      </c>
      <c r="Q52" s="360">
        <v>3.5</v>
      </c>
      <c r="R52" s="373">
        <v>22</v>
      </c>
      <c r="S52" s="560">
        <v>2</v>
      </c>
      <c r="T52" s="361">
        <v>2.5</v>
      </c>
      <c r="U52" s="362">
        <v>2.86</v>
      </c>
      <c r="V52" s="373">
        <v>65</v>
      </c>
      <c r="W52" s="381">
        <v>1</v>
      </c>
      <c r="X52" s="535">
        <v>3</v>
      </c>
      <c r="Y52" s="206">
        <v>3.45</v>
      </c>
      <c r="Z52" s="382">
        <v>10</v>
      </c>
      <c r="AA52" s="116">
        <f t="shared" si="2"/>
        <v>169</v>
      </c>
      <c r="AC52" s="114"/>
      <c r="AD52" s="114"/>
      <c r="AF52" s="114"/>
    </row>
    <row r="53" spans="1:32" ht="15" customHeight="1" x14ac:dyDescent="0.25">
      <c r="A53" s="115">
        <v>6</v>
      </c>
      <c r="B53" s="228" t="s">
        <v>159</v>
      </c>
      <c r="C53" s="825"/>
      <c r="D53" s="826"/>
      <c r="E53" s="826">
        <v>3.87</v>
      </c>
      <c r="F53" s="827">
        <v>28</v>
      </c>
      <c r="G53" s="371">
        <v>6</v>
      </c>
      <c r="H53" s="215">
        <v>4.67</v>
      </c>
      <c r="I53" s="536">
        <v>3.91</v>
      </c>
      <c r="J53" s="372">
        <v>4</v>
      </c>
      <c r="K53" s="371">
        <v>3</v>
      </c>
      <c r="L53" s="215">
        <v>4.33</v>
      </c>
      <c r="M53" s="359">
        <v>3.54</v>
      </c>
      <c r="N53" s="372">
        <v>5</v>
      </c>
      <c r="O53" s="565">
        <v>4</v>
      </c>
      <c r="P53" s="360">
        <v>4.25</v>
      </c>
      <c r="Q53" s="360">
        <v>3.5</v>
      </c>
      <c r="R53" s="373">
        <v>7</v>
      </c>
      <c r="S53" s="560">
        <v>4</v>
      </c>
      <c r="T53" s="361">
        <v>3</v>
      </c>
      <c r="U53" s="362">
        <v>2.86</v>
      </c>
      <c r="V53" s="373">
        <v>39</v>
      </c>
      <c r="W53" s="381">
        <v>1</v>
      </c>
      <c r="X53" s="206">
        <v>3</v>
      </c>
      <c r="Y53" s="206">
        <v>3.45</v>
      </c>
      <c r="Z53" s="382">
        <v>9</v>
      </c>
      <c r="AA53" s="116">
        <f t="shared" si="2"/>
        <v>92</v>
      </c>
      <c r="AC53" s="114"/>
      <c r="AD53" s="114"/>
      <c r="AF53" s="114"/>
    </row>
    <row r="54" spans="1:32" x14ac:dyDescent="0.25">
      <c r="A54" s="115">
        <v>7</v>
      </c>
      <c r="B54" s="228" t="s">
        <v>18</v>
      </c>
      <c r="C54" s="825"/>
      <c r="D54" s="826"/>
      <c r="E54" s="826">
        <v>3.87</v>
      </c>
      <c r="F54" s="827">
        <v>28</v>
      </c>
      <c r="G54" s="371">
        <v>2</v>
      </c>
      <c r="H54" s="215">
        <v>4</v>
      </c>
      <c r="I54" s="536">
        <v>3.91</v>
      </c>
      <c r="J54" s="372">
        <v>43</v>
      </c>
      <c r="K54" s="371">
        <v>8</v>
      </c>
      <c r="L54" s="215">
        <v>3.5</v>
      </c>
      <c r="M54" s="359">
        <v>3.54</v>
      </c>
      <c r="N54" s="372">
        <v>38</v>
      </c>
      <c r="O54" s="565">
        <v>9</v>
      </c>
      <c r="P54" s="360">
        <v>3.67</v>
      </c>
      <c r="Q54" s="360">
        <v>3.5</v>
      </c>
      <c r="R54" s="373">
        <v>31</v>
      </c>
      <c r="S54" s="560">
        <v>3</v>
      </c>
      <c r="T54" s="361">
        <v>3.33</v>
      </c>
      <c r="U54" s="362">
        <v>2.86</v>
      </c>
      <c r="V54" s="373">
        <v>25</v>
      </c>
      <c r="W54" s="381"/>
      <c r="X54" s="535"/>
      <c r="Y54" s="206">
        <v>3.45</v>
      </c>
      <c r="Z54" s="382">
        <v>15</v>
      </c>
      <c r="AA54" s="116">
        <f t="shared" si="2"/>
        <v>180</v>
      </c>
      <c r="AC54" s="114"/>
      <c r="AD54" s="114"/>
      <c r="AF54" s="114"/>
    </row>
    <row r="55" spans="1:32" x14ac:dyDescent="0.25">
      <c r="A55" s="115">
        <v>8</v>
      </c>
      <c r="B55" s="228" t="s">
        <v>20</v>
      </c>
      <c r="C55" s="825"/>
      <c r="D55" s="826"/>
      <c r="E55" s="826">
        <v>3.87</v>
      </c>
      <c r="F55" s="827">
        <v>28</v>
      </c>
      <c r="G55" s="371">
        <v>3</v>
      </c>
      <c r="H55" s="215">
        <v>4</v>
      </c>
      <c r="I55" s="536">
        <v>3.91</v>
      </c>
      <c r="J55" s="372">
        <v>35</v>
      </c>
      <c r="K55" s="371">
        <v>2</v>
      </c>
      <c r="L55" s="215">
        <v>3</v>
      </c>
      <c r="M55" s="359">
        <v>3.54</v>
      </c>
      <c r="N55" s="372">
        <v>67</v>
      </c>
      <c r="O55" s="381">
        <v>1</v>
      </c>
      <c r="P55" s="360">
        <v>3</v>
      </c>
      <c r="Q55" s="360">
        <v>3.5</v>
      </c>
      <c r="R55" s="373">
        <v>73</v>
      </c>
      <c r="S55" s="560">
        <v>2</v>
      </c>
      <c r="T55" s="361">
        <v>3.5</v>
      </c>
      <c r="U55" s="362">
        <v>2.86</v>
      </c>
      <c r="V55" s="373">
        <v>20</v>
      </c>
      <c r="W55" s="381"/>
      <c r="X55" s="363"/>
      <c r="Y55" s="206">
        <v>3.45</v>
      </c>
      <c r="Z55" s="382">
        <v>15</v>
      </c>
      <c r="AA55" s="116">
        <f t="shared" si="2"/>
        <v>238</v>
      </c>
      <c r="AC55" s="114"/>
      <c r="AD55" s="114"/>
      <c r="AF55" s="114"/>
    </row>
    <row r="56" spans="1:32" x14ac:dyDescent="0.25">
      <c r="A56" s="115">
        <v>9</v>
      </c>
      <c r="B56" s="228" t="s">
        <v>152</v>
      </c>
      <c r="C56" s="825"/>
      <c r="D56" s="826"/>
      <c r="E56" s="826">
        <v>3.87</v>
      </c>
      <c r="F56" s="827">
        <v>28</v>
      </c>
      <c r="G56" s="371">
        <v>1</v>
      </c>
      <c r="H56" s="215">
        <v>4</v>
      </c>
      <c r="I56" s="536">
        <v>3.91</v>
      </c>
      <c r="J56" s="372">
        <v>50</v>
      </c>
      <c r="K56" s="371"/>
      <c r="L56" s="215"/>
      <c r="M56" s="359">
        <v>3.54</v>
      </c>
      <c r="N56" s="372">
        <v>85</v>
      </c>
      <c r="O56" s="381"/>
      <c r="P56" s="360"/>
      <c r="Q56" s="360">
        <v>3.5</v>
      </c>
      <c r="R56" s="373">
        <v>82</v>
      </c>
      <c r="S56" s="560"/>
      <c r="T56" s="361"/>
      <c r="U56" s="362">
        <v>2.86</v>
      </c>
      <c r="V56" s="373">
        <v>85</v>
      </c>
      <c r="W56" s="381"/>
      <c r="X56" s="363"/>
      <c r="Y56" s="206">
        <v>3.45</v>
      </c>
      <c r="Z56" s="382">
        <v>15</v>
      </c>
      <c r="AA56" s="116">
        <f t="shared" si="2"/>
        <v>345</v>
      </c>
      <c r="AC56" s="114"/>
      <c r="AD56" s="114"/>
      <c r="AF56" s="114"/>
    </row>
    <row r="57" spans="1:32" x14ac:dyDescent="0.25">
      <c r="A57" s="115">
        <v>10</v>
      </c>
      <c r="B57" s="275" t="s">
        <v>136</v>
      </c>
      <c r="C57" s="828"/>
      <c r="D57" s="829"/>
      <c r="E57" s="829">
        <v>3.87</v>
      </c>
      <c r="F57" s="830">
        <v>28</v>
      </c>
      <c r="G57" s="371">
        <v>4</v>
      </c>
      <c r="H57" s="215">
        <v>3.75</v>
      </c>
      <c r="I57" s="536">
        <v>3.91</v>
      </c>
      <c r="J57" s="372">
        <v>64</v>
      </c>
      <c r="K57" s="371">
        <v>3</v>
      </c>
      <c r="L57" s="206">
        <v>4.3330000000000002</v>
      </c>
      <c r="M57" s="359">
        <v>3.54</v>
      </c>
      <c r="N57" s="372">
        <v>6</v>
      </c>
      <c r="O57" s="375"/>
      <c r="P57" s="360"/>
      <c r="Q57" s="360">
        <v>3.5</v>
      </c>
      <c r="R57" s="373">
        <v>82</v>
      </c>
      <c r="S57" s="560">
        <v>1</v>
      </c>
      <c r="T57" s="361">
        <v>4</v>
      </c>
      <c r="U57" s="362">
        <v>2.86</v>
      </c>
      <c r="V57" s="373">
        <v>12</v>
      </c>
      <c r="W57" s="381"/>
      <c r="X57" s="363"/>
      <c r="Y57" s="206">
        <v>3.45</v>
      </c>
      <c r="Z57" s="382">
        <v>15</v>
      </c>
      <c r="AA57" s="116">
        <f t="shared" si="2"/>
        <v>207</v>
      </c>
      <c r="AC57" s="114"/>
      <c r="AD57" s="114"/>
      <c r="AF57" s="114"/>
    </row>
    <row r="58" spans="1:32" x14ac:dyDescent="0.25">
      <c r="A58" s="115">
        <v>11</v>
      </c>
      <c r="B58" s="54" t="s">
        <v>19</v>
      </c>
      <c r="C58" s="822"/>
      <c r="D58" s="823"/>
      <c r="E58" s="823">
        <v>3.87</v>
      </c>
      <c r="F58" s="824">
        <v>28</v>
      </c>
      <c r="G58" s="371">
        <v>2</v>
      </c>
      <c r="H58" s="533">
        <v>3.5</v>
      </c>
      <c r="I58" s="359">
        <v>3.91</v>
      </c>
      <c r="J58" s="372">
        <v>74</v>
      </c>
      <c r="K58" s="568">
        <v>1</v>
      </c>
      <c r="L58" s="537">
        <v>3</v>
      </c>
      <c r="M58" s="359">
        <v>3.54</v>
      </c>
      <c r="N58" s="372">
        <v>75</v>
      </c>
      <c r="O58" s="566"/>
      <c r="P58" s="360"/>
      <c r="Q58" s="360">
        <v>3.5</v>
      </c>
      <c r="R58" s="373">
        <v>82</v>
      </c>
      <c r="S58" s="560">
        <v>1</v>
      </c>
      <c r="T58" s="361">
        <v>4</v>
      </c>
      <c r="U58" s="362">
        <v>2.86</v>
      </c>
      <c r="V58" s="373">
        <v>10</v>
      </c>
      <c r="W58" s="381"/>
      <c r="X58" s="544"/>
      <c r="Y58" s="206">
        <v>3.45</v>
      </c>
      <c r="Z58" s="382">
        <v>15</v>
      </c>
      <c r="AA58" s="116">
        <f t="shared" si="2"/>
        <v>284</v>
      </c>
      <c r="AC58" s="114"/>
      <c r="AD58" s="114"/>
      <c r="AF58" s="114"/>
    </row>
    <row r="59" spans="1:32" x14ac:dyDescent="0.25">
      <c r="A59" s="115">
        <v>12</v>
      </c>
      <c r="B59" s="54" t="s">
        <v>64</v>
      </c>
      <c r="C59" s="822"/>
      <c r="D59" s="823"/>
      <c r="E59" s="823">
        <v>3.87</v>
      </c>
      <c r="F59" s="824">
        <v>28</v>
      </c>
      <c r="G59" s="371">
        <v>3</v>
      </c>
      <c r="H59" s="215">
        <v>4.33</v>
      </c>
      <c r="I59" s="359">
        <v>3.91</v>
      </c>
      <c r="J59" s="372">
        <v>13</v>
      </c>
      <c r="K59" s="568"/>
      <c r="L59" s="537"/>
      <c r="M59" s="359">
        <v>3.54</v>
      </c>
      <c r="N59" s="372">
        <v>85</v>
      </c>
      <c r="O59" s="381">
        <v>3</v>
      </c>
      <c r="P59" s="360">
        <v>3</v>
      </c>
      <c r="Q59" s="360">
        <v>3.5</v>
      </c>
      <c r="R59" s="373">
        <v>65</v>
      </c>
      <c r="S59" s="560">
        <v>5</v>
      </c>
      <c r="T59" s="361">
        <v>3.8</v>
      </c>
      <c r="U59" s="362">
        <v>2.86</v>
      </c>
      <c r="V59" s="373">
        <v>14</v>
      </c>
      <c r="W59" s="381"/>
      <c r="X59" s="363"/>
      <c r="Y59" s="206">
        <v>3.45</v>
      </c>
      <c r="Z59" s="382">
        <v>15</v>
      </c>
      <c r="AA59" s="116">
        <f t="shared" si="2"/>
        <v>220</v>
      </c>
      <c r="AC59" s="114"/>
      <c r="AD59" s="114"/>
      <c r="AF59" s="114"/>
    </row>
    <row r="60" spans="1:32" x14ac:dyDescent="0.25">
      <c r="A60" s="364">
        <v>13</v>
      </c>
      <c r="B60" s="277" t="s">
        <v>120</v>
      </c>
      <c r="C60" s="847"/>
      <c r="D60" s="848"/>
      <c r="E60" s="848">
        <v>3.87</v>
      </c>
      <c r="F60" s="849">
        <v>28</v>
      </c>
      <c r="G60" s="371">
        <v>3</v>
      </c>
      <c r="H60" s="215">
        <v>4</v>
      </c>
      <c r="I60" s="541">
        <v>3.91</v>
      </c>
      <c r="J60" s="372">
        <v>36</v>
      </c>
      <c r="K60" s="371">
        <v>5</v>
      </c>
      <c r="L60" s="215">
        <v>3.2</v>
      </c>
      <c r="M60" s="359">
        <v>3.54</v>
      </c>
      <c r="N60" s="372">
        <v>57</v>
      </c>
      <c r="O60" s="565">
        <v>3</v>
      </c>
      <c r="P60" s="360">
        <v>3.67</v>
      </c>
      <c r="Q60" s="360">
        <v>3.5</v>
      </c>
      <c r="R60" s="373">
        <v>33</v>
      </c>
      <c r="S60" s="560"/>
      <c r="T60" s="361"/>
      <c r="U60" s="362">
        <v>2.86</v>
      </c>
      <c r="V60" s="373">
        <v>85</v>
      </c>
      <c r="W60" s="381">
        <v>1</v>
      </c>
      <c r="X60" s="535">
        <v>4</v>
      </c>
      <c r="Y60" s="206">
        <v>3.45</v>
      </c>
      <c r="Z60" s="382">
        <v>4</v>
      </c>
      <c r="AA60" s="345">
        <f t="shared" si="2"/>
        <v>243</v>
      </c>
      <c r="AC60" s="114"/>
      <c r="AD60" s="114"/>
      <c r="AF60" s="114"/>
    </row>
    <row r="61" spans="1:32" x14ac:dyDescent="0.25">
      <c r="A61" s="364">
        <v>14</v>
      </c>
      <c r="B61" s="277" t="s">
        <v>137</v>
      </c>
      <c r="C61" s="847"/>
      <c r="D61" s="848"/>
      <c r="E61" s="848">
        <v>3.87</v>
      </c>
      <c r="F61" s="849">
        <v>28</v>
      </c>
      <c r="G61" s="371"/>
      <c r="H61" s="215"/>
      <c r="I61" s="541">
        <v>3.91</v>
      </c>
      <c r="J61" s="372">
        <v>89</v>
      </c>
      <c r="K61" s="371">
        <v>1</v>
      </c>
      <c r="L61" s="215">
        <v>3</v>
      </c>
      <c r="M61" s="359">
        <v>3.54</v>
      </c>
      <c r="N61" s="372">
        <v>76</v>
      </c>
      <c r="O61" s="381"/>
      <c r="P61" s="360"/>
      <c r="Q61" s="360">
        <v>3.5</v>
      </c>
      <c r="R61" s="373">
        <v>82</v>
      </c>
      <c r="S61" s="560"/>
      <c r="T61" s="361"/>
      <c r="U61" s="362">
        <v>2.86</v>
      </c>
      <c r="V61" s="373">
        <v>85</v>
      </c>
      <c r="W61" s="381"/>
      <c r="X61" s="363"/>
      <c r="Y61" s="206">
        <v>3.45</v>
      </c>
      <c r="Z61" s="382">
        <v>15</v>
      </c>
      <c r="AA61" s="345">
        <f t="shared" si="2"/>
        <v>375</v>
      </c>
      <c r="AC61" s="114"/>
      <c r="AD61" s="114"/>
      <c r="AF61" s="114"/>
    </row>
    <row r="62" spans="1:32" x14ac:dyDescent="0.25">
      <c r="A62" s="364">
        <v>15</v>
      </c>
      <c r="B62" s="54" t="s">
        <v>21</v>
      </c>
      <c r="C62" s="822"/>
      <c r="D62" s="823"/>
      <c r="E62" s="823">
        <v>3.87</v>
      </c>
      <c r="F62" s="824">
        <v>28</v>
      </c>
      <c r="G62" s="568">
        <v>6</v>
      </c>
      <c r="H62" s="359">
        <v>3.83</v>
      </c>
      <c r="I62" s="359">
        <v>3.91</v>
      </c>
      <c r="J62" s="372">
        <v>58</v>
      </c>
      <c r="K62" s="568">
        <v>6</v>
      </c>
      <c r="L62" s="537">
        <v>4.5</v>
      </c>
      <c r="M62" s="359">
        <v>3.54</v>
      </c>
      <c r="N62" s="372">
        <v>1</v>
      </c>
      <c r="O62" s="566">
        <v>3</v>
      </c>
      <c r="P62" s="360">
        <v>3</v>
      </c>
      <c r="Q62" s="360">
        <v>3.5</v>
      </c>
      <c r="R62" s="373">
        <v>66</v>
      </c>
      <c r="S62" s="560">
        <v>2</v>
      </c>
      <c r="T62" s="361">
        <v>4</v>
      </c>
      <c r="U62" s="362">
        <v>2.86</v>
      </c>
      <c r="V62" s="373">
        <v>7</v>
      </c>
      <c r="W62" s="381"/>
      <c r="X62" s="549"/>
      <c r="Y62" s="206">
        <v>3.45</v>
      </c>
      <c r="Z62" s="382">
        <v>15</v>
      </c>
      <c r="AA62" s="345">
        <f t="shared" si="2"/>
        <v>175</v>
      </c>
      <c r="AC62" s="114"/>
      <c r="AD62" s="114"/>
      <c r="AF62" s="114"/>
    </row>
    <row r="63" spans="1:32" x14ac:dyDescent="0.25">
      <c r="A63" s="364">
        <v>16</v>
      </c>
      <c r="B63" s="54" t="s">
        <v>22</v>
      </c>
      <c r="C63" s="822"/>
      <c r="D63" s="823"/>
      <c r="E63" s="823">
        <v>3.87</v>
      </c>
      <c r="F63" s="824">
        <v>28</v>
      </c>
      <c r="G63" s="568"/>
      <c r="H63" s="359"/>
      <c r="I63" s="359">
        <v>3.91</v>
      </c>
      <c r="J63" s="372">
        <v>89</v>
      </c>
      <c r="K63" s="568">
        <v>1</v>
      </c>
      <c r="L63" s="537">
        <v>2</v>
      </c>
      <c r="M63" s="359">
        <v>3.54</v>
      </c>
      <c r="N63" s="372">
        <v>83</v>
      </c>
      <c r="O63" s="566"/>
      <c r="P63" s="360"/>
      <c r="Q63" s="360">
        <v>3.5</v>
      </c>
      <c r="R63" s="373">
        <v>82</v>
      </c>
      <c r="S63" s="560">
        <v>2</v>
      </c>
      <c r="T63" s="361">
        <v>4.5</v>
      </c>
      <c r="U63" s="362">
        <v>2.86</v>
      </c>
      <c r="V63" s="373">
        <v>3</v>
      </c>
      <c r="W63" s="381"/>
      <c r="X63" s="549"/>
      <c r="Y63" s="206">
        <v>3.45</v>
      </c>
      <c r="Z63" s="382">
        <v>15</v>
      </c>
      <c r="AA63" s="876">
        <f>Z63+V63+R63+N63+J63+F63</f>
        <v>300</v>
      </c>
      <c r="AC63" s="114"/>
      <c r="AD63" s="114"/>
      <c r="AF63" s="114"/>
    </row>
    <row r="64" spans="1:32" x14ac:dyDescent="0.25">
      <c r="A64" s="364">
        <v>17</v>
      </c>
      <c r="B64" s="54" t="s">
        <v>80</v>
      </c>
      <c r="C64" s="822"/>
      <c r="D64" s="823"/>
      <c r="E64" s="823">
        <v>3.87</v>
      </c>
      <c r="F64" s="824">
        <v>28</v>
      </c>
      <c r="G64" s="568">
        <v>10</v>
      </c>
      <c r="H64" s="537">
        <v>4.4000000000000004</v>
      </c>
      <c r="I64" s="359">
        <v>3.91</v>
      </c>
      <c r="J64" s="372">
        <v>11</v>
      </c>
      <c r="K64" s="568">
        <v>1</v>
      </c>
      <c r="L64" s="537">
        <v>3</v>
      </c>
      <c r="M64" s="359">
        <v>3.54</v>
      </c>
      <c r="N64" s="372">
        <v>77</v>
      </c>
      <c r="O64" s="566">
        <v>8</v>
      </c>
      <c r="P64" s="360">
        <v>3.25</v>
      </c>
      <c r="Q64" s="360">
        <v>3.5</v>
      </c>
      <c r="R64" s="373">
        <v>58</v>
      </c>
      <c r="S64" s="560">
        <v>9</v>
      </c>
      <c r="T64" s="361">
        <v>2.44</v>
      </c>
      <c r="U64" s="362">
        <v>2.86</v>
      </c>
      <c r="V64" s="373">
        <v>68</v>
      </c>
      <c r="W64" s="381"/>
      <c r="X64" s="549"/>
      <c r="Y64" s="206">
        <v>3.45</v>
      </c>
      <c r="Z64" s="382">
        <v>15</v>
      </c>
      <c r="AA64" s="345">
        <f t="shared" si="2"/>
        <v>257</v>
      </c>
      <c r="AC64" s="114"/>
      <c r="AD64" s="114"/>
      <c r="AF64" s="114"/>
    </row>
    <row r="65" spans="1:32" ht="15.75" thickBot="1" x14ac:dyDescent="0.3">
      <c r="A65" s="119">
        <v>18</v>
      </c>
      <c r="B65" s="54" t="s">
        <v>151</v>
      </c>
      <c r="C65" s="822"/>
      <c r="D65" s="823"/>
      <c r="E65" s="823">
        <v>3.87</v>
      </c>
      <c r="F65" s="824">
        <v>28</v>
      </c>
      <c r="G65" s="568">
        <v>2</v>
      </c>
      <c r="H65" s="537">
        <v>4.5</v>
      </c>
      <c r="I65" s="359">
        <v>3.91</v>
      </c>
      <c r="J65" s="372">
        <v>8</v>
      </c>
      <c r="K65" s="568"/>
      <c r="L65" s="537"/>
      <c r="M65" s="359">
        <v>3.54</v>
      </c>
      <c r="N65" s="372">
        <v>85</v>
      </c>
      <c r="O65" s="381"/>
      <c r="P65" s="360"/>
      <c r="Q65" s="360">
        <v>3.5</v>
      </c>
      <c r="R65" s="373">
        <v>82</v>
      </c>
      <c r="S65" s="560"/>
      <c r="T65" s="361"/>
      <c r="U65" s="362">
        <v>2.86</v>
      </c>
      <c r="V65" s="373">
        <v>85</v>
      </c>
      <c r="W65" s="381"/>
      <c r="X65" s="363"/>
      <c r="Y65" s="206">
        <v>3.45</v>
      </c>
      <c r="Z65" s="382">
        <v>15</v>
      </c>
      <c r="AA65" s="120">
        <f t="shared" si="2"/>
        <v>303</v>
      </c>
      <c r="AC65" s="114"/>
      <c r="AD65" s="114"/>
      <c r="AF65" s="114"/>
    </row>
    <row r="66" spans="1:32" ht="15.75" thickBot="1" x14ac:dyDescent="0.3">
      <c r="A66" s="320"/>
      <c r="B66" s="321" t="s">
        <v>127</v>
      </c>
      <c r="C66" s="322">
        <f>SUM(C67:C82)</f>
        <v>277</v>
      </c>
      <c r="D66" s="351">
        <f>AVERAGE(D67:D82)</f>
        <v>3.4857499999999999</v>
      </c>
      <c r="E66" s="159">
        <v>3.87</v>
      </c>
      <c r="F66" s="323"/>
      <c r="G66" s="322">
        <f>SUM(G67:G82)</f>
        <v>42</v>
      </c>
      <c r="H66" s="351">
        <f>AVERAGE(H67:H82)</f>
        <v>3.9175000000000004</v>
      </c>
      <c r="I66" s="527">
        <v>3.91</v>
      </c>
      <c r="J66" s="323"/>
      <c r="K66" s="322">
        <f>SUM(K67:K82)</f>
        <v>43</v>
      </c>
      <c r="L66" s="351">
        <f>AVERAGE(L67:L82)</f>
        <v>3.4782312925170067</v>
      </c>
      <c r="M66" s="159">
        <v>3.54</v>
      </c>
      <c r="N66" s="323"/>
      <c r="O66" s="344">
        <f>SUM(O67:O82)</f>
        <v>37</v>
      </c>
      <c r="P66" s="330">
        <f>AVERAGE(P67:P82)</f>
        <v>3.53</v>
      </c>
      <c r="Q66" s="331">
        <v>3.5</v>
      </c>
      <c r="R66" s="342"/>
      <c r="S66" s="377">
        <f>SUM(S67:S82)</f>
        <v>76</v>
      </c>
      <c r="T66" s="333">
        <f>AVERAGE(T67:T82)</f>
        <v>2.8153846153846156</v>
      </c>
      <c r="U66" s="334">
        <v>2.86</v>
      </c>
      <c r="V66" s="342"/>
      <c r="W66" s="341">
        <f>SUM(W67:W82)</f>
        <v>1</v>
      </c>
      <c r="X66" s="336">
        <f>AVERAGE(X67:X82)</f>
        <v>3</v>
      </c>
      <c r="Y66" s="358">
        <v>3.45</v>
      </c>
      <c r="Z66" s="337"/>
      <c r="AA66" s="338"/>
      <c r="AC66" s="114"/>
      <c r="AD66" s="114"/>
      <c r="AF66" s="114"/>
    </row>
    <row r="67" spans="1:32" x14ac:dyDescent="0.25">
      <c r="A67" s="343">
        <v>1</v>
      </c>
      <c r="B67" s="228" t="s">
        <v>82</v>
      </c>
      <c r="C67" s="825">
        <v>74</v>
      </c>
      <c r="D67" s="872">
        <v>3.5945</v>
      </c>
      <c r="E67" s="826">
        <v>3.87</v>
      </c>
      <c r="F67" s="827">
        <v>13</v>
      </c>
      <c r="G67" s="371">
        <v>6</v>
      </c>
      <c r="H67" s="206">
        <v>4</v>
      </c>
      <c r="I67" s="536">
        <v>3.91</v>
      </c>
      <c r="J67" s="372">
        <v>28</v>
      </c>
      <c r="K67" s="371">
        <v>9</v>
      </c>
      <c r="L67" s="206">
        <v>4</v>
      </c>
      <c r="M67" s="359">
        <v>3.54</v>
      </c>
      <c r="N67" s="372">
        <v>7</v>
      </c>
      <c r="O67" s="375">
        <v>6</v>
      </c>
      <c r="P67" s="360">
        <v>3.5</v>
      </c>
      <c r="Q67" s="360">
        <v>3.5</v>
      </c>
      <c r="R67" s="373">
        <v>43</v>
      </c>
      <c r="S67" s="562">
        <v>9</v>
      </c>
      <c r="T67" s="361">
        <v>3.22</v>
      </c>
      <c r="U67" s="362">
        <v>2.86</v>
      </c>
      <c r="V67" s="373">
        <v>27</v>
      </c>
      <c r="W67" s="381"/>
      <c r="X67" s="363"/>
      <c r="Y67" s="206">
        <v>3.45</v>
      </c>
      <c r="Z67" s="382">
        <v>15</v>
      </c>
      <c r="AA67" s="380">
        <f t="shared" si="2"/>
        <v>133</v>
      </c>
      <c r="AC67" s="114"/>
      <c r="AD67" s="114"/>
      <c r="AF67" s="114"/>
    </row>
    <row r="68" spans="1:32" x14ac:dyDescent="0.25">
      <c r="A68" s="115">
        <v>2</v>
      </c>
      <c r="B68" s="278" t="s">
        <v>26</v>
      </c>
      <c r="C68" s="850">
        <v>55</v>
      </c>
      <c r="D68" s="877">
        <v>3.4728000000000003</v>
      </c>
      <c r="E68" s="851">
        <v>3.87</v>
      </c>
      <c r="F68" s="852">
        <v>17</v>
      </c>
      <c r="G68" s="371"/>
      <c r="H68" s="206"/>
      <c r="I68" s="545">
        <v>3.91</v>
      </c>
      <c r="J68" s="372">
        <v>89</v>
      </c>
      <c r="K68" s="371">
        <v>3</v>
      </c>
      <c r="L68" s="206">
        <v>3.6666666666666665</v>
      </c>
      <c r="M68" s="359">
        <v>3.54</v>
      </c>
      <c r="N68" s="372">
        <v>31</v>
      </c>
      <c r="O68" s="375">
        <v>1</v>
      </c>
      <c r="P68" s="360">
        <v>4</v>
      </c>
      <c r="Q68" s="360">
        <v>3.5</v>
      </c>
      <c r="R68" s="373">
        <v>15</v>
      </c>
      <c r="S68" s="562"/>
      <c r="T68" s="361"/>
      <c r="U68" s="362">
        <v>2.86</v>
      </c>
      <c r="V68" s="373">
        <v>85</v>
      </c>
      <c r="W68" s="381"/>
      <c r="X68" s="363"/>
      <c r="Y68" s="206">
        <v>3.45</v>
      </c>
      <c r="Z68" s="382">
        <v>15</v>
      </c>
      <c r="AA68" s="116">
        <f t="shared" si="2"/>
        <v>252</v>
      </c>
      <c r="AC68" s="114"/>
      <c r="AD68" s="114"/>
      <c r="AF68" s="114"/>
    </row>
    <row r="69" spans="1:32" x14ac:dyDescent="0.25">
      <c r="A69" s="115">
        <v>3</v>
      </c>
      <c r="B69" s="228" t="s">
        <v>94</v>
      </c>
      <c r="C69" s="825">
        <v>60</v>
      </c>
      <c r="D69" s="872">
        <v>3.4663000000000004</v>
      </c>
      <c r="E69" s="826">
        <v>3.87</v>
      </c>
      <c r="F69" s="827">
        <v>18</v>
      </c>
      <c r="G69" s="374">
        <v>4</v>
      </c>
      <c r="H69" s="216">
        <v>4.25</v>
      </c>
      <c r="I69" s="536">
        <v>3.91</v>
      </c>
      <c r="J69" s="372">
        <v>17</v>
      </c>
      <c r="K69" s="371">
        <v>1</v>
      </c>
      <c r="L69" s="206">
        <v>4</v>
      </c>
      <c r="M69" s="359">
        <v>3.54</v>
      </c>
      <c r="N69" s="372">
        <v>19</v>
      </c>
      <c r="O69" s="375">
        <v>1</v>
      </c>
      <c r="P69" s="360">
        <v>4</v>
      </c>
      <c r="Q69" s="360">
        <v>3.5</v>
      </c>
      <c r="R69" s="373">
        <v>14</v>
      </c>
      <c r="S69" s="562">
        <v>2</v>
      </c>
      <c r="T69" s="361">
        <v>4</v>
      </c>
      <c r="U69" s="362">
        <v>2.86</v>
      </c>
      <c r="V69" s="373">
        <v>8</v>
      </c>
      <c r="W69" s="381"/>
      <c r="X69" s="363"/>
      <c r="Y69" s="206">
        <v>3.45</v>
      </c>
      <c r="Z69" s="382">
        <v>15</v>
      </c>
      <c r="AA69" s="116">
        <f t="shared" si="2"/>
        <v>91</v>
      </c>
      <c r="AC69" s="114"/>
      <c r="AD69" s="114"/>
      <c r="AF69" s="114"/>
    </row>
    <row r="70" spans="1:32" x14ac:dyDescent="0.25">
      <c r="A70" s="115">
        <v>4</v>
      </c>
      <c r="B70" s="228" t="s">
        <v>85</v>
      </c>
      <c r="C70" s="825">
        <v>88</v>
      </c>
      <c r="D70" s="872">
        <v>3.4093999999999998</v>
      </c>
      <c r="E70" s="826">
        <v>3.87</v>
      </c>
      <c r="F70" s="827">
        <v>19</v>
      </c>
      <c r="G70" s="371">
        <v>6</v>
      </c>
      <c r="H70" s="206">
        <v>3.67</v>
      </c>
      <c r="I70" s="536">
        <v>3.91</v>
      </c>
      <c r="J70" s="372">
        <v>68</v>
      </c>
      <c r="K70" s="371">
        <v>3</v>
      </c>
      <c r="L70" s="206">
        <v>3</v>
      </c>
      <c r="M70" s="359">
        <v>3.54</v>
      </c>
      <c r="N70" s="372">
        <v>63</v>
      </c>
      <c r="O70" s="375">
        <v>5</v>
      </c>
      <c r="P70" s="360">
        <v>4</v>
      </c>
      <c r="Q70" s="360">
        <v>3.5</v>
      </c>
      <c r="R70" s="373">
        <v>9</v>
      </c>
      <c r="S70" s="562">
        <v>3</v>
      </c>
      <c r="T70" s="361">
        <v>2.33</v>
      </c>
      <c r="U70" s="362">
        <v>2.86</v>
      </c>
      <c r="V70" s="373">
        <v>70</v>
      </c>
      <c r="W70" s="381"/>
      <c r="X70" s="363"/>
      <c r="Y70" s="206">
        <v>3.45</v>
      </c>
      <c r="Z70" s="382">
        <v>15</v>
      </c>
      <c r="AA70" s="116">
        <f t="shared" si="2"/>
        <v>244</v>
      </c>
      <c r="AC70" s="114"/>
      <c r="AD70" s="114"/>
      <c r="AF70" s="114"/>
    </row>
    <row r="71" spans="1:32" x14ac:dyDescent="0.25">
      <c r="A71" s="115">
        <v>5</v>
      </c>
      <c r="B71" s="228" t="s">
        <v>83</v>
      </c>
      <c r="C71" s="825"/>
      <c r="D71" s="826"/>
      <c r="E71" s="826">
        <v>3.87</v>
      </c>
      <c r="F71" s="827">
        <v>28</v>
      </c>
      <c r="G71" s="371">
        <v>6</v>
      </c>
      <c r="H71" s="206">
        <v>4</v>
      </c>
      <c r="I71" s="536">
        <v>3.91</v>
      </c>
      <c r="J71" s="372">
        <v>27</v>
      </c>
      <c r="K71" s="371">
        <v>7</v>
      </c>
      <c r="L71" s="206">
        <v>3.4285714285714284</v>
      </c>
      <c r="M71" s="359">
        <v>3.54</v>
      </c>
      <c r="N71" s="372">
        <v>46</v>
      </c>
      <c r="O71" s="375">
        <v>3</v>
      </c>
      <c r="P71" s="360">
        <v>3.67</v>
      </c>
      <c r="Q71" s="360">
        <v>3.5</v>
      </c>
      <c r="R71" s="373">
        <v>34</v>
      </c>
      <c r="S71" s="562">
        <v>6</v>
      </c>
      <c r="T71" s="361">
        <v>3</v>
      </c>
      <c r="U71" s="362">
        <v>2.86</v>
      </c>
      <c r="V71" s="373">
        <v>37</v>
      </c>
      <c r="W71" s="381"/>
      <c r="X71" s="363"/>
      <c r="Y71" s="206">
        <v>3.45</v>
      </c>
      <c r="Z71" s="382">
        <v>15</v>
      </c>
      <c r="AA71" s="116">
        <f t="shared" si="2"/>
        <v>187</v>
      </c>
      <c r="AC71" s="114"/>
      <c r="AD71" s="114"/>
      <c r="AF71" s="114"/>
    </row>
    <row r="72" spans="1:32" x14ac:dyDescent="0.25">
      <c r="A72" s="115">
        <v>6</v>
      </c>
      <c r="B72" s="277" t="s">
        <v>95</v>
      </c>
      <c r="C72" s="847"/>
      <c r="D72" s="848"/>
      <c r="E72" s="848">
        <v>3.87</v>
      </c>
      <c r="F72" s="849">
        <v>28</v>
      </c>
      <c r="G72" s="371">
        <v>3</v>
      </c>
      <c r="H72" s="206">
        <v>4.67</v>
      </c>
      <c r="I72" s="541">
        <v>3.91</v>
      </c>
      <c r="J72" s="372">
        <v>5</v>
      </c>
      <c r="K72" s="371">
        <v>3</v>
      </c>
      <c r="L72" s="206">
        <v>3</v>
      </c>
      <c r="M72" s="547">
        <v>3.54</v>
      </c>
      <c r="N72" s="372">
        <v>64</v>
      </c>
      <c r="O72" s="375">
        <v>3</v>
      </c>
      <c r="P72" s="360">
        <v>3</v>
      </c>
      <c r="Q72" s="360">
        <v>3.5</v>
      </c>
      <c r="R72" s="373">
        <v>67</v>
      </c>
      <c r="S72" s="562">
        <v>15</v>
      </c>
      <c r="T72" s="361">
        <v>2.4700000000000002</v>
      </c>
      <c r="U72" s="362">
        <v>2.86</v>
      </c>
      <c r="V72" s="373">
        <v>66</v>
      </c>
      <c r="W72" s="381"/>
      <c r="X72" s="363"/>
      <c r="Y72" s="206">
        <v>3.45</v>
      </c>
      <c r="Z72" s="382">
        <v>15</v>
      </c>
      <c r="AA72" s="116">
        <f t="shared" si="2"/>
        <v>245</v>
      </c>
      <c r="AC72" s="114"/>
      <c r="AD72" s="114"/>
      <c r="AF72" s="114"/>
    </row>
    <row r="73" spans="1:32" x14ac:dyDescent="0.25">
      <c r="A73" s="115">
        <v>7</v>
      </c>
      <c r="B73" s="277" t="s">
        <v>25</v>
      </c>
      <c r="C73" s="847"/>
      <c r="D73" s="848"/>
      <c r="E73" s="848">
        <v>3.87</v>
      </c>
      <c r="F73" s="849">
        <v>28</v>
      </c>
      <c r="G73" s="371">
        <v>2</v>
      </c>
      <c r="H73" s="206">
        <v>5</v>
      </c>
      <c r="I73" s="541">
        <v>3.91</v>
      </c>
      <c r="J73" s="372">
        <v>1</v>
      </c>
      <c r="K73" s="371">
        <v>2</v>
      </c>
      <c r="L73" s="206">
        <v>4.5</v>
      </c>
      <c r="M73" s="538">
        <v>3.54</v>
      </c>
      <c r="N73" s="372">
        <v>3</v>
      </c>
      <c r="O73" s="375">
        <v>1</v>
      </c>
      <c r="P73" s="360">
        <v>3</v>
      </c>
      <c r="Q73" s="360">
        <v>3.5</v>
      </c>
      <c r="R73" s="373">
        <v>74</v>
      </c>
      <c r="S73" s="562">
        <v>3</v>
      </c>
      <c r="T73" s="361">
        <v>2.67</v>
      </c>
      <c r="U73" s="362">
        <v>2.86</v>
      </c>
      <c r="V73" s="373">
        <v>56</v>
      </c>
      <c r="W73" s="381"/>
      <c r="X73" s="363"/>
      <c r="Y73" s="206">
        <v>3.45</v>
      </c>
      <c r="Z73" s="382">
        <v>15</v>
      </c>
      <c r="AA73" s="116">
        <f t="shared" si="2"/>
        <v>177</v>
      </c>
      <c r="AC73" s="114"/>
      <c r="AD73" s="114"/>
      <c r="AF73" s="114"/>
    </row>
    <row r="74" spans="1:32" x14ac:dyDescent="0.25">
      <c r="A74" s="115">
        <v>8</v>
      </c>
      <c r="B74" s="276" t="s">
        <v>98</v>
      </c>
      <c r="C74" s="836"/>
      <c r="D74" s="769"/>
      <c r="E74" s="769">
        <v>3.87</v>
      </c>
      <c r="F74" s="837">
        <v>28</v>
      </c>
      <c r="G74" s="371"/>
      <c r="H74" s="206"/>
      <c r="I74" s="540">
        <v>3.91</v>
      </c>
      <c r="J74" s="372">
        <v>89</v>
      </c>
      <c r="K74" s="371"/>
      <c r="L74" s="217"/>
      <c r="M74" s="538">
        <v>3.54</v>
      </c>
      <c r="N74" s="372">
        <v>85</v>
      </c>
      <c r="O74" s="375">
        <v>1</v>
      </c>
      <c r="P74" s="360">
        <v>3</v>
      </c>
      <c r="Q74" s="360">
        <v>3.5</v>
      </c>
      <c r="R74" s="373">
        <v>75</v>
      </c>
      <c r="S74" s="562">
        <v>12</v>
      </c>
      <c r="T74" s="361">
        <v>2</v>
      </c>
      <c r="U74" s="362">
        <v>2.86</v>
      </c>
      <c r="V74" s="373">
        <v>74</v>
      </c>
      <c r="W74" s="381"/>
      <c r="X74" s="363"/>
      <c r="Y74" s="206">
        <v>3.45</v>
      </c>
      <c r="Z74" s="382">
        <v>15</v>
      </c>
      <c r="AA74" s="116">
        <f t="shared" si="2"/>
        <v>366</v>
      </c>
      <c r="AC74" s="114"/>
      <c r="AD74" s="114"/>
      <c r="AF74" s="114"/>
    </row>
    <row r="75" spans="1:32" x14ac:dyDescent="0.25">
      <c r="A75" s="115">
        <v>9</v>
      </c>
      <c r="B75" s="276" t="s">
        <v>138</v>
      </c>
      <c r="C75" s="836"/>
      <c r="D75" s="769"/>
      <c r="E75" s="769">
        <v>3.87</v>
      </c>
      <c r="F75" s="837">
        <v>28</v>
      </c>
      <c r="G75" s="371">
        <v>4</v>
      </c>
      <c r="H75" s="206">
        <v>4</v>
      </c>
      <c r="I75" s="540">
        <v>3.91</v>
      </c>
      <c r="J75" s="372">
        <v>31</v>
      </c>
      <c r="K75" s="371">
        <v>1</v>
      </c>
      <c r="L75" s="206">
        <v>3</v>
      </c>
      <c r="M75" s="538">
        <v>3.54</v>
      </c>
      <c r="N75" s="372">
        <v>79</v>
      </c>
      <c r="O75" s="375"/>
      <c r="P75" s="360"/>
      <c r="Q75" s="360">
        <v>3.5</v>
      </c>
      <c r="R75" s="373">
        <v>82</v>
      </c>
      <c r="S75" s="562"/>
      <c r="T75" s="361"/>
      <c r="U75" s="362">
        <v>2.86</v>
      </c>
      <c r="V75" s="373">
        <v>85</v>
      </c>
      <c r="W75" s="381"/>
      <c r="X75" s="363"/>
      <c r="Y75" s="206">
        <v>3.45</v>
      </c>
      <c r="Z75" s="382">
        <v>15</v>
      </c>
      <c r="AA75" s="116">
        <f t="shared" si="2"/>
        <v>320</v>
      </c>
      <c r="AC75" s="114"/>
      <c r="AD75" s="114"/>
      <c r="AF75" s="114"/>
    </row>
    <row r="76" spans="1:32" x14ac:dyDescent="0.25">
      <c r="A76" s="115">
        <v>10</v>
      </c>
      <c r="B76" s="275" t="s">
        <v>84</v>
      </c>
      <c r="C76" s="828"/>
      <c r="D76" s="829"/>
      <c r="E76" s="829">
        <v>3.87</v>
      </c>
      <c r="F76" s="830">
        <v>28</v>
      </c>
      <c r="G76" s="371">
        <v>4</v>
      </c>
      <c r="H76" s="217">
        <v>3.75</v>
      </c>
      <c r="I76" s="534">
        <v>3.91</v>
      </c>
      <c r="J76" s="372">
        <v>66</v>
      </c>
      <c r="K76" s="374">
        <v>2</v>
      </c>
      <c r="L76" s="216">
        <v>4</v>
      </c>
      <c r="M76" s="538">
        <v>3.54</v>
      </c>
      <c r="N76" s="372">
        <v>13</v>
      </c>
      <c r="O76" s="375">
        <v>6</v>
      </c>
      <c r="P76" s="360">
        <v>3.83</v>
      </c>
      <c r="Q76" s="360">
        <v>3.5</v>
      </c>
      <c r="R76" s="373">
        <v>23</v>
      </c>
      <c r="S76" s="562">
        <v>6</v>
      </c>
      <c r="T76" s="361">
        <v>3.17</v>
      </c>
      <c r="U76" s="362">
        <v>2.86</v>
      </c>
      <c r="V76" s="373">
        <v>28</v>
      </c>
      <c r="W76" s="381"/>
      <c r="X76" s="363"/>
      <c r="Y76" s="206">
        <v>3.45</v>
      </c>
      <c r="Z76" s="382">
        <v>15</v>
      </c>
      <c r="AA76" s="116">
        <f t="shared" si="2"/>
        <v>173</v>
      </c>
      <c r="AC76" s="114"/>
      <c r="AD76" s="114"/>
      <c r="AF76" s="114"/>
    </row>
    <row r="77" spans="1:32" x14ac:dyDescent="0.25">
      <c r="A77" s="115">
        <v>11</v>
      </c>
      <c r="B77" s="278" t="s">
        <v>121</v>
      </c>
      <c r="C77" s="850"/>
      <c r="D77" s="851"/>
      <c r="E77" s="851">
        <v>3.87</v>
      </c>
      <c r="F77" s="852">
        <v>28</v>
      </c>
      <c r="G77" s="371">
        <v>3</v>
      </c>
      <c r="H77" s="206">
        <v>3.67</v>
      </c>
      <c r="I77" s="545">
        <v>3.91</v>
      </c>
      <c r="J77" s="372">
        <v>69</v>
      </c>
      <c r="K77" s="371">
        <v>1</v>
      </c>
      <c r="L77" s="206">
        <v>3</v>
      </c>
      <c r="M77" s="547">
        <v>3.54</v>
      </c>
      <c r="N77" s="372">
        <v>78</v>
      </c>
      <c r="O77" s="375"/>
      <c r="P77" s="360"/>
      <c r="Q77" s="360">
        <v>3.5</v>
      </c>
      <c r="R77" s="373">
        <v>82</v>
      </c>
      <c r="S77" s="562"/>
      <c r="T77" s="361"/>
      <c r="U77" s="362">
        <v>2.86</v>
      </c>
      <c r="V77" s="373">
        <v>85</v>
      </c>
      <c r="W77" s="381"/>
      <c r="X77" s="363"/>
      <c r="Y77" s="206">
        <v>3.45</v>
      </c>
      <c r="Z77" s="382">
        <v>15</v>
      </c>
      <c r="AA77" s="116">
        <f t="shared" si="2"/>
        <v>357</v>
      </c>
      <c r="AC77" s="114"/>
      <c r="AD77" s="114"/>
      <c r="AF77" s="114"/>
    </row>
    <row r="78" spans="1:32" x14ac:dyDescent="0.25">
      <c r="A78" s="115">
        <v>12</v>
      </c>
      <c r="B78" s="278" t="s">
        <v>86</v>
      </c>
      <c r="C78" s="850"/>
      <c r="D78" s="851"/>
      <c r="E78" s="851">
        <v>3.87</v>
      </c>
      <c r="F78" s="852">
        <v>28</v>
      </c>
      <c r="G78" s="371">
        <v>1</v>
      </c>
      <c r="H78" s="206">
        <v>4</v>
      </c>
      <c r="I78" s="545">
        <v>3.91</v>
      </c>
      <c r="J78" s="372">
        <v>51</v>
      </c>
      <c r="K78" s="371">
        <v>5</v>
      </c>
      <c r="L78" s="206">
        <v>3.6</v>
      </c>
      <c r="M78" s="359">
        <v>3.54</v>
      </c>
      <c r="N78" s="372">
        <v>35</v>
      </c>
      <c r="O78" s="375"/>
      <c r="P78" s="360"/>
      <c r="Q78" s="360">
        <v>3.5</v>
      </c>
      <c r="R78" s="373">
        <v>82</v>
      </c>
      <c r="S78" s="562">
        <v>5</v>
      </c>
      <c r="T78" s="361">
        <v>3.4</v>
      </c>
      <c r="U78" s="362">
        <v>2.86</v>
      </c>
      <c r="V78" s="373">
        <v>22</v>
      </c>
      <c r="W78" s="381"/>
      <c r="X78" s="363"/>
      <c r="Y78" s="206">
        <v>3.45</v>
      </c>
      <c r="Z78" s="382">
        <v>15</v>
      </c>
      <c r="AA78" s="116">
        <f t="shared" si="2"/>
        <v>233</v>
      </c>
      <c r="AC78" s="114"/>
      <c r="AD78" s="114"/>
      <c r="AF78" s="114"/>
    </row>
    <row r="79" spans="1:32" x14ac:dyDescent="0.25">
      <c r="A79" s="115">
        <v>13</v>
      </c>
      <c r="B79" s="107" t="s">
        <v>99</v>
      </c>
      <c r="C79" s="853"/>
      <c r="D79" s="854"/>
      <c r="E79" s="854">
        <v>3.87</v>
      </c>
      <c r="F79" s="855">
        <v>28</v>
      </c>
      <c r="G79" s="572">
        <v>2</v>
      </c>
      <c r="H79" s="547">
        <v>3</v>
      </c>
      <c r="I79" s="547">
        <v>3.91</v>
      </c>
      <c r="J79" s="372">
        <v>83</v>
      </c>
      <c r="K79" s="572">
        <v>1</v>
      </c>
      <c r="L79" s="547">
        <v>2</v>
      </c>
      <c r="M79" s="547">
        <v>3.54</v>
      </c>
      <c r="N79" s="372">
        <v>84</v>
      </c>
      <c r="O79" s="375">
        <v>7</v>
      </c>
      <c r="P79" s="360">
        <v>3.86</v>
      </c>
      <c r="Q79" s="360">
        <v>3.5</v>
      </c>
      <c r="R79" s="373">
        <v>21</v>
      </c>
      <c r="S79" s="562">
        <v>2</v>
      </c>
      <c r="T79" s="361">
        <v>2</v>
      </c>
      <c r="U79" s="362">
        <v>2.86</v>
      </c>
      <c r="V79" s="373">
        <v>81</v>
      </c>
      <c r="W79" s="381"/>
      <c r="X79" s="363"/>
      <c r="Y79" s="206">
        <v>3.45</v>
      </c>
      <c r="Z79" s="382">
        <v>15</v>
      </c>
      <c r="AA79" s="116">
        <f t="shared" si="2"/>
        <v>312</v>
      </c>
      <c r="AC79" s="114"/>
      <c r="AD79" s="114"/>
      <c r="AF79" s="114"/>
    </row>
    <row r="80" spans="1:32" x14ac:dyDescent="0.25">
      <c r="A80" s="115">
        <v>14</v>
      </c>
      <c r="B80" s="276" t="s">
        <v>81</v>
      </c>
      <c r="C80" s="836"/>
      <c r="D80" s="769"/>
      <c r="E80" s="769">
        <v>3.87</v>
      </c>
      <c r="F80" s="837">
        <v>28</v>
      </c>
      <c r="G80" s="577"/>
      <c r="H80" s="540"/>
      <c r="I80" s="540">
        <v>3.91</v>
      </c>
      <c r="J80" s="372">
        <v>89</v>
      </c>
      <c r="K80" s="371">
        <v>1</v>
      </c>
      <c r="L80" s="206">
        <v>4</v>
      </c>
      <c r="M80" s="538">
        <v>3.54</v>
      </c>
      <c r="N80" s="372">
        <v>20</v>
      </c>
      <c r="O80" s="375">
        <v>2</v>
      </c>
      <c r="P80" s="360">
        <v>3.5</v>
      </c>
      <c r="Q80" s="360">
        <v>3.5</v>
      </c>
      <c r="R80" s="373">
        <v>47</v>
      </c>
      <c r="S80" s="562">
        <v>7</v>
      </c>
      <c r="T80" s="361">
        <v>3</v>
      </c>
      <c r="U80" s="362">
        <v>2.86</v>
      </c>
      <c r="V80" s="373">
        <v>35</v>
      </c>
      <c r="W80" s="381">
        <v>1</v>
      </c>
      <c r="X80" s="535">
        <v>3</v>
      </c>
      <c r="Y80" s="206">
        <v>3.45</v>
      </c>
      <c r="Z80" s="382">
        <v>15</v>
      </c>
      <c r="AA80" s="116">
        <f t="shared" si="2"/>
        <v>234</v>
      </c>
      <c r="AC80" s="114"/>
      <c r="AD80" s="114"/>
      <c r="AF80" s="114"/>
    </row>
    <row r="81" spans="1:32" x14ac:dyDescent="0.25">
      <c r="A81" s="364">
        <v>15</v>
      </c>
      <c r="B81" s="228" t="s">
        <v>87</v>
      </c>
      <c r="C81" s="825"/>
      <c r="D81" s="826"/>
      <c r="E81" s="826">
        <v>3.87</v>
      </c>
      <c r="F81" s="827">
        <v>28</v>
      </c>
      <c r="G81" s="578">
        <v>1</v>
      </c>
      <c r="H81" s="536">
        <v>3</v>
      </c>
      <c r="I81" s="536">
        <v>3.91</v>
      </c>
      <c r="J81" s="372">
        <v>86</v>
      </c>
      <c r="K81" s="371">
        <v>4</v>
      </c>
      <c r="L81" s="206">
        <v>3.5</v>
      </c>
      <c r="M81" s="359">
        <v>3.54</v>
      </c>
      <c r="N81" s="372">
        <v>39</v>
      </c>
      <c r="O81" s="375">
        <v>1</v>
      </c>
      <c r="P81" s="360">
        <v>3</v>
      </c>
      <c r="Q81" s="360">
        <v>3.5</v>
      </c>
      <c r="R81" s="373">
        <v>76</v>
      </c>
      <c r="S81" s="562">
        <v>3</v>
      </c>
      <c r="T81" s="361">
        <v>2.67</v>
      </c>
      <c r="U81" s="362">
        <v>2.86</v>
      </c>
      <c r="V81" s="373">
        <v>57</v>
      </c>
      <c r="W81" s="381"/>
      <c r="X81" s="535"/>
      <c r="Y81" s="206">
        <v>3.45</v>
      </c>
      <c r="Z81" s="382">
        <v>11</v>
      </c>
      <c r="AA81" s="345">
        <f t="shared" si="2"/>
        <v>297</v>
      </c>
      <c r="AC81" s="114"/>
      <c r="AD81" s="114"/>
      <c r="AF81" s="114"/>
    </row>
    <row r="82" spans="1:32" ht="15.75" thickBot="1" x14ac:dyDescent="0.3">
      <c r="A82" s="119">
        <v>16</v>
      </c>
      <c r="B82" s="54" t="s">
        <v>27</v>
      </c>
      <c r="C82" s="822"/>
      <c r="D82" s="823"/>
      <c r="E82" s="823">
        <v>3.87</v>
      </c>
      <c r="F82" s="824">
        <v>28</v>
      </c>
      <c r="G82" s="568"/>
      <c r="H82" s="359"/>
      <c r="I82" s="359">
        <v>3.91</v>
      </c>
      <c r="J82" s="372">
        <v>89</v>
      </c>
      <c r="K82" s="568"/>
      <c r="L82" s="359"/>
      <c r="M82" s="359">
        <v>3.54</v>
      </c>
      <c r="N82" s="372">
        <v>85</v>
      </c>
      <c r="O82" s="375"/>
      <c r="P82" s="360"/>
      <c r="Q82" s="360">
        <v>3.5</v>
      </c>
      <c r="R82" s="373">
        <v>82</v>
      </c>
      <c r="S82" s="562">
        <v>3</v>
      </c>
      <c r="T82" s="361">
        <v>2.67</v>
      </c>
      <c r="U82" s="362">
        <v>2.86</v>
      </c>
      <c r="V82" s="373">
        <v>58</v>
      </c>
      <c r="W82" s="381"/>
      <c r="X82" s="363"/>
      <c r="Y82" s="206">
        <v>3.45</v>
      </c>
      <c r="Z82" s="382">
        <v>15</v>
      </c>
      <c r="AA82" s="120">
        <f t="shared" si="2"/>
        <v>357</v>
      </c>
      <c r="AC82" s="114"/>
      <c r="AD82" s="114"/>
      <c r="AF82" s="114"/>
    </row>
    <row r="83" spans="1:32" ht="15.75" thickBot="1" x14ac:dyDescent="0.3">
      <c r="A83" s="320"/>
      <c r="B83" s="321" t="s">
        <v>128</v>
      </c>
      <c r="C83" s="322">
        <f>SUM(C84:C114)</f>
        <v>590</v>
      </c>
      <c r="D83" s="351">
        <f>AVERAGE(D84:D114)</f>
        <v>3.7232363636363641</v>
      </c>
      <c r="E83" s="159">
        <v>3.87</v>
      </c>
      <c r="F83" s="323"/>
      <c r="G83" s="322">
        <f>SUM(G84:G114)</f>
        <v>119</v>
      </c>
      <c r="H83" s="351">
        <f>AVERAGE(H84:H114)</f>
        <v>3.9159999999999995</v>
      </c>
      <c r="I83" s="527">
        <v>3.91</v>
      </c>
      <c r="J83" s="323"/>
      <c r="K83" s="322">
        <f>SUM(K84:K114)</f>
        <v>133</v>
      </c>
      <c r="L83" s="351">
        <f>AVERAGE(L84:L114)</f>
        <v>3.4462669275169278</v>
      </c>
      <c r="M83" s="159">
        <v>3.54</v>
      </c>
      <c r="N83" s="323"/>
      <c r="O83" s="329">
        <f>SUM(O84:O114)</f>
        <v>154</v>
      </c>
      <c r="P83" s="330">
        <f>AVERAGE(P84:P114)</f>
        <v>3.6392307692307688</v>
      </c>
      <c r="Q83" s="331">
        <v>3.5</v>
      </c>
      <c r="R83" s="342"/>
      <c r="S83" s="379">
        <f>SUM(S84:S114)</f>
        <v>233</v>
      </c>
      <c r="T83" s="333">
        <f>AVERAGE(T84:T114)</f>
        <v>2.8020833333333335</v>
      </c>
      <c r="U83" s="334">
        <v>2.86</v>
      </c>
      <c r="V83" s="342"/>
      <c r="W83" s="341">
        <f>SUM(W84:W114)</f>
        <v>4</v>
      </c>
      <c r="X83" s="336">
        <f>AVERAGE(X84:X114)</f>
        <v>3.3333333333333335</v>
      </c>
      <c r="Y83" s="358">
        <v>3.45</v>
      </c>
      <c r="Z83" s="337"/>
      <c r="AA83" s="346"/>
      <c r="AC83" s="114"/>
      <c r="AD83" s="114"/>
      <c r="AF83" s="114"/>
    </row>
    <row r="84" spans="1:32" x14ac:dyDescent="0.25">
      <c r="A84" s="112">
        <v>1</v>
      </c>
      <c r="B84" s="54" t="s">
        <v>158</v>
      </c>
      <c r="C84" s="822">
        <v>26</v>
      </c>
      <c r="D84" s="871">
        <v>4.6154000000000002</v>
      </c>
      <c r="E84" s="823">
        <v>3.87</v>
      </c>
      <c r="F84" s="824">
        <v>1</v>
      </c>
      <c r="G84" s="371"/>
      <c r="H84" s="206"/>
      <c r="I84" s="359">
        <v>3.91</v>
      </c>
      <c r="J84" s="372">
        <v>89</v>
      </c>
      <c r="K84" s="568"/>
      <c r="L84" s="359"/>
      <c r="M84" s="359">
        <v>3.54</v>
      </c>
      <c r="N84" s="372">
        <v>85</v>
      </c>
      <c r="O84" s="381"/>
      <c r="P84" s="360"/>
      <c r="Q84" s="360">
        <v>3.5</v>
      </c>
      <c r="R84" s="373">
        <v>82</v>
      </c>
      <c r="S84" s="560"/>
      <c r="T84" s="361"/>
      <c r="U84" s="362">
        <v>2.86</v>
      </c>
      <c r="V84" s="373">
        <v>85</v>
      </c>
      <c r="W84" s="371"/>
      <c r="X84" s="363"/>
      <c r="Y84" s="206">
        <v>3.45</v>
      </c>
      <c r="Z84" s="382">
        <v>15</v>
      </c>
      <c r="AA84" s="113">
        <f t="shared" si="2"/>
        <v>357</v>
      </c>
      <c r="AC84" s="114"/>
      <c r="AD84" s="114"/>
      <c r="AF84" s="114"/>
    </row>
    <row r="85" spans="1:32" x14ac:dyDescent="0.25">
      <c r="A85" s="115">
        <v>2</v>
      </c>
      <c r="B85" s="228" t="s">
        <v>96</v>
      </c>
      <c r="C85" s="825">
        <v>23</v>
      </c>
      <c r="D85" s="872">
        <v>4.3043000000000005</v>
      </c>
      <c r="E85" s="826">
        <v>3.87</v>
      </c>
      <c r="F85" s="827">
        <v>2</v>
      </c>
      <c r="G85" s="371">
        <v>7</v>
      </c>
      <c r="H85" s="206">
        <v>3.57</v>
      </c>
      <c r="I85" s="536">
        <v>3.91</v>
      </c>
      <c r="J85" s="372">
        <v>71</v>
      </c>
      <c r="K85" s="371">
        <v>9</v>
      </c>
      <c r="L85" s="206">
        <v>3.3333333333333335</v>
      </c>
      <c r="M85" s="359">
        <v>3.54</v>
      </c>
      <c r="N85" s="372">
        <v>49</v>
      </c>
      <c r="O85" s="381"/>
      <c r="P85" s="360"/>
      <c r="Q85" s="360">
        <v>3.5</v>
      </c>
      <c r="R85" s="373">
        <v>82</v>
      </c>
      <c r="S85" s="560">
        <v>6</v>
      </c>
      <c r="T85" s="361">
        <v>2.67</v>
      </c>
      <c r="U85" s="362">
        <v>2.86</v>
      </c>
      <c r="V85" s="373">
        <v>54</v>
      </c>
      <c r="W85" s="371"/>
      <c r="X85" s="363"/>
      <c r="Y85" s="206">
        <v>3.45</v>
      </c>
      <c r="Z85" s="382">
        <v>15</v>
      </c>
      <c r="AA85" s="116">
        <f t="shared" si="2"/>
        <v>273</v>
      </c>
      <c r="AC85" s="114"/>
      <c r="AD85" s="114"/>
      <c r="AF85" s="114"/>
    </row>
    <row r="86" spans="1:32" x14ac:dyDescent="0.25">
      <c r="A86" s="115">
        <v>3</v>
      </c>
      <c r="B86" s="54" t="s">
        <v>139</v>
      </c>
      <c r="C86" s="822">
        <v>169</v>
      </c>
      <c r="D86" s="871">
        <v>4.1539000000000001</v>
      </c>
      <c r="E86" s="823">
        <v>3.87</v>
      </c>
      <c r="F86" s="824">
        <v>3</v>
      </c>
      <c r="G86" s="371">
        <v>10</v>
      </c>
      <c r="H86" s="206">
        <v>3.3</v>
      </c>
      <c r="I86" s="359">
        <v>3.91</v>
      </c>
      <c r="J86" s="372">
        <v>77</v>
      </c>
      <c r="K86" s="568">
        <v>18</v>
      </c>
      <c r="L86" s="537">
        <v>3.5</v>
      </c>
      <c r="M86" s="359">
        <v>3.54</v>
      </c>
      <c r="N86" s="372">
        <v>37</v>
      </c>
      <c r="O86" s="381">
        <v>18</v>
      </c>
      <c r="P86" s="360">
        <v>3.39</v>
      </c>
      <c r="Q86" s="360">
        <v>3.5</v>
      </c>
      <c r="R86" s="373">
        <v>54</v>
      </c>
      <c r="S86" s="560">
        <v>10</v>
      </c>
      <c r="T86" s="361">
        <v>3.1</v>
      </c>
      <c r="U86" s="362">
        <v>2.86</v>
      </c>
      <c r="V86" s="373">
        <v>30</v>
      </c>
      <c r="W86" s="371"/>
      <c r="X86" s="535"/>
      <c r="Y86" s="206">
        <v>3.45</v>
      </c>
      <c r="Z86" s="382">
        <v>15</v>
      </c>
      <c r="AA86" s="116">
        <f t="shared" si="2"/>
        <v>216</v>
      </c>
      <c r="AC86" s="114"/>
      <c r="AD86" s="114"/>
      <c r="AF86" s="114"/>
    </row>
    <row r="87" spans="1:32" x14ac:dyDescent="0.25">
      <c r="A87" s="115">
        <v>4</v>
      </c>
      <c r="B87" s="228" t="s">
        <v>28</v>
      </c>
      <c r="C87" s="825">
        <v>18</v>
      </c>
      <c r="D87" s="872">
        <v>3.9447000000000001</v>
      </c>
      <c r="E87" s="826">
        <v>3.87</v>
      </c>
      <c r="F87" s="827">
        <v>6</v>
      </c>
      <c r="G87" s="371">
        <v>7</v>
      </c>
      <c r="H87" s="206">
        <v>3.14</v>
      </c>
      <c r="I87" s="536">
        <v>3.91</v>
      </c>
      <c r="J87" s="372">
        <v>80</v>
      </c>
      <c r="K87" s="371">
        <v>3</v>
      </c>
      <c r="L87" s="206">
        <v>3.6666666666666665</v>
      </c>
      <c r="M87" s="359">
        <v>3.54</v>
      </c>
      <c r="N87" s="372">
        <v>33</v>
      </c>
      <c r="O87" s="381">
        <v>2</v>
      </c>
      <c r="P87" s="360">
        <v>3.5</v>
      </c>
      <c r="Q87" s="360">
        <v>3.5</v>
      </c>
      <c r="R87" s="373">
        <v>48</v>
      </c>
      <c r="S87" s="560"/>
      <c r="T87" s="361"/>
      <c r="U87" s="362">
        <v>2.86</v>
      </c>
      <c r="V87" s="373">
        <v>85</v>
      </c>
      <c r="W87" s="371"/>
      <c r="X87" s="363"/>
      <c r="Y87" s="206">
        <v>3.45</v>
      </c>
      <c r="Z87" s="382">
        <v>15</v>
      </c>
      <c r="AA87" s="116">
        <f t="shared" si="2"/>
        <v>267</v>
      </c>
      <c r="AC87" s="114"/>
      <c r="AD87" s="114"/>
      <c r="AF87" s="114"/>
    </row>
    <row r="88" spans="1:32" x14ac:dyDescent="0.25">
      <c r="A88" s="115">
        <v>5</v>
      </c>
      <c r="B88" s="54" t="s">
        <v>42</v>
      </c>
      <c r="C88" s="822">
        <v>45</v>
      </c>
      <c r="D88" s="871">
        <v>3.8445000000000005</v>
      </c>
      <c r="E88" s="823">
        <v>3.87</v>
      </c>
      <c r="F88" s="824">
        <v>7</v>
      </c>
      <c r="G88" s="371">
        <v>4</v>
      </c>
      <c r="H88" s="206">
        <v>3.75</v>
      </c>
      <c r="I88" s="359">
        <v>3.91</v>
      </c>
      <c r="J88" s="372">
        <v>67</v>
      </c>
      <c r="K88" s="568">
        <v>8</v>
      </c>
      <c r="L88" s="537">
        <v>3</v>
      </c>
      <c r="M88" s="359">
        <v>3.54</v>
      </c>
      <c r="N88" s="372">
        <v>61</v>
      </c>
      <c r="O88" s="381">
        <v>1</v>
      </c>
      <c r="P88" s="360">
        <v>5</v>
      </c>
      <c r="Q88" s="360">
        <v>3.5</v>
      </c>
      <c r="R88" s="373">
        <v>3</v>
      </c>
      <c r="S88" s="560">
        <v>12</v>
      </c>
      <c r="T88" s="361">
        <v>2.75</v>
      </c>
      <c r="U88" s="362">
        <v>2.86</v>
      </c>
      <c r="V88" s="373">
        <v>50</v>
      </c>
      <c r="W88" s="371"/>
      <c r="X88" s="363"/>
      <c r="Y88" s="206">
        <v>3.45</v>
      </c>
      <c r="Z88" s="382">
        <v>15</v>
      </c>
      <c r="AA88" s="116">
        <f t="shared" si="2"/>
        <v>203</v>
      </c>
      <c r="AC88" s="114"/>
      <c r="AD88" s="114"/>
      <c r="AF88" s="114"/>
    </row>
    <row r="89" spans="1:32" x14ac:dyDescent="0.25">
      <c r="A89" s="115">
        <v>6</v>
      </c>
      <c r="B89" s="228" t="s">
        <v>51</v>
      </c>
      <c r="C89" s="825">
        <v>88</v>
      </c>
      <c r="D89" s="872">
        <v>3.5909000000000004</v>
      </c>
      <c r="E89" s="826">
        <v>3.87</v>
      </c>
      <c r="F89" s="827">
        <v>14</v>
      </c>
      <c r="G89" s="371">
        <v>1</v>
      </c>
      <c r="H89" s="206">
        <v>4</v>
      </c>
      <c r="I89" s="536">
        <v>3.91</v>
      </c>
      <c r="J89" s="372">
        <v>55</v>
      </c>
      <c r="K89" s="371">
        <v>7</v>
      </c>
      <c r="L89" s="206">
        <v>3.2857142857142856</v>
      </c>
      <c r="M89" s="359">
        <v>3.54</v>
      </c>
      <c r="N89" s="372">
        <v>52</v>
      </c>
      <c r="O89" s="381">
        <v>11</v>
      </c>
      <c r="P89" s="360">
        <v>3.18</v>
      </c>
      <c r="Q89" s="360">
        <v>3.5</v>
      </c>
      <c r="R89" s="373">
        <v>62</v>
      </c>
      <c r="S89" s="560">
        <v>8</v>
      </c>
      <c r="T89" s="361">
        <v>3</v>
      </c>
      <c r="U89" s="362">
        <v>2.86</v>
      </c>
      <c r="V89" s="373">
        <v>34</v>
      </c>
      <c r="W89" s="371">
        <v>2</v>
      </c>
      <c r="X89" s="535">
        <v>3</v>
      </c>
      <c r="Y89" s="206">
        <v>3.45</v>
      </c>
      <c r="Z89" s="382">
        <v>8</v>
      </c>
      <c r="AA89" s="116">
        <f t="shared" si="2"/>
        <v>225</v>
      </c>
      <c r="AC89" s="114"/>
      <c r="AD89" s="114"/>
      <c r="AF89" s="114"/>
    </row>
    <row r="90" spans="1:32" x14ac:dyDescent="0.25">
      <c r="A90" s="115">
        <v>7</v>
      </c>
      <c r="B90" s="275" t="s">
        <v>29</v>
      </c>
      <c r="C90" s="828">
        <v>72</v>
      </c>
      <c r="D90" s="873">
        <v>3.5276999999999998</v>
      </c>
      <c r="E90" s="829">
        <v>3.87</v>
      </c>
      <c r="F90" s="830">
        <v>15</v>
      </c>
      <c r="G90" s="371">
        <v>3</v>
      </c>
      <c r="H90" s="206">
        <v>4.33</v>
      </c>
      <c r="I90" s="541">
        <v>3.91</v>
      </c>
      <c r="J90" s="372">
        <v>14</v>
      </c>
      <c r="K90" s="371">
        <v>3</v>
      </c>
      <c r="L90" s="206">
        <v>3.6666666666666665</v>
      </c>
      <c r="M90" s="547">
        <v>3.54</v>
      </c>
      <c r="N90" s="372">
        <v>32</v>
      </c>
      <c r="O90" s="375">
        <v>12</v>
      </c>
      <c r="P90" s="360">
        <v>3.58</v>
      </c>
      <c r="Q90" s="360">
        <v>3.5</v>
      </c>
      <c r="R90" s="373">
        <v>40</v>
      </c>
      <c r="S90" s="562">
        <v>9</v>
      </c>
      <c r="T90" s="361">
        <v>2.56</v>
      </c>
      <c r="U90" s="362">
        <v>2.86</v>
      </c>
      <c r="V90" s="373">
        <v>61</v>
      </c>
      <c r="W90" s="381">
        <v>1</v>
      </c>
      <c r="X90" s="535">
        <v>4</v>
      </c>
      <c r="Y90" s="206">
        <v>3.45</v>
      </c>
      <c r="Z90" s="382">
        <v>5</v>
      </c>
      <c r="AA90" s="116">
        <f t="shared" si="2"/>
        <v>167</v>
      </c>
      <c r="AC90" s="114"/>
      <c r="AD90" s="114"/>
      <c r="AF90" s="114"/>
    </row>
    <row r="91" spans="1:32" x14ac:dyDescent="0.25">
      <c r="A91" s="115">
        <v>8</v>
      </c>
      <c r="B91" s="54" t="s">
        <v>31</v>
      </c>
      <c r="C91" s="822">
        <v>22</v>
      </c>
      <c r="D91" s="871">
        <v>3.5002999999999997</v>
      </c>
      <c r="E91" s="823">
        <v>3.87</v>
      </c>
      <c r="F91" s="824">
        <v>16</v>
      </c>
      <c r="G91" s="371">
        <v>3</v>
      </c>
      <c r="H91" s="206">
        <v>4.33</v>
      </c>
      <c r="I91" s="359">
        <v>3.91</v>
      </c>
      <c r="J91" s="372">
        <v>15</v>
      </c>
      <c r="K91" s="568"/>
      <c r="L91" s="537"/>
      <c r="M91" s="359">
        <v>3.54</v>
      </c>
      <c r="N91" s="372">
        <v>85</v>
      </c>
      <c r="O91" s="381">
        <v>13</v>
      </c>
      <c r="P91" s="360">
        <v>3.38</v>
      </c>
      <c r="Q91" s="360">
        <v>3.5</v>
      </c>
      <c r="R91" s="373">
        <v>55</v>
      </c>
      <c r="S91" s="560">
        <v>7</v>
      </c>
      <c r="T91" s="361">
        <v>2.86</v>
      </c>
      <c r="U91" s="362">
        <v>2.86</v>
      </c>
      <c r="V91" s="373">
        <v>48</v>
      </c>
      <c r="W91" s="371"/>
      <c r="X91" s="535"/>
      <c r="Y91" s="206">
        <v>3.45</v>
      </c>
      <c r="Z91" s="382">
        <v>15</v>
      </c>
      <c r="AA91" s="116">
        <f t="shared" si="2"/>
        <v>234</v>
      </c>
      <c r="AC91" s="114"/>
      <c r="AD91" s="114"/>
      <c r="AF91" s="114"/>
    </row>
    <row r="92" spans="1:32" x14ac:dyDescent="0.25">
      <c r="A92" s="115">
        <v>9</v>
      </c>
      <c r="B92" s="228" t="s">
        <v>39</v>
      </c>
      <c r="C92" s="825">
        <v>18</v>
      </c>
      <c r="D92" s="872">
        <v>3.3334000000000001</v>
      </c>
      <c r="E92" s="826">
        <v>3.87</v>
      </c>
      <c r="F92" s="827">
        <v>21</v>
      </c>
      <c r="G92" s="371">
        <v>2</v>
      </c>
      <c r="H92" s="206">
        <v>3</v>
      </c>
      <c r="I92" s="536">
        <v>3.91</v>
      </c>
      <c r="J92" s="372">
        <v>84</v>
      </c>
      <c r="K92" s="371">
        <v>2</v>
      </c>
      <c r="L92" s="206">
        <v>3</v>
      </c>
      <c r="M92" s="359">
        <v>3.54</v>
      </c>
      <c r="N92" s="372">
        <v>68</v>
      </c>
      <c r="O92" s="381">
        <v>7</v>
      </c>
      <c r="P92" s="360">
        <v>3.43</v>
      </c>
      <c r="Q92" s="360">
        <v>3.5</v>
      </c>
      <c r="R92" s="373">
        <v>52</v>
      </c>
      <c r="S92" s="560">
        <v>2</v>
      </c>
      <c r="T92" s="361">
        <v>3</v>
      </c>
      <c r="U92" s="362">
        <v>2.86</v>
      </c>
      <c r="V92" s="373">
        <v>42</v>
      </c>
      <c r="W92" s="371"/>
      <c r="X92" s="535"/>
      <c r="Y92" s="206">
        <v>3.45</v>
      </c>
      <c r="Z92" s="382">
        <v>15</v>
      </c>
      <c r="AA92" s="116">
        <f t="shared" si="2"/>
        <v>282</v>
      </c>
      <c r="AC92" s="114"/>
      <c r="AD92" s="114"/>
      <c r="AF92" s="114"/>
    </row>
    <row r="93" spans="1:32" x14ac:dyDescent="0.25">
      <c r="A93" s="115">
        <v>10</v>
      </c>
      <c r="B93" s="54" t="s">
        <v>141</v>
      </c>
      <c r="C93" s="822">
        <v>43</v>
      </c>
      <c r="D93" s="871">
        <v>3.1860000000000004</v>
      </c>
      <c r="E93" s="823">
        <v>3.87</v>
      </c>
      <c r="F93" s="824">
        <v>24</v>
      </c>
      <c r="G93" s="371">
        <v>16</v>
      </c>
      <c r="H93" s="206">
        <v>4</v>
      </c>
      <c r="I93" s="359">
        <v>3.91</v>
      </c>
      <c r="J93" s="372">
        <v>26</v>
      </c>
      <c r="K93" s="568">
        <v>13</v>
      </c>
      <c r="L93" s="537">
        <v>3.2307692307692308</v>
      </c>
      <c r="M93" s="359">
        <v>3.54</v>
      </c>
      <c r="N93" s="372">
        <v>55</v>
      </c>
      <c r="O93" s="381">
        <v>11</v>
      </c>
      <c r="P93" s="360">
        <v>3.82</v>
      </c>
      <c r="Q93" s="360">
        <v>3.5</v>
      </c>
      <c r="R93" s="373">
        <v>24</v>
      </c>
      <c r="S93" s="560">
        <v>33</v>
      </c>
      <c r="T93" s="361">
        <v>2.7</v>
      </c>
      <c r="U93" s="362">
        <v>2.86</v>
      </c>
      <c r="V93" s="373">
        <v>52</v>
      </c>
      <c r="W93" s="371"/>
      <c r="X93" s="535"/>
      <c r="Y93" s="206">
        <v>3.45</v>
      </c>
      <c r="Z93" s="382">
        <v>15</v>
      </c>
      <c r="AA93" s="116">
        <f t="shared" si="2"/>
        <v>196</v>
      </c>
      <c r="AC93" s="114"/>
      <c r="AD93" s="114"/>
      <c r="AF93" s="114"/>
    </row>
    <row r="94" spans="1:32" x14ac:dyDescent="0.25">
      <c r="A94" s="115">
        <v>11</v>
      </c>
      <c r="B94" s="54" t="s">
        <v>41</v>
      </c>
      <c r="C94" s="822">
        <v>66</v>
      </c>
      <c r="D94" s="871">
        <v>2.9544999999999999</v>
      </c>
      <c r="E94" s="823">
        <v>3.87</v>
      </c>
      <c r="F94" s="824">
        <v>26</v>
      </c>
      <c r="G94" s="371">
        <v>2</v>
      </c>
      <c r="H94" s="206">
        <v>4.5</v>
      </c>
      <c r="I94" s="359">
        <v>3.91</v>
      </c>
      <c r="J94" s="372">
        <v>10</v>
      </c>
      <c r="K94" s="568">
        <v>4</v>
      </c>
      <c r="L94" s="537">
        <v>4</v>
      </c>
      <c r="M94" s="359">
        <v>3.54</v>
      </c>
      <c r="N94" s="372">
        <v>9</v>
      </c>
      <c r="O94" s="381">
        <v>5</v>
      </c>
      <c r="P94" s="360">
        <v>3.6</v>
      </c>
      <c r="Q94" s="360">
        <v>3.5</v>
      </c>
      <c r="R94" s="373">
        <v>39</v>
      </c>
      <c r="S94" s="560">
        <v>1</v>
      </c>
      <c r="T94" s="361">
        <v>3</v>
      </c>
      <c r="U94" s="362">
        <v>2.86</v>
      </c>
      <c r="V94" s="373">
        <v>45</v>
      </c>
      <c r="W94" s="371"/>
      <c r="X94" s="535"/>
      <c r="Y94" s="206">
        <v>3.45</v>
      </c>
      <c r="Z94" s="382">
        <v>15</v>
      </c>
      <c r="AA94" s="116">
        <f t="shared" si="2"/>
        <v>144</v>
      </c>
      <c r="AC94" s="114"/>
      <c r="AD94" s="114"/>
      <c r="AF94" s="114"/>
    </row>
    <row r="95" spans="1:32" x14ac:dyDescent="0.25">
      <c r="A95" s="115">
        <v>12</v>
      </c>
      <c r="B95" s="54" t="s">
        <v>140</v>
      </c>
      <c r="C95" s="822"/>
      <c r="D95" s="823"/>
      <c r="E95" s="823">
        <v>3.87</v>
      </c>
      <c r="F95" s="824">
        <v>28</v>
      </c>
      <c r="G95" s="371">
        <v>3</v>
      </c>
      <c r="H95" s="206">
        <v>4</v>
      </c>
      <c r="I95" s="359">
        <v>3.91</v>
      </c>
      <c r="J95" s="372">
        <v>37</v>
      </c>
      <c r="K95" s="568">
        <v>1</v>
      </c>
      <c r="L95" s="537">
        <v>3</v>
      </c>
      <c r="M95" s="359">
        <v>3.54</v>
      </c>
      <c r="N95" s="372">
        <v>80</v>
      </c>
      <c r="O95" s="381">
        <v>3</v>
      </c>
      <c r="P95" s="360">
        <v>3.67</v>
      </c>
      <c r="Q95" s="360">
        <v>3.5</v>
      </c>
      <c r="R95" s="373">
        <v>37</v>
      </c>
      <c r="S95" s="560">
        <v>17</v>
      </c>
      <c r="T95" s="361">
        <v>3.29</v>
      </c>
      <c r="U95" s="362">
        <v>2.86</v>
      </c>
      <c r="V95" s="373">
        <v>26</v>
      </c>
      <c r="W95" s="371"/>
      <c r="X95" s="535"/>
      <c r="Y95" s="206">
        <v>3.45</v>
      </c>
      <c r="Z95" s="382">
        <v>15</v>
      </c>
      <c r="AA95" s="116">
        <f t="shared" ref="AA95:AA126" si="3">Z95+V95+R95+N95+J95+F95</f>
        <v>223</v>
      </c>
      <c r="AC95" s="114"/>
      <c r="AD95" s="114"/>
      <c r="AF95" s="114"/>
    </row>
    <row r="96" spans="1:32" x14ac:dyDescent="0.25">
      <c r="A96" s="115">
        <v>13</v>
      </c>
      <c r="B96" s="228" t="s">
        <v>142</v>
      </c>
      <c r="C96" s="825"/>
      <c r="D96" s="826"/>
      <c r="E96" s="826">
        <v>3.87</v>
      </c>
      <c r="F96" s="827">
        <v>28</v>
      </c>
      <c r="G96" s="371">
        <v>16</v>
      </c>
      <c r="H96" s="206">
        <v>4.1900000000000004</v>
      </c>
      <c r="I96" s="536">
        <v>3.91</v>
      </c>
      <c r="J96" s="372">
        <v>23</v>
      </c>
      <c r="K96" s="371">
        <v>12</v>
      </c>
      <c r="L96" s="206">
        <v>3.6666666666666665</v>
      </c>
      <c r="M96" s="359">
        <v>3.54</v>
      </c>
      <c r="N96" s="372">
        <v>28</v>
      </c>
      <c r="O96" s="381">
        <v>17</v>
      </c>
      <c r="P96" s="360">
        <v>3.41</v>
      </c>
      <c r="Q96" s="360">
        <v>3.5</v>
      </c>
      <c r="R96" s="373">
        <v>53</v>
      </c>
      <c r="S96" s="560">
        <v>35</v>
      </c>
      <c r="T96" s="361">
        <v>3.14</v>
      </c>
      <c r="U96" s="362">
        <v>2.86</v>
      </c>
      <c r="V96" s="373">
        <v>29</v>
      </c>
      <c r="W96" s="371">
        <v>1</v>
      </c>
      <c r="X96" s="535">
        <v>3</v>
      </c>
      <c r="Y96" s="206">
        <v>3.45</v>
      </c>
      <c r="Z96" s="382">
        <v>12</v>
      </c>
      <c r="AA96" s="116">
        <f t="shared" si="3"/>
        <v>173</v>
      </c>
      <c r="AC96" s="114"/>
      <c r="AD96" s="114"/>
      <c r="AF96" s="114"/>
    </row>
    <row r="97" spans="1:32" x14ac:dyDescent="0.25">
      <c r="A97" s="115">
        <v>14</v>
      </c>
      <c r="B97" s="228" t="s">
        <v>153</v>
      </c>
      <c r="C97" s="825"/>
      <c r="D97" s="826"/>
      <c r="E97" s="826">
        <v>3.87</v>
      </c>
      <c r="F97" s="827">
        <v>28</v>
      </c>
      <c r="G97" s="371">
        <v>5</v>
      </c>
      <c r="H97" s="206">
        <v>4.2</v>
      </c>
      <c r="I97" s="536">
        <v>3.91</v>
      </c>
      <c r="J97" s="372">
        <v>21</v>
      </c>
      <c r="K97" s="371"/>
      <c r="L97" s="206"/>
      <c r="M97" s="359">
        <v>3.54</v>
      </c>
      <c r="N97" s="372">
        <v>85</v>
      </c>
      <c r="O97" s="381"/>
      <c r="P97" s="360"/>
      <c r="Q97" s="360">
        <v>3.5</v>
      </c>
      <c r="R97" s="373">
        <v>82</v>
      </c>
      <c r="S97" s="560"/>
      <c r="T97" s="361"/>
      <c r="U97" s="362">
        <v>2.86</v>
      </c>
      <c r="V97" s="373">
        <v>85</v>
      </c>
      <c r="W97" s="371"/>
      <c r="X97" s="363"/>
      <c r="Y97" s="206">
        <v>3.45</v>
      </c>
      <c r="Z97" s="382">
        <v>15</v>
      </c>
      <c r="AA97" s="116">
        <f t="shared" si="3"/>
        <v>316</v>
      </c>
      <c r="AC97" s="114"/>
      <c r="AD97" s="114"/>
      <c r="AF97" s="114"/>
    </row>
    <row r="98" spans="1:32" x14ac:dyDescent="0.25">
      <c r="A98" s="115">
        <v>15</v>
      </c>
      <c r="B98" s="228" t="s">
        <v>43</v>
      </c>
      <c r="C98" s="825"/>
      <c r="D98" s="826"/>
      <c r="E98" s="826">
        <v>3.87</v>
      </c>
      <c r="F98" s="827">
        <v>28</v>
      </c>
      <c r="G98" s="371"/>
      <c r="H98" s="206"/>
      <c r="I98" s="536">
        <v>3.91</v>
      </c>
      <c r="J98" s="372">
        <v>89</v>
      </c>
      <c r="K98" s="371">
        <v>5</v>
      </c>
      <c r="L98" s="206">
        <v>3.2</v>
      </c>
      <c r="M98" s="359">
        <v>3.54</v>
      </c>
      <c r="N98" s="372">
        <v>58</v>
      </c>
      <c r="O98" s="381">
        <v>4</v>
      </c>
      <c r="P98" s="360">
        <v>4.25</v>
      </c>
      <c r="Q98" s="360">
        <v>3.5</v>
      </c>
      <c r="R98" s="373">
        <v>8</v>
      </c>
      <c r="S98" s="560"/>
      <c r="T98" s="361"/>
      <c r="U98" s="362">
        <v>2.86</v>
      </c>
      <c r="V98" s="373">
        <v>85</v>
      </c>
      <c r="W98" s="371"/>
      <c r="X98" s="363"/>
      <c r="Y98" s="206">
        <v>3.45</v>
      </c>
      <c r="Z98" s="382">
        <v>15</v>
      </c>
      <c r="AA98" s="116">
        <f t="shared" si="3"/>
        <v>283</v>
      </c>
      <c r="AC98" s="114"/>
      <c r="AD98" s="114"/>
      <c r="AF98" s="114"/>
    </row>
    <row r="99" spans="1:32" x14ac:dyDescent="0.25">
      <c r="A99" s="115">
        <v>16</v>
      </c>
      <c r="B99" s="54" t="s">
        <v>44</v>
      </c>
      <c r="C99" s="822"/>
      <c r="D99" s="823"/>
      <c r="E99" s="823">
        <v>3.87</v>
      </c>
      <c r="F99" s="824">
        <v>28</v>
      </c>
      <c r="G99" s="371">
        <v>1</v>
      </c>
      <c r="H99" s="206">
        <v>3</v>
      </c>
      <c r="I99" s="359">
        <v>3.91</v>
      </c>
      <c r="J99" s="372">
        <v>87</v>
      </c>
      <c r="K99" s="371">
        <v>2</v>
      </c>
      <c r="L99" s="206">
        <v>3</v>
      </c>
      <c r="M99" s="359">
        <v>3.54</v>
      </c>
      <c r="N99" s="372">
        <v>69</v>
      </c>
      <c r="O99" s="381">
        <v>4</v>
      </c>
      <c r="P99" s="360">
        <v>3</v>
      </c>
      <c r="Q99" s="360">
        <v>3.5</v>
      </c>
      <c r="R99" s="373">
        <v>63</v>
      </c>
      <c r="S99" s="560"/>
      <c r="T99" s="361"/>
      <c r="U99" s="362">
        <v>2.86</v>
      </c>
      <c r="V99" s="373">
        <v>85</v>
      </c>
      <c r="W99" s="371"/>
      <c r="X99" s="363"/>
      <c r="Y99" s="206">
        <v>3.45</v>
      </c>
      <c r="Z99" s="382">
        <v>15</v>
      </c>
      <c r="AA99" s="116">
        <f t="shared" si="3"/>
        <v>347</v>
      </c>
      <c r="AC99" s="114"/>
      <c r="AD99" s="114"/>
      <c r="AF99" s="114"/>
    </row>
    <row r="100" spans="1:32" x14ac:dyDescent="0.25">
      <c r="A100" s="115">
        <v>17</v>
      </c>
      <c r="B100" s="228" t="s">
        <v>45</v>
      </c>
      <c r="C100" s="825"/>
      <c r="D100" s="826"/>
      <c r="E100" s="826">
        <v>3.87</v>
      </c>
      <c r="F100" s="827">
        <v>28</v>
      </c>
      <c r="G100" s="371">
        <v>5</v>
      </c>
      <c r="H100" s="206">
        <v>3.6</v>
      </c>
      <c r="I100" s="536">
        <v>3.91</v>
      </c>
      <c r="J100" s="372">
        <v>70</v>
      </c>
      <c r="K100" s="371"/>
      <c r="L100" s="206"/>
      <c r="M100" s="359">
        <v>3.54</v>
      </c>
      <c r="N100" s="372">
        <v>85</v>
      </c>
      <c r="O100" s="381"/>
      <c r="P100" s="360"/>
      <c r="Q100" s="360">
        <v>3.5</v>
      </c>
      <c r="R100" s="373">
        <v>82</v>
      </c>
      <c r="S100" s="560">
        <v>6</v>
      </c>
      <c r="T100" s="361">
        <v>2.5</v>
      </c>
      <c r="U100" s="362">
        <v>2.86</v>
      </c>
      <c r="V100" s="373">
        <v>62</v>
      </c>
      <c r="W100" s="371"/>
      <c r="X100" s="363"/>
      <c r="Y100" s="206">
        <v>3.45</v>
      </c>
      <c r="Z100" s="382">
        <v>15</v>
      </c>
      <c r="AA100" s="116">
        <f t="shared" si="3"/>
        <v>342</v>
      </c>
      <c r="AC100" s="114"/>
      <c r="AD100" s="114"/>
      <c r="AF100" s="114"/>
    </row>
    <row r="101" spans="1:32" x14ac:dyDescent="0.25">
      <c r="A101" s="115">
        <v>18</v>
      </c>
      <c r="B101" s="228" t="s">
        <v>46</v>
      </c>
      <c r="C101" s="825"/>
      <c r="D101" s="826"/>
      <c r="E101" s="826">
        <v>3.87</v>
      </c>
      <c r="F101" s="827">
        <v>28</v>
      </c>
      <c r="G101" s="371">
        <v>3</v>
      </c>
      <c r="H101" s="206">
        <v>4.33</v>
      </c>
      <c r="I101" s="536">
        <v>3.91</v>
      </c>
      <c r="J101" s="372">
        <v>16</v>
      </c>
      <c r="K101" s="371">
        <v>2</v>
      </c>
      <c r="L101" s="206">
        <v>3.5</v>
      </c>
      <c r="M101" s="359">
        <v>3.54</v>
      </c>
      <c r="N101" s="372">
        <v>44</v>
      </c>
      <c r="O101" s="381">
        <v>3</v>
      </c>
      <c r="P101" s="360">
        <v>3.67</v>
      </c>
      <c r="Q101" s="360">
        <v>3.5</v>
      </c>
      <c r="R101" s="373">
        <v>36</v>
      </c>
      <c r="S101" s="560"/>
      <c r="T101" s="361"/>
      <c r="U101" s="362">
        <v>2.86</v>
      </c>
      <c r="V101" s="373">
        <v>85</v>
      </c>
      <c r="W101" s="371"/>
      <c r="X101" s="363"/>
      <c r="Y101" s="206">
        <v>3.45</v>
      </c>
      <c r="Z101" s="382">
        <v>15</v>
      </c>
      <c r="AA101" s="116">
        <f t="shared" si="3"/>
        <v>224</v>
      </c>
      <c r="AC101" s="114"/>
      <c r="AD101" s="114"/>
      <c r="AF101" s="114"/>
    </row>
    <row r="102" spans="1:32" x14ac:dyDescent="0.25">
      <c r="A102" s="115">
        <v>19</v>
      </c>
      <c r="B102" s="54" t="s">
        <v>47</v>
      </c>
      <c r="C102" s="822"/>
      <c r="D102" s="823"/>
      <c r="E102" s="823">
        <v>3.87</v>
      </c>
      <c r="F102" s="824">
        <v>28</v>
      </c>
      <c r="G102" s="371">
        <v>1</v>
      </c>
      <c r="H102" s="206">
        <v>4</v>
      </c>
      <c r="I102" s="359">
        <v>3.91</v>
      </c>
      <c r="J102" s="372">
        <v>53</v>
      </c>
      <c r="K102" s="568">
        <v>4</v>
      </c>
      <c r="L102" s="537">
        <v>3.25</v>
      </c>
      <c r="M102" s="359">
        <v>3.54</v>
      </c>
      <c r="N102" s="372">
        <v>53</v>
      </c>
      <c r="O102" s="381">
        <v>3</v>
      </c>
      <c r="P102" s="360">
        <v>3</v>
      </c>
      <c r="Q102" s="360">
        <v>3.5</v>
      </c>
      <c r="R102" s="373">
        <v>68</v>
      </c>
      <c r="S102" s="561">
        <v>1</v>
      </c>
      <c r="T102" s="361">
        <v>5</v>
      </c>
      <c r="U102" s="362">
        <v>2.86</v>
      </c>
      <c r="V102" s="373">
        <v>1</v>
      </c>
      <c r="W102" s="371"/>
      <c r="X102" s="363"/>
      <c r="Y102" s="206">
        <v>3.45</v>
      </c>
      <c r="Z102" s="382">
        <v>15</v>
      </c>
      <c r="AA102" s="116">
        <f t="shared" si="3"/>
        <v>218</v>
      </c>
      <c r="AC102" s="114"/>
      <c r="AD102" s="114"/>
      <c r="AF102" s="114"/>
    </row>
    <row r="103" spans="1:32" x14ac:dyDescent="0.25">
      <c r="A103" s="115">
        <v>20</v>
      </c>
      <c r="B103" s="54" t="s">
        <v>48</v>
      </c>
      <c r="C103" s="822"/>
      <c r="D103" s="823"/>
      <c r="E103" s="823">
        <v>3.87</v>
      </c>
      <c r="F103" s="824">
        <v>28</v>
      </c>
      <c r="G103" s="371">
        <v>1</v>
      </c>
      <c r="H103" s="206">
        <v>4</v>
      </c>
      <c r="I103" s="359">
        <v>3.91</v>
      </c>
      <c r="J103" s="372">
        <v>54</v>
      </c>
      <c r="K103" s="568">
        <v>9</v>
      </c>
      <c r="L103" s="537">
        <v>3.5555555555555554</v>
      </c>
      <c r="M103" s="359">
        <v>3.54</v>
      </c>
      <c r="N103" s="372">
        <v>36</v>
      </c>
      <c r="O103" s="381">
        <v>15</v>
      </c>
      <c r="P103" s="360">
        <v>3.87</v>
      </c>
      <c r="Q103" s="360">
        <v>3.5</v>
      </c>
      <c r="R103" s="373">
        <v>20</v>
      </c>
      <c r="S103" s="560">
        <v>9</v>
      </c>
      <c r="T103" s="361">
        <v>2.78</v>
      </c>
      <c r="U103" s="362">
        <v>2.86</v>
      </c>
      <c r="V103" s="373">
        <v>49</v>
      </c>
      <c r="W103" s="371"/>
      <c r="X103" s="363"/>
      <c r="Y103" s="206">
        <v>3.45</v>
      </c>
      <c r="Z103" s="382">
        <v>15</v>
      </c>
      <c r="AA103" s="116">
        <f t="shared" si="3"/>
        <v>202</v>
      </c>
      <c r="AC103" s="114"/>
      <c r="AD103" s="114"/>
      <c r="AF103" s="114"/>
    </row>
    <row r="104" spans="1:32" x14ac:dyDescent="0.25">
      <c r="A104" s="115">
        <v>21</v>
      </c>
      <c r="B104" s="54" t="s">
        <v>49</v>
      </c>
      <c r="C104" s="822"/>
      <c r="D104" s="823"/>
      <c r="E104" s="823">
        <v>3.87</v>
      </c>
      <c r="F104" s="824">
        <v>28</v>
      </c>
      <c r="G104" s="371">
        <v>4</v>
      </c>
      <c r="H104" s="206">
        <v>4</v>
      </c>
      <c r="I104" s="359">
        <v>3.91</v>
      </c>
      <c r="J104" s="372">
        <v>33</v>
      </c>
      <c r="K104" s="568">
        <v>2</v>
      </c>
      <c r="L104" s="537">
        <v>3</v>
      </c>
      <c r="M104" s="359">
        <v>3.54</v>
      </c>
      <c r="N104" s="372">
        <v>70</v>
      </c>
      <c r="O104" s="381">
        <v>1</v>
      </c>
      <c r="P104" s="360">
        <v>4</v>
      </c>
      <c r="Q104" s="360">
        <v>3.5</v>
      </c>
      <c r="R104" s="373">
        <v>17</v>
      </c>
      <c r="S104" s="560">
        <v>4</v>
      </c>
      <c r="T104" s="361">
        <v>2.5</v>
      </c>
      <c r="U104" s="362">
        <v>2.86</v>
      </c>
      <c r="V104" s="373">
        <v>63</v>
      </c>
      <c r="W104" s="371"/>
      <c r="X104" s="363"/>
      <c r="Y104" s="206">
        <v>3.45</v>
      </c>
      <c r="Z104" s="382">
        <v>15</v>
      </c>
      <c r="AA104" s="116">
        <f t="shared" si="3"/>
        <v>226</v>
      </c>
      <c r="AC104" s="114"/>
      <c r="AD104" s="114"/>
      <c r="AF104" s="114"/>
    </row>
    <row r="105" spans="1:32" x14ac:dyDescent="0.25">
      <c r="A105" s="115">
        <v>22</v>
      </c>
      <c r="B105" s="54" t="s">
        <v>50</v>
      </c>
      <c r="C105" s="822"/>
      <c r="D105" s="823"/>
      <c r="E105" s="823">
        <v>3.87</v>
      </c>
      <c r="F105" s="824">
        <v>28</v>
      </c>
      <c r="G105" s="371"/>
      <c r="H105" s="206"/>
      <c r="I105" s="359">
        <v>3.91</v>
      </c>
      <c r="J105" s="372">
        <v>89</v>
      </c>
      <c r="K105" s="568"/>
      <c r="L105" s="537"/>
      <c r="M105" s="359">
        <v>3.54</v>
      </c>
      <c r="N105" s="372">
        <v>85</v>
      </c>
      <c r="O105" s="381">
        <v>1</v>
      </c>
      <c r="P105" s="360">
        <v>4</v>
      </c>
      <c r="Q105" s="360">
        <v>3.5</v>
      </c>
      <c r="R105" s="373">
        <v>18</v>
      </c>
      <c r="S105" s="560"/>
      <c r="T105" s="361"/>
      <c r="U105" s="362">
        <v>2.86</v>
      </c>
      <c r="V105" s="373">
        <v>85</v>
      </c>
      <c r="W105" s="371"/>
      <c r="X105" s="363"/>
      <c r="Y105" s="206">
        <v>3.45</v>
      </c>
      <c r="Z105" s="382">
        <v>15</v>
      </c>
      <c r="AA105" s="116">
        <f t="shared" si="3"/>
        <v>320</v>
      </c>
      <c r="AC105" s="114"/>
      <c r="AD105" s="114"/>
      <c r="AF105" s="114"/>
    </row>
    <row r="106" spans="1:32" x14ac:dyDescent="0.25">
      <c r="A106" s="115">
        <v>23</v>
      </c>
      <c r="B106" s="228" t="s">
        <v>33</v>
      </c>
      <c r="C106" s="825"/>
      <c r="D106" s="826"/>
      <c r="E106" s="826">
        <v>3.87</v>
      </c>
      <c r="F106" s="827">
        <v>28</v>
      </c>
      <c r="G106" s="371">
        <v>4</v>
      </c>
      <c r="H106" s="206">
        <v>4</v>
      </c>
      <c r="I106" s="536">
        <v>3.91</v>
      </c>
      <c r="J106" s="372">
        <v>32</v>
      </c>
      <c r="K106" s="371">
        <v>4</v>
      </c>
      <c r="L106" s="206">
        <v>3.75</v>
      </c>
      <c r="M106" s="359">
        <v>3.54</v>
      </c>
      <c r="N106" s="372">
        <v>26</v>
      </c>
      <c r="O106" s="381">
        <v>1</v>
      </c>
      <c r="P106" s="360">
        <v>3</v>
      </c>
      <c r="Q106" s="360">
        <v>3.5</v>
      </c>
      <c r="R106" s="373">
        <v>77</v>
      </c>
      <c r="S106" s="560">
        <v>5</v>
      </c>
      <c r="T106" s="361">
        <v>2.6</v>
      </c>
      <c r="U106" s="362">
        <v>2.86</v>
      </c>
      <c r="V106" s="373">
        <v>59</v>
      </c>
      <c r="W106" s="371"/>
      <c r="X106" s="363"/>
      <c r="Y106" s="206">
        <v>3.45</v>
      </c>
      <c r="Z106" s="382">
        <v>15</v>
      </c>
      <c r="AA106" s="116">
        <f t="shared" si="3"/>
        <v>237</v>
      </c>
      <c r="AC106" s="114"/>
      <c r="AD106" s="114"/>
      <c r="AF106" s="114"/>
    </row>
    <row r="107" spans="1:32" x14ac:dyDescent="0.25">
      <c r="A107" s="115">
        <v>24</v>
      </c>
      <c r="B107" s="54" t="s">
        <v>30</v>
      </c>
      <c r="C107" s="822"/>
      <c r="D107" s="823"/>
      <c r="E107" s="823">
        <v>3.87</v>
      </c>
      <c r="F107" s="824">
        <v>28</v>
      </c>
      <c r="G107" s="371"/>
      <c r="H107" s="206"/>
      <c r="I107" s="359">
        <v>3.91</v>
      </c>
      <c r="J107" s="372">
        <v>89</v>
      </c>
      <c r="K107" s="568"/>
      <c r="L107" s="537"/>
      <c r="M107" s="359">
        <v>3.54</v>
      </c>
      <c r="N107" s="372">
        <v>85</v>
      </c>
      <c r="O107" s="381">
        <v>3</v>
      </c>
      <c r="P107" s="360">
        <v>3.67</v>
      </c>
      <c r="Q107" s="360">
        <v>3.5</v>
      </c>
      <c r="R107" s="373">
        <v>35</v>
      </c>
      <c r="S107" s="560">
        <v>1</v>
      </c>
      <c r="T107" s="361">
        <v>2</v>
      </c>
      <c r="U107" s="362">
        <v>2.86</v>
      </c>
      <c r="V107" s="373">
        <v>84</v>
      </c>
      <c r="W107" s="371"/>
      <c r="X107" s="363"/>
      <c r="Y107" s="206">
        <v>3.45</v>
      </c>
      <c r="Z107" s="382">
        <v>15</v>
      </c>
      <c r="AA107" s="116">
        <f t="shared" si="3"/>
        <v>336</v>
      </c>
      <c r="AC107" s="114"/>
      <c r="AD107" s="114"/>
      <c r="AF107" s="114"/>
    </row>
    <row r="108" spans="1:32" x14ac:dyDescent="0.25">
      <c r="A108" s="115">
        <v>25</v>
      </c>
      <c r="B108" s="228" t="s">
        <v>34</v>
      </c>
      <c r="C108" s="825"/>
      <c r="D108" s="826"/>
      <c r="E108" s="826">
        <v>3.87</v>
      </c>
      <c r="F108" s="827">
        <v>28</v>
      </c>
      <c r="G108" s="371">
        <v>1</v>
      </c>
      <c r="H108" s="206">
        <v>4</v>
      </c>
      <c r="I108" s="536">
        <v>3.91</v>
      </c>
      <c r="J108" s="372">
        <v>52</v>
      </c>
      <c r="K108" s="371">
        <v>2</v>
      </c>
      <c r="L108" s="206">
        <v>4</v>
      </c>
      <c r="M108" s="359">
        <v>3.54</v>
      </c>
      <c r="N108" s="372">
        <v>14</v>
      </c>
      <c r="O108" s="381">
        <v>1</v>
      </c>
      <c r="P108" s="360">
        <v>3</v>
      </c>
      <c r="Q108" s="360">
        <v>3.5</v>
      </c>
      <c r="R108" s="373">
        <v>78</v>
      </c>
      <c r="S108" s="560">
        <v>9</v>
      </c>
      <c r="T108" s="361">
        <v>2.67</v>
      </c>
      <c r="U108" s="362">
        <v>2.86</v>
      </c>
      <c r="V108" s="373">
        <v>53</v>
      </c>
      <c r="W108" s="371"/>
      <c r="X108" s="363"/>
      <c r="Y108" s="206">
        <v>3.45</v>
      </c>
      <c r="Z108" s="382">
        <v>15</v>
      </c>
      <c r="AA108" s="116">
        <f t="shared" si="3"/>
        <v>240</v>
      </c>
      <c r="AC108" s="114"/>
      <c r="AD108" s="114"/>
      <c r="AF108" s="114"/>
    </row>
    <row r="109" spans="1:32" x14ac:dyDescent="0.25">
      <c r="A109" s="115">
        <v>26</v>
      </c>
      <c r="B109" s="54" t="s">
        <v>35</v>
      </c>
      <c r="C109" s="822"/>
      <c r="D109" s="823"/>
      <c r="E109" s="823">
        <v>3.87</v>
      </c>
      <c r="F109" s="824">
        <v>28</v>
      </c>
      <c r="G109" s="568">
        <v>9</v>
      </c>
      <c r="H109" s="359">
        <v>4.1100000000000003</v>
      </c>
      <c r="I109" s="359">
        <v>3.91</v>
      </c>
      <c r="J109" s="372">
        <v>25</v>
      </c>
      <c r="K109" s="568">
        <v>16</v>
      </c>
      <c r="L109" s="537">
        <v>3.8125</v>
      </c>
      <c r="M109" s="359">
        <v>3.54</v>
      </c>
      <c r="N109" s="372">
        <v>24</v>
      </c>
      <c r="O109" s="381">
        <v>2</v>
      </c>
      <c r="P109" s="360">
        <v>4</v>
      </c>
      <c r="Q109" s="360">
        <v>3.5</v>
      </c>
      <c r="R109" s="373">
        <v>11</v>
      </c>
      <c r="S109" s="560">
        <v>16</v>
      </c>
      <c r="T109" s="361">
        <v>3.06</v>
      </c>
      <c r="U109" s="362">
        <v>2.86</v>
      </c>
      <c r="V109" s="373">
        <v>32</v>
      </c>
      <c r="W109" s="371"/>
      <c r="X109" s="363"/>
      <c r="Y109" s="206">
        <v>3.45</v>
      </c>
      <c r="Z109" s="382">
        <v>15</v>
      </c>
      <c r="AA109" s="116">
        <f t="shared" si="3"/>
        <v>135</v>
      </c>
      <c r="AC109" s="114"/>
      <c r="AD109" s="114"/>
      <c r="AF109" s="114"/>
    </row>
    <row r="110" spans="1:32" x14ac:dyDescent="0.25">
      <c r="A110" s="115">
        <v>27</v>
      </c>
      <c r="B110" s="54" t="s">
        <v>36</v>
      </c>
      <c r="C110" s="822"/>
      <c r="D110" s="823"/>
      <c r="E110" s="823">
        <v>3.87</v>
      </c>
      <c r="F110" s="824">
        <v>28</v>
      </c>
      <c r="G110" s="568">
        <v>2</v>
      </c>
      <c r="H110" s="537">
        <v>4.5</v>
      </c>
      <c r="I110" s="359">
        <v>3.91</v>
      </c>
      <c r="J110" s="372">
        <v>9</v>
      </c>
      <c r="K110" s="568"/>
      <c r="L110" s="359"/>
      <c r="M110" s="359">
        <v>3.54</v>
      </c>
      <c r="N110" s="372">
        <v>85</v>
      </c>
      <c r="O110" s="381"/>
      <c r="P110" s="360"/>
      <c r="Q110" s="360">
        <v>3.5</v>
      </c>
      <c r="R110" s="373">
        <v>82</v>
      </c>
      <c r="S110" s="560">
        <v>2</v>
      </c>
      <c r="T110" s="361">
        <v>3</v>
      </c>
      <c r="U110" s="362">
        <v>2.86</v>
      </c>
      <c r="V110" s="373">
        <v>41</v>
      </c>
      <c r="W110" s="371"/>
      <c r="X110" s="363"/>
      <c r="Y110" s="206">
        <v>3.45</v>
      </c>
      <c r="Z110" s="382">
        <v>15</v>
      </c>
      <c r="AA110" s="116">
        <f t="shared" si="3"/>
        <v>260</v>
      </c>
      <c r="AC110" s="114"/>
      <c r="AD110" s="114"/>
      <c r="AF110" s="114"/>
    </row>
    <row r="111" spans="1:32" x14ac:dyDescent="0.25">
      <c r="A111" s="115">
        <v>28</v>
      </c>
      <c r="B111" s="54" t="s">
        <v>37</v>
      </c>
      <c r="C111" s="822"/>
      <c r="D111" s="823"/>
      <c r="E111" s="823">
        <v>3.87</v>
      </c>
      <c r="F111" s="824">
        <v>28</v>
      </c>
      <c r="G111" s="568"/>
      <c r="H111" s="537"/>
      <c r="I111" s="359">
        <v>3.91</v>
      </c>
      <c r="J111" s="372">
        <v>89</v>
      </c>
      <c r="K111" s="568"/>
      <c r="L111" s="359"/>
      <c r="M111" s="359">
        <v>3.54</v>
      </c>
      <c r="N111" s="372">
        <v>85</v>
      </c>
      <c r="O111" s="381">
        <v>1</v>
      </c>
      <c r="P111" s="360">
        <v>4</v>
      </c>
      <c r="Q111" s="360">
        <v>3.5</v>
      </c>
      <c r="R111" s="373">
        <v>16</v>
      </c>
      <c r="S111" s="560">
        <v>3</v>
      </c>
      <c r="T111" s="361">
        <v>2</v>
      </c>
      <c r="U111" s="362">
        <v>2.86</v>
      </c>
      <c r="V111" s="373">
        <v>79</v>
      </c>
      <c r="W111" s="371"/>
      <c r="X111" s="363"/>
      <c r="Y111" s="206">
        <v>3.45</v>
      </c>
      <c r="Z111" s="382">
        <v>15</v>
      </c>
      <c r="AA111" s="118">
        <f t="shared" si="3"/>
        <v>312</v>
      </c>
      <c r="AC111" s="114"/>
      <c r="AD111" s="114"/>
      <c r="AF111" s="114"/>
    </row>
    <row r="112" spans="1:32" x14ac:dyDescent="0.25">
      <c r="A112" s="115">
        <v>29</v>
      </c>
      <c r="B112" s="54" t="s">
        <v>32</v>
      </c>
      <c r="C112" s="822"/>
      <c r="D112" s="823"/>
      <c r="E112" s="823">
        <v>3.87</v>
      </c>
      <c r="F112" s="824">
        <v>28</v>
      </c>
      <c r="G112" s="568">
        <v>4</v>
      </c>
      <c r="H112" s="537">
        <v>4.25</v>
      </c>
      <c r="I112" s="359">
        <v>3.91</v>
      </c>
      <c r="J112" s="372">
        <v>18</v>
      </c>
      <c r="K112" s="568">
        <v>5</v>
      </c>
      <c r="L112" s="537">
        <v>3.4</v>
      </c>
      <c r="M112" s="359">
        <v>3.54</v>
      </c>
      <c r="N112" s="372">
        <v>48</v>
      </c>
      <c r="O112" s="381">
        <v>5</v>
      </c>
      <c r="P112" s="360">
        <v>3.8</v>
      </c>
      <c r="Q112" s="360">
        <v>3.5</v>
      </c>
      <c r="R112" s="373">
        <v>25</v>
      </c>
      <c r="S112" s="560">
        <v>25</v>
      </c>
      <c r="T112" s="361">
        <v>2.44</v>
      </c>
      <c r="U112" s="362">
        <v>2.86</v>
      </c>
      <c r="V112" s="373">
        <v>67</v>
      </c>
      <c r="W112" s="371"/>
      <c r="X112" s="363"/>
      <c r="Y112" s="206">
        <v>3.45</v>
      </c>
      <c r="Z112" s="382">
        <v>15</v>
      </c>
      <c r="AA112" s="532">
        <f t="shared" si="3"/>
        <v>201</v>
      </c>
      <c r="AC112" s="114"/>
      <c r="AD112" s="114"/>
      <c r="AF112" s="114"/>
    </row>
    <row r="113" spans="1:32" x14ac:dyDescent="0.25">
      <c r="A113" s="122">
        <v>30</v>
      </c>
      <c r="B113" s="54" t="s">
        <v>38</v>
      </c>
      <c r="C113" s="822"/>
      <c r="D113" s="823"/>
      <c r="E113" s="823">
        <v>3.87</v>
      </c>
      <c r="F113" s="824">
        <v>28</v>
      </c>
      <c r="G113" s="568"/>
      <c r="H113" s="537"/>
      <c r="I113" s="359">
        <v>3.91</v>
      </c>
      <c r="J113" s="372">
        <v>89</v>
      </c>
      <c r="K113" s="568"/>
      <c r="L113" s="537"/>
      <c r="M113" s="359">
        <v>3.54</v>
      </c>
      <c r="N113" s="372">
        <v>85</v>
      </c>
      <c r="O113" s="381">
        <v>5</v>
      </c>
      <c r="P113" s="360">
        <v>3.8</v>
      </c>
      <c r="Q113" s="360">
        <v>3.5</v>
      </c>
      <c r="R113" s="373">
        <v>26</v>
      </c>
      <c r="S113" s="560">
        <v>4</v>
      </c>
      <c r="T113" s="361">
        <v>2.25</v>
      </c>
      <c r="U113" s="362">
        <v>2.86</v>
      </c>
      <c r="V113" s="373">
        <v>72</v>
      </c>
      <c r="W113" s="371"/>
      <c r="X113" s="363"/>
      <c r="Y113" s="206">
        <v>3.45</v>
      </c>
      <c r="Z113" s="382">
        <v>15</v>
      </c>
      <c r="AA113" s="118">
        <f t="shared" ref="AA113" si="4">Z113+V113+R113+N113+J113+F113</f>
        <v>315</v>
      </c>
      <c r="AC113" s="114"/>
      <c r="AD113" s="114"/>
      <c r="AF113" s="114"/>
    </row>
    <row r="114" spans="1:32" ht="15.75" thickBot="1" x14ac:dyDescent="0.3">
      <c r="A114" s="121">
        <v>31</v>
      </c>
      <c r="B114" s="64" t="s">
        <v>40</v>
      </c>
      <c r="C114" s="856"/>
      <c r="D114" s="857"/>
      <c r="E114" s="857">
        <v>3.87</v>
      </c>
      <c r="F114" s="858">
        <v>28</v>
      </c>
      <c r="G114" s="633">
        <v>5</v>
      </c>
      <c r="H114" s="878">
        <v>3.8</v>
      </c>
      <c r="I114" s="634">
        <v>3.91</v>
      </c>
      <c r="J114" s="604">
        <v>61</v>
      </c>
      <c r="K114" s="633">
        <v>2</v>
      </c>
      <c r="L114" s="878">
        <v>4</v>
      </c>
      <c r="M114" s="634">
        <v>3.54</v>
      </c>
      <c r="N114" s="604">
        <v>15</v>
      </c>
      <c r="O114" s="612">
        <v>5</v>
      </c>
      <c r="P114" s="607">
        <v>3.6</v>
      </c>
      <c r="Q114" s="607">
        <v>3.5</v>
      </c>
      <c r="R114" s="608">
        <v>38</v>
      </c>
      <c r="S114" s="635">
        <v>8</v>
      </c>
      <c r="T114" s="610">
        <v>2.38</v>
      </c>
      <c r="U114" s="611">
        <v>2.86</v>
      </c>
      <c r="V114" s="608">
        <v>69</v>
      </c>
      <c r="W114" s="601"/>
      <c r="X114" s="613"/>
      <c r="Y114" s="602">
        <v>3.45</v>
      </c>
      <c r="Z114" s="614">
        <v>15</v>
      </c>
      <c r="AA114" s="385">
        <f t="shared" si="3"/>
        <v>226</v>
      </c>
      <c r="AC114" s="114"/>
      <c r="AD114" s="114"/>
      <c r="AF114" s="114"/>
    </row>
    <row r="115" spans="1:32" ht="15.75" thickBot="1" x14ac:dyDescent="0.3">
      <c r="A115" s="320"/>
      <c r="B115" s="321" t="s">
        <v>129</v>
      </c>
      <c r="C115" s="322">
        <f>SUM(C116:C126)</f>
        <v>86</v>
      </c>
      <c r="D115" s="351">
        <f>AVERAGE(D116:D126)</f>
        <v>3.3143666666666665</v>
      </c>
      <c r="E115" s="159">
        <v>3.87</v>
      </c>
      <c r="F115" s="323"/>
      <c r="G115" s="322">
        <f>SUM(G116:G126)</f>
        <v>34</v>
      </c>
      <c r="H115" s="351">
        <f>AVERAGE(H116:H126)</f>
        <v>3.6471428571428572</v>
      </c>
      <c r="I115" s="527">
        <v>3.91</v>
      </c>
      <c r="J115" s="323"/>
      <c r="K115" s="322">
        <f>SUM(K116:K126)</f>
        <v>27</v>
      </c>
      <c r="L115" s="351">
        <f>AVERAGE(L116:L126)</f>
        <v>3.49925</v>
      </c>
      <c r="M115" s="159">
        <v>3.54</v>
      </c>
      <c r="N115" s="323"/>
      <c r="O115" s="341">
        <f>SUM(O116:O126)</f>
        <v>17</v>
      </c>
      <c r="P115" s="330">
        <f>AVERAGE(P116:P126)</f>
        <v>3.3928571428571428</v>
      </c>
      <c r="Q115" s="331">
        <v>3.5</v>
      </c>
      <c r="R115" s="342"/>
      <c r="S115" s="377">
        <f>SUM(S116:S126)</f>
        <v>34</v>
      </c>
      <c r="T115" s="333">
        <f>AVERAGE(T116:T126)</f>
        <v>3.0199999999999996</v>
      </c>
      <c r="U115" s="334">
        <v>2.86</v>
      </c>
      <c r="V115" s="342"/>
      <c r="W115" s="335">
        <f>SUM(W116:W126)</f>
        <v>0</v>
      </c>
      <c r="X115" s="336">
        <v>0</v>
      </c>
      <c r="Y115" s="358">
        <v>3.45</v>
      </c>
      <c r="Z115" s="337"/>
      <c r="AA115" s="338"/>
      <c r="AC115" s="114"/>
      <c r="AD115" s="114"/>
      <c r="AF115" s="114"/>
    </row>
    <row r="116" spans="1:32" x14ac:dyDescent="0.25">
      <c r="A116" s="112">
        <v>1</v>
      </c>
      <c r="B116" s="388" t="s">
        <v>147</v>
      </c>
      <c r="C116" s="859">
        <v>25</v>
      </c>
      <c r="D116" s="879">
        <v>3.6</v>
      </c>
      <c r="E116" s="860">
        <v>3.87</v>
      </c>
      <c r="F116" s="861">
        <v>11</v>
      </c>
      <c r="G116" s="389">
        <v>10</v>
      </c>
      <c r="H116" s="390">
        <v>3.2</v>
      </c>
      <c r="I116" s="551">
        <v>3.91</v>
      </c>
      <c r="J116" s="573">
        <v>79</v>
      </c>
      <c r="K116" s="389">
        <v>5</v>
      </c>
      <c r="L116" s="390">
        <v>3.2</v>
      </c>
      <c r="M116" s="552">
        <v>3.54</v>
      </c>
      <c r="N116" s="573">
        <v>59</v>
      </c>
      <c r="O116" s="567">
        <v>1</v>
      </c>
      <c r="P116" s="553">
        <v>4</v>
      </c>
      <c r="Q116" s="553">
        <v>3.5</v>
      </c>
      <c r="R116" s="564">
        <v>19</v>
      </c>
      <c r="S116" s="563">
        <v>7</v>
      </c>
      <c r="T116" s="555">
        <v>2.29</v>
      </c>
      <c r="U116" s="554">
        <v>2.86</v>
      </c>
      <c r="V116" s="564">
        <v>71</v>
      </c>
      <c r="W116" s="558"/>
      <c r="X116" s="556"/>
      <c r="Y116" s="390">
        <v>3.45</v>
      </c>
      <c r="Z116" s="559">
        <v>15</v>
      </c>
      <c r="AA116" s="113">
        <f t="shared" si="3"/>
        <v>254</v>
      </c>
      <c r="AC116" s="114"/>
      <c r="AD116" s="114"/>
      <c r="AF116" s="114"/>
    </row>
    <row r="117" spans="1:32" ht="15" customHeight="1" x14ac:dyDescent="0.25">
      <c r="A117" s="122">
        <v>2</v>
      </c>
      <c r="B117" s="228" t="s">
        <v>155</v>
      </c>
      <c r="C117" s="825">
        <v>42</v>
      </c>
      <c r="D117" s="872">
        <v>3.2377999999999996</v>
      </c>
      <c r="E117" s="826">
        <v>3.87</v>
      </c>
      <c r="F117" s="827">
        <v>23</v>
      </c>
      <c r="G117" s="371"/>
      <c r="H117" s="206"/>
      <c r="I117" s="536">
        <v>3.91</v>
      </c>
      <c r="J117" s="372">
        <v>89</v>
      </c>
      <c r="K117" s="371"/>
      <c r="L117" s="206"/>
      <c r="M117" s="359">
        <v>3.54</v>
      </c>
      <c r="N117" s="372">
        <v>85</v>
      </c>
      <c r="O117" s="375"/>
      <c r="P117" s="360"/>
      <c r="Q117" s="360">
        <v>3.5</v>
      </c>
      <c r="R117" s="373">
        <v>82</v>
      </c>
      <c r="S117" s="560"/>
      <c r="T117" s="361"/>
      <c r="U117" s="362">
        <v>2.86</v>
      </c>
      <c r="V117" s="373">
        <v>85</v>
      </c>
      <c r="W117" s="381"/>
      <c r="X117" s="363"/>
      <c r="Y117" s="206">
        <v>3.45</v>
      </c>
      <c r="Z117" s="382">
        <v>15</v>
      </c>
      <c r="AA117" s="116">
        <f t="shared" si="3"/>
        <v>379</v>
      </c>
      <c r="AC117" s="114"/>
      <c r="AD117" s="114"/>
      <c r="AF117" s="114"/>
    </row>
    <row r="118" spans="1:32" ht="15" customHeight="1" x14ac:dyDescent="0.25">
      <c r="A118" s="122">
        <v>3</v>
      </c>
      <c r="B118" s="228" t="s">
        <v>52</v>
      </c>
      <c r="C118" s="825">
        <v>19</v>
      </c>
      <c r="D118" s="872">
        <v>3.1053000000000002</v>
      </c>
      <c r="E118" s="826">
        <v>3.87</v>
      </c>
      <c r="F118" s="827">
        <v>25</v>
      </c>
      <c r="G118" s="371"/>
      <c r="H118" s="206"/>
      <c r="I118" s="536">
        <v>3.91</v>
      </c>
      <c r="J118" s="372">
        <v>89</v>
      </c>
      <c r="K118" s="371">
        <v>1</v>
      </c>
      <c r="L118" s="206">
        <v>3</v>
      </c>
      <c r="M118" s="359">
        <v>3.54</v>
      </c>
      <c r="N118" s="372">
        <v>82</v>
      </c>
      <c r="O118" s="375">
        <v>1</v>
      </c>
      <c r="P118" s="360">
        <v>3</v>
      </c>
      <c r="Q118" s="360">
        <v>3.5</v>
      </c>
      <c r="R118" s="373">
        <v>80</v>
      </c>
      <c r="S118" s="560">
        <v>4</v>
      </c>
      <c r="T118" s="361">
        <v>2</v>
      </c>
      <c r="U118" s="362">
        <v>2.86</v>
      </c>
      <c r="V118" s="373">
        <v>78</v>
      </c>
      <c r="W118" s="381"/>
      <c r="X118" s="363"/>
      <c r="Y118" s="206">
        <v>3.45</v>
      </c>
      <c r="Z118" s="382">
        <v>15</v>
      </c>
      <c r="AA118" s="116">
        <f t="shared" si="3"/>
        <v>369</v>
      </c>
      <c r="AC118" s="114"/>
      <c r="AD118" s="114"/>
      <c r="AF118" s="114"/>
    </row>
    <row r="119" spans="1:32" ht="15" customHeight="1" x14ac:dyDescent="0.25">
      <c r="A119" s="122">
        <v>4</v>
      </c>
      <c r="B119" s="494" t="s">
        <v>154</v>
      </c>
      <c r="C119" s="862"/>
      <c r="D119" s="863"/>
      <c r="E119" s="863">
        <v>3.87</v>
      </c>
      <c r="F119" s="864">
        <v>28</v>
      </c>
      <c r="G119" s="371">
        <v>2</v>
      </c>
      <c r="H119" s="206">
        <v>4</v>
      </c>
      <c r="I119" s="541">
        <v>3.91</v>
      </c>
      <c r="J119" s="372">
        <v>44</v>
      </c>
      <c r="K119" s="371"/>
      <c r="L119" s="206"/>
      <c r="M119" s="547">
        <v>3.54</v>
      </c>
      <c r="N119" s="372">
        <v>85</v>
      </c>
      <c r="O119" s="375"/>
      <c r="P119" s="360"/>
      <c r="Q119" s="360">
        <v>3.5</v>
      </c>
      <c r="R119" s="373">
        <v>82</v>
      </c>
      <c r="S119" s="562"/>
      <c r="T119" s="361"/>
      <c r="U119" s="362">
        <v>2.86</v>
      </c>
      <c r="V119" s="373">
        <v>85</v>
      </c>
      <c r="W119" s="381"/>
      <c r="X119" s="363"/>
      <c r="Y119" s="206">
        <v>3.45</v>
      </c>
      <c r="Z119" s="382">
        <v>15</v>
      </c>
      <c r="AA119" s="116">
        <f t="shared" si="3"/>
        <v>339</v>
      </c>
      <c r="AC119" s="114"/>
      <c r="AD119" s="114"/>
      <c r="AF119" s="114"/>
    </row>
    <row r="120" spans="1:32" ht="15" customHeight="1" x14ac:dyDescent="0.25">
      <c r="A120" s="122">
        <v>5</v>
      </c>
      <c r="B120" s="228" t="s">
        <v>89</v>
      </c>
      <c r="C120" s="825"/>
      <c r="D120" s="826"/>
      <c r="E120" s="826">
        <v>3.87</v>
      </c>
      <c r="F120" s="827">
        <v>28</v>
      </c>
      <c r="G120" s="371">
        <v>5</v>
      </c>
      <c r="H120" s="206">
        <v>4.2</v>
      </c>
      <c r="I120" s="536">
        <v>3.91</v>
      </c>
      <c r="J120" s="372">
        <v>22</v>
      </c>
      <c r="K120" s="371">
        <v>4</v>
      </c>
      <c r="L120" s="206">
        <v>3.25</v>
      </c>
      <c r="M120" s="359">
        <v>3.54</v>
      </c>
      <c r="N120" s="372">
        <v>54</v>
      </c>
      <c r="O120" s="381">
        <v>4</v>
      </c>
      <c r="P120" s="360">
        <v>3.75</v>
      </c>
      <c r="Q120" s="360">
        <v>3.5</v>
      </c>
      <c r="R120" s="373">
        <v>30</v>
      </c>
      <c r="S120" s="560">
        <v>8</v>
      </c>
      <c r="T120" s="361">
        <v>3.75</v>
      </c>
      <c r="U120" s="362">
        <v>2.86</v>
      </c>
      <c r="V120" s="373">
        <v>15</v>
      </c>
      <c r="W120" s="371"/>
      <c r="X120" s="542"/>
      <c r="Y120" s="206">
        <v>3.45</v>
      </c>
      <c r="Z120" s="382">
        <v>15</v>
      </c>
      <c r="AA120" s="116">
        <f t="shared" si="3"/>
        <v>164</v>
      </c>
      <c r="AC120" s="114"/>
      <c r="AD120" s="114"/>
      <c r="AF120" s="114"/>
    </row>
    <row r="121" spans="1:32" ht="15" customHeight="1" x14ac:dyDescent="0.25">
      <c r="A121" s="122">
        <v>6</v>
      </c>
      <c r="B121" s="228" t="s">
        <v>131</v>
      </c>
      <c r="C121" s="825"/>
      <c r="D121" s="826"/>
      <c r="E121" s="826">
        <v>3.87</v>
      </c>
      <c r="F121" s="827">
        <v>28</v>
      </c>
      <c r="G121" s="371"/>
      <c r="H121" s="206"/>
      <c r="I121" s="536">
        <v>3.91</v>
      </c>
      <c r="J121" s="372">
        <v>89</v>
      </c>
      <c r="K121" s="371">
        <v>1</v>
      </c>
      <c r="L121" s="206">
        <v>4</v>
      </c>
      <c r="M121" s="359">
        <v>3.54</v>
      </c>
      <c r="N121" s="372">
        <v>21</v>
      </c>
      <c r="O121" s="375">
        <v>1</v>
      </c>
      <c r="P121" s="360">
        <v>3</v>
      </c>
      <c r="Q121" s="360">
        <v>3.5</v>
      </c>
      <c r="R121" s="373">
        <v>79</v>
      </c>
      <c r="S121" s="560"/>
      <c r="T121" s="361"/>
      <c r="U121" s="362">
        <v>2.86</v>
      </c>
      <c r="V121" s="373">
        <v>85</v>
      </c>
      <c r="W121" s="381"/>
      <c r="X121" s="363"/>
      <c r="Y121" s="206">
        <v>3.45</v>
      </c>
      <c r="Z121" s="382">
        <v>15</v>
      </c>
      <c r="AA121" s="116">
        <f t="shared" si="3"/>
        <v>317</v>
      </c>
      <c r="AC121" s="114"/>
      <c r="AD121" s="114"/>
      <c r="AF121" s="114"/>
    </row>
    <row r="122" spans="1:32" ht="15" customHeight="1" x14ac:dyDescent="0.25">
      <c r="A122" s="122">
        <v>7</v>
      </c>
      <c r="B122" s="228" t="s">
        <v>88</v>
      </c>
      <c r="C122" s="825"/>
      <c r="D122" s="826"/>
      <c r="E122" s="826">
        <v>3.87</v>
      </c>
      <c r="F122" s="827">
        <v>28</v>
      </c>
      <c r="G122" s="371">
        <v>4</v>
      </c>
      <c r="H122" s="206">
        <v>4.25</v>
      </c>
      <c r="I122" s="541">
        <v>3.91</v>
      </c>
      <c r="J122" s="372">
        <v>19</v>
      </c>
      <c r="K122" s="371">
        <v>6</v>
      </c>
      <c r="L122" s="206">
        <v>4.33</v>
      </c>
      <c r="M122" s="547">
        <v>3.54</v>
      </c>
      <c r="N122" s="372">
        <v>4</v>
      </c>
      <c r="O122" s="375">
        <v>2</v>
      </c>
      <c r="P122" s="360">
        <v>3.5</v>
      </c>
      <c r="Q122" s="360">
        <v>3.5</v>
      </c>
      <c r="R122" s="373">
        <v>49</v>
      </c>
      <c r="S122" s="562">
        <v>1</v>
      </c>
      <c r="T122" s="361">
        <v>5</v>
      </c>
      <c r="U122" s="362">
        <v>2.86</v>
      </c>
      <c r="V122" s="373">
        <v>2</v>
      </c>
      <c r="W122" s="381"/>
      <c r="X122" s="363"/>
      <c r="Y122" s="206">
        <v>3.45</v>
      </c>
      <c r="Z122" s="382">
        <v>15</v>
      </c>
      <c r="AA122" s="345">
        <f t="shared" si="3"/>
        <v>117</v>
      </c>
      <c r="AC122" s="114"/>
      <c r="AD122" s="114"/>
      <c r="AF122" s="114"/>
    </row>
    <row r="123" spans="1:32" ht="15" customHeight="1" x14ac:dyDescent="0.25">
      <c r="A123" s="122">
        <v>8</v>
      </c>
      <c r="B123" s="275" t="s">
        <v>132</v>
      </c>
      <c r="C123" s="828"/>
      <c r="D123" s="829"/>
      <c r="E123" s="829">
        <v>3.87</v>
      </c>
      <c r="F123" s="830">
        <v>28</v>
      </c>
      <c r="G123" s="574">
        <v>8</v>
      </c>
      <c r="H123" s="534">
        <v>4.38</v>
      </c>
      <c r="I123" s="534">
        <v>3.91</v>
      </c>
      <c r="J123" s="372">
        <v>12</v>
      </c>
      <c r="K123" s="371">
        <v>7</v>
      </c>
      <c r="L123" s="206">
        <v>3.714</v>
      </c>
      <c r="M123" s="359">
        <v>3.54</v>
      </c>
      <c r="N123" s="372">
        <v>27</v>
      </c>
      <c r="O123" s="375">
        <v>6</v>
      </c>
      <c r="P123" s="360">
        <v>3.5</v>
      </c>
      <c r="Q123" s="360">
        <v>3.5</v>
      </c>
      <c r="R123" s="373">
        <v>44</v>
      </c>
      <c r="S123" s="560">
        <v>12</v>
      </c>
      <c r="T123" s="361">
        <v>3.08</v>
      </c>
      <c r="U123" s="362">
        <v>2.86</v>
      </c>
      <c r="V123" s="373">
        <v>31</v>
      </c>
      <c r="W123" s="381"/>
      <c r="X123" s="363"/>
      <c r="Y123" s="206">
        <v>3.45</v>
      </c>
      <c r="Z123" s="382">
        <v>15</v>
      </c>
      <c r="AA123" s="345">
        <f t="shared" si="3"/>
        <v>157</v>
      </c>
      <c r="AC123" s="114"/>
      <c r="AD123" s="114"/>
      <c r="AF123" s="114"/>
    </row>
    <row r="124" spans="1:32" ht="15" customHeight="1" x14ac:dyDescent="0.25">
      <c r="A124" s="115">
        <v>9</v>
      </c>
      <c r="B124" s="275" t="s">
        <v>92</v>
      </c>
      <c r="C124" s="828"/>
      <c r="D124" s="829"/>
      <c r="E124" s="829">
        <v>3.87</v>
      </c>
      <c r="F124" s="830">
        <v>28</v>
      </c>
      <c r="G124" s="574"/>
      <c r="H124" s="534"/>
      <c r="I124" s="534">
        <v>3.91</v>
      </c>
      <c r="J124" s="372">
        <v>89</v>
      </c>
      <c r="K124" s="371">
        <v>1</v>
      </c>
      <c r="L124" s="206">
        <v>3</v>
      </c>
      <c r="M124" s="359">
        <v>3.54</v>
      </c>
      <c r="N124" s="372">
        <v>81</v>
      </c>
      <c r="O124" s="375"/>
      <c r="P124" s="360"/>
      <c r="Q124" s="360">
        <v>3.5</v>
      </c>
      <c r="R124" s="373">
        <v>82</v>
      </c>
      <c r="S124" s="560">
        <v>2</v>
      </c>
      <c r="T124" s="361">
        <v>2</v>
      </c>
      <c r="U124" s="362">
        <v>2.86</v>
      </c>
      <c r="V124" s="373">
        <v>82</v>
      </c>
      <c r="W124" s="381"/>
      <c r="X124" s="363"/>
      <c r="Y124" s="206">
        <v>3.45</v>
      </c>
      <c r="Z124" s="382">
        <v>15</v>
      </c>
      <c r="AA124" s="345">
        <f t="shared" si="3"/>
        <v>377</v>
      </c>
      <c r="AC124" s="114"/>
      <c r="AD124" s="114"/>
      <c r="AF124" s="114"/>
    </row>
    <row r="125" spans="1:32" ht="15" customHeight="1" x14ac:dyDescent="0.25">
      <c r="A125" s="115">
        <v>10</v>
      </c>
      <c r="B125" s="275" t="s">
        <v>90</v>
      </c>
      <c r="C125" s="828"/>
      <c r="D125" s="829"/>
      <c r="E125" s="829">
        <v>3.87</v>
      </c>
      <c r="F125" s="830">
        <v>28</v>
      </c>
      <c r="G125" s="574">
        <v>3</v>
      </c>
      <c r="H125" s="880">
        <v>3</v>
      </c>
      <c r="I125" s="534">
        <v>3.91</v>
      </c>
      <c r="J125" s="372">
        <v>81</v>
      </c>
      <c r="K125" s="371">
        <v>2</v>
      </c>
      <c r="L125" s="206">
        <v>3.5</v>
      </c>
      <c r="M125" s="359">
        <v>3.54</v>
      </c>
      <c r="N125" s="372">
        <v>45</v>
      </c>
      <c r="O125" s="375">
        <v>2</v>
      </c>
      <c r="P125" s="360">
        <v>3</v>
      </c>
      <c r="Q125" s="360">
        <v>3.5</v>
      </c>
      <c r="R125" s="373">
        <v>69</v>
      </c>
      <c r="S125" s="560"/>
      <c r="T125" s="361"/>
      <c r="U125" s="362">
        <v>2.86</v>
      </c>
      <c r="V125" s="373">
        <v>85</v>
      </c>
      <c r="W125" s="381"/>
      <c r="X125" s="363"/>
      <c r="Y125" s="206">
        <v>3.45</v>
      </c>
      <c r="Z125" s="382">
        <v>15</v>
      </c>
      <c r="AA125" s="116">
        <f t="shared" ref="AA125" si="5">Z125+V125+R125+N125+J125+F125</f>
        <v>323</v>
      </c>
      <c r="AC125" s="114"/>
      <c r="AD125" s="114"/>
      <c r="AF125" s="114"/>
    </row>
    <row r="126" spans="1:32" ht="15" customHeight="1" thickBot="1" x14ac:dyDescent="0.3">
      <c r="A126" s="121">
        <v>11</v>
      </c>
      <c r="B126" s="632" t="s">
        <v>149</v>
      </c>
      <c r="C126" s="865"/>
      <c r="D126" s="866"/>
      <c r="E126" s="866">
        <v>3.87</v>
      </c>
      <c r="F126" s="867">
        <v>28</v>
      </c>
      <c r="G126" s="636">
        <v>2</v>
      </c>
      <c r="H126" s="881">
        <v>2.5</v>
      </c>
      <c r="I126" s="621">
        <v>3.91</v>
      </c>
      <c r="J126" s="622">
        <v>88</v>
      </c>
      <c r="K126" s="619"/>
      <c r="L126" s="620"/>
      <c r="M126" s="623">
        <v>3.54</v>
      </c>
      <c r="N126" s="622">
        <v>85</v>
      </c>
      <c r="O126" s="637"/>
      <c r="P126" s="625"/>
      <c r="Q126" s="625">
        <v>3.5</v>
      </c>
      <c r="R126" s="626">
        <v>82</v>
      </c>
      <c r="S126" s="627"/>
      <c r="T126" s="628"/>
      <c r="U126" s="629">
        <v>2.86</v>
      </c>
      <c r="V126" s="626">
        <v>85</v>
      </c>
      <c r="W126" s="624"/>
      <c r="X126" s="638"/>
      <c r="Y126" s="620">
        <v>3.45</v>
      </c>
      <c r="Z126" s="631">
        <v>15</v>
      </c>
      <c r="AA126" s="385">
        <f t="shared" si="3"/>
        <v>383</v>
      </c>
      <c r="AC126" s="114"/>
      <c r="AD126" s="114"/>
      <c r="AF126" s="114"/>
    </row>
    <row r="127" spans="1:32" x14ac:dyDescent="0.25">
      <c r="A127" s="366" t="s">
        <v>145</v>
      </c>
      <c r="B127" s="123"/>
      <c r="C127" s="123"/>
      <c r="D127" s="550">
        <f>AVERAGE(D5,D7:D14,D16:D27,D29:D46,D48:D65,D67:D82,D84:D114,D116:D126)</f>
        <v>3.5731888888888883</v>
      </c>
      <c r="E127" s="123"/>
      <c r="F127" s="123"/>
      <c r="G127" s="123"/>
      <c r="H127" s="550">
        <f>AVERAGE(H5,H7:H14,H16:H27,H29:H46,H48:H65,H67:H82,H84:H114,H116:H126)</f>
        <v>3.9122727272727271</v>
      </c>
      <c r="I127" s="123"/>
      <c r="J127" s="123"/>
      <c r="K127" s="123"/>
      <c r="L127" s="241">
        <f>AVERAGE(L5,L7:L14,L16:L27,L29:L46,L48:L65,L67:L82,L84:L114,L116:L126)</f>
        <v>3.4845489345310754</v>
      </c>
      <c r="M127" s="123"/>
      <c r="N127" s="123"/>
      <c r="O127" s="366"/>
      <c r="P127" s="241">
        <f>AVERAGE(P5,P7:P14,P16:P27,P29:P46,P48:P65,P67:P82,P84:P114,P116:P126)</f>
        <v>3.5876543209876548</v>
      </c>
      <c r="Q127" s="365"/>
      <c r="R127" s="365"/>
      <c r="S127" s="365"/>
      <c r="T127" s="365">
        <f>AVERAGE(T5,T7:T14,T16:T27,T29:T46,T48:T65,T67:T82,T84:T114,T116:T126)</f>
        <v>2.9951190476190468</v>
      </c>
      <c r="U127" s="365"/>
      <c r="V127" s="365"/>
      <c r="W127" s="365"/>
      <c r="X127" s="365">
        <f>AVERAGE(X5,X7:X14,X16:X27,X29:X46,X48:X65,X67:X82,X84:X114,X116:X126)</f>
        <v>3.4164285714285714</v>
      </c>
      <c r="Y127" s="124"/>
    </row>
    <row r="128" spans="1:32" x14ac:dyDescent="0.25">
      <c r="A128" s="367" t="s">
        <v>146</v>
      </c>
      <c r="D128" s="530">
        <v>3.87</v>
      </c>
      <c r="H128" s="530">
        <v>3.91</v>
      </c>
      <c r="L128" s="352">
        <v>3.54</v>
      </c>
      <c r="M128" s="352"/>
      <c r="N128" s="352"/>
      <c r="O128" s="352"/>
      <c r="P128" s="355">
        <v>3.5</v>
      </c>
      <c r="Q128" s="353"/>
      <c r="R128" s="353"/>
      <c r="S128" s="353"/>
      <c r="T128" s="354">
        <v>2.86</v>
      </c>
      <c r="U128" s="353"/>
      <c r="V128" s="353"/>
      <c r="W128" s="353"/>
      <c r="X128" s="354">
        <v>3.45</v>
      </c>
      <c r="Y128" s="353"/>
    </row>
  </sheetData>
  <mergeCells count="9">
    <mergeCell ref="AA2:AA3"/>
    <mergeCell ref="A2:A3"/>
    <mergeCell ref="B2:B3"/>
    <mergeCell ref="O2:R2"/>
    <mergeCell ref="S2:V2"/>
    <mergeCell ref="W2:Z2"/>
    <mergeCell ref="K2:N2"/>
    <mergeCell ref="G2:J2"/>
    <mergeCell ref="C2:F2"/>
  </mergeCells>
  <conditionalFormatting sqref="X4:X128">
    <cfRule type="containsBlanks" dxfId="137" priority="9" stopIfTrue="1">
      <formula>LEN(TRIM(X4))=0</formula>
    </cfRule>
    <cfRule type="cellIs" dxfId="136" priority="18" stopIfTrue="1" operator="lessThan">
      <formula>3.5</formula>
    </cfRule>
    <cfRule type="cellIs" dxfId="135" priority="19" stopIfTrue="1" operator="between">
      <formula>3.5</formula>
      <formula>3.99</formula>
    </cfRule>
    <cfRule type="cellIs" dxfId="134" priority="20" stopIfTrue="1" operator="between">
      <formula>4.499</formula>
      <formula>4</formula>
    </cfRule>
    <cfRule type="cellIs" dxfId="133" priority="21" stopIfTrue="1" operator="greaterThanOrEqual">
      <formula>4.5</formula>
    </cfRule>
  </conditionalFormatting>
  <conditionalFormatting sqref="T4:T128">
    <cfRule type="containsBlanks" dxfId="132" priority="8" stopIfTrue="1">
      <formula>LEN(TRIM(T4))=0</formula>
    </cfRule>
    <cfRule type="cellIs" dxfId="131" priority="14" stopIfTrue="1" operator="lessThan">
      <formula>3.5</formula>
    </cfRule>
    <cfRule type="cellIs" dxfId="130" priority="15" stopIfTrue="1" operator="between">
      <formula>3.5</formula>
      <formula>3.99</formula>
    </cfRule>
    <cfRule type="cellIs" dxfId="129" priority="16" stopIfTrue="1" operator="between">
      <formula>4.499</formula>
      <formula>4</formula>
    </cfRule>
    <cfRule type="cellIs" dxfId="128" priority="17" stopIfTrue="1" operator="greaterThanOrEqual">
      <formula>4.5</formula>
    </cfRule>
  </conditionalFormatting>
  <conditionalFormatting sqref="P4:P128">
    <cfRule type="cellIs" dxfId="127" priority="22" stopIfTrue="1" operator="equal">
      <formula>$P$127</formula>
    </cfRule>
    <cfRule type="containsBlanks" dxfId="126" priority="23" stopIfTrue="1">
      <formula>LEN(TRIM(P4))=0</formula>
    </cfRule>
    <cfRule type="cellIs" dxfId="125" priority="24" stopIfTrue="1" operator="lessThan">
      <formula>3.5</formula>
    </cfRule>
    <cfRule type="cellIs" dxfId="124" priority="25" stopIfTrue="1" operator="between">
      <formula>$P$127</formula>
      <formula>3.5</formula>
    </cfRule>
    <cfRule type="cellIs" dxfId="123" priority="26" stopIfTrue="1" operator="between">
      <formula>4.499</formula>
      <formula>$P$127</formula>
    </cfRule>
    <cfRule type="cellIs" dxfId="122" priority="27" stopIfTrue="1" operator="greaterThanOrEqual">
      <formula>4.5</formula>
    </cfRule>
  </conditionalFormatting>
  <conditionalFormatting sqref="L4:L128">
    <cfRule type="containsBlanks" dxfId="121" priority="7" stopIfTrue="1">
      <formula>LEN(TRIM(L4))=0</formula>
    </cfRule>
    <cfRule type="cellIs" dxfId="120" priority="10" stopIfTrue="1" operator="lessThan">
      <formula>3.5</formula>
    </cfRule>
    <cfRule type="cellIs" dxfId="119" priority="11" stopIfTrue="1" operator="between">
      <formula>3.5</formula>
      <formula>3.99</formula>
    </cfRule>
    <cfRule type="cellIs" dxfId="118" priority="12" stopIfTrue="1" operator="between">
      <formula>4.499</formula>
      <formula>4</formula>
    </cfRule>
    <cfRule type="cellIs" dxfId="117" priority="13" stopIfTrue="1" operator="greaterThanOrEqual">
      <formula>4.5</formula>
    </cfRule>
  </conditionalFormatting>
  <conditionalFormatting sqref="H4:H128">
    <cfRule type="containsBlanks" dxfId="116" priority="28" stopIfTrue="1">
      <formula>LEN(TRIM(H4))=0</formula>
    </cfRule>
    <cfRule type="cellIs" dxfId="115" priority="29" stopIfTrue="1" operator="between">
      <formula>$H$127</formula>
      <formula>3.91</formula>
    </cfRule>
    <cfRule type="cellIs" dxfId="114" priority="30" stopIfTrue="1" operator="lessThan">
      <formula>3.5</formula>
    </cfRule>
    <cfRule type="cellIs" dxfId="113" priority="31" stopIfTrue="1" operator="between">
      <formula>3.5</formula>
      <formula>$H$127</formula>
    </cfRule>
    <cfRule type="cellIs" dxfId="112" priority="32" stopIfTrue="1" operator="between">
      <formula>4.499</formula>
      <formula>$H$127</formula>
    </cfRule>
    <cfRule type="cellIs" dxfId="111" priority="33" stopIfTrue="1" operator="greaterThanOrEqual">
      <formula>4.5</formula>
    </cfRule>
  </conditionalFormatting>
  <conditionalFormatting sqref="D4:D128">
    <cfRule type="containsBlanks" dxfId="110" priority="1" stopIfTrue="1">
      <formula>LEN(TRIM(D4))=0</formula>
    </cfRule>
    <cfRule type="cellIs" dxfId="109" priority="2" stopIfTrue="1" operator="between">
      <formula>$D$127</formula>
      <formula>3.57</formula>
    </cfRule>
    <cfRule type="cellIs" dxfId="108" priority="3" stopIfTrue="1" operator="lessThan">
      <formula>3.5</formula>
    </cfRule>
    <cfRule type="cellIs" dxfId="107" priority="4" stopIfTrue="1" operator="between">
      <formula>3.5</formula>
      <formula>$D$127</formula>
    </cfRule>
    <cfRule type="cellIs" dxfId="106" priority="5" stopIfTrue="1" operator="between">
      <formula>4.499</formula>
      <formula>$D$127</formula>
    </cfRule>
    <cfRule type="cellIs" dxfId="105" priority="6" stopIfTrue="1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3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ColWidth="9.140625" defaultRowHeight="15" x14ac:dyDescent="0.25"/>
  <cols>
    <col min="1" max="1" width="4.5703125" style="3" customWidth="1"/>
    <col min="2" max="2" width="18.7109375" style="3" customWidth="1"/>
    <col min="3" max="3" width="31.5703125" style="3" customWidth="1"/>
    <col min="4" max="5" width="7.7109375" style="3" customWidth="1"/>
    <col min="6" max="6" width="18.7109375" style="3" customWidth="1"/>
    <col min="7" max="7" width="31.7109375" style="3" customWidth="1"/>
    <col min="8" max="9" width="7.7109375" style="3" customWidth="1"/>
    <col min="10" max="10" width="18.7109375" style="3" customWidth="1"/>
    <col min="11" max="11" width="30" style="3" customWidth="1"/>
    <col min="12" max="13" width="7.7109375" style="3" customWidth="1"/>
    <col min="14" max="14" width="18.5703125" style="3" customWidth="1"/>
    <col min="15" max="15" width="30" style="3" customWidth="1"/>
    <col min="16" max="17" width="7.7109375" style="3" customWidth="1"/>
    <col min="18" max="18" width="17.7109375" style="3" customWidth="1"/>
    <col min="19" max="19" width="30" style="3" customWidth="1"/>
    <col min="20" max="21" width="7.7109375" style="3" customWidth="1"/>
    <col min="22" max="22" width="18.7109375" style="3" customWidth="1"/>
    <col min="23" max="23" width="30" style="3" customWidth="1"/>
    <col min="24" max="26" width="7.7109375" style="3" customWidth="1"/>
    <col min="27" max="16384" width="9.140625" style="3"/>
  </cols>
  <sheetData>
    <row r="1" spans="1:28" x14ac:dyDescent="0.25">
      <c r="AA1" s="225"/>
      <c r="AB1" s="37" t="s">
        <v>108</v>
      </c>
    </row>
    <row r="2" spans="1:28" ht="15.75" x14ac:dyDescent="0.25">
      <c r="C2" s="745" t="s">
        <v>106</v>
      </c>
      <c r="O2" s="726"/>
      <c r="P2" s="726"/>
      <c r="Q2" s="726"/>
      <c r="R2" s="26"/>
      <c r="S2" s="26"/>
      <c r="AA2" s="153"/>
      <c r="AB2" s="37" t="s">
        <v>109</v>
      </c>
    </row>
    <row r="3" spans="1:28" ht="15.75" thickBot="1" x14ac:dyDescent="0.3">
      <c r="AA3" s="152"/>
      <c r="AB3" s="37" t="s">
        <v>110</v>
      </c>
    </row>
    <row r="4" spans="1:28" s="5" customFormat="1" ht="18" customHeight="1" x14ac:dyDescent="0.25">
      <c r="A4" s="727" t="s">
        <v>91</v>
      </c>
      <c r="B4" s="729">
        <v>2020</v>
      </c>
      <c r="C4" s="724"/>
      <c r="D4" s="724"/>
      <c r="E4" s="725"/>
      <c r="F4" s="724">
        <v>2019</v>
      </c>
      <c r="G4" s="724"/>
      <c r="H4" s="724"/>
      <c r="I4" s="725"/>
      <c r="J4" s="723">
        <v>2018</v>
      </c>
      <c r="K4" s="724"/>
      <c r="L4" s="724"/>
      <c r="M4" s="725"/>
      <c r="N4" s="723">
        <v>2017</v>
      </c>
      <c r="O4" s="724"/>
      <c r="P4" s="724"/>
      <c r="Q4" s="725"/>
      <c r="R4" s="723">
        <v>2016</v>
      </c>
      <c r="S4" s="724"/>
      <c r="T4" s="724"/>
      <c r="U4" s="725"/>
      <c r="V4" s="723">
        <v>2015</v>
      </c>
      <c r="W4" s="724"/>
      <c r="X4" s="724"/>
      <c r="Y4" s="725"/>
      <c r="AA4" s="38"/>
      <c r="AB4" s="37" t="s">
        <v>111</v>
      </c>
    </row>
    <row r="5" spans="1:28" s="5" customFormat="1" ht="60.75" thickBot="1" x14ac:dyDescent="0.3">
      <c r="A5" s="728"/>
      <c r="B5" s="25" t="s">
        <v>65</v>
      </c>
      <c r="C5" s="140" t="s">
        <v>0</v>
      </c>
      <c r="D5" s="50" t="s">
        <v>114</v>
      </c>
      <c r="E5" s="585" t="s">
        <v>115</v>
      </c>
      <c r="F5" s="25" t="s">
        <v>65</v>
      </c>
      <c r="G5" s="140" t="s">
        <v>0</v>
      </c>
      <c r="H5" s="50" t="s">
        <v>114</v>
      </c>
      <c r="I5" s="396" t="s">
        <v>115</v>
      </c>
      <c r="J5" s="397" t="s">
        <v>65</v>
      </c>
      <c r="K5" s="140" t="s">
        <v>0</v>
      </c>
      <c r="L5" s="50" t="s">
        <v>114</v>
      </c>
      <c r="M5" s="396" t="s">
        <v>115</v>
      </c>
      <c r="N5" s="141" t="s">
        <v>65</v>
      </c>
      <c r="O5" s="140" t="s">
        <v>0</v>
      </c>
      <c r="P5" s="50" t="s">
        <v>114</v>
      </c>
      <c r="Q5" s="51" t="s">
        <v>115</v>
      </c>
      <c r="R5" s="141" t="s">
        <v>65</v>
      </c>
      <c r="S5" s="140" t="s">
        <v>0</v>
      </c>
      <c r="T5" s="50" t="s">
        <v>114</v>
      </c>
      <c r="U5" s="51" t="s">
        <v>115</v>
      </c>
      <c r="V5" s="141" t="s">
        <v>65</v>
      </c>
      <c r="W5" s="140" t="s">
        <v>0</v>
      </c>
      <c r="X5" s="50" t="s">
        <v>114</v>
      </c>
      <c r="Y5" s="51" t="s">
        <v>115</v>
      </c>
    </row>
    <row r="6" spans="1:28" s="5" customFormat="1" ht="15" customHeight="1" x14ac:dyDescent="0.25">
      <c r="A6" s="75">
        <v>1</v>
      </c>
      <c r="B6" s="408" t="s">
        <v>58</v>
      </c>
      <c r="C6" s="408" t="s">
        <v>158</v>
      </c>
      <c r="D6" s="708">
        <v>4.6154000000000002</v>
      </c>
      <c r="E6" s="244">
        <v>3.87</v>
      </c>
      <c r="F6" s="408" t="s">
        <v>57</v>
      </c>
      <c r="G6" s="408" t="s">
        <v>25</v>
      </c>
      <c r="H6" s="262">
        <v>5</v>
      </c>
      <c r="I6" s="244">
        <v>3.91</v>
      </c>
      <c r="J6" s="399" t="s">
        <v>56</v>
      </c>
      <c r="K6" s="45" t="s">
        <v>21</v>
      </c>
      <c r="L6" s="260">
        <v>4.5</v>
      </c>
      <c r="M6" s="244">
        <v>3.54</v>
      </c>
      <c r="N6" s="131" t="s">
        <v>56</v>
      </c>
      <c r="O6" s="45" t="s">
        <v>78</v>
      </c>
      <c r="P6" s="72">
        <v>5</v>
      </c>
      <c r="Q6" s="180">
        <v>3.5</v>
      </c>
      <c r="R6" s="137" t="s">
        <v>58</v>
      </c>
      <c r="S6" s="45" t="s">
        <v>47</v>
      </c>
      <c r="T6" s="11">
        <v>5</v>
      </c>
      <c r="U6" s="132">
        <v>2.86</v>
      </c>
      <c r="V6" s="131" t="s">
        <v>53</v>
      </c>
      <c r="W6" s="45" t="s">
        <v>68</v>
      </c>
      <c r="X6" s="418">
        <v>5</v>
      </c>
      <c r="Y6" s="96">
        <v>3.45</v>
      </c>
    </row>
    <row r="7" spans="1:28" s="5" customFormat="1" ht="15" customHeight="1" x14ac:dyDescent="0.25">
      <c r="A7" s="77">
        <v>2</v>
      </c>
      <c r="B7" s="409" t="s">
        <v>58</v>
      </c>
      <c r="C7" s="409" t="s">
        <v>96</v>
      </c>
      <c r="D7" s="709">
        <v>4.3043000000000005</v>
      </c>
      <c r="E7" s="243">
        <v>3.87</v>
      </c>
      <c r="F7" s="409" t="s">
        <v>54</v>
      </c>
      <c r="G7" s="409" t="s">
        <v>118</v>
      </c>
      <c r="H7" s="411">
        <v>5</v>
      </c>
      <c r="I7" s="243">
        <v>3.91</v>
      </c>
      <c r="J7" s="400" t="s">
        <v>56</v>
      </c>
      <c r="K7" s="29" t="s">
        <v>79</v>
      </c>
      <c r="L7" s="237">
        <v>4.5</v>
      </c>
      <c r="M7" s="243">
        <v>3.54</v>
      </c>
      <c r="N7" s="128" t="s">
        <v>55</v>
      </c>
      <c r="O7" s="125" t="s">
        <v>77</v>
      </c>
      <c r="P7" s="28">
        <v>5</v>
      </c>
      <c r="Q7" s="178">
        <v>3.5</v>
      </c>
      <c r="R7" s="128" t="s">
        <v>59</v>
      </c>
      <c r="S7" s="29" t="s">
        <v>88</v>
      </c>
      <c r="T7" s="12">
        <v>5</v>
      </c>
      <c r="U7" s="129">
        <v>2.86</v>
      </c>
      <c r="V7" s="128" t="s">
        <v>54</v>
      </c>
      <c r="W7" s="29" t="s">
        <v>4</v>
      </c>
      <c r="X7" s="419">
        <v>5</v>
      </c>
      <c r="Y7" s="97">
        <v>3.45</v>
      </c>
    </row>
    <row r="8" spans="1:28" s="5" customFormat="1" ht="15" customHeight="1" x14ac:dyDescent="0.25">
      <c r="A8" s="77">
        <v>3</v>
      </c>
      <c r="B8" s="409" t="s">
        <v>58</v>
      </c>
      <c r="C8" s="409" t="s">
        <v>139</v>
      </c>
      <c r="D8" s="709">
        <v>4.1539000000000001</v>
      </c>
      <c r="E8" s="243">
        <v>3.87</v>
      </c>
      <c r="F8" s="409" t="s">
        <v>55</v>
      </c>
      <c r="G8" s="409" t="s">
        <v>133</v>
      </c>
      <c r="H8" s="233">
        <v>5</v>
      </c>
      <c r="I8" s="243">
        <v>3.91</v>
      </c>
      <c r="J8" s="400" t="s">
        <v>57</v>
      </c>
      <c r="K8" s="29" t="s">
        <v>25</v>
      </c>
      <c r="L8" s="233">
        <v>4.5</v>
      </c>
      <c r="M8" s="243">
        <v>3.54</v>
      </c>
      <c r="N8" s="133" t="s">
        <v>58</v>
      </c>
      <c r="O8" s="8" t="s">
        <v>42</v>
      </c>
      <c r="P8" s="28">
        <v>5</v>
      </c>
      <c r="Q8" s="178">
        <v>3.5</v>
      </c>
      <c r="R8" s="128" t="s">
        <v>56</v>
      </c>
      <c r="S8" s="8" t="s">
        <v>22</v>
      </c>
      <c r="T8" s="12">
        <v>4.5</v>
      </c>
      <c r="U8" s="129">
        <v>2.86</v>
      </c>
      <c r="V8" s="128" t="s">
        <v>53</v>
      </c>
      <c r="W8" s="29" t="s">
        <v>69</v>
      </c>
      <c r="X8" s="420">
        <v>4</v>
      </c>
      <c r="Y8" s="97">
        <v>3.45</v>
      </c>
    </row>
    <row r="9" spans="1:28" s="5" customFormat="1" ht="15" customHeight="1" x14ac:dyDescent="0.25">
      <c r="A9" s="77">
        <v>4</v>
      </c>
      <c r="B9" s="409" t="s">
        <v>53</v>
      </c>
      <c r="C9" s="409" t="s">
        <v>69</v>
      </c>
      <c r="D9" s="709">
        <v>4.0074000000000005</v>
      </c>
      <c r="E9" s="243">
        <v>3.87</v>
      </c>
      <c r="F9" s="409" t="s">
        <v>56</v>
      </c>
      <c r="G9" s="409" t="s">
        <v>135</v>
      </c>
      <c r="H9" s="237">
        <v>4.67</v>
      </c>
      <c r="I9" s="243">
        <v>3.91</v>
      </c>
      <c r="J9" s="400" t="s">
        <v>59</v>
      </c>
      <c r="K9" s="29" t="s">
        <v>88</v>
      </c>
      <c r="L9" s="233">
        <v>4.33</v>
      </c>
      <c r="M9" s="243">
        <v>3.54</v>
      </c>
      <c r="N9" s="128" t="s">
        <v>55</v>
      </c>
      <c r="O9" s="61" t="s">
        <v>74</v>
      </c>
      <c r="P9" s="28">
        <v>4.5</v>
      </c>
      <c r="Q9" s="178">
        <v>3.5</v>
      </c>
      <c r="R9" s="128" t="s">
        <v>54</v>
      </c>
      <c r="S9" s="250" t="s">
        <v>93</v>
      </c>
      <c r="T9" s="12">
        <v>4</v>
      </c>
      <c r="U9" s="129">
        <v>2.86</v>
      </c>
      <c r="V9" s="128" t="s">
        <v>56</v>
      </c>
      <c r="W9" s="54" t="s">
        <v>120</v>
      </c>
      <c r="X9" s="421">
        <v>4</v>
      </c>
      <c r="Y9" s="97">
        <v>3.45</v>
      </c>
    </row>
    <row r="10" spans="1:28" s="5" customFormat="1" ht="15" customHeight="1" x14ac:dyDescent="0.25">
      <c r="A10" s="77">
        <v>5</v>
      </c>
      <c r="B10" s="409" t="s">
        <v>53</v>
      </c>
      <c r="C10" s="409" t="s">
        <v>72</v>
      </c>
      <c r="D10" s="709">
        <v>3.9523999999999995</v>
      </c>
      <c r="E10" s="243">
        <v>3.87</v>
      </c>
      <c r="F10" s="409" t="s">
        <v>57</v>
      </c>
      <c r="G10" s="409" t="s">
        <v>95</v>
      </c>
      <c r="H10" s="233">
        <v>4.67</v>
      </c>
      <c r="I10" s="243">
        <v>3.91</v>
      </c>
      <c r="J10" s="400" t="s">
        <v>56</v>
      </c>
      <c r="K10" s="187" t="s">
        <v>135</v>
      </c>
      <c r="L10" s="237">
        <v>4.33</v>
      </c>
      <c r="M10" s="243">
        <v>3.54</v>
      </c>
      <c r="N10" s="130" t="s">
        <v>57</v>
      </c>
      <c r="O10" s="29" t="s">
        <v>24</v>
      </c>
      <c r="P10" s="28">
        <v>4.5</v>
      </c>
      <c r="Q10" s="178">
        <v>3.5</v>
      </c>
      <c r="R10" s="128" t="s">
        <v>53</v>
      </c>
      <c r="S10" s="29" t="s">
        <v>68</v>
      </c>
      <c r="T10" s="12">
        <v>4</v>
      </c>
      <c r="U10" s="129">
        <v>2.86</v>
      </c>
      <c r="V10" s="133" t="s">
        <v>58</v>
      </c>
      <c r="W10" s="8" t="s">
        <v>29</v>
      </c>
      <c r="X10" s="419">
        <v>4</v>
      </c>
      <c r="Y10" s="97">
        <v>3.45</v>
      </c>
    </row>
    <row r="11" spans="1:28" s="5" customFormat="1" ht="15" customHeight="1" x14ac:dyDescent="0.25">
      <c r="A11" s="77">
        <v>6</v>
      </c>
      <c r="B11" s="409" t="s">
        <v>58</v>
      </c>
      <c r="C11" s="409" t="s">
        <v>28</v>
      </c>
      <c r="D11" s="709">
        <v>3.9447000000000001</v>
      </c>
      <c r="E11" s="243">
        <v>3.87</v>
      </c>
      <c r="F11" s="409" t="s">
        <v>56</v>
      </c>
      <c r="G11" s="409" t="s">
        <v>23</v>
      </c>
      <c r="H11" s="237">
        <v>4.5</v>
      </c>
      <c r="I11" s="243">
        <v>3.91</v>
      </c>
      <c r="J11" s="400" t="s">
        <v>56</v>
      </c>
      <c r="K11" s="204" t="s">
        <v>136</v>
      </c>
      <c r="L11" s="237">
        <v>4.3330000000000002</v>
      </c>
      <c r="M11" s="243">
        <v>3.54</v>
      </c>
      <c r="N11" s="128" t="s">
        <v>53</v>
      </c>
      <c r="O11" s="29" t="s">
        <v>68</v>
      </c>
      <c r="P11" s="28">
        <v>4.33</v>
      </c>
      <c r="Q11" s="178">
        <v>3.5</v>
      </c>
      <c r="R11" s="128" t="s">
        <v>55</v>
      </c>
      <c r="S11" s="125" t="s">
        <v>73</v>
      </c>
      <c r="T11" s="12">
        <v>4</v>
      </c>
      <c r="U11" s="129">
        <v>2.86</v>
      </c>
      <c r="V11" s="128" t="s">
        <v>56</v>
      </c>
      <c r="W11" s="29" t="s">
        <v>78</v>
      </c>
      <c r="X11" s="419">
        <v>3.5</v>
      </c>
      <c r="Y11" s="97">
        <v>3.45</v>
      </c>
    </row>
    <row r="12" spans="1:28" s="5" customFormat="1" ht="15" customHeight="1" x14ac:dyDescent="0.25">
      <c r="A12" s="77">
        <v>7</v>
      </c>
      <c r="B12" s="409" t="s">
        <v>58</v>
      </c>
      <c r="C12" s="409" t="s">
        <v>42</v>
      </c>
      <c r="D12" s="709">
        <v>3.8445000000000005</v>
      </c>
      <c r="E12" s="243">
        <v>3.87</v>
      </c>
      <c r="F12" s="409" t="s">
        <v>54</v>
      </c>
      <c r="G12" s="409" t="s">
        <v>9</v>
      </c>
      <c r="H12" s="233">
        <v>4.5</v>
      </c>
      <c r="I12" s="243">
        <v>3.91</v>
      </c>
      <c r="J12" s="400" t="s">
        <v>57</v>
      </c>
      <c r="K12" s="29" t="s">
        <v>82</v>
      </c>
      <c r="L12" s="233">
        <v>4</v>
      </c>
      <c r="M12" s="243">
        <v>3.54</v>
      </c>
      <c r="N12" s="128" t="s">
        <v>56</v>
      </c>
      <c r="O12" s="187" t="s">
        <v>135</v>
      </c>
      <c r="P12" s="28">
        <v>4.25</v>
      </c>
      <c r="Q12" s="178">
        <v>3.5</v>
      </c>
      <c r="R12" s="128" t="s">
        <v>56</v>
      </c>
      <c r="S12" s="8" t="s">
        <v>21</v>
      </c>
      <c r="T12" s="12">
        <v>4</v>
      </c>
      <c r="U12" s="129">
        <v>2.86</v>
      </c>
      <c r="V12" s="128" t="s">
        <v>55</v>
      </c>
      <c r="W12" s="125" t="s">
        <v>74</v>
      </c>
      <c r="X12" s="419">
        <v>3.33</v>
      </c>
      <c r="Y12" s="97">
        <v>3.45</v>
      </c>
    </row>
    <row r="13" spans="1:28" s="5" customFormat="1" ht="15" customHeight="1" x14ac:dyDescent="0.25">
      <c r="A13" s="77">
        <v>8</v>
      </c>
      <c r="B13" s="409" t="s">
        <v>53</v>
      </c>
      <c r="C13" s="409" t="s">
        <v>66</v>
      </c>
      <c r="D13" s="709">
        <v>3.7223000000000002</v>
      </c>
      <c r="E13" s="243">
        <v>3.87</v>
      </c>
      <c r="F13" s="409" t="s">
        <v>56</v>
      </c>
      <c r="G13" s="409" t="s">
        <v>151</v>
      </c>
      <c r="H13" s="412">
        <v>4.5</v>
      </c>
      <c r="I13" s="243">
        <v>3.91</v>
      </c>
      <c r="J13" s="401" t="s">
        <v>53</v>
      </c>
      <c r="K13" s="29" t="s">
        <v>69</v>
      </c>
      <c r="L13" s="233">
        <v>4</v>
      </c>
      <c r="M13" s="243">
        <v>3.54</v>
      </c>
      <c r="N13" s="133" t="s">
        <v>58</v>
      </c>
      <c r="O13" s="8" t="s">
        <v>43</v>
      </c>
      <c r="P13" s="28">
        <v>4.25</v>
      </c>
      <c r="Q13" s="178">
        <v>3.5</v>
      </c>
      <c r="R13" s="130" t="s">
        <v>57</v>
      </c>
      <c r="S13" s="29" t="s">
        <v>94</v>
      </c>
      <c r="T13" s="12">
        <v>4</v>
      </c>
      <c r="U13" s="129">
        <v>2.86</v>
      </c>
      <c r="V13" s="133" t="s">
        <v>58</v>
      </c>
      <c r="W13" s="8" t="s">
        <v>51</v>
      </c>
      <c r="X13" s="419">
        <v>3</v>
      </c>
      <c r="Y13" s="97">
        <v>3.45</v>
      </c>
    </row>
    <row r="14" spans="1:28" s="5" customFormat="1" ht="15" customHeight="1" x14ac:dyDescent="0.25">
      <c r="A14" s="77">
        <v>9</v>
      </c>
      <c r="B14" s="409" t="s">
        <v>56</v>
      </c>
      <c r="C14" s="409" t="s">
        <v>23</v>
      </c>
      <c r="D14" s="709">
        <v>3.7058999999999997</v>
      </c>
      <c r="E14" s="243">
        <v>3.87</v>
      </c>
      <c r="F14" s="409" t="s">
        <v>58</v>
      </c>
      <c r="G14" s="409" t="s">
        <v>36</v>
      </c>
      <c r="H14" s="233">
        <v>4.5</v>
      </c>
      <c r="I14" s="243">
        <v>3.91</v>
      </c>
      <c r="J14" s="400" t="s">
        <v>58</v>
      </c>
      <c r="K14" s="29" t="s">
        <v>41</v>
      </c>
      <c r="L14" s="233">
        <v>4</v>
      </c>
      <c r="M14" s="243">
        <v>3.54</v>
      </c>
      <c r="N14" s="130" t="s">
        <v>57</v>
      </c>
      <c r="O14" s="198" t="s">
        <v>85</v>
      </c>
      <c r="P14" s="28">
        <v>4</v>
      </c>
      <c r="Q14" s="178">
        <v>3.5</v>
      </c>
      <c r="R14" s="128" t="s">
        <v>55</v>
      </c>
      <c r="S14" s="125" t="s">
        <v>13</v>
      </c>
      <c r="T14" s="12">
        <v>4</v>
      </c>
      <c r="U14" s="129">
        <v>2.86</v>
      </c>
      <c r="V14" s="128" t="s">
        <v>56</v>
      </c>
      <c r="W14" s="187" t="s">
        <v>135</v>
      </c>
      <c r="X14" s="419">
        <v>3</v>
      </c>
      <c r="Y14" s="97">
        <v>3.45</v>
      </c>
    </row>
    <row r="15" spans="1:28" s="5" customFormat="1" ht="15" customHeight="1" thickBot="1" x14ac:dyDescent="0.3">
      <c r="A15" s="79">
        <v>10</v>
      </c>
      <c r="B15" s="410" t="s">
        <v>56</v>
      </c>
      <c r="C15" s="410" t="s">
        <v>156</v>
      </c>
      <c r="D15" s="710">
        <v>3.6512000000000002</v>
      </c>
      <c r="E15" s="245">
        <v>3.87</v>
      </c>
      <c r="F15" s="410" t="s">
        <v>58</v>
      </c>
      <c r="G15" s="410" t="s">
        <v>41</v>
      </c>
      <c r="H15" s="411">
        <v>4.5</v>
      </c>
      <c r="I15" s="245">
        <v>3.91</v>
      </c>
      <c r="J15" s="402" t="s">
        <v>55</v>
      </c>
      <c r="K15" s="219" t="s">
        <v>75</v>
      </c>
      <c r="L15" s="261">
        <v>4</v>
      </c>
      <c r="M15" s="245">
        <v>3.54</v>
      </c>
      <c r="N15" s="135" t="s">
        <v>53</v>
      </c>
      <c r="O15" s="13" t="s">
        <v>67</v>
      </c>
      <c r="P15" s="67">
        <v>4</v>
      </c>
      <c r="Q15" s="181">
        <v>3.5</v>
      </c>
      <c r="R15" s="135" t="s">
        <v>56</v>
      </c>
      <c r="S15" s="205" t="s">
        <v>19</v>
      </c>
      <c r="T15" s="14">
        <v>4</v>
      </c>
      <c r="U15" s="134">
        <v>2.86</v>
      </c>
      <c r="V15" s="135" t="s">
        <v>56</v>
      </c>
      <c r="W15" s="43" t="s">
        <v>79</v>
      </c>
      <c r="X15" s="422">
        <v>3</v>
      </c>
      <c r="Y15" s="100">
        <v>3.45</v>
      </c>
    </row>
    <row r="16" spans="1:28" s="5" customFormat="1" ht="15" customHeight="1" x14ac:dyDescent="0.25">
      <c r="A16" s="75">
        <v>11</v>
      </c>
      <c r="B16" s="408" t="s">
        <v>59</v>
      </c>
      <c r="C16" s="408" t="s">
        <v>147</v>
      </c>
      <c r="D16" s="708">
        <v>3.6</v>
      </c>
      <c r="E16" s="244">
        <v>3.87</v>
      </c>
      <c r="F16" s="408" t="s">
        <v>56</v>
      </c>
      <c r="G16" s="408" t="s">
        <v>80</v>
      </c>
      <c r="H16" s="260">
        <v>4.4000000000000004</v>
      </c>
      <c r="I16" s="244">
        <v>3.91</v>
      </c>
      <c r="J16" s="399" t="s">
        <v>55</v>
      </c>
      <c r="K16" s="48" t="s">
        <v>11</v>
      </c>
      <c r="L16" s="262">
        <v>4</v>
      </c>
      <c r="M16" s="244">
        <v>3.54</v>
      </c>
      <c r="N16" s="137" t="s">
        <v>58</v>
      </c>
      <c r="O16" s="45" t="s">
        <v>35</v>
      </c>
      <c r="P16" s="72">
        <v>4</v>
      </c>
      <c r="Q16" s="180">
        <v>3.5</v>
      </c>
      <c r="R16" s="131" t="s">
        <v>56</v>
      </c>
      <c r="S16" s="10" t="s">
        <v>23</v>
      </c>
      <c r="T16" s="11">
        <v>4</v>
      </c>
      <c r="U16" s="132">
        <v>2.86</v>
      </c>
      <c r="V16" s="139" t="s">
        <v>57</v>
      </c>
      <c r="W16" s="45" t="s">
        <v>81</v>
      </c>
      <c r="X16" s="423">
        <v>3</v>
      </c>
      <c r="Y16" s="96">
        <v>3.45</v>
      </c>
    </row>
    <row r="17" spans="1:25" s="5" customFormat="1" ht="15" customHeight="1" x14ac:dyDescent="0.25">
      <c r="A17" s="77">
        <v>12</v>
      </c>
      <c r="B17" s="409" t="s">
        <v>55</v>
      </c>
      <c r="C17" s="409" t="s">
        <v>11</v>
      </c>
      <c r="D17" s="709">
        <v>3.6</v>
      </c>
      <c r="E17" s="243">
        <v>3.87</v>
      </c>
      <c r="F17" s="409" t="s">
        <v>59</v>
      </c>
      <c r="G17" s="409" t="s">
        <v>132</v>
      </c>
      <c r="H17" s="233">
        <v>4.38</v>
      </c>
      <c r="I17" s="243">
        <v>3.91</v>
      </c>
      <c r="J17" s="400" t="s">
        <v>55</v>
      </c>
      <c r="K17" s="198" t="s">
        <v>76</v>
      </c>
      <c r="L17" s="233">
        <v>4</v>
      </c>
      <c r="M17" s="243">
        <v>3.54</v>
      </c>
      <c r="N17" s="128" t="s">
        <v>53</v>
      </c>
      <c r="O17" s="187" t="s">
        <v>130</v>
      </c>
      <c r="P17" s="28">
        <v>4</v>
      </c>
      <c r="Q17" s="178">
        <v>3.5</v>
      </c>
      <c r="R17" s="128" t="s">
        <v>56</v>
      </c>
      <c r="S17" s="204" t="s">
        <v>136</v>
      </c>
      <c r="T17" s="12">
        <v>4</v>
      </c>
      <c r="U17" s="129">
        <v>2.86</v>
      </c>
      <c r="V17" s="133" t="s">
        <v>58</v>
      </c>
      <c r="W17" s="8" t="s">
        <v>142</v>
      </c>
      <c r="X17" s="419">
        <v>3</v>
      </c>
      <c r="Y17" s="97">
        <v>3.45</v>
      </c>
    </row>
    <row r="18" spans="1:25" s="5" customFormat="1" ht="15" customHeight="1" x14ac:dyDescent="0.25">
      <c r="A18" s="77">
        <v>13</v>
      </c>
      <c r="B18" s="409" t="s">
        <v>57</v>
      </c>
      <c r="C18" s="409" t="s">
        <v>82</v>
      </c>
      <c r="D18" s="709">
        <v>3.5945</v>
      </c>
      <c r="E18" s="243">
        <v>3.87</v>
      </c>
      <c r="F18" s="409" t="s">
        <v>56</v>
      </c>
      <c r="G18" s="409" t="s">
        <v>64</v>
      </c>
      <c r="H18" s="266">
        <v>4.33</v>
      </c>
      <c r="I18" s="243">
        <v>3.91</v>
      </c>
      <c r="J18" s="400" t="s">
        <v>57</v>
      </c>
      <c r="K18" s="198" t="s">
        <v>84</v>
      </c>
      <c r="L18" s="239">
        <v>4</v>
      </c>
      <c r="M18" s="243">
        <v>3.54</v>
      </c>
      <c r="N18" s="128" t="s">
        <v>55</v>
      </c>
      <c r="O18" s="125" t="s">
        <v>14</v>
      </c>
      <c r="P18" s="28">
        <v>4</v>
      </c>
      <c r="Q18" s="178">
        <v>3.5</v>
      </c>
      <c r="R18" s="128" t="s">
        <v>54</v>
      </c>
      <c r="S18" s="29" t="s">
        <v>4</v>
      </c>
      <c r="T18" s="12">
        <v>3.83</v>
      </c>
      <c r="U18" s="129">
        <v>2.86</v>
      </c>
      <c r="V18" s="128" t="s">
        <v>53</v>
      </c>
      <c r="W18" s="29" t="s">
        <v>72</v>
      </c>
      <c r="X18" s="420">
        <v>2</v>
      </c>
      <c r="Y18" s="97">
        <v>3.45</v>
      </c>
    </row>
    <row r="19" spans="1:25" s="5" customFormat="1" ht="15" customHeight="1" x14ac:dyDescent="0.25">
      <c r="A19" s="77">
        <v>14</v>
      </c>
      <c r="B19" s="409" t="s">
        <v>58</v>
      </c>
      <c r="C19" s="409" t="s">
        <v>51</v>
      </c>
      <c r="D19" s="709">
        <v>3.5909000000000004</v>
      </c>
      <c r="E19" s="243">
        <v>3.87</v>
      </c>
      <c r="F19" s="409" t="s">
        <v>58</v>
      </c>
      <c r="G19" s="409" t="s">
        <v>29</v>
      </c>
      <c r="H19" s="233">
        <v>4.33</v>
      </c>
      <c r="I19" s="243">
        <v>3.91</v>
      </c>
      <c r="J19" s="400" t="s">
        <v>58</v>
      </c>
      <c r="K19" s="29" t="s">
        <v>34</v>
      </c>
      <c r="L19" s="233">
        <v>4</v>
      </c>
      <c r="M19" s="243">
        <v>3.54</v>
      </c>
      <c r="N19" s="130" t="s">
        <v>57</v>
      </c>
      <c r="O19" s="29" t="s">
        <v>94</v>
      </c>
      <c r="P19" s="28">
        <v>4</v>
      </c>
      <c r="Q19" s="178">
        <v>3.5</v>
      </c>
      <c r="R19" s="128" t="s">
        <v>56</v>
      </c>
      <c r="S19" s="16" t="s">
        <v>64</v>
      </c>
      <c r="T19" s="12">
        <v>3.8</v>
      </c>
      <c r="U19" s="129">
        <v>2.86</v>
      </c>
      <c r="V19" s="128" t="s">
        <v>54</v>
      </c>
      <c r="W19" s="29" t="s">
        <v>9</v>
      </c>
      <c r="X19" s="419">
        <v>2</v>
      </c>
      <c r="Y19" s="97">
        <v>3.45</v>
      </c>
    </row>
    <row r="20" spans="1:25" s="5" customFormat="1" ht="15" customHeight="1" x14ac:dyDescent="0.25">
      <c r="A20" s="77">
        <v>15</v>
      </c>
      <c r="B20" s="409" t="s">
        <v>58</v>
      </c>
      <c r="C20" s="409" t="s">
        <v>29</v>
      </c>
      <c r="D20" s="709">
        <v>3.5276999999999998</v>
      </c>
      <c r="E20" s="243">
        <v>3.87</v>
      </c>
      <c r="F20" s="409" t="s">
        <v>58</v>
      </c>
      <c r="G20" s="409" t="s">
        <v>31</v>
      </c>
      <c r="H20" s="233">
        <v>4.33</v>
      </c>
      <c r="I20" s="243">
        <v>3.91</v>
      </c>
      <c r="J20" s="400" t="s">
        <v>58</v>
      </c>
      <c r="K20" s="29" t="s">
        <v>40</v>
      </c>
      <c r="L20" s="233">
        <v>4</v>
      </c>
      <c r="M20" s="243">
        <v>3.54</v>
      </c>
      <c r="N20" s="130" t="s">
        <v>57</v>
      </c>
      <c r="O20" s="198" t="s">
        <v>26</v>
      </c>
      <c r="P20" s="28">
        <v>4</v>
      </c>
      <c r="Q20" s="178">
        <v>3.5</v>
      </c>
      <c r="R20" s="128" t="s">
        <v>59</v>
      </c>
      <c r="S20" s="29" t="s">
        <v>89</v>
      </c>
      <c r="T20" s="12">
        <v>3.75</v>
      </c>
      <c r="U20" s="129">
        <v>2.86</v>
      </c>
      <c r="V20" s="128" t="s">
        <v>53</v>
      </c>
      <c r="W20" s="8" t="s">
        <v>67</v>
      </c>
      <c r="X20" s="59"/>
      <c r="Y20" s="97">
        <v>3.45</v>
      </c>
    </row>
    <row r="21" spans="1:25" s="5" customFormat="1" ht="15" customHeight="1" x14ac:dyDescent="0.25">
      <c r="A21" s="77">
        <v>16</v>
      </c>
      <c r="B21" s="409" t="s">
        <v>58</v>
      </c>
      <c r="C21" s="409" t="s">
        <v>31</v>
      </c>
      <c r="D21" s="709">
        <v>3.5002999999999997</v>
      </c>
      <c r="E21" s="243">
        <v>3.87</v>
      </c>
      <c r="F21" s="409" t="s">
        <v>58</v>
      </c>
      <c r="G21" s="409" t="s">
        <v>46</v>
      </c>
      <c r="H21" s="233">
        <v>4.33</v>
      </c>
      <c r="I21" s="243">
        <v>3.91</v>
      </c>
      <c r="J21" s="401" t="s">
        <v>53</v>
      </c>
      <c r="K21" s="187" t="s">
        <v>130</v>
      </c>
      <c r="L21" s="233">
        <v>4</v>
      </c>
      <c r="M21" s="243">
        <v>3.54</v>
      </c>
      <c r="N21" s="133" t="s">
        <v>58</v>
      </c>
      <c r="O21" s="8" t="s">
        <v>37</v>
      </c>
      <c r="P21" s="28">
        <v>4</v>
      </c>
      <c r="Q21" s="178">
        <v>3.5</v>
      </c>
      <c r="R21" s="128" t="s">
        <v>54</v>
      </c>
      <c r="S21" s="29" t="s">
        <v>9</v>
      </c>
      <c r="T21" s="12">
        <v>3.63</v>
      </c>
      <c r="U21" s="129">
        <v>2.86</v>
      </c>
      <c r="V21" s="128" t="s">
        <v>53</v>
      </c>
      <c r="W21" s="29" t="s">
        <v>66</v>
      </c>
      <c r="X21" s="59"/>
      <c r="Y21" s="97">
        <v>3.45</v>
      </c>
    </row>
    <row r="22" spans="1:25" s="5" customFormat="1" ht="15" customHeight="1" x14ac:dyDescent="0.25">
      <c r="A22" s="77">
        <v>17</v>
      </c>
      <c r="B22" s="409" t="s">
        <v>57</v>
      </c>
      <c r="C22" s="409" t="s">
        <v>26</v>
      </c>
      <c r="D22" s="709">
        <v>3.4728000000000003</v>
      </c>
      <c r="E22" s="243">
        <v>3.87</v>
      </c>
      <c r="F22" s="409" t="s">
        <v>57</v>
      </c>
      <c r="G22" s="409" t="s">
        <v>94</v>
      </c>
      <c r="H22" s="240">
        <v>4.25</v>
      </c>
      <c r="I22" s="243">
        <v>3.91</v>
      </c>
      <c r="J22" s="400" t="s">
        <v>55</v>
      </c>
      <c r="K22" s="198" t="s">
        <v>133</v>
      </c>
      <c r="L22" s="233">
        <v>4</v>
      </c>
      <c r="M22" s="243">
        <v>3.54</v>
      </c>
      <c r="N22" s="133" t="s">
        <v>58</v>
      </c>
      <c r="O22" s="29" t="s">
        <v>49</v>
      </c>
      <c r="P22" s="28">
        <v>4</v>
      </c>
      <c r="Q22" s="178">
        <v>3.5</v>
      </c>
      <c r="R22" s="128" t="s">
        <v>53</v>
      </c>
      <c r="S22" s="29" t="s">
        <v>66</v>
      </c>
      <c r="T22" s="12">
        <v>3.6</v>
      </c>
      <c r="U22" s="129">
        <v>2.86</v>
      </c>
      <c r="V22" s="128" t="s">
        <v>53</v>
      </c>
      <c r="W22" s="187" t="s">
        <v>70</v>
      </c>
      <c r="X22" s="59"/>
      <c r="Y22" s="97">
        <v>3.45</v>
      </c>
    </row>
    <row r="23" spans="1:25" s="5" customFormat="1" ht="15" customHeight="1" x14ac:dyDescent="0.25">
      <c r="A23" s="77">
        <v>18</v>
      </c>
      <c r="B23" s="409" t="s">
        <v>57</v>
      </c>
      <c r="C23" s="409" t="s">
        <v>94</v>
      </c>
      <c r="D23" s="709">
        <v>3.4663000000000004</v>
      </c>
      <c r="E23" s="243">
        <v>3.87</v>
      </c>
      <c r="F23" s="409" t="s">
        <v>58</v>
      </c>
      <c r="G23" s="409" t="s">
        <v>32</v>
      </c>
      <c r="H23" s="233">
        <v>4.25</v>
      </c>
      <c r="I23" s="243">
        <v>3.91</v>
      </c>
      <c r="J23" s="400" t="s">
        <v>56</v>
      </c>
      <c r="K23" s="29" t="s">
        <v>23</v>
      </c>
      <c r="L23" s="237">
        <v>4</v>
      </c>
      <c r="M23" s="243">
        <v>3.54</v>
      </c>
      <c r="N23" s="133" t="s">
        <v>58</v>
      </c>
      <c r="O23" s="8" t="s">
        <v>50</v>
      </c>
      <c r="P23" s="28">
        <v>4</v>
      </c>
      <c r="Q23" s="178">
        <v>3.5</v>
      </c>
      <c r="R23" s="128" t="s">
        <v>54</v>
      </c>
      <c r="S23" s="29" t="s">
        <v>5</v>
      </c>
      <c r="T23" s="12">
        <v>3.5</v>
      </c>
      <c r="U23" s="129">
        <v>2.86</v>
      </c>
      <c r="V23" s="128" t="s">
        <v>53</v>
      </c>
      <c r="W23" s="29" t="s">
        <v>71</v>
      </c>
      <c r="X23" s="59"/>
      <c r="Y23" s="97">
        <v>3.45</v>
      </c>
    </row>
    <row r="24" spans="1:25" s="5" customFormat="1" ht="15" customHeight="1" x14ac:dyDescent="0.25">
      <c r="A24" s="77">
        <v>19</v>
      </c>
      <c r="B24" s="409" t="s">
        <v>57</v>
      </c>
      <c r="C24" s="409" t="s">
        <v>85</v>
      </c>
      <c r="D24" s="709">
        <v>3.4093999999999998</v>
      </c>
      <c r="E24" s="243">
        <v>3.87</v>
      </c>
      <c r="F24" s="409" t="s">
        <v>59</v>
      </c>
      <c r="G24" s="409" t="s">
        <v>88</v>
      </c>
      <c r="H24" s="233">
        <v>4.25</v>
      </c>
      <c r="I24" s="243">
        <v>3.91</v>
      </c>
      <c r="J24" s="400" t="s">
        <v>57</v>
      </c>
      <c r="K24" s="29" t="s">
        <v>94</v>
      </c>
      <c r="L24" s="233">
        <v>4</v>
      </c>
      <c r="M24" s="243">
        <v>3.54</v>
      </c>
      <c r="N24" s="251" t="s">
        <v>59</v>
      </c>
      <c r="O24" s="29" t="s">
        <v>1</v>
      </c>
      <c r="P24" s="28">
        <v>4</v>
      </c>
      <c r="Q24" s="178">
        <v>3.5</v>
      </c>
      <c r="R24" s="128" t="s">
        <v>55</v>
      </c>
      <c r="S24" s="125" t="s">
        <v>75</v>
      </c>
      <c r="T24" s="12">
        <v>3.5</v>
      </c>
      <c r="U24" s="129">
        <v>2.86</v>
      </c>
      <c r="V24" s="128" t="s">
        <v>53</v>
      </c>
      <c r="W24" s="187" t="s">
        <v>130</v>
      </c>
      <c r="X24" s="59"/>
      <c r="Y24" s="97">
        <v>3.45</v>
      </c>
    </row>
    <row r="25" spans="1:25" s="5" customFormat="1" ht="15" customHeight="1" thickBot="1" x14ac:dyDescent="0.3">
      <c r="A25" s="79">
        <v>20</v>
      </c>
      <c r="B25" s="410" t="s">
        <v>54</v>
      </c>
      <c r="C25" s="410" t="s">
        <v>3</v>
      </c>
      <c r="D25" s="710">
        <v>3.3475000000000001</v>
      </c>
      <c r="E25" s="245">
        <v>3.87</v>
      </c>
      <c r="F25" s="410" t="s">
        <v>53</v>
      </c>
      <c r="G25" s="410" t="s">
        <v>67</v>
      </c>
      <c r="H25" s="261">
        <v>4.2</v>
      </c>
      <c r="I25" s="245">
        <v>3.91</v>
      </c>
      <c r="J25" s="402" t="s">
        <v>57</v>
      </c>
      <c r="K25" s="43" t="s">
        <v>81</v>
      </c>
      <c r="L25" s="261">
        <v>4</v>
      </c>
      <c r="M25" s="245">
        <v>3.54</v>
      </c>
      <c r="N25" s="136" t="s">
        <v>58</v>
      </c>
      <c r="O25" s="43" t="s">
        <v>48</v>
      </c>
      <c r="P25" s="67">
        <v>3.87</v>
      </c>
      <c r="Q25" s="181">
        <v>3.5</v>
      </c>
      <c r="R25" s="135" t="s">
        <v>56</v>
      </c>
      <c r="S25" s="43" t="s">
        <v>20</v>
      </c>
      <c r="T25" s="14">
        <v>3.5</v>
      </c>
      <c r="U25" s="134">
        <v>2.86</v>
      </c>
      <c r="V25" s="135" t="s">
        <v>54</v>
      </c>
      <c r="W25" s="43" t="s">
        <v>2</v>
      </c>
      <c r="X25" s="68"/>
      <c r="Y25" s="100">
        <v>3.45</v>
      </c>
    </row>
    <row r="26" spans="1:25" s="5" customFormat="1" ht="15" customHeight="1" x14ac:dyDescent="0.25">
      <c r="A26" s="75">
        <v>21</v>
      </c>
      <c r="B26" s="408" t="s">
        <v>58</v>
      </c>
      <c r="C26" s="408" t="s">
        <v>39</v>
      </c>
      <c r="D26" s="708">
        <v>3.3334000000000001</v>
      </c>
      <c r="E26" s="244">
        <v>3.87</v>
      </c>
      <c r="F26" s="408" t="s">
        <v>58</v>
      </c>
      <c r="G26" s="408" t="s">
        <v>153</v>
      </c>
      <c r="H26" s="413">
        <v>4.2</v>
      </c>
      <c r="I26" s="244">
        <v>3.91</v>
      </c>
      <c r="J26" s="399" t="s">
        <v>59</v>
      </c>
      <c r="K26" s="220" t="s">
        <v>131</v>
      </c>
      <c r="L26" s="262">
        <v>4</v>
      </c>
      <c r="M26" s="244">
        <v>3.54</v>
      </c>
      <c r="N26" s="139" t="s">
        <v>57</v>
      </c>
      <c r="O26" s="226" t="s">
        <v>99</v>
      </c>
      <c r="P26" s="72">
        <v>3.86</v>
      </c>
      <c r="Q26" s="180">
        <v>3.5</v>
      </c>
      <c r="R26" s="131" t="s">
        <v>54</v>
      </c>
      <c r="S26" s="45" t="s">
        <v>2</v>
      </c>
      <c r="T26" s="11">
        <v>3.4</v>
      </c>
      <c r="U26" s="132">
        <v>2.86</v>
      </c>
      <c r="V26" s="131" t="s">
        <v>54</v>
      </c>
      <c r="W26" s="45" t="s">
        <v>3</v>
      </c>
      <c r="X26" s="73"/>
      <c r="Y26" s="96">
        <v>3.45</v>
      </c>
    </row>
    <row r="27" spans="1:25" s="5" customFormat="1" ht="15" customHeight="1" x14ac:dyDescent="0.25">
      <c r="A27" s="77">
        <v>22</v>
      </c>
      <c r="B27" s="409" t="s">
        <v>56</v>
      </c>
      <c r="C27" s="409" t="s">
        <v>157</v>
      </c>
      <c r="D27" s="709">
        <v>3.2726999999999999</v>
      </c>
      <c r="E27" s="243">
        <v>3.87</v>
      </c>
      <c r="F27" s="409" t="s">
        <v>59</v>
      </c>
      <c r="G27" s="409" t="s">
        <v>89</v>
      </c>
      <c r="H27" s="233">
        <v>4.2</v>
      </c>
      <c r="I27" s="243">
        <v>3.91</v>
      </c>
      <c r="J27" s="400" t="s">
        <v>54</v>
      </c>
      <c r="K27" s="29" t="s">
        <v>2</v>
      </c>
      <c r="L27" s="233">
        <v>3.875</v>
      </c>
      <c r="M27" s="243">
        <v>3.54</v>
      </c>
      <c r="N27" s="128" t="s">
        <v>56</v>
      </c>
      <c r="O27" s="29" t="s">
        <v>79</v>
      </c>
      <c r="P27" s="28">
        <v>3.84</v>
      </c>
      <c r="Q27" s="178">
        <v>3.5</v>
      </c>
      <c r="R27" s="130" t="s">
        <v>57</v>
      </c>
      <c r="S27" s="204" t="s">
        <v>86</v>
      </c>
      <c r="T27" s="12">
        <v>3.4</v>
      </c>
      <c r="U27" s="129">
        <v>2.86</v>
      </c>
      <c r="V27" s="128" t="s">
        <v>54</v>
      </c>
      <c r="W27" s="29" t="s">
        <v>5</v>
      </c>
      <c r="X27" s="57"/>
      <c r="Y27" s="97">
        <v>3.45</v>
      </c>
    </row>
    <row r="28" spans="1:25" s="5" customFormat="1" ht="15" customHeight="1" x14ac:dyDescent="0.25">
      <c r="A28" s="77">
        <v>23</v>
      </c>
      <c r="B28" s="409" t="s">
        <v>59</v>
      </c>
      <c r="C28" s="409" t="s">
        <v>155</v>
      </c>
      <c r="D28" s="709">
        <v>3.2377999999999996</v>
      </c>
      <c r="E28" s="243">
        <v>3.87</v>
      </c>
      <c r="F28" s="409" t="s">
        <v>58</v>
      </c>
      <c r="G28" s="409" t="s">
        <v>142</v>
      </c>
      <c r="H28" s="233">
        <v>4.1900000000000004</v>
      </c>
      <c r="I28" s="243">
        <v>3.91</v>
      </c>
      <c r="J28" s="400" t="s">
        <v>55</v>
      </c>
      <c r="K28" s="198" t="s">
        <v>74</v>
      </c>
      <c r="L28" s="233">
        <v>3.8570000000000002</v>
      </c>
      <c r="M28" s="243">
        <v>3.54</v>
      </c>
      <c r="N28" s="130" t="s">
        <v>57</v>
      </c>
      <c r="O28" s="198" t="s">
        <v>84</v>
      </c>
      <c r="P28" s="28">
        <v>3.83</v>
      </c>
      <c r="Q28" s="178">
        <v>3.5</v>
      </c>
      <c r="R28" s="128" t="s">
        <v>53</v>
      </c>
      <c r="S28" s="187" t="s">
        <v>70</v>
      </c>
      <c r="T28" s="12">
        <v>3.33</v>
      </c>
      <c r="U28" s="129">
        <v>2.86</v>
      </c>
      <c r="V28" s="128" t="s">
        <v>54</v>
      </c>
      <c r="W28" s="196" t="s">
        <v>93</v>
      </c>
      <c r="X28" s="59"/>
      <c r="Y28" s="97">
        <v>3.45</v>
      </c>
    </row>
    <row r="29" spans="1:25" s="5" customFormat="1" ht="15" customHeight="1" x14ac:dyDescent="0.25">
      <c r="A29" s="77">
        <v>24</v>
      </c>
      <c r="B29" s="409" t="s">
        <v>58</v>
      </c>
      <c r="C29" s="409" t="s">
        <v>141</v>
      </c>
      <c r="D29" s="709">
        <v>3.1860000000000004</v>
      </c>
      <c r="E29" s="243">
        <v>3.87</v>
      </c>
      <c r="F29" s="409" t="s">
        <v>56</v>
      </c>
      <c r="G29" s="409" t="s">
        <v>78</v>
      </c>
      <c r="H29" s="237">
        <v>4.13</v>
      </c>
      <c r="I29" s="243">
        <v>3.91</v>
      </c>
      <c r="J29" s="400" t="s">
        <v>58</v>
      </c>
      <c r="K29" s="29" t="s">
        <v>35</v>
      </c>
      <c r="L29" s="233">
        <v>3.8125</v>
      </c>
      <c r="M29" s="243">
        <v>3.54</v>
      </c>
      <c r="N29" s="133" t="s">
        <v>58</v>
      </c>
      <c r="O29" s="8" t="s">
        <v>141</v>
      </c>
      <c r="P29" s="28">
        <v>3.82</v>
      </c>
      <c r="Q29" s="178">
        <v>3.5</v>
      </c>
      <c r="R29" s="128" t="s">
        <v>55</v>
      </c>
      <c r="S29" s="125" t="s">
        <v>11</v>
      </c>
      <c r="T29" s="12">
        <v>3.33</v>
      </c>
      <c r="U29" s="129">
        <v>2.86</v>
      </c>
      <c r="V29" s="128" t="s">
        <v>54</v>
      </c>
      <c r="W29" s="29" t="s">
        <v>6</v>
      </c>
      <c r="X29" s="59"/>
      <c r="Y29" s="97">
        <v>3.45</v>
      </c>
    </row>
    <row r="30" spans="1:25" s="5" customFormat="1" ht="15" customHeight="1" x14ac:dyDescent="0.25">
      <c r="A30" s="77">
        <v>25</v>
      </c>
      <c r="B30" s="409" t="s">
        <v>59</v>
      </c>
      <c r="C30" s="409" t="s">
        <v>52</v>
      </c>
      <c r="D30" s="709">
        <v>3.1053000000000002</v>
      </c>
      <c r="E30" s="243">
        <v>3.87</v>
      </c>
      <c r="F30" s="409" t="s">
        <v>58</v>
      </c>
      <c r="G30" s="409" t="s">
        <v>35</v>
      </c>
      <c r="H30" s="233">
        <v>4.1100000000000003</v>
      </c>
      <c r="I30" s="243">
        <v>3.91</v>
      </c>
      <c r="J30" s="400" t="s">
        <v>54</v>
      </c>
      <c r="K30" s="29" t="s">
        <v>4</v>
      </c>
      <c r="L30" s="233">
        <v>3.75</v>
      </c>
      <c r="M30" s="243">
        <v>3.54</v>
      </c>
      <c r="N30" s="133" t="s">
        <v>58</v>
      </c>
      <c r="O30" s="29" t="s">
        <v>32</v>
      </c>
      <c r="P30" s="28">
        <v>3.8</v>
      </c>
      <c r="Q30" s="178">
        <v>3.5</v>
      </c>
      <c r="R30" s="128" t="s">
        <v>56</v>
      </c>
      <c r="S30" s="29" t="s">
        <v>18</v>
      </c>
      <c r="T30" s="12">
        <v>3.33</v>
      </c>
      <c r="U30" s="129">
        <v>2.86</v>
      </c>
      <c r="V30" s="128" t="s">
        <v>54</v>
      </c>
      <c r="W30" s="15" t="s">
        <v>60</v>
      </c>
      <c r="X30" s="57"/>
      <c r="Y30" s="97">
        <v>3.45</v>
      </c>
    </row>
    <row r="31" spans="1:25" s="5" customFormat="1" ht="15" customHeight="1" x14ac:dyDescent="0.25">
      <c r="A31" s="77">
        <v>26</v>
      </c>
      <c r="B31" s="409" t="s">
        <v>58</v>
      </c>
      <c r="C31" s="409" t="s">
        <v>41</v>
      </c>
      <c r="D31" s="709">
        <v>2.9544999999999999</v>
      </c>
      <c r="E31" s="243">
        <v>3.87</v>
      </c>
      <c r="F31" s="409" t="s">
        <v>58</v>
      </c>
      <c r="G31" s="409" t="s">
        <v>141</v>
      </c>
      <c r="H31" s="233">
        <v>4</v>
      </c>
      <c r="I31" s="243">
        <v>3.91</v>
      </c>
      <c r="J31" s="400" t="s">
        <v>58</v>
      </c>
      <c r="K31" s="29" t="s">
        <v>33</v>
      </c>
      <c r="L31" s="233">
        <v>3.75</v>
      </c>
      <c r="M31" s="243">
        <v>3.54</v>
      </c>
      <c r="N31" s="133" t="s">
        <v>58</v>
      </c>
      <c r="O31" s="8" t="s">
        <v>38</v>
      </c>
      <c r="P31" s="28">
        <v>3.8</v>
      </c>
      <c r="Q31" s="178">
        <v>3.5</v>
      </c>
      <c r="R31" s="133" t="s">
        <v>58</v>
      </c>
      <c r="S31" s="8" t="s">
        <v>140</v>
      </c>
      <c r="T31" s="12">
        <v>3.29</v>
      </c>
      <c r="U31" s="129">
        <v>2.86</v>
      </c>
      <c r="V31" s="128" t="s">
        <v>54</v>
      </c>
      <c r="W31" s="29" t="s">
        <v>7</v>
      </c>
      <c r="X31" s="57"/>
      <c r="Y31" s="97">
        <v>3.45</v>
      </c>
    </row>
    <row r="32" spans="1:25" s="5" customFormat="1" ht="15" customHeight="1" x14ac:dyDescent="0.25">
      <c r="A32" s="77">
        <v>27</v>
      </c>
      <c r="B32" s="409" t="s">
        <v>54</v>
      </c>
      <c r="C32" s="409" t="s">
        <v>7</v>
      </c>
      <c r="D32" s="709">
        <v>2.375</v>
      </c>
      <c r="E32" s="243">
        <v>3.87</v>
      </c>
      <c r="F32" s="409" t="s">
        <v>57</v>
      </c>
      <c r="G32" s="409" t="s">
        <v>83</v>
      </c>
      <c r="H32" s="233">
        <v>4</v>
      </c>
      <c r="I32" s="243">
        <v>3.91</v>
      </c>
      <c r="J32" s="400" t="s">
        <v>59</v>
      </c>
      <c r="K32" s="187" t="s">
        <v>132</v>
      </c>
      <c r="L32" s="233">
        <v>3.714</v>
      </c>
      <c r="M32" s="243">
        <v>3.54</v>
      </c>
      <c r="N32" s="128" t="s">
        <v>53</v>
      </c>
      <c r="O32" s="29" t="s">
        <v>71</v>
      </c>
      <c r="P32" s="28">
        <v>3.75</v>
      </c>
      <c r="Q32" s="178">
        <v>3.5</v>
      </c>
      <c r="R32" s="130" t="s">
        <v>57</v>
      </c>
      <c r="S32" s="29" t="s">
        <v>82</v>
      </c>
      <c r="T32" s="12">
        <v>3.22</v>
      </c>
      <c r="U32" s="129">
        <v>2.86</v>
      </c>
      <c r="V32" s="128" t="s">
        <v>54</v>
      </c>
      <c r="W32" s="15" t="s">
        <v>61</v>
      </c>
      <c r="X32" s="59"/>
      <c r="Y32" s="97">
        <v>3.45</v>
      </c>
    </row>
    <row r="33" spans="1:25" s="5" customFormat="1" ht="15" customHeight="1" x14ac:dyDescent="0.25">
      <c r="A33" s="77">
        <v>28</v>
      </c>
      <c r="B33" s="805" t="s">
        <v>53</v>
      </c>
      <c r="C33" s="805" t="s">
        <v>67</v>
      </c>
      <c r="D33" s="398"/>
      <c r="E33" s="243">
        <v>3.87</v>
      </c>
      <c r="F33" s="409" t="s">
        <v>57</v>
      </c>
      <c r="G33" s="409" t="s">
        <v>82</v>
      </c>
      <c r="H33" s="233">
        <v>4</v>
      </c>
      <c r="I33" s="243">
        <v>3.91</v>
      </c>
      <c r="J33" s="400" t="s">
        <v>58</v>
      </c>
      <c r="K33" s="187" t="s">
        <v>142</v>
      </c>
      <c r="L33" s="233">
        <v>3.6666666666666665</v>
      </c>
      <c r="M33" s="243">
        <v>3.54</v>
      </c>
      <c r="N33" s="128" t="s">
        <v>54</v>
      </c>
      <c r="O33" s="29" t="s">
        <v>6</v>
      </c>
      <c r="P33" s="28">
        <v>3.75</v>
      </c>
      <c r="Q33" s="178">
        <v>3.5</v>
      </c>
      <c r="R33" s="130" t="s">
        <v>57</v>
      </c>
      <c r="S33" s="198" t="s">
        <v>84</v>
      </c>
      <c r="T33" s="12">
        <v>3.17</v>
      </c>
      <c r="U33" s="129">
        <v>2.86</v>
      </c>
      <c r="V33" s="128" t="s">
        <v>54</v>
      </c>
      <c r="W33" s="8" t="s">
        <v>8</v>
      </c>
      <c r="X33" s="59"/>
      <c r="Y33" s="97">
        <v>3.45</v>
      </c>
    </row>
    <row r="34" spans="1:25" s="5" customFormat="1" ht="15" customHeight="1" x14ac:dyDescent="0.25">
      <c r="A34" s="77">
        <v>29</v>
      </c>
      <c r="B34" s="805" t="s">
        <v>53</v>
      </c>
      <c r="C34" s="805" t="s">
        <v>68</v>
      </c>
      <c r="D34" s="398"/>
      <c r="E34" s="243">
        <v>3.87</v>
      </c>
      <c r="F34" s="409" t="s">
        <v>53</v>
      </c>
      <c r="G34" s="409" t="s">
        <v>71</v>
      </c>
      <c r="H34" s="233">
        <v>4</v>
      </c>
      <c r="I34" s="243">
        <v>3.91</v>
      </c>
      <c r="J34" s="400" t="s">
        <v>54</v>
      </c>
      <c r="K34" s="29" t="s">
        <v>3</v>
      </c>
      <c r="L34" s="233">
        <v>3.6669999999999998</v>
      </c>
      <c r="M34" s="243">
        <v>3.54</v>
      </c>
      <c r="N34" s="128" t="s">
        <v>56</v>
      </c>
      <c r="O34" s="8" t="s">
        <v>23</v>
      </c>
      <c r="P34" s="28">
        <v>3.75</v>
      </c>
      <c r="Q34" s="178">
        <v>3.5</v>
      </c>
      <c r="R34" s="133" t="s">
        <v>58</v>
      </c>
      <c r="S34" s="8" t="s">
        <v>142</v>
      </c>
      <c r="T34" s="12">
        <v>3.14</v>
      </c>
      <c r="U34" s="129">
        <v>2.86</v>
      </c>
      <c r="V34" s="251" t="s">
        <v>54</v>
      </c>
      <c r="W34" s="187" t="s">
        <v>118</v>
      </c>
      <c r="X34" s="59"/>
      <c r="Y34" s="97">
        <v>3.45</v>
      </c>
    </row>
    <row r="35" spans="1:25" s="5" customFormat="1" ht="15" customHeight="1" thickBot="1" x14ac:dyDescent="0.3">
      <c r="A35" s="500">
        <v>30</v>
      </c>
      <c r="B35" s="808" t="s">
        <v>53</v>
      </c>
      <c r="C35" s="808" t="s">
        <v>70</v>
      </c>
      <c r="D35" s="501"/>
      <c r="E35" s="502">
        <v>3.87</v>
      </c>
      <c r="F35" s="410" t="s">
        <v>55</v>
      </c>
      <c r="G35" s="410" t="s">
        <v>15</v>
      </c>
      <c r="H35" s="414">
        <v>4</v>
      </c>
      <c r="I35" s="245">
        <v>3.91</v>
      </c>
      <c r="J35" s="402" t="s">
        <v>56</v>
      </c>
      <c r="K35" s="43" t="s">
        <v>78</v>
      </c>
      <c r="L35" s="263">
        <v>3.6669999999999998</v>
      </c>
      <c r="M35" s="245">
        <v>3.54</v>
      </c>
      <c r="N35" s="135" t="s">
        <v>59</v>
      </c>
      <c r="O35" s="43" t="s">
        <v>89</v>
      </c>
      <c r="P35" s="67">
        <v>3.75</v>
      </c>
      <c r="Q35" s="181">
        <v>3.5</v>
      </c>
      <c r="R35" s="136" t="s">
        <v>58</v>
      </c>
      <c r="S35" s="13" t="s">
        <v>139</v>
      </c>
      <c r="T35" s="14">
        <v>3.1</v>
      </c>
      <c r="U35" s="134">
        <v>2.86</v>
      </c>
      <c r="V35" s="135" t="s">
        <v>55</v>
      </c>
      <c r="W35" s="143" t="s">
        <v>133</v>
      </c>
      <c r="X35" s="68"/>
      <c r="Y35" s="100">
        <v>3.45</v>
      </c>
    </row>
    <row r="36" spans="1:25" s="5" customFormat="1" ht="15" customHeight="1" x14ac:dyDescent="0.25">
      <c r="A36" s="75">
        <v>31</v>
      </c>
      <c r="B36" s="809" t="s">
        <v>53</v>
      </c>
      <c r="C36" s="809" t="s">
        <v>71</v>
      </c>
      <c r="D36" s="92"/>
      <c r="E36" s="244">
        <v>3.87</v>
      </c>
      <c r="F36" s="408" t="s">
        <v>57</v>
      </c>
      <c r="G36" s="408" t="s">
        <v>138</v>
      </c>
      <c r="H36" s="413">
        <v>4</v>
      </c>
      <c r="I36" s="244">
        <v>3.91</v>
      </c>
      <c r="J36" s="399" t="s">
        <v>57</v>
      </c>
      <c r="K36" s="48" t="s">
        <v>26</v>
      </c>
      <c r="L36" s="262">
        <v>3.6666666666666665</v>
      </c>
      <c r="M36" s="244">
        <v>3.54</v>
      </c>
      <c r="N36" s="131" t="s">
        <v>56</v>
      </c>
      <c r="O36" s="45" t="s">
        <v>18</v>
      </c>
      <c r="P36" s="72">
        <v>3.67</v>
      </c>
      <c r="Q36" s="180">
        <v>3.5</v>
      </c>
      <c r="R36" s="131" t="s">
        <v>59</v>
      </c>
      <c r="S36" s="220" t="s">
        <v>132</v>
      </c>
      <c r="T36" s="11">
        <v>3.08</v>
      </c>
      <c r="U36" s="132">
        <v>2.86</v>
      </c>
      <c r="V36" s="131" t="s">
        <v>55</v>
      </c>
      <c r="W36" s="127" t="s">
        <v>75</v>
      </c>
      <c r="X36" s="73"/>
      <c r="Y36" s="96">
        <v>3.45</v>
      </c>
    </row>
    <row r="37" spans="1:25" s="5" customFormat="1" ht="15" customHeight="1" x14ac:dyDescent="0.25">
      <c r="A37" s="77">
        <v>32</v>
      </c>
      <c r="B37" s="805" t="s">
        <v>53</v>
      </c>
      <c r="C37" s="805" t="s">
        <v>130</v>
      </c>
      <c r="D37" s="398"/>
      <c r="E37" s="243">
        <v>3.87</v>
      </c>
      <c r="F37" s="409" t="s">
        <v>58</v>
      </c>
      <c r="G37" s="409" t="s">
        <v>33</v>
      </c>
      <c r="H37" s="233">
        <v>4</v>
      </c>
      <c r="I37" s="243">
        <v>3.91</v>
      </c>
      <c r="J37" s="400" t="s">
        <v>58</v>
      </c>
      <c r="K37" s="29" t="s">
        <v>29</v>
      </c>
      <c r="L37" s="233">
        <v>3.6666666666666665</v>
      </c>
      <c r="M37" s="243">
        <v>3.54</v>
      </c>
      <c r="N37" s="128" t="s">
        <v>55</v>
      </c>
      <c r="O37" s="125" t="s">
        <v>13</v>
      </c>
      <c r="P37" s="28">
        <v>3.67</v>
      </c>
      <c r="Q37" s="178">
        <v>3.5</v>
      </c>
      <c r="R37" s="133" t="s">
        <v>58</v>
      </c>
      <c r="S37" s="29" t="s">
        <v>35</v>
      </c>
      <c r="T37" s="12">
        <v>3.06</v>
      </c>
      <c r="U37" s="129">
        <v>2.86</v>
      </c>
      <c r="V37" s="128" t="s">
        <v>55</v>
      </c>
      <c r="W37" s="125" t="s">
        <v>73</v>
      </c>
      <c r="X37" s="59"/>
      <c r="Y37" s="97">
        <v>3.45</v>
      </c>
    </row>
    <row r="38" spans="1:25" s="5" customFormat="1" ht="15" customHeight="1" x14ac:dyDescent="0.25">
      <c r="A38" s="77">
        <v>33</v>
      </c>
      <c r="B38" s="805" t="s">
        <v>54</v>
      </c>
      <c r="C38" s="805" t="s">
        <v>2</v>
      </c>
      <c r="D38" s="398"/>
      <c r="E38" s="243">
        <v>3.87</v>
      </c>
      <c r="F38" s="409" t="s">
        <v>58</v>
      </c>
      <c r="G38" s="409" t="s">
        <v>49</v>
      </c>
      <c r="H38" s="233">
        <v>4</v>
      </c>
      <c r="I38" s="243">
        <v>3.91</v>
      </c>
      <c r="J38" s="400" t="s">
        <v>58</v>
      </c>
      <c r="K38" s="29" t="s">
        <v>28</v>
      </c>
      <c r="L38" s="233">
        <v>3.6666666666666665</v>
      </c>
      <c r="M38" s="243">
        <v>3.54</v>
      </c>
      <c r="N38" s="128" t="s">
        <v>56</v>
      </c>
      <c r="O38" s="8" t="s">
        <v>120</v>
      </c>
      <c r="P38" s="28">
        <v>3.67</v>
      </c>
      <c r="Q38" s="178">
        <v>3.5</v>
      </c>
      <c r="R38" s="128" t="s">
        <v>56</v>
      </c>
      <c r="S38" s="29" t="s">
        <v>78</v>
      </c>
      <c r="T38" s="12">
        <v>3</v>
      </c>
      <c r="U38" s="129">
        <v>2.86</v>
      </c>
      <c r="V38" s="128" t="s">
        <v>55</v>
      </c>
      <c r="W38" s="125" t="s">
        <v>77</v>
      </c>
      <c r="X38" s="59"/>
      <c r="Y38" s="97">
        <v>3.45</v>
      </c>
    </row>
    <row r="39" spans="1:25" s="5" customFormat="1" ht="15" customHeight="1" x14ac:dyDescent="0.25">
      <c r="A39" s="77">
        <v>34</v>
      </c>
      <c r="B39" s="805" t="s">
        <v>54</v>
      </c>
      <c r="C39" s="805" t="s">
        <v>4</v>
      </c>
      <c r="D39" s="398"/>
      <c r="E39" s="243">
        <v>3.87</v>
      </c>
      <c r="F39" s="409" t="s">
        <v>55</v>
      </c>
      <c r="G39" s="409" t="s">
        <v>16</v>
      </c>
      <c r="H39" s="233">
        <v>4</v>
      </c>
      <c r="I39" s="243">
        <v>3.91</v>
      </c>
      <c r="J39" s="400" t="s">
        <v>54</v>
      </c>
      <c r="K39" s="29" t="s">
        <v>9</v>
      </c>
      <c r="L39" s="233">
        <v>3.625</v>
      </c>
      <c r="M39" s="243">
        <v>3.54</v>
      </c>
      <c r="N39" s="130" t="s">
        <v>57</v>
      </c>
      <c r="O39" s="29" t="s">
        <v>83</v>
      </c>
      <c r="P39" s="28">
        <v>3.67</v>
      </c>
      <c r="Q39" s="178">
        <v>3.5</v>
      </c>
      <c r="R39" s="133" t="s">
        <v>58</v>
      </c>
      <c r="S39" s="8" t="s">
        <v>51</v>
      </c>
      <c r="T39" s="12">
        <v>3</v>
      </c>
      <c r="U39" s="129">
        <v>2.86</v>
      </c>
      <c r="V39" s="128" t="s">
        <v>55</v>
      </c>
      <c r="W39" s="125" t="s">
        <v>10</v>
      </c>
      <c r="X39" s="59"/>
      <c r="Y39" s="97">
        <v>3.45</v>
      </c>
    </row>
    <row r="40" spans="1:25" s="5" customFormat="1" ht="15" customHeight="1" x14ac:dyDescent="0.25">
      <c r="A40" s="77">
        <v>35</v>
      </c>
      <c r="B40" s="805" t="s">
        <v>54</v>
      </c>
      <c r="C40" s="805" t="s">
        <v>9</v>
      </c>
      <c r="D40" s="398"/>
      <c r="E40" s="243">
        <v>3.87</v>
      </c>
      <c r="F40" s="409" t="s">
        <v>56</v>
      </c>
      <c r="G40" s="409" t="s">
        <v>20</v>
      </c>
      <c r="H40" s="237">
        <v>4</v>
      </c>
      <c r="I40" s="243">
        <v>3.91</v>
      </c>
      <c r="J40" s="400" t="s">
        <v>57</v>
      </c>
      <c r="K40" s="204" t="s">
        <v>86</v>
      </c>
      <c r="L40" s="233">
        <v>3.6</v>
      </c>
      <c r="M40" s="243">
        <v>3.54</v>
      </c>
      <c r="N40" s="133" t="s">
        <v>58</v>
      </c>
      <c r="O40" s="8" t="s">
        <v>30</v>
      </c>
      <c r="P40" s="28">
        <v>3.67</v>
      </c>
      <c r="Q40" s="178">
        <v>3.5</v>
      </c>
      <c r="R40" s="130" t="s">
        <v>57</v>
      </c>
      <c r="S40" s="29" t="s">
        <v>81</v>
      </c>
      <c r="T40" s="12">
        <v>3</v>
      </c>
      <c r="U40" s="129">
        <v>2.86</v>
      </c>
      <c r="V40" s="128" t="s">
        <v>55</v>
      </c>
      <c r="W40" s="125" t="s">
        <v>11</v>
      </c>
      <c r="X40" s="59"/>
      <c r="Y40" s="97">
        <v>3.45</v>
      </c>
    </row>
    <row r="41" spans="1:25" s="5" customFormat="1" ht="15" customHeight="1" x14ac:dyDescent="0.25">
      <c r="A41" s="77">
        <v>36</v>
      </c>
      <c r="B41" s="805" t="s">
        <v>54</v>
      </c>
      <c r="C41" s="805" t="s">
        <v>5</v>
      </c>
      <c r="D41" s="398"/>
      <c r="E41" s="243">
        <v>3.87</v>
      </c>
      <c r="F41" s="409" t="s">
        <v>56</v>
      </c>
      <c r="G41" s="409" t="s">
        <v>120</v>
      </c>
      <c r="H41" s="266">
        <v>4</v>
      </c>
      <c r="I41" s="243">
        <v>3.91</v>
      </c>
      <c r="J41" s="400" t="s">
        <v>58</v>
      </c>
      <c r="K41" s="29" t="s">
        <v>48</v>
      </c>
      <c r="L41" s="233">
        <v>3.5555555555555554</v>
      </c>
      <c r="M41" s="243">
        <v>3.54</v>
      </c>
      <c r="N41" s="133" t="s">
        <v>58</v>
      </c>
      <c r="O41" s="29" t="s">
        <v>46</v>
      </c>
      <c r="P41" s="28">
        <v>3.67</v>
      </c>
      <c r="Q41" s="178">
        <v>3.5</v>
      </c>
      <c r="R41" s="128" t="s">
        <v>55</v>
      </c>
      <c r="S41" s="126" t="s">
        <v>62</v>
      </c>
      <c r="T41" s="12">
        <v>3</v>
      </c>
      <c r="U41" s="129">
        <v>2.86</v>
      </c>
      <c r="V41" s="128" t="s">
        <v>55</v>
      </c>
      <c r="W41" s="126" t="s">
        <v>62</v>
      </c>
      <c r="X41" s="59"/>
      <c r="Y41" s="97">
        <v>3.45</v>
      </c>
    </row>
    <row r="42" spans="1:25" s="5" customFormat="1" ht="15" customHeight="1" x14ac:dyDescent="0.25">
      <c r="A42" s="77">
        <v>37</v>
      </c>
      <c r="B42" s="805" t="s">
        <v>54</v>
      </c>
      <c r="C42" s="805" t="s">
        <v>93</v>
      </c>
      <c r="D42" s="398"/>
      <c r="E42" s="243">
        <v>3.87</v>
      </c>
      <c r="F42" s="409" t="s">
        <v>58</v>
      </c>
      <c r="G42" s="409" t="s">
        <v>140</v>
      </c>
      <c r="H42" s="233">
        <v>4</v>
      </c>
      <c r="I42" s="243">
        <v>3.91</v>
      </c>
      <c r="J42" s="400" t="s">
        <v>58</v>
      </c>
      <c r="K42" s="187" t="s">
        <v>139</v>
      </c>
      <c r="L42" s="233">
        <v>3.5</v>
      </c>
      <c r="M42" s="243">
        <v>3.54</v>
      </c>
      <c r="N42" s="133" t="s">
        <v>58</v>
      </c>
      <c r="O42" s="8" t="s">
        <v>140</v>
      </c>
      <c r="P42" s="28">
        <v>3.67</v>
      </c>
      <c r="Q42" s="178">
        <v>3.5</v>
      </c>
      <c r="R42" s="130" t="s">
        <v>57</v>
      </c>
      <c r="S42" s="29" t="s">
        <v>83</v>
      </c>
      <c r="T42" s="12">
        <v>3</v>
      </c>
      <c r="U42" s="129">
        <v>2.86</v>
      </c>
      <c r="V42" s="128" t="s">
        <v>55</v>
      </c>
      <c r="W42" s="125" t="s">
        <v>12</v>
      </c>
      <c r="X42" s="59"/>
      <c r="Y42" s="97">
        <v>3.45</v>
      </c>
    </row>
    <row r="43" spans="1:25" s="5" customFormat="1" ht="15" customHeight="1" x14ac:dyDescent="0.25">
      <c r="A43" s="77">
        <v>38</v>
      </c>
      <c r="B43" s="805" t="s">
        <v>54</v>
      </c>
      <c r="C43" s="805" t="s">
        <v>6</v>
      </c>
      <c r="D43" s="398"/>
      <c r="E43" s="243">
        <v>3.87</v>
      </c>
      <c r="F43" s="409" t="s">
        <v>53</v>
      </c>
      <c r="G43" s="409" t="s">
        <v>66</v>
      </c>
      <c r="H43" s="415">
        <v>4</v>
      </c>
      <c r="I43" s="243">
        <v>3.91</v>
      </c>
      <c r="J43" s="400" t="s">
        <v>56</v>
      </c>
      <c r="K43" s="29" t="s">
        <v>18</v>
      </c>
      <c r="L43" s="237">
        <v>3.5</v>
      </c>
      <c r="M43" s="243">
        <v>3.54</v>
      </c>
      <c r="N43" s="133" t="s">
        <v>58</v>
      </c>
      <c r="O43" s="29" t="s">
        <v>40</v>
      </c>
      <c r="P43" s="28">
        <v>3.6</v>
      </c>
      <c r="Q43" s="178">
        <v>3.5</v>
      </c>
      <c r="R43" s="128" t="s">
        <v>55</v>
      </c>
      <c r="S43" s="125" t="s">
        <v>74</v>
      </c>
      <c r="T43" s="12">
        <v>3</v>
      </c>
      <c r="U43" s="129">
        <v>2.86</v>
      </c>
      <c r="V43" s="128" t="s">
        <v>55</v>
      </c>
      <c r="W43" s="126" t="s">
        <v>63</v>
      </c>
      <c r="X43" s="59"/>
      <c r="Y43" s="97">
        <v>3.45</v>
      </c>
    </row>
    <row r="44" spans="1:25" s="5" customFormat="1" ht="15" customHeight="1" x14ac:dyDescent="0.25">
      <c r="A44" s="77">
        <v>39</v>
      </c>
      <c r="B44" s="805" t="s">
        <v>54</v>
      </c>
      <c r="C44" s="805" t="s">
        <v>60</v>
      </c>
      <c r="D44" s="398"/>
      <c r="E44" s="243">
        <v>3.87</v>
      </c>
      <c r="F44" s="409" t="s">
        <v>54</v>
      </c>
      <c r="G44" s="409" t="s">
        <v>5</v>
      </c>
      <c r="H44" s="416">
        <v>4</v>
      </c>
      <c r="I44" s="243">
        <v>3.91</v>
      </c>
      <c r="J44" s="400" t="s">
        <v>57</v>
      </c>
      <c r="K44" s="33" t="s">
        <v>87</v>
      </c>
      <c r="L44" s="233">
        <v>3.5</v>
      </c>
      <c r="M44" s="243">
        <v>3.54</v>
      </c>
      <c r="N44" s="133" t="s">
        <v>58</v>
      </c>
      <c r="O44" s="29" t="s">
        <v>41</v>
      </c>
      <c r="P44" s="28">
        <v>3.6</v>
      </c>
      <c r="Q44" s="178">
        <v>3.5</v>
      </c>
      <c r="R44" s="128" t="s">
        <v>56</v>
      </c>
      <c r="S44" s="187" t="s">
        <v>135</v>
      </c>
      <c r="T44" s="12">
        <v>3</v>
      </c>
      <c r="U44" s="129">
        <v>2.86</v>
      </c>
      <c r="V44" s="128" t="s">
        <v>55</v>
      </c>
      <c r="W44" s="125" t="s">
        <v>13</v>
      </c>
      <c r="X44" s="57"/>
      <c r="Y44" s="97">
        <v>3.45</v>
      </c>
    </row>
    <row r="45" spans="1:25" s="5" customFormat="1" ht="15" customHeight="1" thickBot="1" x14ac:dyDescent="0.3">
      <c r="A45" s="500">
        <v>40</v>
      </c>
      <c r="B45" s="808" t="s">
        <v>54</v>
      </c>
      <c r="C45" s="808" t="s">
        <v>61</v>
      </c>
      <c r="D45" s="501"/>
      <c r="E45" s="502">
        <v>3.87</v>
      </c>
      <c r="F45" s="410" t="s">
        <v>55</v>
      </c>
      <c r="G45" s="410" t="s">
        <v>76</v>
      </c>
      <c r="H45" s="411">
        <v>4</v>
      </c>
      <c r="I45" s="245">
        <v>3.91</v>
      </c>
      <c r="J45" s="403" t="s">
        <v>53</v>
      </c>
      <c r="K45" s="43" t="s">
        <v>68</v>
      </c>
      <c r="L45" s="261">
        <v>3.5</v>
      </c>
      <c r="M45" s="245">
        <v>3.54</v>
      </c>
      <c r="N45" s="136" t="s">
        <v>58</v>
      </c>
      <c r="O45" s="13" t="s">
        <v>29</v>
      </c>
      <c r="P45" s="67">
        <v>3.58</v>
      </c>
      <c r="Q45" s="181">
        <v>3.5</v>
      </c>
      <c r="R45" s="135" t="s">
        <v>53</v>
      </c>
      <c r="S45" s="43" t="s">
        <v>72</v>
      </c>
      <c r="T45" s="14">
        <v>3</v>
      </c>
      <c r="U45" s="134">
        <v>2.86</v>
      </c>
      <c r="V45" s="135" t="s">
        <v>55</v>
      </c>
      <c r="W45" s="143" t="s">
        <v>14</v>
      </c>
      <c r="X45" s="68"/>
      <c r="Y45" s="100">
        <v>3.45</v>
      </c>
    </row>
    <row r="46" spans="1:25" s="5" customFormat="1" ht="15" customHeight="1" x14ac:dyDescent="0.25">
      <c r="A46" s="75">
        <v>41</v>
      </c>
      <c r="B46" s="809" t="s">
        <v>54</v>
      </c>
      <c r="C46" s="809" t="s">
        <v>8</v>
      </c>
      <c r="D46" s="92"/>
      <c r="E46" s="244">
        <v>3.87</v>
      </c>
      <c r="F46" s="408" t="s">
        <v>55</v>
      </c>
      <c r="G46" s="408" t="s">
        <v>119</v>
      </c>
      <c r="H46" s="262">
        <v>4</v>
      </c>
      <c r="I46" s="244">
        <v>3.91</v>
      </c>
      <c r="J46" s="404" t="s">
        <v>53</v>
      </c>
      <c r="K46" s="45" t="s">
        <v>66</v>
      </c>
      <c r="L46" s="262">
        <v>3.5</v>
      </c>
      <c r="M46" s="244">
        <v>3.54</v>
      </c>
      <c r="N46" s="131" t="s">
        <v>54</v>
      </c>
      <c r="O46" s="45" t="s">
        <v>4</v>
      </c>
      <c r="P46" s="72">
        <v>3.5</v>
      </c>
      <c r="Q46" s="180">
        <v>3.5</v>
      </c>
      <c r="R46" s="137" t="s">
        <v>58</v>
      </c>
      <c r="S46" s="10" t="s">
        <v>36</v>
      </c>
      <c r="T46" s="11">
        <v>3</v>
      </c>
      <c r="U46" s="132">
        <v>2.86</v>
      </c>
      <c r="V46" s="131" t="s">
        <v>55</v>
      </c>
      <c r="W46" s="254" t="s">
        <v>134</v>
      </c>
      <c r="X46" s="73"/>
      <c r="Y46" s="96">
        <v>3.45</v>
      </c>
    </row>
    <row r="47" spans="1:25" s="5" customFormat="1" ht="15" customHeight="1" x14ac:dyDescent="0.25">
      <c r="A47" s="77">
        <v>42</v>
      </c>
      <c r="B47" s="805" t="s">
        <v>54</v>
      </c>
      <c r="C47" s="805" t="s">
        <v>118</v>
      </c>
      <c r="D47" s="398"/>
      <c r="E47" s="243">
        <v>3.87</v>
      </c>
      <c r="F47" s="409" t="s">
        <v>56</v>
      </c>
      <c r="G47" s="409" t="s">
        <v>79</v>
      </c>
      <c r="H47" s="417">
        <v>4</v>
      </c>
      <c r="I47" s="243">
        <v>3.91</v>
      </c>
      <c r="J47" s="401" t="s">
        <v>53</v>
      </c>
      <c r="K47" s="187" t="s">
        <v>70</v>
      </c>
      <c r="L47" s="233">
        <v>3.5</v>
      </c>
      <c r="M47" s="243">
        <v>3.54</v>
      </c>
      <c r="N47" s="128" t="s">
        <v>54</v>
      </c>
      <c r="O47" s="29" t="s">
        <v>9</v>
      </c>
      <c r="P47" s="28">
        <v>3.5</v>
      </c>
      <c r="Q47" s="178">
        <v>3.5</v>
      </c>
      <c r="R47" s="133" t="s">
        <v>58</v>
      </c>
      <c r="S47" s="29" t="s">
        <v>39</v>
      </c>
      <c r="T47" s="12">
        <v>3</v>
      </c>
      <c r="U47" s="129">
        <v>2.86</v>
      </c>
      <c r="V47" s="128" t="s">
        <v>55</v>
      </c>
      <c r="W47" s="125" t="s">
        <v>76</v>
      </c>
      <c r="X47" s="59"/>
      <c r="Y47" s="97">
        <v>3.45</v>
      </c>
    </row>
    <row r="48" spans="1:25" s="5" customFormat="1" ht="15" customHeight="1" x14ac:dyDescent="0.25">
      <c r="A48" s="77">
        <v>43</v>
      </c>
      <c r="B48" s="805" t="s">
        <v>55</v>
      </c>
      <c r="C48" s="805" t="s">
        <v>74</v>
      </c>
      <c r="D48" s="398"/>
      <c r="E48" s="243">
        <v>3.87</v>
      </c>
      <c r="F48" s="409" t="s">
        <v>56</v>
      </c>
      <c r="G48" s="409" t="s">
        <v>18</v>
      </c>
      <c r="H48" s="237">
        <v>4</v>
      </c>
      <c r="I48" s="243">
        <v>3.91</v>
      </c>
      <c r="J48" s="400" t="s">
        <v>54</v>
      </c>
      <c r="K48" s="29" t="s">
        <v>5</v>
      </c>
      <c r="L48" s="233">
        <v>3.5</v>
      </c>
      <c r="M48" s="243">
        <v>3.54</v>
      </c>
      <c r="N48" s="130" t="s">
        <v>57</v>
      </c>
      <c r="O48" s="29" t="s">
        <v>82</v>
      </c>
      <c r="P48" s="28">
        <v>3.5</v>
      </c>
      <c r="Q48" s="178">
        <v>3.5</v>
      </c>
      <c r="R48" s="128" t="s">
        <v>54</v>
      </c>
      <c r="S48" s="8" t="s">
        <v>8</v>
      </c>
      <c r="T48" s="12">
        <v>3</v>
      </c>
      <c r="U48" s="129">
        <v>2.86</v>
      </c>
      <c r="V48" s="128" t="s">
        <v>55</v>
      </c>
      <c r="W48" s="125" t="s">
        <v>15</v>
      </c>
      <c r="X48" s="59"/>
      <c r="Y48" s="97">
        <v>3.45</v>
      </c>
    </row>
    <row r="49" spans="1:25" s="5" customFormat="1" ht="15" customHeight="1" x14ac:dyDescent="0.25">
      <c r="A49" s="77">
        <v>44</v>
      </c>
      <c r="B49" s="805" t="s">
        <v>55</v>
      </c>
      <c r="C49" s="805" t="s">
        <v>133</v>
      </c>
      <c r="D49" s="398"/>
      <c r="E49" s="243">
        <v>3.87</v>
      </c>
      <c r="F49" s="409" t="s">
        <v>59</v>
      </c>
      <c r="G49" s="409" t="s">
        <v>148</v>
      </c>
      <c r="H49" s="233">
        <v>4</v>
      </c>
      <c r="I49" s="243">
        <v>3.91</v>
      </c>
      <c r="J49" s="400" t="s">
        <v>58</v>
      </c>
      <c r="K49" s="29" t="s">
        <v>46</v>
      </c>
      <c r="L49" s="233">
        <v>3.5</v>
      </c>
      <c r="M49" s="243">
        <v>3.54</v>
      </c>
      <c r="N49" s="128" t="s">
        <v>59</v>
      </c>
      <c r="O49" s="187" t="s">
        <v>132</v>
      </c>
      <c r="P49" s="28">
        <v>3.5</v>
      </c>
      <c r="Q49" s="178">
        <v>3.5</v>
      </c>
      <c r="R49" s="128" t="s">
        <v>55</v>
      </c>
      <c r="S49" s="125" t="s">
        <v>16</v>
      </c>
      <c r="T49" s="12">
        <v>3</v>
      </c>
      <c r="U49" s="129">
        <v>2.86</v>
      </c>
      <c r="V49" s="128" t="s">
        <v>55</v>
      </c>
      <c r="W49" s="125" t="s">
        <v>16</v>
      </c>
      <c r="X49" s="59"/>
      <c r="Y49" s="97">
        <v>3.45</v>
      </c>
    </row>
    <row r="50" spans="1:25" s="5" customFormat="1" ht="15" customHeight="1" x14ac:dyDescent="0.25">
      <c r="A50" s="77">
        <v>45</v>
      </c>
      <c r="B50" s="805" t="s">
        <v>55</v>
      </c>
      <c r="C50" s="805" t="s">
        <v>75</v>
      </c>
      <c r="D50" s="398"/>
      <c r="E50" s="243">
        <v>3.87</v>
      </c>
      <c r="F50" s="409" t="s">
        <v>53</v>
      </c>
      <c r="G50" s="409" t="s">
        <v>68</v>
      </c>
      <c r="H50" s="233">
        <v>4</v>
      </c>
      <c r="I50" s="243">
        <v>3.91</v>
      </c>
      <c r="J50" s="400" t="s">
        <v>59</v>
      </c>
      <c r="K50" s="29" t="s">
        <v>90</v>
      </c>
      <c r="L50" s="233">
        <v>3.5</v>
      </c>
      <c r="M50" s="243">
        <v>3.54</v>
      </c>
      <c r="N50" s="128" t="s">
        <v>53</v>
      </c>
      <c r="O50" s="29" t="s">
        <v>72</v>
      </c>
      <c r="P50" s="28">
        <v>3.5</v>
      </c>
      <c r="Q50" s="178">
        <v>3.5</v>
      </c>
      <c r="R50" s="133" t="s">
        <v>58</v>
      </c>
      <c r="S50" s="29" t="s">
        <v>41</v>
      </c>
      <c r="T50" s="12">
        <v>3</v>
      </c>
      <c r="U50" s="129">
        <v>2.86</v>
      </c>
      <c r="V50" s="128" t="s">
        <v>55</v>
      </c>
      <c r="W50" s="198" t="s">
        <v>17</v>
      </c>
      <c r="X50" s="59"/>
      <c r="Y50" s="97">
        <v>3.45</v>
      </c>
    </row>
    <row r="51" spans="1:25" s="5" customFormat="1" ht="15" customHeight="1" x14ac:dyDescent="0.25">
      <c r="A51" s="77">
        <v>46</v>
      </c>
      <c r="B51" s="805" t="s">
        <v>55</v>
      </c>
      <c r="C51" s="805" t="s">
        <v>73</v>
      </c>
      <c r="D51" s="398"/>
      <c r="E51" s="243">
        <v>3.87</v>
      </c>
      <c r="F51" s="409" t="s">
        <v>53</v>
      </c>
      <c r="G51" s="409" t="s">
        <v>70</v>
      </c>
      <c r="H51" s="233">
        <v>4</v>
      </c>
      <c r="I51" s="243">
        <v>3.91</v>
      </c>
      <c r="J51" s="400" t="s">
        <v>57</v>
      </c>
      <c r="K51" s="29" t="s">
        <v>83</v>
      </c>
      <c r="L51" s="233">
        <v>3.4285714285714284</v>
      </c>
      <c r="M51" s="243">
        <v>3.54</v>
      </c>
      <c r="N51" s="128" t="s">
        <v>55</v>
      </c>
      <c r="O51" s="126" t="s">
        <v>62</v>
      </c>
      <c r="P51" s="28">
        <v>3.5</v>
      </c>
      <c r="Q51" s="178">
        <v>3.5</v>
      </c>
      <c r="R51" s="128" t="s">
        <v>54</v>
      </c>
      <c r="S51" s="29" t="s">
        <v>3</v>
      </c>
      <c r="T51" s="12">
        <v>2.9</v>
      </c>
      <c r="U51" s="129">
        <v>2.86</v>
      </c>
      <c r="V51" s="251" t="s">
        <v>55</v>
      </c>
      <c r="W51" s="125" t="s">
        <v>119</v>
      </c>
      <c r="X51" s="59"/>
      <c r="Y51" s="97">
        <v>3.45</v>
      </c>
    </row>
    <row r="52" spans="1:25" s="5" customFormat="1" ht="15" customHeight="1" x14ac:dyDescent="0.25">
      <c r="A52" s="77">
        <v>47</v>
      </c>
      <c r="B52" s="805" t="s">
        <v>55</v>
      </c>
      <c r="C52" s="805" t="s">
        <v>77</v>
      </c>
      <c r="D52" s="398"/>
      <c r="E52" s="243">
        <v>3.87</v>
      </c>
      <c r="F52" s="409" t="s">
        <v>54</v>
      </c>
      <c r="G52" s="409" t="s">
        <v>2</v>
      </c>
      <c r="H52" s="233">
        <v>4</v>
      </c>
      <c r="I52" s="243">
        <v>3.91</v>
      </c>
      <c r="J52" s="405" t="s">
        <v>55</v>
      </c>
      <c r="K52" s="187" t="s">
        <v>73</v>
      </c>
      <c r="L52" s="264">
        <v>3.4</v>
      </c>
      <c r="M52" s="243">
        <v>3.54</v>
      </c>
      <c r="N52" s="130" t="s">
        <v>57</v>
      </c>
      <c r="O52" s="29" t="s">
        <v>81</v>
      </c>
      <c r="P52" s="28">
        <v>3.5</v>
      </c>
      <c r="Q52" s="178">
        <v>3.5</v>
      </c>
      <c r="R52" s="128" t="s">
        <v>55</v>
      </c>
      <c r="S52" s="125" t="s">
        <v>77</v>
      </c>
      <c r="T52" s="12">
        <v>2.88</v>
      </c>
      <c r="U52" s="129">
        <v>2.86</v>
      </c>
      <c r="V52" s="128" t="s">
        <v>56</v>
      </c>
      <c r="W52" s="29" t="s">
        <v>18</v>
      </c>
      <c r="X52" s="59"/>
      <c r="Y52" s="97">
        <v>3.45</v>
      </c>
    </row>
    <row r="53" spans="1:25" s="5" customFormat="1" ht="15" customHeight="1" x14ac:dyDescent="0.25">
      <c r="A53" s="77">
        <v>48</v>
      </c>
      <c r="B53" s="805" t="s">
        <v>55</v>
      </c>
      <c r="C53" s="805" t="s">
        <v>10</v>
      </c>
      <c r="D53" s="398"/>
      <c r="E53" s="243">
        <v>3.87</v>
      </c>
      <c r="F53" s="409" t="s">
        <v>54</v>
      </c>
      <c r="G53" s="409" t="s">
        <v>4</v>
      </c>
      <c r="H53" s="233">
        <v>4</v>
      </c>
      <c r="I53" s="243">
        <v>3.91</v>
      </c>
      <c r="J53" s="400" t="s">
        <v>58</v>
      </c>
      <c r="K53" s="29" t="s">
        <v>32</v>
      </c>
      <c r="L53" s="233">
        <v>3.4</v>
      </c>
      <c r="M53" s="243">
        <v>3.54</v>
      </c>
      <c r="N53" s="133" t="s">
        <v>58</v>
      </c>
      <c r="O53" s="29" t="s">
        <v>28</v>
      </c>
      <c r="P53" s="28">
        <v>3.5</v>
      </c>
      <c r="Q53" s="178">
        <v>3.5</v>
      </c>
      <c r="R53" s="133" t="s">
        <v>58</v>
      </c>
      <c r="S53" s="8" t="s">
        <v>31</v>
      </c>
      <c r="T53" s="12">
        <v>2.86</v>
      </c>
      <c r="U53" s="129">
        <v>2.86</v>
      </c>
      <c r="V53" s="128" t="s">
        <v>56</v>
      </c>
      <c r="W53" s="275" t="s">
        <v>152</v>
      </c>
      <c r="X53" s="59"/>
      <c r="Y53" s="97">
        <v>3.45</v>
      </c>
    </row>
    <row r="54" spans="1:25" s="5" customFormat="1" ht="15" customHeight="1" x14ac:dyDescent="0.25">
      <c r="A54" s="77">
        <v>49</v>
      </c>
      <c r="B54" s="805" t="s">
        <v>55</v>
      </c>
      <c r="C54" s="805" t="s">
        <v>62</v>
      </c>
      <c r="D54" s="398"/>
      <c r="E54" s="243">
        <v>3.87</v>
      </c>
      <c r="F54" s="409" t="s">
        <v>55</v>
      </c>
      <c r="G54" s="409" t="s">
        <v>11</v>
      </c>
      <c r="H54" s="233">
        <v>4</v>
      </c>
      <c r="I54" s="243">
        <v>3.91</v>
      </c>
      <c r="J54" s="400" t="s">
        <v>58</v>
      </c>
      <c r="K54" s="187" t="s">
        <v>96</v>
      </c>
      <c r="L54" s="233">
        <v>3.3333333333333335</v>
      </c>
      <c r="M54" s="243">
        <v>3.54</v>
      </c>
      <c r="N54" s="128" t="s">
        <v>59</v>
      </c>
      <c r="O54" s="29" t="s">
        <v>88</v>
      </c>
      <c r="P54" s="28">
        <v>3.5</v>
      </c>
      <c r="Q54" s="178">
        <v>3.5</v>
      </c>
      <c r="R54" s="133" t="s">
        <v>58</v>
      </c>
      <c r="S54" s="29" t="s">
        <v>48</v>
      </c>
      <c r="T54" s="12">
        <v>2.78</v>
      </c>
      <c r="U54" s="129">
        <v>2.86</v>
      </c>
      <c r="V54" s="128" t="s">
        <v>56</v>
      </c>
      <c r="W54" s="204" t="s">
        <v>20</v>
      </c>
      <c r="X54" s="59"/>
      <c r="Y54" s="97">
        <v>3.45</v>
      </c>
    </row>
    <row r="55" spans="1:25" s="5" customFormat="1" ht="15" customHeight="1" thickBot="1" x14ac:dyDescent="0.3">
      <c r="A55" s="79">
        <v>50</v>
      </c>
      <c r="B55" s="807" t="s">
        <v>55</v>
      </c>
      <c r="C55" s="807" t="s">
        <v>12</v>
      </c>
      <c r="D55" s="639"/>
      <c r="E55" s="245">
        <v>3.87</v>
      </c>
      <c r="F55" s="410" t="s">
        <v>56</v>
      </c>
      <c r="G55" s="410" t="s">
        <v>152</v>
      </c>
      <c r="H55" s="263">
        <v>4</v>
      </c>
      <c r="I55" s="245">
        <v>3.91</v>
      </c>
      <c r="J55" s="403" t="s">
        <v>53</v>
      </c>
      <c r="K55" s="43" t="s">
        <v>71</v>
      </c>
      <c r="L55" s="261">
        <v>3.3330000000000002</v>
      </c>
      <c r="M55" s="245">
        <v>3.54</v>
      </c>
      <c r="N55" s="135" t="s">
        <v>53</v>
      </c>
      <c r="O55" s="43" t="s">
        <v>69</v>
      </c>
      <c r="P55" s="67">
        <v>3.43</v>
      </c>
      <c r="Q55" s="181">
        <v>3.5</v>
      </c>
      <c r="R55" s="136" t="s">
        <v>58</v>
      </c>
      <c r="S55" s="13" t="s">
        <v>42</v>
      </c>
      <c r="T55" s="14">
        <v>2.75</v>
      </c>
      <c r="U55" s="134">
        <v>2.86</v>
      </c>
      <c r="V55" s="135" t="s">
        <v>56</v>
      </c>
      <c r="W55" s="228" t="s">
        <v>151</v>
      </c>
      <c r="X55" s="68"/>
      <c r="Y55" s="100">
        <v>3.45</v>
      </c>
    </row>
    <row r="56" spans="1:25" s="5" customFormat="1" ht="15" customHeight="1" x14ac:dyDescent="0.25">
      <c r="A56" s="77">
        <v>51</v>
      </c>
      <c r="B56" s="806" t="s">
        <v>55</v>
      </c>
      <c r="C56" s="806" t="s">
        <v>63</v>
      </c>
      <c r="D56" s="398"/>
      <c r="E56" s="243">
        <v>3.87</v>
      </c>
      <c r="F56" s="408" t="s">
        <v>57</v>
      </c>
      <c r="G56" s="408" t="s">
        <v>86</v>
      </c>
      <c r="H56" s="262">
        <v>4</v>
      </c>
      <c r="I56" s="244">
        <v>3.91</v>
      </c>
      <c r="J56" s="399" t="s">
        <v>55</v>
      </c>
      <c r="K56" s="48" t="s">
        <v>77</v>
      </c>
      <c r="L56" s="262">
        <v>3.3330000000000002</v>
      </c>
      <c r="M56" s="244">
        <v>3.54</v>
      </c>
      <c r="N56" s="131" t="s">
        <v>54</v>
      </c>
      <c r="O56" s="45" t="s">
        <v>3</v>
      </c>
      <c r="P56" s="72">
        <v>3.43</v>
      </c>
      <c r="Q56" s="180">
        <v>3.5</v>
      </c>
      <c r="R56" s="131" t="s">
        <v>53</v>
      </c>
      <c r="S56" s="45" t="s">
        <v>69</v>
      </c>
      <c r="T56" s="11">
        <v>2.71</v>
      </c>
      <c r="U56" s="132">
        <v>2.86</v>
      </c>
      <c r="V56" s="255" t="s">
        <v>56</v>
      </c>
      <c r="W56" s="10" t="s">
        <v>19</v>
      </c>
      <c r="X56" s="73"/>
      <c r="Y56" s="96">
        <v>3.45</v>
      </c>
    </row>
    <row r="57" spans="1:25" s="5" customFormat="1" ht="15" customHeight="1" x14ac:dyDescent="0.25">
      <c r="A57" s="77">
        <v>52</v>
      </c>
      <c r="B57" s="805" t="s">
        <v>55</v>
      </c>
      <c r="C57" s="805" t="s">
        <v>13</v>
      </c>
      <c r="D57" s="398"/>
      <c r="E57" s="243">
        <v>3.87</v>
      </c>
      <c r="F57" s="409" t="s">
        <v>58</v>
      </c>
      <c r="G57" s="409" t="s">
        <v>34</v>
      </c>
      <c r="H57" s="233">
        <v>4</v>
      </c>
      <c r="I57" s="243">
        <v>3.91</v>
      </c>
      <c r="J57" s="400" t="s">
        <v>58</v>
      </c>
      <c r="K57" s="29" t="s">
        <v>51</v>
      </c>
      <c r="L57" s="233">
        <v>3.2857142857142856</v>
      </c>
      <c r="M57" s="243">
        <v>3.54</v>
      </c>
      <c r="N57" s="133" t="s">
        <v>58</v>
      </c>
      <c r="O57" s="29" t="s">
        <v>39</v>
      </c>
      <c r="P57" s="28">
        <v>3.43</v>
      </c>
      <c r="Q57" s="178">
        <v>3.5</v>
      </c>
      <c r="R57" s="133" t="s">
        <v>58</v>
      </c>
      <c r="S57" s="8" t="s">
        <v>141</v>
      </c>
      <c r="T57" s="12">
        <v>2.7</v>
      </c>
      <c r="U57" s="129">
        <v>2.86</v>
      </c>
      <c r="V57" s="128" t="s">
        <v>56</v>
      </c>
      <c r="W57" s="8" t="s">
        <v>64</v>
      </c>
      <c r="X57" s="59"/>
      <c r="Y57" s="97">
        <v>3.45</v>
      </c>
    </row>
    <row r="58" spans="1:25" s="5" customFormat="1" ht="15" customHeight="1" x14ac:dyDescent="0.25">
      <c r="A58" s="77">
        <v>53</v>
      </c>
      <c r="B58" s="805" t="s">
        <v>55</v>
      </c>
      <c r="C58" s="805" t="s">
        <v>14</v>
      </c>
      <c r="D58" s="398"/>
      <c r="E58" s="243">
        <v>3.87</v>
      </c>
      <c r="F58" s="409" t="s">
        <v>58</v>
      </c>
      <c r="G58" s="409" t="s">
        <v>47</v>
      </c>
      <c r="H58" s="233">
        <v>4</v>
      </c>
      <c r="I58" s="243">
        <v>3.91</v>
      </c>
      <c r="J58" s="400" t="s">
        <v>58</v>
      </c>
      <c r="K58" s="29" t="s">
        <v>47</v>
      </c>
      <c r="L58" s="233">
        <v>3.25</v>
      </c>
      <c r="M58" s="243">
        <v>3.54</v>
      </c>
      <c r="N58" s="133" t="s">
        <v>58</v>
      </c>
      <c r="O58" s="8" t="s">
        <v>142</v>
      </c>
      <c r="P58" s="28">
        <v>3.41</v>
      </c>
      <c r="Q58" s="178">
        <v>3.5</v>
      </c>
      <c r="R58" s="133" t="s">
        <v>58</v>
      </c>
      <c r="S58" s="29" t="s">
        <v>34</v>
      </c>
      <c r="T58" s="12">
        <v>2.67</v>
      </c>
      <c r="U58" s="129">
        <v>2.86</v>
      </c>
      <c r="V58" s="128" t="s">
        <v>56</v>
      </c>
      <c r="W58" s="8" t="s">
        <v>137</v>
      </c>
      <c r="X58" s="59"/>
      <c r="Y58" s="97">
        <v>3.45</v>
      </c>
    </row>
    <row r="59" spans="1:25" s="5" customFormat="1" ht="15" customHeight="1" x14ac:dyDescent="0.25">
      <c r="A59" s="77">
        <v>54</v>
      </c>
      <c r="B59" s="805" t="s">
        <v>55</v>
      </c>
      <c r="C59" s="805" t="s">
        <v>134</v>
      </c>
      <c r="D59" s="398"/>
      <c r="E59" s="243">
        <v>3.87</v>
      </c>
      <c r="F59" s="409" t="s">
        <v>58</v>
      </c>
      <c r="G59" s="409" t="s">
        <v>48</v>
      </c>
      <c r="H59" s="233">
        <v>4</v>
      </c>
      <c r="I59" s="243">
        <v>3.91</v>
      </c>
      <c r="J59" s="400" t="s">
        <v>59</v>
      </c>
      <c r="K59" s="29" t="s">
        <v>89</v>
      </c>
      <c r="L59" s="233">
        <v>3.25</v>
      </c>
      <c r="M59" s="243">
        <v>3.54</v>
      </c>
      <c r="N59" s="133" t="s">
        <v>58</v>
      </c>
      <c r="O59" s="8" t="s">
        <v>139</v>
      </c>
      <c r="P59" s="28">
        <v>3.39</v>
      </c>
      <c r="Q59" s="178">
        <v>3.5</v>
      </c>
      <c r="R59" s="133" t="s">
        <v>58</v>
      </c>
      <c r="S59" s="8" t="s">
        <v>96</v>
      </c>
      <c r="T59" s="12">
        <v>2.67</v>
      </c>
      <c r="U59" s="129">
        <v>2.86</v>
      </c>
      <c r="V59" s="128" t="s">
        <v>56</v>
      </c>
      <c r="W59" s="8" t="s">
        <v>21</v>
      </c>
      <c r="X59" s="59"/>
      <c r="Y59" s="97">
        <v>3.45</v>
      </c>
    </row>
    <row r="60" spans="1:25" s="5" customFormat="1" ht="15" customHeight="1" x14ac:dyDescent="0.25">
      <c r="A60" s="77">
        <v>55</v>
      </c>
      <c r="B60" s="805" t="s">
        <v>55</v>
      </c>
      <c r="C60" s="805" t="s">
        <v>76</v>
      </c>
      <c r="D60" s="398"/>
      <c r="E60" s="243">
        <v>3.87</v>
      </c>
      <c r="F60" s="409" t="s">
        <v>58</v>
      </c>
      <c r="G60" s="409" t="s">
        <v>51</v>
      </c>
      <c r="H60" s="233">
        <v>4</v>
      </c>
      <c r="I60" s="243">
        <v>3.91</v>
      </c>
      <c r="J60" s="400" t="s">
        <v>58</v>
      </c>
      <c r="K60" s="187" t="s">
        <v>141</v>
      </c>
      <c r="L60" s="233">
        <v>3.2307692307692308</v>
      </c>
      <c r="M60" s="243">
        <v>3.54</v>
      </c>
      <c r="N60" s="133" t="s">
        <v>58</v>
      </c>
      <c r="O60" s="8" t="s">
        <v>31</v>
      </c>
      <c r="P60" s="28">
        <v>3.38</v>
      </c>
      <c r="Q60" s="178">
        <v>3.5</v>
      </c>
      <c r="R60" s="128" t="s">
        <v>55</v>
      </c>
      <c r="S60" s="198" t="s">
        <v>17</v>
      </c>
      <c r="T60" s="12">
        <v>2.67</v>
      </c>
      <c r="U60" s="129">
        <v>2.86</v>
      </c>
      <c r="V60" s="128" t="s">
        <v>56</v>
      </c>
      <c r="W60" s="8" t="s">
        <v>22</v>
      </c>
      <c r="X60" s="59"/>
      <c r="Y60" s="97">
        <v>3.45</v>
      </c>
    </row>
    <row r="61" spans="1:25" s="5" customFormat="1" ht="15" customHeight="1" x14ac:dyDescent="0.25">
      <c r="A61" s="77">
        <v>56</v>
      </c>
      <c r="B61" s="805" t="s">
        <v>55</v>
      </c>
      <c r="C61" s="805" t="s">
        <v>15</v>
      </c>
      <c r="D61" s="398"/>
      <c r="E61" s="243">
        <v>3.87</v>
      </c>
      <c r="F61" s="409" t="s">
        <v>55</v>
      </c>
      <c r="G61" s="409" t="s">
        <v>75</v>
      </c>
      <c r="H61" s="233">
        <v>3.88</v>
      </c>
      <c r="I61" s="243">
        <v>3.91</v>
      </c>
      <c r="J61" s="400" t="s">
        <v>54</v>
      </c>
      <c r="K61" s="29" t="s">
        <v>7</v>
      </c>
      <c r="L61" s="233">
        <v>3.2</v>
      </c>
      <c r="M61" s="243">
        <v>3.54</v>
      </c>
      <c r="N61" s="128" t="s">
        <v>55</v>
      </c>
      <c r="O61" s="125" t="s">
        <v>75</v>
      </c>
      <c r="P61" s="28">
        <v>3.33</v>
      </c>
      <c r="Q61" s="178">
        <v>3.5</v>
      </c>
      <c r="R61" s="130" t="s">
        <v>57</v>
      </c>
      <c r="S61" s="29" t="s">
        <v>25</v>
      </c>
      <c r="T61" s="12">
        <v>2.67</v>
      </c>
      <c r="U61" s="129">
        <v>2.86</v>
      </c>
      <c r="V61" s="128" t="s">
        <v>56</v>
      </c>
      <c r="W61" s="204" t="s">
        <v>80</v>
      </c>
      <c r="X61" s="59"/>
      <c r="Y61" s="97">
        <v>3.45</v>
      </c>
    </row>
    <row r="62" spans="1:25" s="5" customFormat="1" ht="15" customHeight="1" x14ac:dyDescent="0.25">
      <c r="A62" s="77">
        <v>57</v>
      </c>
      <c r="B62" s="805" t="s">
        <v>55</v>
      </c>
      <c r="C62" s="805" t="s">
        <v>16</v>
      </c>
      <c r="D62" s="398"/>
      <c r="E62" s="243">
        <v>3.87</v>
      </c>
      <c r="F62" s="409" t="s">
        <v>55</v>
      </c>
      <c r="G62" s="409" t="s">
        <v>14</v>
      </c>
      <c r="H62" s="233">
        <v>3.86</v>
      </c>
      <c r="I62" s="243">
        <v>3.91</v>
      </c>
      <c r="J62" s="400" t="s">
        <v>56</v>
      </c>
      <c r="K62" s="187" t="s">
        <v>120</v>
      </c>
      <c r="L62" s="266">
        <v>3.2</v>
      </c>
      <c r="M62" s="243">
        <v>3.54</v>
      </c>
      <c r="N62" s="128" t="s">
        <v>54</v>
      </c>
      <c r="O62" s="29" t="s">
        <v>5</v>
      </c>
      <c r="P62" s="28">
        <v>3.25</v>
      </c>
      <c r="Q62" s="178">
        <v>3.5</v>
      </c>
      <c r="R62" s="130" t="s">
        <v>57</v>
      </c>
      <c r="S62" s="33" t="s">
        <v>87</v>
      </c>
      <c r="T62" s="12">
        <v>2.67</v>
      </c>
      <c r="U62" s="129">
        <v>2.86</v>
      </c>
      <c r="V62" s="130" t="s">
        <v>56</v>
      </c>
      <c r="W62" s="29" t="s">
        <v>23</v>
      </c>
      <c r="X62" s="59"/>
      <c r="Y62" s="97">
        <v>3.45</v>
      </c>
    </row>
    <row r="63" spans="1:25" s="5" customFormat="1" ht="15" customHeight="1" x14ac:dyDescent="0.25">
      <c r="A63" s="77">
        <v>58</v>
      </c>
      <c r="B63" s="805" t="s">
        <v>55</v>
      </c>
      <c r="C63" s="805" t="s">
        <v>17</v>
      </c>
      <c r="D63" s="398"/>
      <c r="E63" s="243">
        <v>3.87</v>
      </c>
      <c r="F63" s="409" t="s">
        <v>56</v>
      </c>
      <c r="G63" s="409" t="s">
        <v>21</v>
      </c>
      <c r="H63" s="237">
        <v>3.83</v>
      </c>
      <c r="I63" s="243">
        <v>3.91</v>
      </c>
      <c r="J63" s="400" t="s">
        <v>58</v>
      </c>
      <c r="K63" s="29" t="s">
        <v>43</v>
      </c>
      <c r="L63" s="233">
        <v>3.2</v>
      </c>
      <c r="M63" s="243">
        <v>3.54</v>
      </c>
      <c r="N63" s="128" t="s">
        <v>56</v>
      </c>
      <c r="O63" s="8" t="s">
        <v>80</v>
      </c>
      <c r="P63" s="28">
        <v>3.25</v>
      </c>
      <c r="Q63" s="178">
        <v>3.5</v>
      </c>
      <c r="R63" s="130" t="s">
        <v>57</v>
      </c>
      <c r="S63" s="8" t="s">
        <v>27</v>
      </c>
      <c r="T63" s="12">
        <v>2.67</v>
      </c>
      <c r="U63" s="129">
        <v>2.86</v>
      </c>
      <c r="V63" s="130" t="s">
        <v>56</v>
      </c>
      <c r="W63" s="29" t="s">
        <v>136</v>
      </c>
      <c r="X63" s="59"/>
      <c r="Y63" s="97">
        <v>3.45</v>
      </c>
    </row>
    <row r="64" spans="1:25" s="5" customFormat="1" ht="15" customHeight="1" x14ac:dyDescent="0.25">
      <c r="A64" s="77">
        <v>59</v>
      </c>
      <c r="B64" s="805" t="s">
        <v>55</v>
      </c>
      <c r="C64" s="805" t="s">
        <v>119</v>
      </c>
      <c r="D64" s="398"/>
      <c r="E64" s="243">
        <v>3.87</v>
      </c>
      <c r="F64" s="409" t="s">
        <v>53</v>
      </c>
      <c r="G64" s="409" t="s">
        <v>69</v>
      </c>
      <c r="H64" s="233">
        <v>3.8</v>
      </c>
      <c r="I64" s="243">
        <v>3.91</v>
      </c>
      <c r="J64" s="406" t="s">
        <v>59</v>
      </c>
      <c r="K64" s="29" t="s">
        <v>1</v>
      </c>
      <c r="L64" s="233">
        <v>3.2</v>
      </c>
      <c r="M64" s="243">
        <v>3.54</v>
      </c>
      <c r="N64" s="128" t="s">
        <v>55</v>
      </c>
      <c r="O64" s="125" t="s">
        <v>16</v>
      </c>
      <c r="P64" s="28">
        <v>3.25</v>
      </c>
      <c r="Q64" s="178">
        <v>3.5</v>
      </c>
      <c r="R64" s="133" t="s">
        <v>58</v>
      </c>
      <c r="S64" s="8" t="s">
        <v>33</v>
      </c>
      <c r="T64" s="12">
        <v>2.6</v>
      </c>
      <c r="U64" s="129">
        <v>2.86</v>
      </c>
      <c r="V64" s="130" t="s">
        <v>57</v>
      </c>
      <c r="W64" s="29" t="s">
        <v>24</v>
      </c>
      <c r="X64" s="59"/>
      <c r="Y64" s="97">
        <v>3.45</v>
      </c>
    </row>
    <row r="65" spans="1:25" s="5" customFormat="1" ht="15" customHeight="1" thickBot="1" x14ac:dyDescent="0.3">
      <c r="A65" s="79">
        <v>60</v>
      </c>
      <c r="B65" s="807" t="s">
        <v>56</v>
      </c>
      <c r="C65" s="807" t="s">
        <v>78</v>
      </c>
      <c r="D65" s="639"/>
      <c r="E65" s="245">
        <v>3.87</v>
      </c>
      <c r="F65" s="410" t="s">
        <v>54</v>
      </c>
      <c r="G65" s="410" t="s">
        <v>6</v>
      </c>
      <c r="H65" s="261">
        <v>3.8</v>
      </c>
      <c r="I65" s="245">
        <v>3.91</v>
      </c>
      <c r="J65" s="402" t="s">
        <v>55</v>
      </c>
      <c r="K65" s="219" t="s">
        <v>17</v>
      </c>
      <c r="L65" s="261">
        <v>3.125</v>
      </c>
      <c r="M65" s="245">
        <v>3.54</v>
      </c>
      <c r="N65" s="135" t="s">
        <v>54</v>
      </c>
      <c r="O65" s="144" t="s">
        <v>60</v>
      </c>
      <c r="P65" s="67">
        <v>3.2</v>
      </c>
      <c r="Q65" s="181">
        <v>3.5</v>
      </c>
      <c r="R65" s="135" t="s">
        <v>54</v>
      </c>
      <c r="S65" s="144" t="s">
        <v>60</v>
      </c>
      <c r="T65" s="14">
        <v>2.57</v>
      </c>
      <c r="U65" s="134">
        <v>2.86</v>
      </c>
      <c r="V65" s="256" t="s">
        <v>57</v>
      </c>
      <c r="W65" s="224" t="s">
        <v>83</v>
      </c>
      <c r="X65" s="68"/>
      <c r="Y65" s="100">
        <v>3.45</v>
      </c>
    </row>
    <row r="66" spans="1:25" s="5" customFormat="1" ht="15" customHeight="1" x14ac:dyDescent="0.25">
      <c r="A66" s="77">
        <v>61</v>
      </c>
      <c r="B66" s="806" t="s">
        <v>56</v>
      </c>
      <c r="C66" s="806" t="s">
        <v>159</v>
      </c>
      <c r="D66" s="398"/>
      <c r="E66" s="243">
        <v>3.87</v>
      </c>
      <c r="F66" s="408" t="s">
        <v>58</v>
      </c>
      <c r="G66" s="408" t="s">
        <v>40</v>
      </c>
      <c r="H66" s="413">
        <v>3.8</v>
      </c>
      <c r="I66" s="244">
        <v>3.91</v>
      </c>
      <c r="J66" s="399" t="s">
        <v>58</v>
      </c>
      <c r="K66" s="45" t="s">
        <v>42</v>
      </c>
      <c r="L66" s="262">
        <v>3</v>
      </c>
      <c r="M66" s="244">
        <v>3.54</v>
      </c>
      <c r="N66" s="131" t="s">
        <v>55</v>
      </c>
      <c r="O66" s="48" t="s">
        <v>17</v>
      </c>
      <c r="P66" s="72">
        <v>3.18</v>
      </c>
      <c r="Q66" s="180">
        <v>3.5</v>
      </c>
      <c r="R66" s="137" t="s">
        <v>58</v>
      </c>
      <c r="S66" s="10" t="s">
        <v>29</v>
      </c>
      <c r="T66" s="11">
        <v>2.56</v>
      </c>
      <c r="U66" s="132">
        <v>2.86</v>
      </c>
      <c r="V66" s="139" t="s">
        <v>57</v>
      </c>
      <c r="W66" s="45" t="s">
        <v>82</v>
      </c>
      <c r="X66" s="73"/>
      <c r="Y66" s="96">
        <v>3.45</v>
      </c>
    </row>
    <row r="67" spans="1:25" s="5" customFormat="1" ht="15" customHeight="1" x14ac:dyDescent="0.25">
      <c r="A67" s="77">
        <v>62</v>
      </c>
      <c r="B67" s="805" t="s">
        <v>56</v>
      </c>
      <c r="C67" s="805" t="s">
        <v>79</v>
      </c>
      <c r="D67" s="398"/>
      <c r="E67" s="243">
        <v>3.87</v>
      </c>
      <c r="F67" s="409" t="s">
        <v>55</v>
      </c>
      <c r="G67" s="409" t="s">
        <v>77</v>
      </c>
      <c r="H67" s="233">
        <v>3.78</v>
      </c>
      <c r="I67" s="243">
        <v>3.91</v>
      </c>
      <c r="J67" s="400" t="s">
        <v>57</v>
      </c>
      <c r="K67" s="29" t="s">
        <v>24</v>
      </c>
      <c r="L67" s="233">
        <v>3</v>
      </c>
      <c r="M67" s="243">
        <v>3.54</v>
      </c>
      <c r="N67" s="133" t="s">
        <v>58</v>
      </c>
      <c r="O67" s="8" t="s">
        <v>51</v>
      </c>
      <c r="P67" s="28">
        <v>3.18</v>
      </c>
      <c r="Q67" s="178">
        <v>3.5</v>
      </c>
      <c r="R67" s="133" t="s">
        <v>58</v>
      </c>
      <c r="S67" s="8" t="s">
        <v>45</v>
      </c>
      <c r="T67" s="12">
        <v>2.5</v>
      </c>
      <c r="U67" s="129">
        <v>2.86</v>
      </c>
      <c r="V67" s="130" t="s">
        <v>57</v>
      </c>
      <c r="W67" s="29" t="s">
        <v>121</v>
      </c>
      <c r="X67" s="59"/>
      <c r="Y67" s="97">
        <v>3.45</v>
      </c>
    </row>
    <row r="68" spans="1:25" s="5" customFormat="1" ht="15" customHeight="1" x14ac:dyDescent="0.25">
      <c r="A68" s="77">
        <v>63</v>
      </c>
      <c r="B68" s="805" t="s">
        <v>56</v>
      </c>
      <c r="C68" s="805" t="s">
        <v>18</v>
      </c>
      <c r="D68" s="398"/>
      <c r="E68" s="243">
        <v>3.87</v>
      </c>
      <c r="F68" s="409" t="s">
        <v>55</v>
      </c>
      <c r="G68" s="409" t="s">
        <v>74</v>
      </c>
      <c r="H68" s="233">
        <v>3.75</v>
      </c>
      <c r="I68" s="243">
        <v>3.91</v>
      </c>
      <c r="J68" s="400" t="s">
        <v>57</v>
      </c>
      <c r="K68" s="198" t="s">
        <v>85</v>
      </c>
      <c r="L68" s="233">
        <v>3</v>
      </c>
      <c r="M68" s="243">
        <v>3.54</v>
      </c>
      <c r="N68" s="133" t="s">
        <v>58</v>
      </c>
      <c r="O68" s="8" t="s">
        <v>44</v>
      </c>
      <c r="P68" s="28">
        <v>3</v>
      </c>
      <c r="Q68" s="178">
        <v>3.5</v>
      </c>
      <c r="R68" s="133" t="s">
        <v>58</v>
      </c>
      <c r="S68" s="29" t="s">
        <v>49</v>
      </c>
      <c r="T68" s="12">
        <v>2.5</v>
      </c>
      <c r="U68" s="129">
        <v>2.86</v>
      </c>
      <c r="V68" s="130" t="s">
        <v>57</v>
      </c>
      <c r="W68" s="18" t="s">
        <v>25</v>
      </c>
      <c r="X68" s="59"/>
      <c r="Y68" s="97">
        <v>3.45</v>
      </c>
    </row>
    <row r="69" spans="1:25" s="5" customFormat="1" ht="15" customHeight="1" x14ac:dyDescent="0.25">
      <c r="A69" s="77">
        <v>64</v>
      </c>
      <c r="B69" s="805" t="s">
        <v>56</v>
      </c>
      <c r="C69" s="805" t="s">
        <v>152</v>
      </c>
      <c r="D69" s="398"/>
      <c r="E69" s="243">
        <v>3.87</v>
      </c>
      <c r="F69" s="409" t="s">
        <v>56</v>
      </c>
      <c r="G69" s="409" t="s">
        <v>136</v>
      </c>
      <c r="H69" s="237">
        <v>3.75</v>
      </c>
      <c r="I69" s="243">
        <v>3.91</v>
      </c>
      <c r="J69" s="400" t="s">
        <v>57</v>
      </c>
      <c r="K69" s="33" t="s">
        <v>95</v>
      </c>
      <c r="L69" s="233">
        <v>3</v>
      </c>
      <c r="M69" s="243">
        <v>3.54</v>
      </c>
      <c r="N69" s="128" t="s">
        <v>54</v>
      </c>
      <c r="O69" s="29" t="s">
        <v>7</v>
      </c>
      <c r="P69" s="28">
        <v>3</v>
      </c>
      <c r="Q69" s="178">
        <v>3.5</v>
      </c>
      <c r="R69" s="128" t="s">
        <v>55</v>
      </c>
      <c r="S69" s="125" t="s">
        <v>15</v>
      </c>
      <c r="T69" s="12">
        <v>2.5</v>
      </c>
      <c r="U69" s="129">
        <v>2.86</v>
      </c>
      <c r="V69" s="252" t="s">
        <v>57</v>
      </c>
      <c r="W69" s="204" t="s">
        <v>94</v>
      </c>
      <c r="X69" s="59"/>
      <c r="Y69" s="97">
        <v>3.45</v>
      </c>
    </row>
    <row r="70" spans="1:25" s="5" customFormat="1" ht="15" customHeight="1" x14ac:dyDescent="0.25">
      <c r="A70" s="77">
        <v>65</v>
      </c>
      <c r="B70" s="805" t="s">
        <v>56</v>
      </c>
      <c r="C70" s="805" t="s">
        <v>20</v>
      </c>
      <c r="D70" s="398"/>
      <c r="E70" s="243">
        <v>3.87</v>
      </c>
      <c r="F70" s="409" t="s">
        <v>57</v>
      </c>
      <c r="G70" s="409" t="s">
        <v>24</v>
      </c>
      <c r="H70" s="233">
        <v>3.75</v>
      </c>
      <c r="I70" s="243">
        <v>3.91</v>
      </c>
      <c r="J70" s="400" t="s">
        <v>54</v>
      </c>
      <c r="K70" s="29" t="s">
        <v>6</v>
      </c>
      <c r="L70" s="233">
        <v>3</v>
      </c>
      <c r="M70" s="243">
        <v>3.54</v>
      </c>
      <c r="N70" s="128" t="s">
        <v>56</v>
      </c>
      <c r="O70" s="16" t="s">
        <v>64</v>
      </c>
      <c r="P70" s="28">
        <v>3</v>
      </c>
      <c r="Q70" s="178">
        <v>3.5</v>
      </c>
      <c r="R70" s="128" t="s">
        <v>56</v>
      </c>
      <c r="S70" s="29" t="s">
        <v>79</v>
      </c>
      <c r="T70" s="12">
        <v>2.5</v>
      </c>
      <c r="U70" s="129">
        <v>2.86</v>
      </c>
      <c r="V70" s="130" t="s">
        <v>57</v>
      </c>
      <c r="W70" s="198" t="s">
        <v>98</v>
      </c>
      <c r="X70" s="57"/>
      <c r="Y70" s="97">
        <v>3.45</v>
      </c>
    </row>
    <row r="71" spans="1:25" s="5" customFormat="1" ht="15" customHeight="1" x14ac:dyDescent="0.25">
      <c r="A71" s="77">
        <v>66</v>
      </c>
      <c r="B71" s="805" t="s">
        <v>56</v>
      </c>
      <c r="C71" s="805" t="s">
        <v>19</v>
      </c>
      <c r="D71" s="398"/>
      <c r="E71" s="243">
        <v>3.87</v>
      </c>
      <c r="F71" s="409" t="s">
        <v>57</v>
      </c>
      <c r="G71" s="409" t="s">
        <v>84</v>
      </c>
      <c r="H71" s="233">
        <v>3.75</v>
      </c>
      <c r="I71" s="243">
        <v>3.91</v>
      </c>
      <c r="J71" s="400" t="s">
        <v>54</v>
      </c>
      <c r="K71" s="187" t="s">
        <v>118</v>
      </c>
      <c r="L71" s="233">
        <v>3</v>
      </c>
      <c r="M71" s="243">
        <v>3.54</v>
      </c>
      <c r="N71" s="128" t="s">
        <v>56</v>
      </c>
      <c r="O71" s="8" t="s">
        <v>21</v>
      </c>
      <c r="P71" s="28">
        <v>3</v>
      </c>
      <c r="Q71" s="178">
        <v>3.5</v>
      </c>
      <c r="R71" s="130" t="s">
        <v>57</v>
      </c>
      <c r="S71" s="33" t="s">
        <v>95</v>
      </c>
      <c r="T71" s="12">
        <v>2.4700000000000002</v>
      </c>
      <c r="U71" s="129">
        <v>2.86</v>
      </c>
      <c r="V71" s="130" t="s">
        <v>57</v>
      </c>
      <c r="W71" s="198" t="s">
        <v>138</v>
      </c>
      <c r="X71" s="59"/>
      <c r="Y71" s="97">
        <v>3.45</v>
      </c>
    </row>
    <row r="72" spans="1:25" s="5" customFormat="1" ht="15" customHeight="1" x14ac:dyDescent="0.25">
      <c r="A72" s="77">
        <v>67</v>
      </c>
      <c r="B72" s="805" t="s">
        <v>56</v>
      </c>
      <c r="C72" s="805" t="s">
        <v>64</v>
      </c>
      <c r="D72" s="398"/>
      <c r="E72" s="243">
        <v>3.87</v>
      </c>
      <c r="F72" s="409" t="s">
        <v>58</v>
      </c>
      <c r="G72" s="409" t="s">
        <v>42</v>
      </c>
      <c r="H72" s="233">
        <v>3.75</v>
      </c>
      <c r="I72" s="243">
        <v>3.91</v>
      </c>
      <c r="J72" s="400" t="s">
        <v>56</v>
      </c>
      <c r="K72" s="29" t="s">
        <v>20</v>
      </c>
      <c r="L72" s="237">
        <v>3</v>
      </c>
      <c r="M72" s="243">
        <v>3.54</v>
      </c>
      <c r="N72" s="130" t="s">
        <v>57</v>
      </c>
      <c r="O72" s="33" t="s">
        <v>95</v>
      </c>
      <c r="P72" s="28">
        <v>3</v>
      </c>
      <c r="Q72" s="178">
        <v>3.5</v>
      </c>
      <c r="R72" s="133" t="s">
        <v>58</v>
      </c>
      <c r="S72" s="29" t="s">
        <v>32</v>
      </c>
      <c r="T72" s="12">
        <v>2.44</v>
      </c>
      <c r="U72" s="129">
        <v>2.86</v>
      </c>
      <c r="V72" s="130" t="s">
        <v>57</v>
      </c>
      <c r="W72" s="198" t="s">
        <v>84</v>
      </c>
      <c r="X72" s="59"/>
      <c r="Y72" s="97">
        <v>3.45</v>
      </c>
    </row>
    <row r="73" spans="1:25" s="5" customFormat="1" ht="15" customHeight="1" x14ac:dyDescent="0.25">
      <c r="A73" s="77">
        <v>68</v>
      </c>
      <c r="B73" s="805" t="s">
        <v>56</v>
      </c>
      <c r="C73" s="805" t="s">
        <v>120</v>
      </c>
      <c r="D73" s="398"/>
      <c r="E73" s="243">
        <v>3.87</v>
      </c>
      <c r="F73" s="409" t="s">
        <v>57</v>
      </c>
      <c r="G73" s="409" t="s">
        <v>85</v>
      </c>
      <c r="H73" s="233">
        <v>3.67</v>
      </c>
      <c r="I73" s="243">
        <v>3.91</v>
      </c>
      <c r="J73" s="400" t="s">
        <v>58</v>
      </c>
      <c r="K73" s="29" t="s">
        <v>39</v>
      </c>
      <c r="L73" s="233">
        <v>3</v>
      </c>
      <c r="M73" s="243">
        <v>3.54</v>
      </c>
      <c r="N73" s="133" t="s">
        <v>58</v>
      </c>
      <c r="O73" s="29" t="s">
        <v>47</v>
      </c>
      <c r="P73" s="28">
        <v>3</v>
      </c>
      <c r="Q73" s="178">
        <v>3.5</v>
      </c>
      <c r="R73" s="128" t="s">
        <v>56</v>
      </c>
      <c r="S73" s="8" t="s">
        <v>80</v>
      </c>
      <c r="T73" s="12">
        <v>2.44</v>
      </c>
      <c r="U73" s="129">
        <v>2.86</v>
      </c>
      <c r="V73" s="130" t="s">
        <v>57</v>
      </c>
      <c r="W73" s="204" t="s">
        <v>85</v>
      </c>
      <c r="X73" s="59"/>
      <c r="Y73" s="97">
        <v>3.45</v>
      </c>
    </row>
    <row r="74" spans="1:25" s="5" customFormat="1" ht="15" customHeight="1" x14ac:dyDescent="0.25">
      <c r="A74" s="77">
        <v>69</v>
      </c>
      <c r="B74" s="805" t="s">
        <v>56</v>
      </c>
      <c r="C74" s="805" t="s">
        <v>137</v>
      </c>
      <c r="D74" s="398"/>
      <c r="E74" s="243">
        <v>3.87</v>
      </c>
      <c r="F74" s="409" t="s">
        <v>57</v>
      </c>
      <c r="G74" s="409" t="s">
        <v>121</v>
      </c>
      <c r="H74" s="239">
        <v>3.67</v>
      </c>
      <c r="I74" s="243">
        <v>3.91</v>
      </c>
      <c r="J74" s="400" t="s">
        <v>58</v>
      </c>
      <c r="K74" s="29" t="s">
        <v>44</v>
      </c>
      <c r="L74" s="233">
        <v>3</v>
      </c>
      <c r="M74" s="243">
        <v>3.54</v>
      </c>
      <c r="N74" s="128" t="s">
        <v>59</v>
      </c>
      <c r="O74" s="29" t="s">
        <v>90</v>
      </c>
      <c r="P74" s="28">
        <v>3</v>
      </c>
      <c r="Q74" s="178">
        <v>3.5</v>
      </c>
      <c r="R74" s="133" t="s">
        <v>58</v>
      </c>
      <c r="S74" s="29" t="s">
        <v>40</v>
      </c>
      <c r="T74" s="12">
        <v>2.38</v>
      </c>
      <c r="U74" s="129">
        <v>2.86</v>
      </c>
      <c r="V74" s="130" t="s">
        <v>57</v>
      </c>
      <c r="W74" s="33" t="s">
        <v>26</v>
      </c>
      <c r="X74" s="59"/>
      <c r="Y74" s="97">
        <v>3.45</v>
      </c>
    </row>
    <row r="75" spans="1:25" s="5" customFormat="1" ht="15" customHeight="1" thickBot="1" x14ac:dyDescent="0.3">
      <c r="A75" s="79">
        <v>70</v>
      </c>
      <c r="B75" s="807" t="s">
        <v>56</v>
      </c>
      <c r="C75" s="807" t="s">
        <v>21</v>
      </c>
      <c r="D75" s="639"/>
      <c r="E75" s="245">
        <v>3.87</v>
      </c>
      <c r="F75" s="410" t="s">
        <v>58</v>
      </c>
      <c r="G75" s="410" t="s">
        <v>45</v>
      </c>
      <c r="H75" s="411">
        <v>3.6</v>
      </c>
      <c r="I75" s="245">
        <v>3.91</v>
      </c>
      <c r="J75" s="402" t="s">
        <v>58</v>
      </c>
      <c r="K75" s="43" t="s">
        <v>49</v>
      </c>
      <c r="L75" s="261">
        <v>3</v>
      </c>
      <c r="M75" s="245">
        <v>3.54</v>
      </c>
      <c r="N75" s="135" t="s">
        <v>53</v>
      </c>
      <c r="O75" s="43" t="s">
        <v>66</v>
      </c>
      <c r="P75" s="67">
        <v>3</v>
      </c>
      <c r="Q75" s="181">
        <v>3.5</v>
      </c>
      <c r="R75" s="257" t="s">
        <v>57</v>
      </c>
      <c r="S75" s="219" t="s">
        <v>85</v>
      </c>
      <c r="T75" s="14">
        <v>2.33</v>
      </c>
      <c r="U75" s="134">
        <v>2.86</v>
      </c>
      <c r="V75" s="257" t="s">
        <v>57</v>
      </c>
      <c r="W75" s="49" t="s">
        <v>86</v>
      </c>
      <c r="X75" s="68"/>
      <c r="Y75" s="100">
        <v>3.45</v>
      </c>
    </row>
    <row r="76" spans="1:25" s="5" customFormat="1" ht="15" customHeight="1" x14ac:dyDescent="0.25">
      <c r="A76" s="77">
        <v>71</v>
      </c>
      <c r="B76" s="806" t="s">
        <v>56</v>
      </c>
      <c r="C76" s="806" t="s">
        <v>22</v>
      </c>
      <c r="D76" s="398"/>
      <c r="E76" s="243">
        <v>3.87</v>
      </c>
      <c r="F76" s="408" t="s">
        <v>58</v>
      </c>
      <c r="G76" s="408" t="s">
        <v>96</v>
      </c>
      <c r="H76" s="262">
        <v>3.57</v>
      </c>
      <c r="I76" s="244">
        <v>3.91</v>
      </c>
      <c r="J76" s="404" t="s">
        <v>53</v>
      </c>
      <c r="K76" s="45" t="s">
        <v>72</v>
      </c>
      <c r="L76" s="262">
        <v>3</v>
      </c>
      <c r="M76" s="244">
        <v>3.54</v>
      </c>
      <c r="N76" s="131" t="s">
        <v>55</v>
      </c>
      <c r="O76" s="127" t="s">
        <v>133</v>
      </c>
      <c r="P76" s="72">
        <v>3</v>
      </c>
      <c r="Q76" s="180">
        <v>3.5</v>
      </c>
      <c r="R76" s="255" t="s">
        <v>59</v>
      </c>
      <c r="S76" s="45" t="s">
        <v>1</v>
      </c>
      <c r="T76" s="11">
        <v>2.29</v>
      </c>
      <c r="U76" s="132">
        <v>2.86</v>
      </c>
      <c r="V76" s="139" t="s">
        <v>57</v>
      </c>
      <c r="W76" s="10" t="s">
        <v>99</v>
      </c>
      <c r="X76" s="73"/>
      <c r="Y76" s="96">
        <v>3.45</v>
      </c>
    </row>
    <row r="77" spans="1:25" s="5" customFormat="1" ht="15" customHeight="1" x14ac:dyDescent="0.25">
      <c r="A77" s="77">
        <v>72</v>
      </c>
      <c r="B77" s="805" t="s">
        <v>56</v>
      </c>
      <c r="C77" s="805" t="s">
        <v>80</v>
      </c>
      <c r="D77" s="398"/>
      <c r="E77" s="243">
        <v>3.87</v>
      </c>
      <c r="F77" s="409" t="s">
        <v>54</v>
      </c>
      <c r="G77" s="409" t="s">
        <v>7</v>
      </c>
      <c r="H77" s="233">
        <v>3.5</v>
      </c>
      <c r="I77" s="243">
        <v>3.91</v>
      </c>
      <c r="J77" s="400" t="s">
        <v>54</v>
      </c>
      <c r="K77" s="196" t="s">
        <v>93</v>
      </c>
      <c r="L77" s="233">
        <v>3</v>
      </c>
      <c r="M77" s="243">
        <v>3.54</v>
      </c>
      <c r="N77" s="128" t="s">
        <v>55</v>
      </c>
      <c r="O77" s="125" t="s">
        <v>10</v>
      </c>
      <c r="P77" s="28">
        <v>3</v>
      </c>
      <c r="Q77" s="178">
        <v>3.5</v>
      </c>
      <c r="R77" s="133" t="s">
        <v>58</v>
      </c>
      <c r="S77" s="8" t="s">
        <v>38</v>
      </c>
      <c r="T77" s="12">
        <v>2.25</v>
      </c>
      <c r="U77" s="129">
        <v>2.86</v>
      </c>
      <c r="V77" s="130" t="s">
        <v>57</v>
      </c>
      <c r="W77" s="33" t="s">
        <v>87</v>
      </c>
      <c r="X77" s="59"/>
      <c r="Y77" s="97">
        <v>3.45</v>
      </c>
    </row>
    <row r="78" spans="1:25" s="5" customFormat="1" ht="15" customHeight="1" x14ac:dyDescent="0.25">
      <c r="A78" s="77">
        <v>73</v>
      </c>
      <c r="B78" s="805" t="s">
        <v>56</v>
      </c>
      <c r="C78" s="805" t="s">
        <v>136</v>
      </c>
      <c r="D78" s="398"/>
      <c r="E78" s="243">
        <v>3.87</v>
      </c>
      <c r="F78" s="409" t="s">
        <v>55</v>
      </c>
      <c r="G78" s="409" t="s">
        <v>13</v>
      </c>
      <c r="H78" s="233">
        <v>3.5</v>
      </c>
      <c r="I78" s="243">
        <v>3.91</v>
      </c>
      <c r="J78" s="400" t="s">
        <v>55</v>
      </c>
      <c r="K78" s="198" t="s">
        <v>134</v>
      </c>
      <c r="L78" s="233">
        <v>3</v>
      </c>
      <c r="M78" s="243">
        <v>3.54</v>
      </c>
      <c r="N78" s="128" t="s">
        <v>56</v>
      </c>
      <c r="O78" s="29" t="s">
        <v>20</v>
      </c>
      <c r="P78" s="28">
        <v>3</v>
      </c>
      <c r="Q78" s="178">
        <v>3.5</v>
      </c>
      <c r="R78" s="128" t="s">
        <v>55</v>
      </c>
      <c r="S78" s="125" t="s">
        <v>12</v>
      </c>
      <c r="T78" s="12">
        <v>2.2000000000000002</v>
      </c>
      <c r="U78" s="129">
        <v>2.86</v>
      </c>
      <c r="V78" s="133" t="s">
        <v>57</v>
      </c>
      <c r="W78" s="8" t="s">
        <v>27</v>
      </c>
      <c r="X78" s="59"/>
      <c r="Y78" s="97">
        <v>3.45</v>
      </c>
    </row>
    <row r="79" spans="1:25" s="5" customFormat="1" ht="15" customHeight="1" x14ac:dyDescent="0.25">
      <c r="A79" s="77">
        <v>74</v>
      </c>
      <c r="B79" s="805" t="s">
        <v>56</v>
      </c>
      <c r="C79" s="805" t="s">
        <v>151</v>
      </c>
      <c r="D79" s="398"/>
      <c r="E79" s="243">
        <v>3.87</v>
      </c>
      <c r="F79" s="409" t="s">
        <v>56</v>
      </c>
      <c r="G79" s="409" t="s">
        <v>19</v>
      </c>
      <c r="H79" s="237">
        <v>3.5</v>
      </c>
      <c r="I79" s="243">
        <v>3.91</v>
      </c>
      <c r="J79" s="400" t="s">
        <v>55</v>
      </c>
      <c r="K79" s="198" t="s">
        <v>119</v>
      </c>
      <c r="L79" s="233">
        <v>3</v>
      </c>
      <c r="M79" s="243">
        <v>3.54</v>
      </c>
      <c r="N79" s="130" t="s">
        <v>57</v>
      </c>
      <c r="O79" s="29" t="s">
        <v>25</v>
      </c>
      <c r="P79" s="28">
        <v>3</v>
      </c>
      <c r="Q79" s="178">
        <v>3.5</v>
      </c>
      <c r="R79" s="130" t="s">
        <v>57</v>
      </c>
      <c r="S79" s="18" t="s">
        <v>98</v>
      </c>
      <c r="T79" s="12">
        <v>2</v>
      </c>
      <c r="U79" s="129">
        <v>2.86</v>
      </c>
      <c r="V79" s="133" t="s">
        <v>57</v>
      </c>
      <c r="W79" s="8" t="s">
        <v>95</v>
      </c>
      <c r="X79" s="59"/>
      <c r="Y79" s="97">
        <v>3.45</v>
      </c>
    </row>
    <row r="80" spans="1:25" s="5" customFormat="1" ht="15" customHeight="1" x14ac:dyDescent="0.25">
      <c r="A80" s="77">
        <v>75</v>
      </c>
      <c r="B80" s="805" t="s">
        <v>57</v>
      </c>
      <c r="C80" s="805" t="s">
        <v>24</v>
      </c>
      <c r="D80" s="398"/>
      <c r="E80" s="243">
        <v>3.87</v>
      </c>
      <c r="F80" s="409" t="s">
        <v>54</v>
      </c>
      <c r="G80" s="409" t="s">
        <v>150</v>
      </c>
      <c r="H80" s="233">
        <v>3.33</v>
      </c>
      <c r="I80" s="243">
        <v>3.91</v>
      </c>
      <c r="J80" s="400" t="s">
        <v>56</v>
      </c>
      <c r="K80" s="204" t="s">
        <v>19</v>
      </c>
      <c r="L80" s="237">
        <v>3</v>
      </c>
      <c r="M80" s="243">
        <v>3.54</v>
      </c>
      <c r="N80" s="130" t="s">
        <v>57</v>
      </c>
      <c r="O80" s="18" t="s">
        <v>98</v>
      </c>
      <c r="P80" s="28">
        <v>3</v>
      </c>
      <c r="Q80" s="178">
        <v>3.5</v>
      </c>
      <c r="R80" s="128" t="s">
        <v>54</v>
      </c>
      <c r="S80" s="29" t="s">
        <v>7</v>
      </c>
      <c r="T80" s="12">
        <v>2</v>
      </c>
      <c r="U80" s="129">
        <v>2.86</v>
      </c>
      <c r="V80" s="133" t="s">
        <v>58</v>
      </c>
      <c r="W80" s="29" t="s">
        <v>30</v>
      </c>
      <c r="X80" s="59"/>
      <c r="Y80" s="97">
        <v>3.45</v>
      </c>
    </row>
    <row r="81" spans="1:25" s="5" customFormat="1" ht="15" customHeight="1" x14ac:dyDescent="0.25">
      <c r="A81" s="77">
        <v>76</v>
      </c>
      <c r="B81" s="805" t="s">
        <v>57</v>
      </c>
      <c r="C81" s="805" t="s">
        <v>83</v>
      </c>
      <c r="D81" s="398"/>
      <c r="E81" s="243">
        <v>3.87</v>
      </c>
      <c r="F81" s="409" t="s">
        <v>53</v>
      </c>
      <c r="G81" s="409" t="s">
        <v>72</v>
      </c>
      <c r="H81" s="233">
        <v>3.33</v>
      </c>
      <c r="I81" s="243">
        <v>3.91</v>
      </c>
      <c r="J81" s="400" t="s">
        <v>56</v>
      </c>
      <c r="K81" s="187" t="s">
        <v>137</v>
      </c>
      <c r="L81" s="266">
        <v>3</v>
      </c>
      <c r="M81" s="243">
        <v>3.54</v>
      </c>
      <c r="N81" s="130" t="s">
        <v>57</v>
      </c>
      <c r="O81" s="33" t="s">
        <v>87</v>
      </c>
      <c r="P81" s="28">
        <v>3</v>
      </c>
      <c r="Q81" s="178">
        <v>3.5</v>
      </c>
      <c r="R81" s="128" t="s">
        <v>55</v>
      </c>
      <c r="S81" s="126" t="s">
        <v>63</v>
      </c>
      <c r="T81" s="12">
        <v>2</v>
      </c>
      <c r="U81" s="129">
        <v>2.86</v>
      </c>
      <c r="V81" s="133" t="s">
        <v>58</v>
      </c>
      <c r="W81" s="8" t="s">
        <v>31</v>
      </c>
      <c r="X81" s="59"/>
      <c r="Y81" s="97">
        <v>3.45</v>
      </c>
    </row>
    <row r="82" spans="1:25" s="5" customFormat="1" ht="15" customHeight="1" x14ac:dyDescent="0.25">
      <c r="A82" s="77">
        <v>77</v>
      </c>
      <c r="B82" s="805" t="s">
        <v>57</v>
      </c>
      <c r="C82" s="805" t="s">
        <v>121</v>
      </c>
      <c r="D82" s="398"/>
      <c r="E82" s="243">
        <v>3.87</v>
      </c>
      <c r="F82" s="409" t="s">
        <v>58</v>
      </c>
      <c r="G82" s="409" t="s">
        <v>139</v>
      </c>
      <c r="H82" s="233">
        <v>3.3</v>
      </c>
      <c r="I82" s="243">
        <v>3.91</v>
      </c>
      <c r="J82" s="400" t="s">
        <v>56</v>
      </c>
      <c r="K82" s="29" t="s">
        <v>80</v>
      </c>
      <c r="L82" s="237">
        <v>3</v>
      </c>
      <c r="M82" s="243">
        <v>3.54</v>
      </c>
      <c r="N82" s="133" t="s">
        <v>58</v>
      </c>
      <c r="O82" s="8" t="s">
        <v>33</v>
      </c>
      <c r="P82" s="28">
        <v>3</v>
      </c>
      <c r="Q82" s="178">
        <v>3.5</v>
      </c>
      <c r="R82" s="128" t="s">
        <v>54</v>
      </c>
      <c r="S82" s="15" t="s">
        <v>61</v>
      </c>
      <c r="T82" s="12">
        <v>2</v>
      </c>
      <c r="U82" s="129">
        <v>2.86</v>
      </c>
      <c r="V82" s="133" t="s">
        <v>58</v>
      </c>
      <c r="W82" s="29" t="s">
        <v>32</v>
      </c>
      <c r="X82" s="59"/>
      <c r="Y82" s="97">
        <v>3.45</v>
      </c>
    </row>
    <row r="83" spans="1:25" s="5" customFormat="1" ht="15" customHeight="1" x14ac:dyDescent="0.25">
      <c r="A83" s="77">
        <v>78</v>
      </c>
      <c r="B83" s="805" t="s">
        <v>57</v>
      </c>
      <c r="C83" s="805" t="s">
        <v>25</v>
      </c>
      <c r="D83" s="398"/>
      <c r="E83" s="243">
        <v>3.87</v>
      </c>
      <c r="F83" s="409" t="s">
        <v>55</v>
      </c>
      <c r="G83" s="409" t="s">
        <v>17</v>
      </c>
      <c r="H83" s="233">
        <v>3.25</v>
      </c>
      <c r="I83" s="243">
        <v>3.91</v>
      </c>
      <c r="J83" s="400" t="s">
        <v>57</v>
      </c>
      <c r="K83" s="187" t="s">
        <v>121</v>
      </c>
      <c r="L83" s="240">
        <v>3</v>
      </c>
      <c r="M83" s="243">
        <v>3.54</v>
      </c>
      <c r="N83" s="133" t="s">
        <v>58</v>
      </c>
      <c r="O83" s="29" t="s">
        <v>34</v>
      </c>
      <c r="P83" s="28">
        <v>3</v>
      </c>
      <c r="Q83" s="178">
        <v>3.5</v>
      </c>
      <c r="R83" s="128" t="s">
        <v>59</v>
      </c>
      <c r="S83" s="29" t="s">
        <v>52</v>
      </c>
      <c r="T83" s="12">
        <v>2</v>
      </c>
      <c r="U83" s="129">
        <v>2.86</v>
      </c>
      <c r="V83" s="133" t="s">
        <v>58</v>
      </c>
      <c r="W83" s="29" t="s">
        <v>33</v>
      </c>
      <c r="X83" s="59"/>
      <c r="Y83" s="97">
        <v>3.45</v>
      </c>
    </row>
    <row r="84" spans="1:25" s="5" customFormat="1" ht="15" customHeight="1" x14ac:dyDescent="0.25">
      <c r="A84" s="77">
        <v>79</v>
      </c>
      <c r="B84" s="805" t="s">
        <v>57</v>
      </c>
      <c r="C84" s="805" t="s">
        <v>98</v>
      </c>
      <c r="D84" s="398"/>
      <c r="E84" s="243">
        <v>3.87</v>
      </c>
      <c r="F84" s="409" t="s">
        <v>59</v>
      </c>
      <c r="G84" s="409" t="s">
        <v>147</v>
      </c>
      <c r="H84" s="411">
        <v>3.2</v>
      </c>
      <c r="I84" s="243">
        <v>3.91</v>
      </c>
      <c r="J84" s="400" t="s">
        <v>57</v>
      </c>
      <c r="K84" s="204" t="s">
        <v>138</v>
      </c>
      <c r="L84" s="233">
        <v>3</v>
      </c>
      <c r="M84" s="243">
        <v>3.54</v>
      </c>
      <c r="N84" s="128" t="s">
        <v>59</v>
      </c>
      <c r="O84" s="187" t="s">
        <v>131</v>
      </c>
      <c r="P84" s="28">
        <v>3</v>
      </c>
      <c r="Q84" s="178">
        <v>3.5</v>
      </c>
      <c r="R84" s="133" t="s">
        <v>58</v>
      </c>
      <c r="S84" s="8" t="s">
        <v>37</v>
      </c>
      <c r="T84" s="12">
        <v>2</v>
      </c>
      <c r="U84" s="129">
        <v>2.86</v>
      </c>
      <c r="V84" s="133" t="s">
        <v>58</v>
      </c>
      <c r="W84" s="8" t="s">
        <v>34</v>
      </c>
      <c r="X84" s="59"/>
      <c r="Y84" s="97">
        <v>3.45</v>
      </c>
    </row>
    <row r="85" spans="1:25" s="5" customFormat="1" ht="15" customHeight="1" thickBot="1" x14ac:dyDescent="0.3">
      <c r="A85" s="500">
        <v>80</v>
      </c>
      <c r="B85" s="808" t="s">
        <v>57</v>
      </c>
      <c r="C85" s="808" t="s">
        <v>138</v>
      </c>
      <c r="D85" s="501"/>
      <c r="E85" s="502">
        <v>3.87</v>
      </c>
      <c r="F85" s="410" t="s">
        <v>58</v>
      </c>
      <c r="G85" s="410" t="s">
        <v>28</v>
      </c>
      <c r="H85" s="261">
        <v>3.14</v>
      </c>
      <c r="I85" s="245">
        <v>3.91</v>
      </c>
      <c r="J85" s="402" t="s">
        <v>58</v>
      </c>
      <c r="K85" s="224" t="s">
        <v>140</v>
      </c>
      <c r="L85" s="261">
        <v>3</v>
      </c>
      <c r="M85" s="245">
        <v>3.54</v>
      </c>
      <c r="N85" s="135" t="s">
        <v>59</v>
      </c>
      <c r="O85" s="43" t="s">
        <v>52</v>
      </c>
      <c r="P85" s="67">
        <v>3</v>
      </c>
      <c r="Q85" s="181">
        <v>3.5</v>
      </c>
      <c r="R85" s="135" t="s">
        <v>54</v>
      </c>
      <c r="S85" s="43" t="s">
        <v>6</v>
      </c>
      <c r="T85" s="14">
        <v>2</v>
      </c>
      <c r="U85" s="134">
        <v>2.86</v>
      </c>
      <c r="V85" s="136" t="s">
        <v>58</v>
      </c>
      <c r="W85" s="13" t="s">
        <v>35</v>
      </c>
      <c r="X85" s="68"/>
      <c r="Y85" s="100">
        <v>3.45</v>
      </c>
    </row>
    <row r="86" spans="1:25" s="5" customFormat="1" ht="15" customHeight="1" x14ac:dyDescent="0.25">
      <c r="A86" s="75">
        <v>81</v>
      </c>
      <c r="B86" s="809" t="s">
        <v>57</v>
      </c>
      <c r="C86" s="809" t="s">
        <v>84</v>
      </c>
      <c r="D86" s="92"/>
      <c r="E86" s="244">
        <v>3.87</v>
      </c>
      <c r="F86" s="408" t="s">
        <v>59</v>
      </c>
      <c r="G86" s="408" t="s">
        <v>90</v>
      </c>
      <c r="H86" s="413">
        <v>3</v>
      </c>
      <c r="I86" s="244">
        <v>3.91</v>
      </c>
      <c r="J86" s="399" t="s">
        <v>59</v>
      </c>
      <c r="K86" s="220" t="s">
        <v>92</v>
      </c>
      <c r="L86" s="262">
        <v>3</v>
      </c>
      <c r="M86" s="244">
        <v>3.54</v>
      </c>
      <c r="N86" s="131" t="s">
        <v>54</v>
      </c>
      <c r="O86" s="45" t="s">
        <v>2</v>
      </c>
      <c r="P86" s="72">
        <v>2.87</v>
      </c>
      <c r="Q86" s="180">
        <v>3.5</v>
      </c>
      <c r="R86" s="139" t="s">
        <v>57</v>
      </c>
      <c r="S86" s="226" t="s">
        <v>99</v>
      </c>
      <c r="T86" s="11">
        <v>2</v>
      </c>
      <c r="U86" s="132">
        <v>2.86</v>
      </c>
      <c r="V86" s="137" t="s">
        <v>58</v>
      </c>
      <c r="W86" s="45" t="s">
        <v>36</v>
      </c>
      <c r="X86" s="73"/>
      <c r="Y86" s="96">
        <v>3.45</v>
      </c>
    </row>
    <row r="87" spans="1:25" s="5" customFormat="1" ht="15" customHeight="1" x14ac:dyDescent="0.25">
      <c r="A87" s="77">
        <v>82</v>
      </c>
      <c r="B87" s="805" t="s">
        <v>57</v>
      </c>
      <c r="C87" s="805" t="s">
        <v>86</v>
      </c>
      <c r="D87" s="398"/>
      <c r="E87" s="243">
        <v>3.87</v>
      </c>
      <c r="F87" s="409" t="s">
        <v>54</v>
      </c>
      <c r="G87" s="409" t="s">
        <v>93</v>
      </c>
      <c r="H87" s="233">
        <v>3</v>
      </c>
      <c r="I87" s="243">
        <v>3.91</v>
      </c>
      <c r="J87" s="400" t="s">
        <v>59</v>
      </c>
      <c r="K87" s="29" t="s">
        <v>52</v>
      </c>
      <c r="L87" s="233">
        <v>3</v>
      </c>
      <c r="M87" s="243">
        <v>3.54</v>
      </c>
      <c r="N87" s="128" t="s">
        <v>53</v>
      </c>
      <c r="O87" s="187" t="s">
        <v>70</v>
      </c>
      <c r="P87" s="28"/>
      <c r="Q87" s="178">
        <v>3.5</v>
      </c>
      <c r="R87" s="128" t="s">
        <v>59</v>
      </c>
      <c r="S87" s="187" t="s">
        <v>92</v>
      </c>
      <c r="T87" s="12">
        <v>2</v>
      </c>
      <c r="U87" s="129">
        <v>2.86</v>
      </c>
      <c r="V87" s="133" t="s">
        <v>58</v>
      </c>
      <c r="W87" s="8" t="s">
        <v>37</v>
      </c>
      <c r="X87" s="59"/>
      <c r="Y87" s="97">
        <v>3.45</v>
      </c>
    </row>
    <row r="88" spans="1:25" s="5" customFormat="1" ht="15" customHeight="1" x14ac:dyDescent="0.25">
      <c r="A88" s="77">
        <v>83</v>
      </c>
      <c r="B88" s="805" t="s">
        <v>57</v>
      </c>
      <c r="C88" s="805" t="s">
        <v>99</v>
      </c>
      <c r="D88" s="398"/>
      <c r="E88" s="243">
        <v>3.87</v>
      </c>
      <c r="F88" s="409" t="s">
        <v>57</v>
      </c>
      <c r="G88" s="409" t="s">
        <v>99</v>
      </c>
      <c r="H88" s="411">
        <v>3</v>
      </c>
      <c r="I88" s="243">
        <v>3.91</v>
      </c>
      <c r="J88" s="400" t="s">
        <v>56</v>
      </c>
      <c r="K88" s="187" t="s">
        <v>22</v>
      </c>
      <c r="L88" s="237">
        <v>2</v>
      </c>
      <c r="M88" s="243">
        <v>3.54</v>
      </c>
      <c r="N88" s="128" t="s">
        <v>54</v>
      </c>
      <c r="O88" s="196" t="s">
        <v>93</v>
      </c>
      <c r="P88" s="28"/>
      <c r="Q88" s="178">
        <v>3.5</v>
      </c>
      <c r="R88" s="128" t="s">
        <v>55</v>
      </c>
      <c r="S88" s="125" t="s">
        <v>76</v>
      </c>
      <c r="T88" s="12">
        <v>2</v>
      </c>
      <c r="U88" s="129">
        <v>2.86</v>
      </c>
      <c r="V88" s="133" t="s">
        <v>58</v>
      </c>
      <c r="W88" s="29" t="s">
        <v>28</v>
      </c>
      <c r="X88" s="59"/>
      <c r="Y88" s="97">
        <v>3.45</v>
      </c>
    </row>
    <row r="89" spans="1:25" s="5" customFormat="1" ht="15" customHeight="1" x14ac:dyDescent="0.25">
      <c r="A89" s="77">
        <v>84</v>
      </c>
      <c r="B89" s="805" t="s">
        <v>57</v>
      </c>
      <c r="C89" s="805" t="s">
        <v>81</v>
      </c>
      <c r="D89" s="398"/>
      <c r="E89" s="243">
        <v>3.87</v>
      </c>
      <c r="F89" s="409" t="s">
        <v>58</v>
      </c>
      <c r="G89" s="409" t="s">
        <v>39</v>
      </c>
      <c r="H89" s="233">
        <v>3</v>
      </c>
      <c r="I89" s="243">
        <v>3.91</v>
      </c>
      <c r="J89" s="400" t="s">
        <v>57</v>
      </c>
      <c r="K89" s="33" t="s">
        <v>99</v>
      </c>
      <c r="L89" s="233">
        <v>2</v>
      </c>
      <c r="M89" s="243">
        <v>3.54</v>
      </c>
      <c r="N89" s="128" t="s">
        <v>54</v>
      </c>
      <c r="O89" s="15" t="s">
        <v>61</v>
      </c>
      <c r="P89" s="28"/>
      <c r="Q89" s="178">
        <v>3.5</v>
      </c>
      <c r="R89" s="133" t="s">
        <v>58</v>
      </c>
      <c r="S89" s="8" t="s">
        <v>30</v>
      </c>
      <c r="T89" s="12">
        <v>2</v>
      </c>
      <c r="U89" s="129">
        <v>2.86</v>
      </c>
      <c r="V89" s="133" t="s">
        <v>58</v>
      </c>
      <c r="W89" s="29" t="s">
        <v>38</v>
      </c>
      <c r="X89" s="59"/>
      <c r="Y89" s="97">
        <v>3.45</v>
      </c>
    </row>
    <row r="90" spans="1:25" s="5" customFormat="1" ht="15" customHeight="1" x14ac:dyDescent="0.25">
      <c r="A90" s="77">
        <v>85</v>
      </c>
      <c r="B90" s="805" t="s">
        <v>57</v>
      </c>
      <c r="C90" s="805" t="s">
        <v>87</v>
      </c>
      <c r="D90" s="398"/>
      <c r="E90" s="243">
        <v>3.87</v>
      </c>
      <c r="F90" s="409" t="s">
        <v>54</v>
      </c>
      <c r="G90" s="409" t="s">
        <v>3</v>
      </c>
      <c r="H90" s="233">
        <v>3</v>
      </c>
      <c r="I90" s="243">
        <v>3.91</v>
      </c>
      <c r="J90" s="128" t="s">
        <v>53</v>
      </c>
      <c r="K90" s="8" t="s">
        <v>67</v>
      </c>
      <c r="L90" s="88"/>
      <c r="M90" s="243">
        <v>3.54</v>
      </c>
      <c r="N90" s="128" t="s">
        <v>54</v>
      </c>
      <c r="O90" s="8" t="s">
        <v>8</v>
      </c>
      <c r="P90" s="28"/>
      <c r="Q90" s="178">
        <v>3.5</v>
      </c>
      <c r="R90" s="128" t="s">
        <v>53</v>
      </c>
      <c r="S90" s="8" t="s">
        <v>67</v>
      </c>
      <c r="T90" s="12"/>
      <c r="U90" s="129">
        <v>2.86</v>
      </c>
      <c r="V90" s="133" t="s">
        <v>58</v>
      </c>
      <c r="W90" s="29" t="s">
        <v>39</v>
      </c>
      <c r="X90" s="59"/>
      <c r="Y90" s="97">
        <v>3.45</v>
      </c>
    </row>
    <row r="91" spans="1:25" s="5" customFormat="1" ht="15" customHeight="1" x14ac:dyDescent="0.25">
      <c r="A91" s="77">
        <v>86</v>
      </c>
      <c r="B91" s="805" t="s">
        <v>57</v>
      </c>
      <c r="C91" s="805" t="s">
        <v>27</v>
      </c>
      <c r="D91" s="398"/>
      <c r="E91" s="243">
        <v>3.87</v>
      </c>
      <c r="F91" s="409" t="s">
        <v>57</v>
      </c>
      <c r="G91" s="409" t="s">
        <v>87</v>
      </c>
      <c r="H91" s="233">
        <v>3</v>
      </c>
      <c r="I91" s="243">
        <v>3.91</v>
      </c>
      <c r="J91" s="128" t="s">
        <v>54</v>
      </c>
      <c r="K91" s="15" t="s">
        <v>60</v>
      </c>
      <c r="L91" s="88"/>
      <c r="M91" s="243">
        <v>3.54</v>
      </c>
      <c r="N91" s="251" t="s">
        <v>54</v>
      </c>
      <c r="O91" s="187" t="s">
        <v>118</v>
      </c>
      <c r="P91" s="28"/>
      <c r="Q91" s="178">
        <v>3.5</v>
      </c>
      <c r="R91" s="128" t="s">
        <v>53</v>
      </c>
      <c r="S91" s="187" t="s">
        <v>71</v>
      </c>
      <c r="T91" s="12"/>
      <c r="U91" s="129">
        <v>2.86</v>
      </c>
      <c r="V91" s="133" t="s">
        <v>58</v>
      </c>
      <c r="W91" s="8" t="s">
        <v>40</v>
      </c>
      <c r="X91" s="59"/>
      <c r="Y91" s="97">
        <v>3.45</v>
      </c>
    </row>
    <row r="92" spans="1:25" s="5" customFormat="1" ht="15" customHeight="1" x14ac:dyDescent="0.25">
      <c r="A92" s="77">
        <v>87</v>
      </c>
      <c r="B92" s="805" t="s">
        <v>57</v>
      </c>
      <c r="C92" s="805" t="s">
        <v>95</v>
      </c>
      <c r="D92" s="398"/>
      <c r="E92" s="243">
        <v>3.87</v>
      </c>
      <c r="F92" s="409" t="s">
        <v>58</v>
      </c>
      <c r="G92" s="409" t="s">
        <v>44</v>
      </c>
      <c r="H92" s="233">
        <v>3</v>
      </c>
      <c r="I92" s="243">
        <v>3.91</v>
      </c>
      <c r="J92" s="128" t="s">
        <v>54</v>
      </c>
      <c r="K92" s="15" t="s">
        <v>61</v>
      </c>
      <c r="L92" s="88"/>
      <c r="M92" s="243">
        <v>3.54</v>
      </c>
      <c r="N92" s="128" t="s">
        <v>55</v>
      </c>
      <c r="O92" s="125" t="s">
        <v>73</v>
      </c>
      <c r="P92" s="28"/>
      <c r="Q92" s="178">
        <v>3.5</v>
      </c>
      <c r="R92" s="128" t="s">
        <v>53</v>
      </c>
      <c r="S92" s="187" t="s">
        <v>144</v>
      </c>
      <c r="T92" s="12"/>
      <c r="U92" s="129">
        <v>2.86</v>
      </c>
      <c r="V92" s="133" t="s">
        <v>58</v>
      </c>
      <c r="W92" s="8" t="s">
        <v>41</v>
      </c>
      <c r="X92" s="59"/>
      <c r="Y92" s="97">
        <v>3.45</v>
      </c>
    </row>
    <row r="93" spans="1:25" s="5" customFormat="1" ht="15" customHeight="1" x14ac:dyDescent="0.25">
      <c r="A93" s="77">
        <v>88</v>
      </c>
      <c r="B93" s="805" t="s">
        <v>58</v>
      </c>
      <c r="C93" s="805" t="s">
        <v>30</v>
      </c>
      <c r="D93" s="398"/>
      <c r="E93" s="243">
        <v>3.87</v>
      </c>
      <c r="F93" s="409" t="s">
        <v>59</v>
      </c>
      <c r="G93" s="409" t="s">
        <v>149</v>
      </c>
      <c r="H93" s="233">
        <v>2.5</v>
      </c>
      <c r="I93" s="243">
        <v>3.91</v>
      </c>
      <c r="J93" s="128" t="s">
        <v>54</v>
      </c>
      <c r="K93" s="8" t="s">
        <v>8</v>
      </c>
      <c r="L93" s="88"/>
      <c r="M93" s="243">
        <v>3.54</v>
      </c>
      <c r="N93" s="128" t="s">
        <v>55</v>
      </c>
      <c r="O93" s="125" t="s">
        <v>11</v>
      </c>
      <c r="P93" s="28"/>
      <c r="Q93" s="178">
        <v>3.5</v>
      </c>
      <c r="R93" s="251" t="s">
        <v>54</v>
      </c>
      <c r="S93" s="187" t="s">
        <v>118</v>
      </c>
      <c r="T93" s="12"/>
      <c r="U93" s="129">
        <v>2.86</v>
      </c>
      <c r="V93" s="133" t="s">
        <v>58</v>
      </c>
      <c r="W93" s="8" t="s">
        <v>42</v>
      </c>
      <c r="X93" s="57"/>
      <c r="Y93" s="97">
        <v>3.45</v>
      </c>
    </row>
    <row r="94" spans="1:25" s="5" customFormat="1" ht="15" customHeight="1" x14ac:dyDescent="0.25">
      <c r="A94" s="77">
        <v>89</v>
      </c>
      <c r="B94" s="805" t="s">
        <v>58</v>
      </c>
      <c r="C94" s="805" t="s">
        <v>32</v>
      </c>
      <c r="D94" s="398"/>
      <c r="E94" s="243">
        <v>3.87</v>
      </c>
      <c r="F94" s="640" t="s">
        <v>53</v>
      </c>
      <c r="G94" s="187" t="s">
        <v>130</v>
      </c>
      <c r="H94" s="398"/>
      <c r="I94" s="243">
        <v>3.91</v>
      </c>
      <c r="J94" s="128" t="s">
        <v>55</v>
      </c>
      <c r="K94" s="125" t="s">
        <v>10</v>
      </c>
      <c r="L94" s="88"/>
      <c r="M94" s="243">
        <v>3.54</v>
      </c>
      <c r="N94" s="128" t="s">
        <v>55</v>
      </c>
      <c r="O94" s="125" t="s">
        <v>12</v>
      </c>
      <c r="P94" s="28"/>
      <c r="Q94" s="178">
        <v>3.5</v>
      </c>
      <c r="R94" s="128" t="s">
        <v>55</v>
      </c>
      <c r="S94" s="125" t="s">
        <v>133</v>
      </c>
      <c r="T94" s="12"/>
      <c r="U94" s="129">
        <v>2.86</v>
      </c>
      <c r="V94" s="133" t="s">
        <v>58</v>
      </c>
      <c r="W94" s="8" t="s">
        <v>43</v>
      </c>
      <c r="X94" s="59"/>
      <c r="Y94" s="97">
        <v>3.45</v>
      </c>
    </row>
    <row r="95" spans="1:25" s="5" customFormat="1" ht="15" customHeight="1" thickBot="1" x14ac:dyDescent="0.3">
      <c r="A95" s="500">
        <v>90</v>
      </c>
      <c r="B95" s="808" t="s">
        <v>58</v>
      </c>
      <c r="C95" s="808" t="s">
        <v>33</v>
      </c>
      <c r="D95" s="501"/>
      <c r="E95" s="502">
        <v>3.87</v>
      </c>
      <c r="F95" s="641" t="s">
        <v>54</v>
      </c>
      <c r="G95" s="497" t="s">
        <v>61</v>
      </c>
      <c r="H95" s="501"/>
      <c r="I95" s="502">
        <v>3.91</v>
      </c>
      <c r="J95" s="135" t="s">
        <v>55</v>
      </c>
      <c r="K95" s="258" t="s">
        <v>62</v>
      </c>
      <c r="L95" s="267"/>
      <c r="M95" s="245">
        <v>3.54</v>
      </c>
      <c r="N95" s="135" t="s">
        <v>55</v>
      </c>
      <c r="O95" s="258" t="s">
        <v>63</v>
      </c>
      <c r="P95" s="67"/>
      <c r="Q95" s="181">
        <v>3.5</v>
      </c>
      <c r="R95" s="135" t="s">
        <v>55</v>
      </c>
      <c r="S95" s="143" t="s">
        <v>10</v>
      </c>
      <c r="T95" s="14"/>
      <c r="U95" s="134">
        <v>2.86</v>
      </c>
      <c r="V95" s="136" t="s">
        <v>58</v>
      </c>
      <c r="W95" s="43" t="s">
        <v>44</v>
      </c>
      <c r="X95" s="68"/>
      <c r="Y95" s="100">
        <v>3.45</v>
      </c>
    </row>
    <row r="96" spans="1:25" s="5" customFormat="1" ht="15" customHeight="1" x14ac:dyDescent="0.25">
      <c r="A96" s="75">
        <v>91</v>
      </c>
      <c r="B96" s="809" t="s">
        <v>58</v>
      </c>
      <c r="C96" s="809" t="s">
        <v>34</v>
      </c>
      <c r="D96" s="92"/>
      <c r="E96" s="244">
        <v>3.87</v>
      </c>
      <c r="F96" s="642" t="s">
        <v>54</v>
      </c>
      <c r="G96" s="435" t="s">
        <v>8</v>
      </c>
      <c r="H96" s="92"/>
      <c r="I96" s="244">
        <v>3.91</v>
      </c>
      <c r="J96" s="131" t="s">
        <v>55</v>
      </c>
      <c r="K96" s="127" t="s">
        <v>12</v>
      </c>
      <c r="L96" s="78"/>
      <c r="M96" s="244">
        <v>3.54</v>
      </c>
      <c r="N96" s="131" t="s">
        <v>55</v>
      </c>
      <c r="O96" s="254" t="s">
        <v>134</v>
      </c>
      <c r="P96" s="72"/>
      <c r="Q96" s="180">
        <v>3.5</v>
      </c>
      <c r="R96" s="131" t="s">
        <v>55</v>
      </c>
      <c r="S96" s="127" t="s">
        <v>14</v>
      </c>
      <c r="T96" s="11"/>
      <c r="U96" s="132">
        <v>2.86</v>
      </c>
      <c r="V96" s="137" t="s">
        <v>58</v>
      </c>
      <c r="W96" s="45" t="s">
        <v>45</v>
      </c>
      <c r="X96" s="73"/>
      <c r="Y96" s="96">
        <v>3.45</v>
      </c>
    </row>
    <row r="97" spans="1:25" s="5" customFormat="1" ht="15" customHeight="1" x14ac:dyDescent="0.25">
      <c r="A97" s="77">
        <v>92</v>
      </c>
      <c r="B97" s="805" t="s">
        <v>58</v>
      </c>
      <c r="C97" s="805" t="s">
        <v>35</v>
      </c>
      <c r="D97" s="398"/>
      <c r="E97" s="243">
        <v>3.87</v>
      </c>
      <c r="F97" s="640" t="s">
        <v>55</v>
      </c>
      <c r="G97" s="125" t="s">
        <v>73</v>
      </c>
      <c r="H97" s="398"/>
      <c r="I97" s="243">
        <v>3.91</v>
      </c>
      <c r="J97" s="128" t="s">
        <v>55</v>
      </c>
      <c r="K97" s="126" t="s">
        <v>63</v>
      </c>
      <c r="L97" s="88"/>
      <c r="M97" s="243">
        <v>3.54</v>
      </c>
      <c r="N97" s="128" t="s">
        <v>55</v>
      </c>
      <c r="O97" s="125" t="s">
        <v>76</v>
      </c>
      <c r="P97" s="28"/>
      <c r="Q97" s="178">
        <v>3.5</v>
      </c>
      <c r="R97" s="128" t="s">
        <v>55</v>
      </c>
      <c r="S97" s="235" t="s">
        <v>134</v>
      </c>
      <c r="T97" s="12"/>
      <c r="U97" s="129">
        <v>2.86</v>
      </c>
      <c r="V97" s="133" t="s">
        <v>58</v>
      </c>
      <c r="W97" s="29" t="s">
        <v>46</v>
      </c>
      <c r="X97" s="59"/>
      <c r="Y97" s="97">
        <v>3.45</v>
      </c>
    </row>
    <row r="98" spans="1:25" s="5" customFormat="1" ht="15" customHeight="1" x14ac:dyDescent="0.25">
      <c r="A98" s="77">
        <v>93</v>
      </c>
      <c r="B98" s="805" t="s">
        <v>58</v>
      </c>
      <c r="C98" s="805" t="s">
        <v>36</v>
      </c>
      <c r="D98" s="398"/>
      <c r="E98" s="243">
        <v>3.87</v>
      </c>
      <c r="F98" s="640" t="s">
        <v>55</v>
      </c>
      <c r="G98" s="125" t="s">
        <v>10</v>
      </c>
      <c r="H98" s="398"/>
      <c r="I98" s="243">
        <v>3.91</v>
      </c>
      <c r="J98" s="128" t="s">
        <v>55</v>
      </c>
      <c r="K98" s="125" t="s">
        <v>13</v>
      </c>
      <c r="L98" s="88"/>
      <c r="M98" s="243">
        <v>3.54</v>
      </c>
      <c r="N98" s="128" t="s">
        <v>55</v>
      </c>
      <c r="O98" s="125" t="s">
        <v>15</v>
      </c>
      <c r="P98" s="28"/>
      <c r="Q98" s="178">
        <v>3.5</v>
      </c>
      <c r="R98" s="251" t="s">
        <v>55</v>
      </c>
      <c r="S98" s="125" t="s">
        <v>119</v>
      </c>
      <c r="T98" s="12"/>
      <c r="U98" s="129">
        <v>2.86</v>
      </c>
      <c r="V98" s="133" t="s">
        <v>58</v>
      </c>
      <c r="W98" s="8" t="s">
        <v>47</v>
      </c>
      <c r="X98" s="59"/>
      <c r="Y98" s="97">
        <v>3.45</v>
      </c>
    </row>
    <row r="99" spans="1:25" s="5" customFormat="1" ht="15" customHeight="1" x14ac:dyDescent="0.25">
      <c r="A99" s="77">
        <v>94</v>
      </c>
      <c r="B99" s="805" t="s">
        <v>58</v>
      </c>
      <c r="C99" s="805" t="s">
        <v>37</v>
      </c>
      <c r="D99" s="398"/>
      <c r="E99" s="243">
        <v>3.87</v>
      </c>
      <c r="F99" s="640" t="s">
        <v>55</v>
      </c>
      <c r="G99" s="126" t="s">
        <v>62</v>
      </c>
      <c r="H99" s="398"/>
      <c r="I99" s="243">
        <v>3.91</v>
      </c>
      <c r="J99" s="128" t="s">
        <v>55</v>
      </c>
      <c r="K99" s="125" t="s">
        <v>14</v>
      </c>
      <c r="L99" s="88"/>
      <c r="M99" s="243">
        <v>3.54</v>
      </c>
      <c r="N99" s="251" t="s">
        <v>55</v>
      </c>
      <c r="O99" s="125" t="s">
        <v>119</v>
      </c>
      <c r="P99" s="28"/>
      <c r="Q99" s="178">
        <v>3.5</v>
      </c>
      <c r="R99" s="128" t="s">
        <v>56</v>
      </c>
      <c r="S99" s="8" t="s">
        <v>152</v>
      </c>
      <c r="T99" s="12"/>
      <c r="U99" s="129">
        <v>2.86</v>
      </c>
      <c r="V99" s="133" t="s">
        <v>58</v>
      </c>
      <c r="W99" s="29" t="s">
        <v>48</v>
      </c>
      <c r="X99" s="59"/>
      <c r="Y99" s="97">
        <v>3.45</v>
      </c>
    </row>
    <row r="100" spans="1:25" s="5" customFormat="1" ht="15" customHeight="1" x14ac:dyDescent="0.25">
      <c r="A100" s="77">
        <v>95</v>
      </c>
      <c r="B100" s="805" t="s">
        <v>58</v>
      </c>
      <c r="C100" s="805" t="s">
        <v>38</v>
      </c>
      <c r="D100" s="398"/>
      <c r="E100" s="243">
        <v>3.87</v>
      </c>
      <c r="F100" s="640" t="s">
        <v>55</v>
      </c>
      <c r="G100" s="125" t="s">
        <v>12</v>
      </c>
      <c r="H100" s="398"/>
      <c r="I100" s="243">
        <v>3.91</v>
      </c>
      <c r="J100" s="128" t="s">
        <v>55</v>
      </c>
      <c r="K100" s="125" t="s">
        <v>15</v>
      </c>
      <c r="L100" s="88"/>
      <c r="M100" s="243">
        <v>3.54</v>
      </c>
      <c r="N100" s="128" t="s">
        <v>56</v>
      </c>
      <c r="O100" s="204" t="s">
        <v>152</v>
      </c>
      <c r="P100" s="28"/>
      <c r="Q100" s="178">
        <v>3.5</v>
      </c>
      <c r="R100" s="251" t="s">
        <v>56</v>
      </c>
      <c r="S100" s="8" t="s">
        <v>151</v>
      </c>
      <c r="T100" s="12"/>
      <c r="U100" s="129">
        <v>2.86</v>
      </c>
      <c r="V100" s="133" t="s">
        <v>58</v>
      </c>
      <c r="W100" s="8" t="s">
        <v>139</v>
      </c>
      <c r="X100" s="59"/>
      <c r="Y100" s="97">
        <v>3.45</v>
      </c>
    </row>
    <row r="101" spans="1:25" s="5" customFormat="1" ht="15" customHeight="1" x14ac:dyDescent="0.25">
      <c r="A101" s="77">
        <v>96</v>
      </c>
      <c r="B101" s="805" t="s">
        <v>58</v>
      </c>
      <c r="C101" s="805" t="s">
        <v>40</v>
      </c>
      <c r="D101" s="398"/>
      <c r="E101" s="243">
        <v>3.87</v>
      </c>
      <c r="F101" s="640" t="s">
        <v>55</v>
      </c>
      <c r="G101" s="126" t="s">
        <v>63</v>
      </c>
      <c r="H101" s="398"/>
      <c r="I101" s="243">
        <v>3.91</v>
      </c>
      <c r="J101" s="128" t="s">
        <v>55</v>
      </c>
      <c r="K101" s="125" t="s">
        <v>16</v>
      </c>
      <c r="L101" s="88"/>
      <c r="M101" s="243">
        <v>3.54</v>
      </c>
      <c r="N101" s="251" t="s">
        <v>56</v>
      </c>
      <c r="O101" s="8" t="s">
        <v>151</v>
      </c>
      <c r="P101" s="28"/>
      <c r="Q101" s="178">
        <v>3.5</v>
      </c>
      <c r="R101" s="130" t="s">
        <v>56</v>
      </c>
      <c r="S101" s="29" t="s">
        <v>120</v>
      </c>
      <c r="T101" s="12"/>
      <c r="U101" s="129">
        <v>2.86</v>
      </c>
      <c r="V101" s="133" t="s">
        <v>58</v>
      </c>
      <c r="W101" s="8" t="s">
        <v>49</v>
      </c>
      <c r="X101" s="59"/>
      <c r="Y101" s="97">
        <v>3.45</v>
      </c>
    </row>
    <row r="102" spans="1:25" s="5" customFormat="1" ht="15" customHeight="1" x14ac:dyDescent="0.25">
      <c r="A102" s="77">
        <v>97</v>
      </c>
      <c r="B102" s="805" t="s">
        <v>58</v>
      </c>
      <c r="C102" s="805" t="s">
        <v>43</v>
      </c>
      <c r="D102" s="398"/>
      <c r="E102" s="243">
        <v>3.87</v>
      </c>
      <c r="F102" s="640" t="s">
        <v>55</v>
      </c>
      <c r="G102" s="235" t="s">
        <v>134</v>
      </c>
      <c r="H102" s="398"/>
      <c r="I102" s="243">
        <v>3.91</v>
      </c>
      <c r="J102" s="31" t="s">
        <v>56</v>
      </c>
      <c r="K102" s="275" t="s">
        <v>152</v>
      </c>
      <c r="L102" s="88"/>
      <c r="M102" s="243">
        <v>3.54</v>
      </c>
      <c r="N102" s="128" t="s">
        <v>56</v>
      </c>
      <c r="O102" s="8" t="s">
        <v>19</v>
      </c>
      <c r="P102" s="28"/>
      <c r="Q102" s="178">
        <v>3.5</v>
      </c>
      <c r="R102" s="252" t="s">
        <v>56</v>
      </c>
      <c r="S102" s="187" t="s">
        <v>137</v>
      </c>
      <c r="T102" s="12"/>
      <c r="U102" s="129">
        <v>2.86</v>
      </c>
      <c r="V102" s="133" t="s">
        <v>58</v>
      </c>
      <c r="W102" s="8" t="s">
        <v>140</v>
      </c>
      <c r="X102" s="59"/>
      <c r="Y102" s="97">
        <v>3.45</v>
      </c>
    </row>
    <row r="103" spans="1:25" s="5" customFormat="1" ht="15" customHeight="1" x14ac:dyDescent="0.25">
      <c r="A103" s="77">
        <v>98</v>
      </c>
      <c r="B103" s="805" t="s">
        <v>58</v>
      </c>
      <c r="C103" s="805" t="s">
        <v>44</v>
      </c>
      <c r="D103" s="398"/>
      <c r="E103" s="243">
        <v>3.87</v>
      </c>
      <c r="F103" s="643" t="s">
        <v>56</v>
      </c>
      <c r="G103" s="8" t="s">
        <v>137</v>
      </c>
      <c r="H103" s="398"/>
      <c r="I103" s="243">
        <v>3.91</v>
      </c>
      <c r="J103" s="31" t="s">
        <v>56</v>
      </c>
      <c r="K103" s="228" t="s">
        <v>151</v>
      </c>
      <c r="L103" s="88"/>
      <c r="M103" s="243">
        <v>3.54</v>
      </c>
      <c r="N103" s="128" t="s">
        <v>56</v>
      </c>
      <c r="O103" s="204" t="s">
        <v>137</v>
      </c>
      <c r="P103" s="28"/>
      <c r="Q103" s="178">
        <v>3.5</v>
      </c>
      <c r="R103" s="252" t="s">
        <v>57</v>
      </c>
      <c r="S103" s="204" t="s">
        <v>24</v>
      </c>
      <c r="T103" s="12"/>
      <c r="U103" s="129">
        <v>2.86</v>
      </c>
      <c r="V103" s="133" t="s">
        <v>58</v>
      </c>
      <c r="W103" s="8" t="s">
        <v>50</v>
      </c>
      <c r="X103" s="59"/>
      <c r="Y103" s="97">
        <v>3.45</v>
      </c>
    </row>
    <row r="104" spans="1:25" s="5" customFormat="1" ht="15" customHeight="1" x14ac:dyDescent="0.25">
      <c r="A104" s="77">
        <v>99</v>
      </c>
      <c r="B104" s="805" t="s">
        <v>58</v>
      </c>
      <c r="C104" s="805" t="s">
        <v>45</v>
      </c>
      <c r="D104" s="398"/>
      <c r="E104" s="243">
        <v>3.87</v>
      </c>
      <c r="F104" s="640" t="s">
        <v>56</v>
      </c>
      <c r="G104" s="8" t="s">
        <v>22</v>
      </c>
      <c r="H104" s="398"/>
      <c r="I104" s="243">
        <v>3.91</v>
      </c>
      <c r="J104" s="128" t="s">
        <v>56</v>
      </c>
      <c r="K104" s="16" t="s">
        <v>64</v>
      </c>
      <c r="L104" s="88"/>
      <c r="M104" s="243">
        <v>3.54</v>
      </c>
      <c r="N104" s="252" t="s">
        <v>56</v>
      </c>
      <c r="O104" s="187" t="s">
        <v>22</v>
      </c>
      <c r="P104" s="28"/>
      <c r="Q104" s="178">
        <v>3.5</v>
      </c>
      <c r="R104" s="130" t="s">
        <v>57</v>
      </c>
      <c r="S104" s="198" t="s">
        <v>121</v>
      </c>
      <c r="T104" s="12"/>
      <c r="U104" s="129">
        <v>2.86</v>
      </c>
      <c r="V104" s="128" t="s">
        <v>58</v>
      </c>
      <c r="W104" s="187" t="s">
        <v>141</v>
      </c>
      <c r="X104" s="59"/>
      <c r="Y104" s="97">
        <v>3.45</v>
      </c>
    </row>
    <row r="105" spans="1:25" s="5" customFormat="1" ht="15" customHeight="1" thickBot="1" x14ac:dyDescent="0.3">
      <c r="A105" s="259">
        <v>100</v>
      </c>
      <c r="B105" s="807" t="s">
        <v>58</v>
      </c>
      <c r="C105" s="807" t="s">
        <v>46</v>
      </c>
      <c r="D105" s="93"/>
      <c r="E105" s="265">
        <v>3.87</v>
      </c>
      <c r="F105" s="644" t="s">
        <v>57</v>
      </c>
      <c r="G105" s="436" t="s">
        <v>98</v>
      </c>
      <c r="H105" s="93"/>
      <c r="I105" s="265">
        <v>3.91</v>
      </c>
      <c r="J105" s="515" t="s">
        <v>57</v>
      </c>
      <c r="K105" s="496" t="s">
        <v>98</v>
      </c>
      <c r="L105" s="458"/>
      <c r="M105" s="514">
        <v>3.54</v>
      </c>
      <c r="N105" s="256" t="s">
        <v>56</v>
      </c>
      <c r="O105" s="205" t="s">
        <v>136</v>
      </c>
      <c r="P105" s="67"/>
      <c r="Q105" s="181">
        <v>3.5</v>
      </c>
      <c r="R105" s="136" t="s">
        <v>57</v>
      </c>
      <c r="S105" s="43" t="s">
        <v>138</v>
      </c>
      <c r="T105" s="14"/>
      <c r="U105" s="134">
        <v>2.86</v>
      </c>
      <c r="V105" s="135" t="s">
        <v>58</v>
      </c>
      <c r="W105" s="43" t="s">
        <v>96</v>
      </c>
      <c r="X105" s="68"/>
      <c r="Y105" s="100">
        <v>3.45</v>
      </c>
    </row>
    <row r="106" spans="1:25" s="5" customFormat="1" ht="15" customHeight="1" x14ac:dyDescent="0.25">
      <c r="A106" s="77">
        <v>101</v>
      </c>
      <c r="B106" s="806" t="s">
        <v>58</v>
      </c>
      <c r="C106" s="806" t="s">
        <v>47</v>
      </c>
      <c r="D106" s="398"/>
      <c r="E106" s="243">
        <v>3.87</v>
      </c>
      <c r="F106" s="645" t="s">
        <v>57</v>
      </c>
      <c r="G106" s="48" t="s">
        <v>26</v>
      </c>
      <c r="H106" s="92"/>
      <c r="I106" s="244">
        <v>3.91</v>
      </c>
      <c r="J106" s="139" t="s">
        <v>57</v>
      </c>
      <c r="K106" s="10" t="s">
        <v>27</v>
      </c>
      <c r="L106" s="78"/>
      <c r="M106" s="506">
        <v>3.54</v>
      </c>
      <c r="N106" s="139" t="s">
        <v>57</v>
      </c>
      <c r="O106" s="427" t="s">
        <v>121</v>
      </c>
      <c r="P106" s="507"/>
      <c r="Q106" s="508">
        <v>3.5</v>
      </c>
      <c r="R106" s="137" t="s">
        <v>57</v>
      </c>
      <c r="S106" s="10" t="s">
        <v>26</v>
      </c>
      <c r="T106" s="509"/>
      <c r="U106" s="510">
        <v>2.86</v>
      </c>
      <c r="V106" s="131" t="s">
        <v>59</v>
      </c>
      <c r="W106" s="45" t="s">
        <v>154</v>
      </c>
      <c r="X106" s="511"/>
      <c r="Y106" s="512">
        <v>3.45</v>
      </c>
    </row>
    <row r="107" spans="1:25" s="5" customFormat="1" ht="15" customHeight="1" x14ac:dyDescent="0.25">
      <c r="A107" s="246">
        <v>102</v>
      </c>
      <c r="B107" s="805" t="s">
        <v>58</v>
      </c>
      <c r="C107" s="805" t="s">
        <v>48</v>
      </c>
      <c r="D107" s="91"/>
      <c r="E107" s="407">
        <v>3.87</v>
      </c>
      <c r="F107" s="646" t="s">
        <v>57</v>
      </c>
      <c r="G107" s="29" t="s">
        <v>81</v>
      </c>
      <c r="H107" s="91"/>
      <c r="I107" s="407">
        <v>3.91</v>
      </c>
      <c r="J107" s="133" t="s">
        <v>58</v>
      </c>
      <c r="K107" s="8" t="s">
        <v>30</v>
      </c>
      <c r="L107" s="76"/>
      <c r="M107" s="247">
        <v>3.54</v>
      </c>
      <c r="N107" s="130" t="s">
        <v>57</v>
      </c>
      <c r="O107" s="8" t="s">
        <v>138</v>
      </c>
      <c r="P107" s="70"/>
      <c r="Q107" s="179">
        <v>3.5</v>
      </c>
      <c r="R107" s="133" t="s">
        <v>58</v>
      </c>
      <c r="S107" s="8" t="s">
        <v>28</v>
      </c>
      <c r="T107" s="17"/>
      <c r="U107" s="242">
        <v>2.86</v>
      </c>
      <c r="V107" s="128" t="s">
        <v>59</v>
      </c>
      <c r="W107" s="187" t="s">
        <v>131</v>
      </c>
      <c r="X107" s="71"/>
      <c r="Y107" s="98">
        <v>3.45</v>
      </c>
    </row>
    <row r="108" spans="1:25" s="5" customFormat="1" ht="15" customHeight="1" x14ac:dyDescent="0.25">
      <c r="A108" s="246">
        <v>103</v>
      </c>
      <c r="B108" s="805" t="s">
        <v>58</v>
      </c>
      <c r="C108" s="805" t="s">
        <v>49</v>
      </c>
      <c r="D108" s="91"/>
      <c r="E108" s="407">
        <v>3.87</v>
      </c>
      <c r="F108" s="646" t="s">
        <v>57</v>
      </c>
      <c r="G108" s="8" t="s">
        <v>27</v>
      </c>
      <c r="H108" s="91"/>
      <c r="I108" s="407">
        <v>3.91</v>
      </c>
      <c r="J108" s="138" t="s">
        <v>58</v>
      </c>
      <c r="K108" s="9" t="s">
        <v>31</v>
      </c>
      <c r="L108" s="76"/>
      <c r="M108" s="247">
        <v>3.54</v>
      </c>
      <c r="N108" s="133" t="s">
        <v>57</v>
      </c>
      <c r="O108" s="8" t="s">
        <v>86</v>
      </c>
      <c r="P108" s="70"/>
      <c r="Q108" s="179">
        <v>3.5</v>
      </c>
      <c r="R108" s="133" t="s">
        <v>58</v>
      </c>
      <c r="S108" s="29" t="s">
        <v>43</v>
      </c>
      <c r="T108" s="17"/>
      <c r="U108" s="242">
        <v>2.86</v>
      </c>
      <c r="V108" s="128" t="s">
        <v>59</v>
      </c>
      <c r="W108" s="29" t="s">
        <v>89</v>
      </c>
      <c r="X108" s="71"/>
      <c r="Y108" s="98">
        <v>3.45</v>
      </c>
    </row>
    <row r="109" spans="1:25" s="5" customFormat="1" ht="15" customHeight="1" x14ac:dyDescent="0.25">
      <c r="A109" s="246">
        <v>104</v>
      </c>
      <c r="B109" s="805" t="s">
        <v>58</v>
      </c>
      <c r="C109" s="805" t="s">
        <v>140</v>
      </c>
      <c r="D109" s="91"/>
      <c r="E109" s="407">
        <v>3.87</v>
      </c>
      <c r="F109" s="647" t="s">
        <v>58</v>
      </c>
      <c r="G109" s="8" t="s">
        <v>30</v>
      </c>
      <c r="H109" s="91"/>
      <c r="I109" s="407">
        <v>3.91</v>
      </c>
      <c r="J109" s="133" t="s">
        <v>58</v>
      </c>
      <c r="K109" s="8" t="s">
        <v>36</v>
      </c>
      <c r="L109" s="76"/>
      <c r="M109" s="247">
        <v>3.54</v>
      </c>
      <c r="N109" s="133" t="s">
        <v>57</v>
      </c>
      <c r="O109" s="8" t="s">
        <v>27</v>
      </c>
      <c r="P109" s="70"/>
      <c r="Q109" s="179">
        <v>3.5</v>
      </c>
      <c r="R109" s="133" t="s">
        <v>58</v>
      </c>
      <c r="S109" s="8" t="s">
        <v>44</v>
      </c>
      <c r="T109" s="17"/>
      <c r="U109" s="242">
        <v>2.86</v>
      </c>
      <c r="V109" s="128" t="s">
        <v>59</v>
      </c>
      <c r="W109" s="29" t="s">
        <v>88</v>
      </c>
      <c r="X109" s="71"/>
      <c r="Y109" s="98">
        <v>3.45</v>
      </c>
    </row>
    <row r="110" spans="1:25" s="5" customFormat="1" ht="15" customHeight="1" x14ac:dyDescent="0.25">
      <c r="A110" s="246">
        <v>105</v>
      </c>
      <c r="B110" s="805" t="s">
        <v>58</v>
      </c>
      <c r="C110" s="805" t="s">
        <v>50</v>
      </c>
      <c r="D110" s="91"/>
      <c r="E110" s="407">
        <v>3.87</v>
      </c>
      <c r="F110" s="647" t="s">
        <v>58</v>
      </c>
      <c r="G110" s="8" t="s">
        <v>37</v>
      </c>
      <c r="H110" s="91"/>
      <c r="I110" s="407">
        <v>3.91</v>
      </c>
      <c r="J110" s="133" t="s">
        <v>58</v>
      </c>
      <c r="K110" s="8" t="s">
        <v>37</v>
      </c>
      <c r="L110" s="76"/>
      <c r="M110" s="247">
        <v>3.54</v>
      </c>
      <c r="N110" s="133" t="s">
        <v>58</v>
      </c>
      <c r="O110" s="8" t="s">
        <v>36</v>
      </c>
      <c r="P110" s="70"/>
      <c r="Q110" s="179">
        <v>3.5</v>
      </c>
      <c r="R110" s="128" t="s">
        <v>58</v>
      </c>
      <c r="S110" s="187" t="s">
        <v>46</v>
      </c>
      <c r="T110" s="17"/>
      <c r="U110" s="242">
        <v>2.86</v>
      </c>
      <c r="V110" s="128" t="s">
        <v>59</v>
      </c>
      <c r="W110" s="228" t="s">
        <v>149</v>
      </c>
      <c r="X110" s="71"/>
      <c r="Y110" s="98">
        <v>3.45</v>
      </c>
    </row>
    <row r="111" spans="1:25" s="5" customFormat="1" ht="15" customHeight="1" x14ac:dyDescent="0.25">
      <c r="A111" s="500">
        <v>106</v>
      </c>
      <c r="B111" s="805" t="s">
        <v>58</v>
      </c>
      <c r="C111" s="805" t="s">
        <v>142</v>
      </c>
      <c r="D111" s="501"/>
      <c r="E111" s="502">
        <v>3.87</v>
      </c>
      <c r="F111" s="647" t="s">
        <v>58</v>
      </c>
      <c r="G111" s="8" t="s">
        <v>38</v>
      </c>
      <c r="H111" s="501"/>
      <c r="I111" s="502">
        <v>3.91</v>
      </c>
      <c r="J111" s="133" t="s">
        <v>58</v>
      </c>
      <c r="K111" s="8" t="s">
        <v>38</v>
      </c>
      <c r="L111" s="501"/>
      <c r="M111" s="502">
        <v>3.54</v>
      </c>
      <c r="N111" s="504" t="s">
        <v>58</v>
      </c>
      <c r="O111" s="207" t="s">
        <v>45</v>
      </c>
      <c r="P111" s="70"/>
      <c r="Q111" s="179">
        <v>3.5</v>
      </c>
      <c r="R111" s="504" t="s">
        <v>58</v>
      </c>
      <c r="S111" s="46" t="s">
        <v>50</v>
      </c>
      <c r="T111" s="17"/>
      <c r="U111" s="242">
        <v>2.86</v>
      </c>
      <c r="V111" s="505" t="s">
        <v>59</v>
      </c>
      <c r="W111" s="46" t="s">
        <v>132</v>
      </c>
      <c r="X111" s="71"/>
      <c r="Y111" s="98">
        <v>3.45</v>
      </c>
    </row>
    <row r="112" spans="1:25" s="5" customFormat="1" ht="15" customHeight="1" x14ac:dyDescent="0.25">
      <c r="A112" s="246">
        <v>107</v>
      </c>
      <c r="B112" s="805" t="s">
        <v>58</v>
      </c>
      <c r="C112" s="805" t="s">
        <v>153</v>
      </c>
      <c r="D112" s="91"/>
      <c r="E112" s="407">
        <v>3.87</v>
      </c>
      <c r="F112" s="647" t="s">
        <v>58</v>
      </c>
      <c r="G112" s="8" t="s">
        <v>43</v>
      </c>
      <c r="H112" s="76"/>
      <c r="I112" s="247">
        <v>3.91</v>
      </c>
      <c r="J112" s="133" t="s">
        <v>58</v>
      </c>
      <c r="K112" s="8" t="s">
        <v>45</v>
      </c>
      <c r="L112" s="76"/>
      <c r="M112" s="247">
        <v>3.54</v>
      </c>
      <c r="N112" s="128" t="s">
        <v>58</v>
      </c>
      <c r="O112" s="187" t="s">
        <v>96</v>
      </c>
      <c r="P112" s="28"/>
      <c r="Q112" s="178">
        <v>3.5</v>
      </c>
      <c r="R112" s="128" t="s">
        <v>59</v>
      </c>
      <c r="S112" s="29" t="s">
        <v>154</v>
      </c>
      <c r="T112" s="12"/>
      <c r="U112" s="129">
        <v>2.86</v>
      </c>
      <c r="V112" s="251" t="s">
        <v>59</v>
      </c>
      <c r="W112" s="29" t="s">
        <v>92</v>
      </c>
      <c r="X112" s="59"/>
      <c r="Y112" s="97">
        <v>3.45</v>
      </c>
    </row>
    <row r="113" spans="1:25" s="5" customFormat="1" ht="15" customHeight="1" x14ac:dyDescent="0.25">
      <c r="A113" s="246">
        <v>108</v>
      </c>
      <c r="B113" s="805" t="s">
        <v>59</v>
      </c>
      <c r="C113" s="805" t="s">
        <v>154</v>
      </c>
      <c r="D113" s="91"/>
      <c r="E113" s="407">
        <v>3.87</v>
      </c>
      <c r="F113" s="647" t="s">
        <v>58</v>
      </c>
      <c r="G113" s="8" t="s">
        <v>50</v>
      </c>
      <c r="H113" s="76"/>
      <c r="I113" s="247">
        <v>3.91</v>
      </c>
      <c r="J113" s="503" t="s">
        <v>58</v>
      </c>
      <c r="K113" s="497" t="s">
        <v>50</v>
      </c>
      <c r="L113" s="76"/>
      <c r="M113" s="247">
        <v>3.54</v>
      </c>
      <c r="N113" s="128" t="s">
        <v>59</v>
      </c>
      <c r="O113" s="187" t="s">
        <v>154</v>
      </c>
      <c r="P113" s="28"/>
      <c r="Q113" s="178">
        <v>3.5</v>
      </c>
      <c r="R113" s="128" t="s">
        <v>59</v>
      </c>
      <c r="S113" s="29" t="s">
        <v>131</v>
      </c>
      <c r="T113" s="12"/>
      <c r="U113" s="129">
        <v>2.86</v>
      </c>
      <c r="V113" s="251" t="s">
        <v>59</v>
      </c>
      <c r="W113" s="29" t="s">
        <v>90</v>
      </c>
      <c r="X113" s="59"/>
      <c r="Y113" s="97">
        <v>3.45</v>
      </c>
    </row>
    <row r="114" spans="1:25" s="5" customFormat="1" ht="15" customHeight="1" x14ac:dyDescent="0.25">
      <c r="A114" s="246">
        <v>109</v>
      </c>
      <c r="B114" s="805" t="s">
        <v>59</v>
      </c>
      <c r="C114" s="805" t="s">
        <v>131</v>
      </c>
      <c r="D114" s="91"/>
      <c r="E114" s="407">
        <v>3.87</v>
      </c>
      <c r="F114" s="640" t="s">
        <v>59</v>
      </c>
      <c r="G114" s="187" t="s">
        <v>131</v>
      </c>
      <c r="H114" s="76"/>
      <c r="I114" s="247">
        <v>3.91</v>
      </c>
      <c r="J114" s="31" t="s">
        <v>59</v>
      </c>
      <c r="K114" s="494" t="s">
        <v>154</v>
      </c>
      <c r="L114" s="76"/>
      <c r="M114" s="247">
        <v>3.54</v>
      </c>
      <c r="N114" s="128" t="s">
        <v>59</v>
      </c>
      <c r="O114" s="187" t="s">
        <v>149</v>
      </c>
      <c r="P114" s="28"/>
      <c r="Q114" s="178">
        <v>3.5</v>
      </c>
      <c r="R114" s="128" t="s">
        <v>59</v>
      </c>
      <c r="S114" s="29" t="s">
        <v>149</v>
      </c>
      <c r="T114" s="12"/>
      <c r="U114" s="129">
        <v>2.86</v>
      </c>
      <c r="V114" s="251" t="s">
        <v>59</v>
      </c>
      <c r="W114" s="29" t="s">
        <v>52</v>
      </c>
      <c r="X114" s="59"/>
      <c r="Y114" s="97">
        <v>3.45</v>
      </c>
    </row>
    <row r="115" spans="1:25" s="5" customFormat="1" ht="15" customHeight="1" thickBot="1" x14ac:dyDescent="0.3">
      <c r="A115" s="451">
        <v>110</v>
      </c>
      <c r="B115" s="808" t="s">
        <v>59</v>
      </c>
      <c r="C115" s="808" t="s">
        <v>89</v>
      </c>
      <c r="D115" s="702"/>
      <c r="E115" s="514">
        <v>3.87</v>
      </c>
      <c r="F115" s="641" t="s">
        <v>59</v>
      </c>
      <c r="G115" s="207" t="s">
        <v>92</v>
      </c>
      <c r="H115" s="458"/>
      <c r="I115" s="703">
        <v>3.91</v>
      </c>
      <c r="J115" s="503" t="s">
        <v>59</v>
      </c>
      <c r="K115" s="497" t="s">
        <v>149</v>
      </c>
      <c r="L115" s="458"/>
      <c r="M115" s="703">
        <v>3.54</v>
      </c>
      <c r="N115" s="504" t="s">
        <v>59</v>
      </c>
      <c r="O115" s="207" t="s">
        <v>92</v>
      </c>
      <c r="P115" s="70"/>
      <c r="Q115" s="179">
        <v>3.5</v>
      </c>
      <c r="R115" s="504" t="s">
        <v>59</v>
      </c>
      <c r="S115" s="46" t="s">
        <v>90</v>
      </c>
      <c r="T115" s="17"/>
      <c r="U115" s="242">
        <v>2.86</v>
      </c>
      <c r="V115" s="505" t="s">
        <v>59</v>
      </c>
      <c r="W115" s="46" t="s">
        <v>1</v>
      </c>
      <c r="X115" s="71"/>
      <c r="Y115" s="98">
        <v>3.45</v>
      </c>
    </row>
    <row r="116" spans="1:25" s="5" customFormat="1" ht="15" customHeight="1" x14ac:dyDescent="0.25">
      <c r="A116" s="810">
        <v>111</v>
      </c>
      <c r="B116" s="809" t="s">
        <v>59</v>
      </c>
      <c r="C116" s="809" t="s">
        <v>88</v>
      </c>
      <c r="D116" s="811"/>
      <c r="E116" s="812">
        <v>3.87</v>
      </c>
      <c r="F116" s="642" t="s">
        <v>59</v>
      </c>
      <c r="G116" s="220" t="s">
        <v>52</v>
      </c>
      <c r="H116" s="78"/>
      <c r="I116" s="506">
        <v>3.91</v>
      </c>
      <c r="J116" s="813"/>
      <c r="K116" s="814"/>
      <c r="L116" s="788"/>
      <c r="M116" s="815"/>
      <c r="N116" s="816"/>
      <c r="O116" s="817"/>
      <c r="P116" s="507"/>
      <c r="Q116" s="508"/>
      <c r="R116" s="816"/>
      <c r="S116" s="818"/>
      <c r="T116" s="509"/>
      <c r="U116" s="510"/>
      <c r="V116" s="819"/>
      <c r="W116" s="818"/>
      <c r="X116" s="511"/>
      <c r="Y116" s="512"/>
    </row>
    <row r="117" spans="1:25" s="5" customFormat="1" ht="15" customHeight="1" x14ac:dyDescent="0.25">
      <c r="A117" s="451">
        <v>112</v>
      </c>
      <c r="B117" s="805" t="s">
        <v>59</v>
      </c>
      <c r="C117" s="805" t="s">
        <v>149</v>
      </c>
      <c r="D117" s="702"/>
      <c r="E117" s="514">
        <v>3.87</v>
      </c>
      <c r="F117" s="640"/>
      <c r="G117" s="187"/>
      <c r="H117" s="76"/>
      <c r="I117" s="247"/>
      <c r="J117" s="503"/>
      <c r="K117" s="497"/>
      <c r="L117" s="458"/>
      <c r="M117" s="703"/>
      <c r="N117" s="504"/>
      <c r="O117" s="207"/>
      <c r="P117" s="70"/>
      <c r="Q117" s="179"/>
      <c r="R117" s="504"/>
      <c r="S117" s="46"/>
      <c r="T117" s="17"/>
      <c r="U117" s="242"/>
      <c r="V117" s="505"/>
      <c r="W117" s="46"/>
      <c r="X117" s="71"/>
      <c r="Y117" s="98"/>
    </row>
    <row r="118" spans="1:25" s="5" customFormat="1" ht="15" customHeight="1" x14ac:dyDescent="0.25">
      <c r="A118" s="451">
        <v>113</v>
      </c>
      <c r="B118" s="805" t="s">
        <v>59</v>
      </c>
      <c r="C118" s="805" t="s">
        <v>132</v>
      </c>
      <c r="D118" s="702"/>
      <c r="E118" s="514">
        <v>3.87</v>
      </c>
      <c r="F118" s="128"/>
      <c r="G118" s="29"/>
      <c r="H118" s="76"/>
      <c r="I118" s="247"/>
      <c r="J118" s="503"/>
      <c r="K118" s="497"/>
      <c r="L118" s="458"/>
      <c r="M118" s="703"/>
      <c r="N118" s="504"/>
      <c r="O118" s="207"/>
      <c r="P118" s="70"/>
      <c r="Q118" s="179"/>
      <c r="R118" s="504"/>
      <c r="S118" s="46"/>
      <c r="T118" s="17"/>
      <c r="U118" s="242"/>
      <c r="V118" s="505"/>
      <c r="W118" s="46"/>
      <c r="X118" s="71"/>
      <c r="Y118" s="98"/>
    </row>
    <row r="119" spans="1:25" s="5" customFormat="1" ht="15" customHeight="1" x14ac:dyDescent="0.25">
      <c r="A119" s="451">
        <v>114</v>
      </c>
      <c r="B119" s="805" t="s">
        <v>59</v>
      </c>
      <c r="C119" s="805" t="s">
        <v>92</v>
      </c>
      <c r="D119" s="702"/>
      <c r="E119" s="514">
        <v>3.87</v>
      </c>
      <c r="F119" s="704"/>
      <c r="G119" s="705"/>
      <c r="H119" s="706"/>
      <c r="I119" s="707"/>
      <c r="J119" s="503"/>
      <c r="K119" s="497"/>
      <c r="L119" s="458"/>
      <c r="M119" s="703"/>
      <c r="N119" s="504"/>
      <c r="O119" s="207"/>
      <c r="P119" s="70"/>
      <c r="Q119" s="179"/>
      <c r="R119" s="504"/>
      <c r="S119" s="46"/>
      <c r="T119" s="17"/>
      <c r="U119" s="242"/>
      <c r="V119" s="505"/>
      <c r="W119" s="46"/>
      <c r="X119" s="71"/>
      <c r="Y119" s="98"/>
    </row>
    <row r="120" spans="1:25" s="5" customFormat="1" ht="15" customHeight="1" thickBot="1" x14ac:dyDescent="0.3">
      <c r="A120" s="259">
        <v>115</v>
      </c>
      <c r="B120" s="807" t="s">
        <v>59</v>
      </c>
      <c r="C120" s="807" t="s">
        <v>90</v>
      </c>
      <c r="D120" s="93"/>
      <c r="E120" s="265">
        <v>3.87</v>
      </c>
      <c r="F120" s="648"/>
      <c r="G120" s="43"/>
      <c r="H120" s="80"/>
      <c r="I120" s="513"/>
      <c r="J120" s="136"/>
      <c r="K120" s="13"/>
      <c r="L120" s="80"/>
      <c r="M120" s="513"/>
      <c r="N120" s="135"/>
      <c r="O120" s="224"/>
      <c r="P120" s="67"/>
      <c r="Q120" s="181"/>
      <c r="R120" s="135"/>
      <c r="S120" s="43"/>
      <c r="T120" s="14"/>
      <c r="U120" s="134"/>
      <c r="V120" s="253"/>
      <c r="W120" s="43"/>
      <c r="X120" s="68"/>
      <c r="Y120" s="100"/>
    </row>
    <row r="121" spans="1:25" x14ac:dyDescent="0.25">
      <c r="C121" s="81" t="s">
        <v>97</v>
      </c>
      <c r="D121" s="499">
        <f>AVERAGE(D6:D111)</f>
        <v>3.5731888888888896</v>
      </c>
      <c r="G121" s="81"/>
      <c r="H121" s="499">
        <f>AVERAGE(H6:H111)</f>
        <v>3.9122727272727276</v>
      </c>
      <c r="L121" s="87">
        <f>AVERAGE(L6:L111)</f>
        <v>3.4845489345310767</v>
      </c>
      <c r="P121" s="87">
        <f>AVERAGE(P6:P111)</f>
        <v>3.587654320987653</v>
      </c>
      <c r="T121" s="87">
        <f>AVERAGE(T6:T111)</f>
        <v>2.9951190476190463</v>
      </c>
      <c r="X121" s="87">
        <f>AVERAGE(X6:X111)</f>
        <v>3.4164285714285714</v>
      </c>
    </row>
    <row r="140" spans="16:16" x14ac:dyDescent="0.25">
      <c r="P140" s="142"/>
    </row>
    <row r="141" spans="16:16" x14ac:dyDescent="0.25">
      <c r="P141" s="142"/>
    </row>
    <row r="142" spans="16:16" x14ac:dyDescent="0.25">
      <c r="P142" s="142"/>
    </row>
    <row r="143" spans="16:16" x14ac:dyDescent="0.25">
      <c r="P143" s="142"/>
    </row>
  </sheetData>
  <sortState ref="B121:C208">
    <sortCondition ref="B121"/>
  </sortState>
  <mergeCells count="8">
    <mergeCell ref="V4:Y4"/>
    <mergeCell ref="O2:Q2"/>
    <mergeCell ref="N4:Q4"/>
    <mergeCell ref="J4:M4"/>
    <mergeCell ref="A4:A5"/>
    <mergeCell ref="R4:U4"/>
    <mergeCell ref="F4:I4"/>
    <mergeCell ref="B4:E4"/>
  </mergeCells>
  <conditionalFormatting sqref="L6:L120">
    <cfRule type="containsBlanks" dxfId="104" priority="13" stopIfTrue="1">
      <formula>LEN(TRIM(L6))=0</formula>
    </cfRule>
    <cfRule type="cellIs" dxfId="103" priority="28" stopIfTrue="1" operator="lessThan">
      <formula>3.5</formula>
    </cfRule>
    <cfRule type="cellIs" dxfId="102" priority="29" stopIfTrue="1" operator="between">
      <formula>3.5</formula>
      <formula>3.99</formula>
    </cfRule>
    <cfRule type="cellIs" dxfId="101" priority="30" stopIfTrue="1" operator="between">
      <formula>4.499</formula>
      <formula>4</formula>
    </cfRule>
    <cfRule type="cellIs" dxfId="100" priority="31" stopIfTrue="1" operator="greaterThanOrEqual">
      <formula>4.5</formula>
    </cfRule>
  </conditionalFormatting>
  <conditionalFormatting sqref="P6:P120">
    <cfRule type="containsBlanks" dxfId="99" priority="23" stopIfTrue="1">
      <formula>LEN(TRIM(P6))=0</formula>
    </cfRule>
    <cfRule type="cellIs" dxfId="98" priority="24" stopIfTrue="1" operator="lessThan">
      <formula>3.5</formula>
    </cfRule>
    <cfRule type="cellIs" dxfId="97" priority="25" stopIfTrue="1" operator="between">
      <formula>$P$121</formula>
      <formula>3.5</formula>
    </cfRule>
    <cfRule type="cellIs" dxfId="96" priority="26" stopIfTrue="1" operator="between">
      <formula>4.499</formula>
      <formula>$P$121</formula>
    </cfRule>
    <cfRule type="cellIs" dxfId="95" priority="27" stopIfTrue="1" operator="greaterThanOrEqual">
      <formula>4.5</formula>
    </cfRule>
  </conditionalFormatting>
  <conditionalFormatting sqref="T6:T120">
    <cfRule type="containsBlanks" dxfId="94" priority="11" stopIfTrue="1">
      <formula>LEN(TRIM(T6))=0</formula>
    </cfRule>
    <cfRule type="cellIs" dxfId="93" priority="19" stopIfTrue="1" operator="lessThan">
      <formula>3.5</formula>
    </cfRule>
    <cfRule type="cellIs" dxfId="92" priority="20" stopIfTrue="1" operator="between">
      <formula>3.5</formula>
      <formula>3.99</formula>
    </cfRule>
    <cfRule type="cellIs" dxfId="91" priority="21" stopIfTrue="1" operator="between">
      <formula>4.499</formula>
      <formula>4</formula>
    </cfRule>
    <cfRule type="cellIs" dxfId="90" priority="22" stopIfTrue="1" operator="greaterThanOrEqual">
      <formula>4.5</formula>
    </cfRule>
  </conditionalFormatting>
  <conditionalFormatting sqref="X6:X120">
    <cfRule type="containsBlanks" dxfId="89" priority="10" stopIfTrue="1">
      <formula>LEN(TRIM(X6))=0</formula>
    </cfRule>
    <cfRule type="cellIs" dxfId="88" priority="14" stopIfTrue="1" operator="lessThan">
      <formula>3.5</formula>
    </cfRule>
    <cfRule type="cellIs" dxfId="87" priority="16" stopIfTrue="1" operator="equal">
      <formula>3.5</formula>
    </cfRule>
    <cfRule type="cellIs" dxfId="86" priority="17" stopIfTrue="1" operator="between">
      <formula>4.499</formula>
      <formula>3.5</formula>
    </cfRule>
    <cfRule type="cellIs" dxfId="85" priority="18" stopIfTrue="1" operator="greaterThanOrEqual">
      <formula>4.5</formula>
    </cfRule>
  </conditionalFormatting>
  <conditionalFormatting sqref="H6:H93">
    <cfRule type="cellIs" dxfId="84" priority="5" stopIfTrue="1" operator="between">
      <formula>$I$95</formula>
      <formula>3.91</formula>
    </cfRule>
    <cfRule type="cellIs" dxfId="83" priority="6" stopIfTrue="1" operator="lessThan">
      <formula>3.5</formula>
    </cfRule>
    <cfRule type="cellIs" dxfId="82" priority="7" stopIfTrue="1" operator="between">
      <formula>3.5</formula>
      <formula>$I$95</formula>
    </cfRule>
    <cfRule type="cellIs" dxfId="81" priority="8" stopIfTrue="1" operator="between">
      <formula>4.499</formula>
      <formula>$I$95</formula>
    </cfRule>
    <cfRule type="cellIs" dxfId="80" priority="9" stopIfTrue="1" operator="greaterThanOrEqual">
      <formula>4.5</formula>
    </cfRule>
  </conditionalFormatting>
  <conditionalFormatting sqref="D6:D32">
    <cfRule type="cellIs" dxfId="79" priority="1" operator="lessThan">
      <formula>3.5</formula>
    </cfRule>
    <cfRule type="cellIs" dxfId="78" priority="2" operator="between">
      <formula>$D$121</formula>
      <formula>3.5</formula>
    </cfRule>
    <cfRule type="cellIs" dxfId="77" priority="3" operator="between">
      <formula>4.5</formula>
      <formula>$D$121</formula>
    </cfRule>
    <cfRule type="cellIs" dxfId="76" priority="4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3" sqref="A3"/>
      <selection pane="bottomRight" activeCell="C4" sqref="C4:C5"/>
    </sheetView>
  </sheetViews>
  <sheetFormatPr defaultColWidth="9.140625" defaultRowHeight="15" x14ac:dyDescent="0.25"/>
  <cols>
    <col min="1" max="1" width="5.28515625" style="3" customWidth="1"/>
    <col min="2" max="2" width="18.5703125" style="3" customWidth="1"/>
    <col min="3" max="3" width="31.7109375" style="3" customWidth="1"/>
    <col min="4" max="22" width="7.7109375" style="3" customWidth="1"/>
    <col min="23" max="27" width="6.7109375" style="3" customWidth="1"/>
    <col min="28" max="28" width="8.7109375" style="3" customWidth="1"/>
    <col min="29" max="29" width="7.7109375" style="3" customWidth="1"/>
    <col min="30" max="16384" width="9.140625" style="3"/>
  </cols>
  <sheetData>
    <row r="1" spans="1:31" x14ac:dyDescent="0.25">
      <c r="AD1" s="150"/>
      <c r="AE1" s="37" t="s">
        <v>108</v>
      </c>
    </row>
    <row r="2" spans="1:31" ht="15.75" x14ac:dyDescent="0.25">
      <c r="C2" s="145" t="s">
        <v>106</v>
      </c>
      <c r="D2" s="584"/>
      <c r="E2" s="584"/>
      <c r="F2" s="584"/>
      <c r="G2" s="395"/>
      <c r="H2" s="395"/>
      <c r="I2" s="395"/>
      <c r="J2" s="145"/>
      <c r="K2" s="145"/>
      <c r="L2" s="145"/>
      <c r="M2" s="174"/>
      <c r="N2" s="174"/>
      <c r="O2" s="174"/>
      <c r="AD2" s="153"/>
      <c r="AE2" s="37" t="s">
        <v>109</v>
      </c>
    </row>
    <row r="3" spans="1:31" ht="15.75" thickBot="1" x14ac:dyDescent="0.3">
      <c r="AD3" s="151"/>
      <c r="AE3" s="37" t="s">
        <v>110</v>
      </c>
    </row>
    <row r="4" spans="1:31" s="5" customFormat="1" ht="18" customHeight="1" x14ac:dyDescent="0.25">
      <c r="A4" s="727" t="s">
        <v>91</v>
      </c>
      <c r="B4" s="732" t="s">
        <v>65</v>
      </c>
      <c r="C4" s="715" t="s">
        <v>0</v>
      </c>
      <c r="D4" s="723">
        <v>2020</v>
      </c>
      <c r="E4" s="724"/>
      <c r="F4" s="725"/>
      <c r="G4" s="723">
        <v>2019</v>
      </c>
      <c r="H4" s="724"/>
      <c r="I4" s="725"/>
      <c r="J4" s="723">
        <v>2018</v>
      </c>
      <c r="K4" s="724"/>
      <c r="L4" s="725"/>
      <c r="M4" s="723">
        <v>2017</v>
      </c>
      <c r="N4" s="724"/>
      <c r="O4" s="725"/>
      <c r="P4" s="723">
        <v>2016</v>
      </c>
      <c r="Q4" s="724"/>
      <c r="R4" s="725"/>
      <c r="S4" s="723">
        <v>2015</v>
      </c>
      <c r="T4" s="724"/>
      <c r="U4" s="725"/>
      <c r="V4" s="723" t="s">
        <v>112</v>
      </c>
      <c r="W4" s="724"/>
      <c r="X4" s="724"/>
      <c r="Y4" s="724"/>
      <c r="Z4" s="724"/>
      <c r="AA4" s="725"/>
      <c r="AB4" s="730" t="s">
        <v>101</v>
      </c>
      <c r="AD4" s="38"/>
      <c r="AE4" s="37" t="s">
        <v>111</v>
      </c>
    </row>
    <row r="5" spans="1:31" s="5" customFormat="1" ht="39" thickBot="1" x14ac:dyDescent="0.3">
      <c r="A5" s="728"/>
      <c r="B5" s="733"/>
      <c r="C5" s="716"/>
      <c r="D5" s="425" t="s">
        <v>113</v>
      </c>
      <c r="E5" s="426" t="s">
        <v>114</v>
      </c>
      <c r="F5" s="177" t="s">
        <v>115</v>
      </c>
      <c r="G5" s="425" t="s">
        <v>113</v>
      </c>
      <c r="H5" s="426" t="s">
        <v>114</v>
      </c>
      <c r="I5" s="177" t="s">
        <v>115</v>
      </c>
      <c r="J5" s="175" t="s">
        <v>113</v>
      </c>
      <c r="K5" s="176" t="s">
        <v>114</v>
      </c>
      <c r="L5" s="177" t="s">
        <v>115</v>
      </c>
      <c r="M5" s="175" t="s">
        <v>113</v>
      </c>
      <c r="N5" s="176" t="s">
        <v>114</v>
      </c>
      <c r="O5" s="177" t="s">
        <v>115</v>
      </c>
      <c r="P5" s="175" t="s">
        <v>113</v>
      </c>
      <c r="Q5" s="176" t="s">
        <v>114</v>
      </c>
      <c r="R5" s="177" t="s">
        <v>115</v>
      </c>
      <c r="S5" s="175" t="s">
        <v>113</v>
      </c>
      <c r="T5" s="176" t="s">
        <v>114</v>
      </c>
      <c r="U5" s="177" t="s">
        <v>115</v>
      </c>
      <c r="V5" s="649">
        <v>2020</v>
      </c>
      <c r="W5" s="424">
        <v>2019</v>
      </c>
      <c r="X5" s="176">
        <v>2018</v>
      </c>
      <c r="Y5" s="25">
        <v>2017</v>
      </c>
      <c r="Z5" s="25">
        <v>2016</v>
      </c>
      <c r="AA5" s="52">
        <v>2015</v>
      </c>
      <c r="AB5" s="731"/>
    </row>
    <row r="6" spans="1:31" s="5" customFormat="1" ht="15" customHeight="1" x14ac:dyDescent="0.25">
      <c r="A6" s="75">
        <v>1</v>
      </c>
      <c r="B6" s="89" t="s">
        <v>56</v>
      </c>
      <c r="C6" s="104" t="s">
        <v>23</v>
      </c>
      <c r="D6" s="297">
        <v>85</v>
      </c>
      <c r="E6" s="260">
        <v>3.7058999999999997</v>
      </c>
      <c r="F6" s="298">
        <v>3.87</v>
      </c>
      <c r="G6" s="297">
        <v>6</v>
      </c>
      <c r="H6" s="260">
        <v>4.5</v>
      </c>
      <c r="I6" s="298">
        <v>3.91</v>
      </c>
      <c r="J6" s="303">
        <v>1</v>
      </c>
      <c r="K6" s="750">
        <v>4</v>
      </c>
      <c r="L6" s="298">
        <v>3.54</v>
      </c>
      <c r="M6" s="111">
        <v>4</v>
      </c>
      <c r="N6" s="72">
        <v>3.75</v>
      </c>
      <c r="O6" s="180">
        <v>3.5</v>
      </c>
      <c r="P6" s="790">
        <v>1</v>
      </c>
      <c r="Q6" s="11">
        <v>4</v>
      </c>
      <c r="R6" s="132">
        <v>2.86</v>
      </c>
      <c r="S6" s="101"/>
      <c r="T6" s="73"/>
      <c r="U6" s="96">
        <v>3.45</v>
      </c>
      <c r="V6" s="764">
        <v>9</v>
      </c>
      <c r="W6" s="428">
        <v>6</v>
      </c>
      <c r="X6" s="428">
        <v>18</v>
      </c>
      <c r="Y6" s="92">
        <v>29</v>
      </c>
      <c r="Z6" s="78">
        <v>11</v>
      </c>
      <c r="AA6" s="74">
        <v>15</v>
      </c>
      <c r="AB6" s="305">
        <f>SUM(V6:AA6)</f>
        <v>88</v>
      </c>
    </row>
    <row r="7" spans="1:31" s="5" customFormat="1" ht="15" customHeight="1" x14ac:dyDescent="0.25">
      <c r="A7" s="77">
        <v>2</v>
      </c>
      <c r="B7" s="60" t="s">
        <v>57</v>
      </c>
      <c r="C7" s="228" t="s">
        <v>94</v>
      </c>
      <c r="D7" s="294">
        <v>60</v>
      </c>
      <c r="E7" s="492">
        <v>3.4663000000000004</v>
      </c>
      <c r="F7" s="461">
        <v>3.87</v>
      </c>
      <c r="G7" s="294">
        <v>4</v>
      </c>
      <c r="H7" s="492">
        <v>4.25</v>
      </c>
      <c r="I7" s="461">
        <v>3.91</v>
      </c>
      <c r="J7" s="281">
        <v>1</v>
      </c>
      <c r="K7" s="233">
        <v>4</v>
      </c>
      <c r="L7" s="282">
        <v>3.54</v>
      </c>
      <c r="M7" s="58">
        <v>1</v>
      </c>
      <c r="N7" s="28">
        <v>4</v>
      </c>
      <c r="O7" s="178">
        <v>3.5</v>
      </c>
      <c r="P7" s="271">
        <v>2</v>
      </c>
      <c r="Q7" s="12">
        <v>4</v>
      </c>
      <c r="R7" s="129">
        <v>2.86</v>
      </c>
      <c r="S7" s="55"/>
      <c r="T7" s="59"/>
      <c r="U7" s="97">
        <v>3.45</v>
      </c>
      <c r="V7" s="765">
        <v>18</v>
      </c>
      <c r="W7" s="429">
        <v>17</v>
      </c>
      <c r="X7" s="429">
        <v>19</v>
      </c>
      <c r="Y7" s="91">
        <v>14</v>
      </c>
      <c r="Z7" s="76">
        <v>8</v>
      </c>
      <c r="AA7" s="65">
        <v>15</v>
      </c>
      <c r="AB7" s="269">
        <f>SUM(V7:AA7)</f>
        <v>91</v>
      </c>
    </row>
    <row r="8" spans="1:31" s="5" customFormat="1" ht="15" customHeight="1" x14ac:dyDescent="0.25">
      <c r="A8" s="77">
        <v>3</v>
      </c>
      <c r="B8" s="53" t="s">
        <v>56</v>
      </c>
      <c r="C8" s="756" t="s">
        <v>159</v>
      </c>
      <c r="D8" s="281"/>
      <c r="E8" s="237"/>
      <c r="F8" s="462">
        <v>3.87</v>
      </c>
      <c r="G8" s="281">
        <v>6</v>
      </c>
      <c r="H8" s="237">
        <v>4.67</v>
      </c>
      <c r="I8" s="462">
        <v>3.91</v>
      </c>
      <c r="J8" s="281">
        <v>3</v>
      </c>
      <c r="K8" s="237">
        <v>4.33</v>
      </c>
      <c r="L8" s="282">
        <v>3.54</v>
      </c>
      <c r="M8" s="62">
        <v>4</v>
      </c>
      <c r="N8" s="28">
        <v>4.25</v>
      </c>
      <c r="O8" s="178">
        <v>3.5</v>
      </c>
      <c r="P8" s="272">
        <v>4</v>
      </c>
      <c r="Q8" s="12">
        <v>3</v>
      </c>
      <c r="R8" s="129">
        <v>2.86</v>
      </c>
      <c r="S8" s="55">
        <v>1</v>
      </c>
      <c r="T8" s="419">
        <v>3</v>
      </c>
      <c r="U8" s="97">
        <v>3.45</v>
      </c>
      <c r="V8" s="765">
        <v>28</v>
      </c>
      <c r="W8" s="429">
        <v>4</v>
      </c>
      <c r="X8" s="429">
        <v>5</v>
      </c>
      <c r="Y8" s="91">
        <v>7</v>
      </c>
      <c r="Z8" s="76">
        <v>39</v>
      </c>
      <c r="AA8" s="65">
        <v>9</v>
      </c>
      <c r="AB8" s="448">
        <f>SUM(V8:AA8)</f>
        <v>92</v>
      </c>
    </row>
    <row r="9" spans="1:31" s="5" customFormat="1" ht="15" customHeight="1" x14ac:dyDescent="0.25">
      <c r="A9" s="77">
        <v>4</v>
      </c>
      <c r="B9" s="53" t="s">
        <v>59</v>
      </c>
      <c r="C9" s="228" t="s">
        <v>88</v>
      </c>
      <c r="D9" s="281"/>
      <c r="E9" s="233"/>
      <c r="F9" s="461">
        <v>3.87</v>
      </c>
      <c r="G9" s="281">
        <v>4</v>
      </c>
      <c r="H9" s="233">
        <v>4.25</v>
      </c>
      <c r="I9" s="461">
        <v>3.91</v>
      </c>
      <c r="J9" s="283">
        <v>6</v>
      </c>
      <c r="K9" s="233">
        <v>4.33</v>
      </c>
      <c r="L9" s="282">
        <v>3.54</v>
      </c>
      <c r="M9" s="58">
        <v>2</v>
      </c>
      <c r="N9" s="28">
        <v>3.5</v>
      </c>
      <c r="O9" s="178">
        <v>3.5</v>
      </c>
      <c r="P9" s="272">
        <v>1</v>
      </c>
      <c r="Q9" s="12">
        <v>5</v>
      </c>
      <c r="R9" s="129">
        <v>2.86</v>
      </c>
      <c r="S9" s="55"/>
      <c r="T9" s="59"/>
      <c r="U9" s="97">
        <v>3.45</v>
      </c>
      <c r="V9" s="765">
        <v>28</v>
      </c>
      <c r="W9" s="429">
        <v>19</v>
      </c>
      <c r="X9" s="429">
        <v>4</v>
      </c>
      <c r="Y9" s="91">
        <v>49</v>
      </c>
      <c r="Z9" s="76">
        <v>2</v>
      </c>
      <c r="AA9" s="65">
        <v>15</v>
      </c>
      <c r="AB9" s="269">
        <f>SUM(V9:AA9)</f>
        <v>117</v>
      </c>
      <c r="AC9" s="248"/>
      <c r="AD9" s="249"/>
    </row>
    <row r="10" spans="1:31" s="5" customFormat="1" ht="15" customHeight="1" x14ac:dyDescent="0.25">
      <c r="A10" s="77">
        <v>5</v>
      </c>
      <c r="B10" s="53" t="s">
        <v>56</v>
      </c>
      <c r="C10" s="228" t="s">
        <v>78</v>
      </c>
      <c r="D10" s="281"/>
      <c r="E10" s="237"/>
      <c r="F10" s="461">
        <v>3.87</v>
      </c>
      <c r="G10" s="281">
        <v>8</v>
      </c>
      <c r="H10" s="237">
        <v>4.13</v>
      </c>
      <c r="I10" s="461">
        <v>3.91</v>
      </c>
      <c r="J10" s="281">
        <v>3</v>
      </c>
      <c r="K10" s="237">
        <v>3.6669999999999998</v>
      </c>
      <c r="L10" s="282">
        <v>3.54</v>
      </c>
      <c r="M10" s="62">
        <v>2</v>
      </c>
      <c r="N10" s="28">
        <v>5</v>
      </c>
      <c r="O10" s="178">
        <v>3.5</v>
      </c>
      <c r="P10" s="272">
        <v>8</v>
      </c>
      <c r="Q10" s="12">
        <v>3</v>
      </c>
      <c r="R10" s="129">
        <v>2.86</v>
      </c>
      <c r="S10" s="55">
        <v>2</v>
      </c>
      <c r="T10" s="420">
        <v>3.5</v>
      </c>
      <c r="U10" s="97">
        <v>3.45</v>
      </c>
      <c r="V10" s="765">
        <v>28</v>
      </c>
      <c r="W10" s="429">
        <v>24</v>
      </c>
      <c r="X10" s="429">
        <v>30</v>
      </c>
      <c r="Y10" s="91">
        <v>1</v>
      </c>
      <c r="Z10" s="76">
        <v>33</v>
      </c>
      <c r="AA10" s="65">
        <v>6</v>
      </c>
      <c r="AB10" s="269">
        <f>SUM(V10:AA10)</f>
        <v>122</v>
      </c>
      <c r="AC10" s="248"/>
      <c r="AD10" s="249"/>
    </row>
    <row r="11" spans="1:31" s="5" customFormat="1" ht="15" customHeight="1" x14ac:dyDescent="0.25">
      <c r="A11" s="77">
        <v>6</v>
      </c>
      <c r="B11" s="53" t="s">
        <v>53</v>
      </c>
      <c r="C11" s="228" t="s">
        <v>68</v>
      </c>
      <c r="D11" s="281"/>
      <c r="E11" s="233"/>
      <c r="F11" s="461">
        <v>3.87</v>
      </c>
      <c r="G11" s="281">
        <v>1</v>
      </c>
      <c r="H11" s="233">
        <v>4</v>
      </c>
      <c r="I11" s="461">
        <v>3.91</v>
      </c>
      <c r="J11" s="281">
        <v>2</v>
      </c>
      <c r="K11" s="233">
        <v>3.5</v>
      </c>
      <c r="L11" s="282">
        <v>3.54</v>
      </c>
      <c r="M11" s="55">
        <v>3</v>
      </c>
      <c r="N11" s="28">
        <v>4.33</v>
      </c>
      <c r="O11" s="178">
        <v>3.5</v>
      </c>
      <c r="P11" s="272">
        <v>2</v>
      </c>
      <c r="Q11" s="12">
        <v>4</v>
      </c>
      <c r="R11" s="129">
        <v>2.86</v>
      </c>
      <c r="S11" s="56">
        <v>1</v>
      </c>
      <c r="T11" s="420">
        <v>5</v>
      </c>
      <c r="U11" s="97">
        <v>3.45</v>
      </c>
      <c r="V11" s="765">
        <v>28</v>
      </c>
      <c r="W11" s="429">
        <v>45</v>
      </c>
      <c r="X11" s="429">
        <v>40</v>
      </c>
      <c r="Y11" s="91">
        <v>6</v>
      </c>
      <c r="Z11" s="76">
        <v>5</v>
      </c>
      <c r="AA11" s="65">
        <v>1</v>
      </c>
      <c r="AB11" s="448">
        <f>SUM(V11:AA11)</f>
        <v>125</v>
      </c>
      <c r="AC11" s="248"/>
      <c r="AD11" s="249"/>
    </row>
    <row r="12" spans="1:31" s="5" customFormat="1" ht="15" customHeight="1" x14ac:dyDescent="0.25">
      <c r="A12" s="77">
        <v>7</v>
      </c>
      <c r="B12" s="60" t="s">
        <v>57</v>
      </c>
      <c r="C12" s="228" t="s">
        <v>82</v>
      </c>
      <c r="D12" s="281">
        <v>74</v>
      </c>
      <c r="E12" s="233">
        <v>3.5945</v>
      </c>
      <c r="F12" s="461">
        <v>3.87</v>
      </c>
      <c r="G12" s="281">
        <v>6</v>
      </c>
      <c r="H12" s="233">
        <v>4</v>
      </c>
      <c r="I12" s="461">
        <v>3.91</v>
      </c>
      <c r="J12" s="281">
        <v>9</v>
      </c>
      <c r="K12" s="233">
        <v>4</v>
      </c>
      <c r="L12" s="282">
        <v>3.54</v>
      </c>
      <c r="M12" s="58">
        <v>6</v>
      </c>
      <c r="N12" s="28">
        <v>3.5</v>
      </c>
      <c r="O12" s="178">
        <v>3.5</v>
      </c>
      <c r="P12" s="271">
        <v>9</v>
      </c>
      <c r="Q12" s="12">
        <v>3.22</v>
      </c>
      <c r="R12" s="129">
        <v>2.86</v>
      </c>
      <c r="S12" s="55"/>
      <c r="T12" s="59"/>
      <c r="U12" s="97">
        <v>3.45</v>
      </c>
      <c r="V12" s="765">
        <v>13</v>
      </c>
      <c r="W12" s="429">
        <v>28</v>
      </c>
      <c r="X12" s="429">
        <v>7</v>
      </c>
      <c r="Y12" s="91">
        <v>43</v>
      </c>
      <c r="Z12" s="76">
        <v>27</v>
      </c>
      <c r="AA12" s="65">
        <v>15</v>
      </c>
      <c r="AB12" s="269">
        <f>SUM(V12:AA12)</f>
        <v>133</v>
      </c>
      <c r="AC12" s="248"/>
      <c r="AD12" s="249"/>
    </row>
    <row r="13" spans="1:31" s="5" customFormat="1" ht="15" customHeight="1" x14ac:dyDescent="0.25">
      <c r="A13" s="77">
        <v>8</v>
      </c>
      <c r="B13" s="19" t="s">
        <v>58</v>
      </c>
      <c r="C13" s="228" t="s">
        <v>35</v>
      </c>
      <c r="D13" s="281"/>
      <c r="E13" s="233"/>
      <c r="F13" s="461">
        <v>3.87</v>
      </c>
      <c r="G13" s="281">
        <v>9</v>
      </c>
      <c r="H13" s="233">
        <v>4.1100000000000003</v>
      </c>
      <c r="I13" s="461">
        <v>3.91</v>
      </c>
      <c r="J13" s="281">
        <v>16</v>
      </c>
      <c r="K13" s="233">
        <v>3.8125</v>
      </c>
      <c r="L13" s="282">
        <v>3.54</v>
      </c>
      <c r="M13" s="55">
        <v>2</v>
      </c>
      <c r="N13" s="28">
        <v>4</v>
      </c>
      <c r="O13" s="178">
        <v>3.5</v>
      </c>
      <c r="P13" s="272">
        <v>16</v>
      </c>
      <c r="Q13" s="12">
        <v>3.06</v>
      </c>
      <c r="R13" s="129">
        <v>2.86</v>
      </c>
      <c r="S13" s="56"/>
      <c r="T13" s="59"/>
      <c r="U13" s="97">
        <v>3.45</v>
      </c>
      <c r="V13" s="765">
        <v>28</v>
      </c>
      <c r="W13" s="429">
        <v>25</v>
      </c>
      <c r="X13" s="429">
        <v>24</v>
      </c>
      <c r="Y13" s="91">
        <v>11</v>
      </c>
      <c r="Z13" s="76">
        <v>32</v>
      </c>
      <c r="AA13" s="65">
        <v>15</v>
      </c>
      <c r="AB13" s="269">
        <f>SUM(V13:AA13)</f>
        <v>135</v>
      </c>
      <c r="AC13" s="248"/>
      <c r="AD13" s="249"/>
    </row>
    <row r="14" spans="1:31" s="5" customFormat="1" ht="15" customHeight="1" x14ac:dyDescent="0.25">
      <c r="A14" s="77">
        <v>9</v>
      </c>
      <c r="B14" s="53" t="s">
        <v>54</v>
      </c>
      <c r="C14" s="228" t="s">
        <v>9</v>
      </c>
      <c r="D14" s="281"/>
      <c r="E14" s="233"/>
      <c r="F14" s="461">
        <v>3.87</v>
      </c>
      <c r="G14" s="281">
        <v>4</v>
      </c>
      <c r="H14" s="233">
        <v>4.5</v>
      </c>
      <c r="I14" s="461">
        <v>3.91</v>
      </c>
      <c r="J14" s="281">
        <v>8</v>
      </c>
      <c r="K14" s="233">
        <v>3.625</v>
      </c>
      <c r="L14" s="282">
        <v>3.54</v>
      </c>
      <c r="M14" s="55">
        <v>6</v>
      </c>
      <c r="N14" s="28">
        <v>3.5</v>
      </c>
      <c r="O14" s="178">
        <v>3.5</v>
      </c>
      <c r="P14" s="273">
        <v>8</v>
      </c>
      <c r="Q14" s="12">
        <v>3.63</v>
      </c>
      <c r="R14" s="129">
        <v>2.86</v>
      </c>
      <c r="S14" s="63">
        <v>1</v>
      </c>
      <c r="T14" s="419">
        <v>2</v>
      </c>
      <c r="U14" s="97">
        <v>3.45</v>
      </c>
      <c r="V14" s="765">
        <v>28</v>
      </c>
      <c r="W14" s="429">
        <v>7</v>
      </c>
      <c r="X14" s="429">
        <v>34</v>
      </c>
      <c r="Y14" s="91">
        <v>42</v>
      </c>
      <c r="Z14" s="76">
        <v>16</v>
      </c>
      <c r="AA14" s="65">
        <v>14</v>
      </c>
      <c r="AB14" s="269">
        <f>SUM(V14:AA14)</f>
        <v>141</v>
      </c>
      <c r="AC14" s="248"/>
      <c r="AD14" s="249"/>
    </row>
    <row r="15" spans="1:31" s="5" customFormat="1" ht="15" customHeight="1" thickBot="1" x14ac:dyDescent="0.3">
      <c r="A15" s="79">
        <v>10</v>
      </c>
      <c r="B15" s="20" t="s">
        <v>58</v>
      </c>
      <c r="C15" s="300" t="s">
        <v>41</v>
      </c>
      <c r="D15" s="295">
        <v>66</v>
      </c>
      <c r="E15" s="261">
        <v>2.9544999999999999</v>
      </c>
      <c r="F15" s="464">
        <v>3.87</v>
      </c>
      <c r="G15" s="295">
        <v>2</v>
      </c>
      <c r="H15" s="261">
        <v>4.5</v>
      </c>
      <c r="I15" s="464">
        <v>3.91</v>
      </c>
      <c r="J15" s="295">
        <v>4</v>
      </c>
      <c r="K15" s="261">
        <v>4</v>
      </c>
      <c r="L15" s="301">
        <v>3.54</v>
      </c>
      <c r="M15" s="99">
        <v>5</v>
      </c>
      <c r="N15" s="67">
        <v>3.6</v>
      </c>
      <c r="O15" s="181">
        <v>3.5</v>
      </c>
      <c r="P15" s="302">
        <v>1</v>
      </c>
      <c r="Q15" s="14">
        <v>3</v>
      </c>
      <c r="R15" s="134">
        <v>2.86</v>
      </c>
      <c r="S15" s="102"/>
      <c r="T15" s="68"/>
      <c r="U15" s="100">
        <v>3.45</v>
      </c>
      <c r="V15" s="766">
        <v>26</v>
      </c>
      <c r="W15" s="431">
        <v>10</v>
      </c>
      <c r="X15" s="431">
        <v>9</v>
      </c>
      <c r="Y15" s="93">
        <v>39</v>
      </c>
      <c r="Z15" s="80">
        <v>45</v>
      </c>
      <c r="AA15" s="69">
        <v>15</v>
      </c>
      <c r="AB15" s="270">
        <f>SUM(V15:AA15)</f>
        <v>144</v>
      </c>
      <c r="AC15" s="248"/>
      <c r="AD15" s="249"/>
    </row>
    <row r="16" spans="1:31" s="5" customFormat="1" ht="15" customHeight="1" x14ac:dyDescent="0.25">
      <c r="A16" s="75">
        <v>11</v>
      </c>
      <c r="B16" s="89" t="s">
        <v>54</v>
      </c>
      <c r="C16" s="296" t="s">
        <v>4</v>
      </c>
      <c r="D16" s="437"/>
      <c r="E16" s="413"/>
      <c r="F16" s="471">
        <v>3.87</v>
      </c>
      <c r="G16" s="437">
        <v>1</v>
      </c>
      <c r="H16" s="413">
        <v>4</v>
      </c>
      <c r="I16" s="471">
        <v>3.91</v>
      </c>
      <c r="J16" s="297">
        <v>4</v>
      </c>
      <c r="K16" s="262">
        <v>3.75</v>
      </c>
      <c r="L16" s="304">
        <v>3.54</v>
      </c>
      <c r="M16" s="101">
        <v>6</v>
      </c>
      <c r="N16" s="72">
        <v>3.5</v>
      </c>
      <c r="O16" s="180">
        <v>3.5</v>
      </c>
      <c r="P16" s="446">
        <v>6</v>
      </c>
      <c r="Q16" s="11">
        <v>3.83</v>
      </c>
      <c r="R16" s="132">
        <v>2.86</v>
      </c>
      <c r="S16" s="447">
        <v>1</v>
      </c>
      <c r="T16" s="423">
        <v>5</v>
      </c>
      <c r="U16" s="96">
        <v>3.45</v>
      </c>
      <c r="V16" s="764">
        <v>28</v>
      </c>
      <c r="W16" s="428">
        <v>48</v>
      </c>
      <c r="X16" s="428">
        <v>25</v>
      </c>
      <c r="Y16" s="78">
        <v>41</v>
      </c>
      <c r="Z16" s="78">
        <v>13</v>
      </c>
      <c r="AA16" s="74">
        <v>2</v>
      </c>
      <c r="AB16" s="305">
        <f>SUM(V16:AA16)</f>
        <v>157</v>
      </c>
      <c r="AC16" s="248"/>
      <c r="AD16" s="249"/>
    </row>
    <row r="17" spans="1:30" s="5" customFormat="1" ht="15" customHeight="1" x14ac:dyDescent="0.25">
      <c r="A17" s="246">
        <v>12</v>
      </c>
      <c r="B17" s="53" t="s">
        <v>59</v>
      </c>
      <c r="C17" s="275" t="s">
        <v>132</v>
      </c>
      <c r="D17" s="437"/>
      <c r="E17" s="413"/>
      <c r="F17" s="462">
        <v>3.87</v>
      </c>
      <c r="G17" s="437">
        <v>8</v>
      </c>
      <c r="H17" s="413">
        <v>4.38</v>
      </c>
      <c r="I17" s="462">
        <v>3.91</v>
      </c>
      <c r="J17" s="281">
        <v>7</v>
      </c>
      <c r="K17" s="233">
        <v>3.714</v>
      </c>
      <c r="L17" s="287">
        <v>3.54</v>
      </c>
      <c r="M17" s="58">
        <v>6</v>
      </c>
      <c r="N17" s="28">
        <v>3.5</v>
      </c>
      <c r="O17" s="178">
        <v>3.5</v>
      </c>
      <c r="P17" s="272">
        <v>12</v>
      </c>
      <c r="Q17" s="12">
        <v>3.08</v>
      </c>
      <c r="R17" s="129">
        <v>2.86</v>
      </c>
      <c r="S17" s="55"/>
      <c r="T17" s="59"/>
      <c r="U17" s="97">
        <v>3.45</v>
      </c>
      <c r="V17" s="765">
        <v>28</v>
      </c>
      <c r="W17" s="429">
        <v>12</v>
      </c>
      <c r="X17" s="429">
        <v>27</v>
      </c>
      <c r="Y17" s="76">
        <v>44</v>
      </c>
      <c r="Z17" s="76">
        <v>31</v>
      </c>
      <c r="AA17" s="65">
        <v>15</v>
      </c>
      <c r="AB17" s="269">
        <f>SUM(V17:AA17)</f>
        <v>157</v>
      </c>
      <c r="AC17" s="248"/>
      <c r="AD17" s="249"/>
    </row>
    <row r="18" spans="1:30" s="5" customFormat="1" ht="15" customHeight="1" x14ac:dyDescent="0.25">
      <c r="A18" s="246">
        <v>13</v>
      </c>
      <c r="B18" s="53" t="s">
        <v>55</v>
      </c>
      <c r="C18" s="61" t="s">
        <v>74</v>
      </c>
      <c r="D18" s="281"/>
      <c r="E18" s="233"/>
      <c r="F18" s="285">
        <v>3.87</v>
      </c>
      <c r="G18" s="281">
        <v>4</v>
      </c>
      <c r="H18" s="233">
        <v>3.75</v>
      </c>
      <c r="I18" s="285">
        <v>3.91</v>
      </c>
      <c r="J18" s="284">
        <v>7</v>
      </c>
      <c r="K18" s="234">
        <v>3.8570000000000002</v>
      </c>
      <c r="L18" s="288">
        <v>3.54</v>
      </c>
      <c r="M18" s="55">
        <v>2</v>
      </c>
      <c r="N18" s="28">
        <v>4.5</v>
      </c>
      <c r="O18" s="178">
        <v>3.5</v>
      </c>
      <c r="P18" s="272">
        <v>5</v>
      </c>
      <c r="Q18" s="12">
        <v>3</v>
      </c>
      <c r="R18" s="129">
        <v>2.86</v>
      </c>
      <c r="S18" s="56">
        <v>3</v>
      </c>
      <c r="T18" s="419">
        <v>3.33</v>
      </c>
      <c r="U18" s="97">
        <v>3.45</v>
      </c>
      <c r="V18" s="765">
        <v>28</v>
      </c>
      <c r="W18" s="429">
        <v>63</v>
      </c>
      <c r="X18" s="430">
        <v>23</v>
      </c>
      <c r="Y18" s="76">
        <v>4</v>
      </c>
      <c r="Z18" s="76">
        <v>38</v>
      </c>
      <c r="AA18" s="65">
        <v>7</v>
      </c>
      <c r="AB18" s="269">
        <f>SUM(V18:AA18)</f>
        <v>163</v>
      </c>
      <c r="AC18" s="249"/>
      <c r="AD18" s="249"/>
    </row>
    <row r="19" spans="1:30" s="5" customFormat="1" ht="15" customHeight="1" x14ac:dyDescent="0.25">
      <c r="A19" s="246">
        <v>14</v>
      </c>
      <c r="B19" s="53" t="s">
        <v>59</v>
      </c>
      <c r="C19" s="228" t="s">
        <v>89</v>
      </c>
      <c r="D19" s="281"/>
      <c r="E19" s="233"/>
      <c r="F19" s="461">
        <v>3.87</v>
      </c>
      <c r="G19" s="281">
        <v>5</v>
      </c>
      <c r="H19" s="233">
        <v>4.2</v>
      </c>
      <c r="I19" s="461">
        <v>3.91</v>
      </c>
      <c r="J19" s="281">
        <v>4</v>
      </c>
      <c r="K19" s="233">
        <v>3.25</v>
      </c>
      <c r="L19" s="282">
        <v>3.54</v>
      </c>
      <c r="M19" s="58">
        <v>4</v>
      </c>
      <c r="N19" s="28">
        <v>3.75</v>
      </c>
      <c r="O19" s="178">
        <v>3.5</v>
      </c>
      <c r="P19" s="272">
        <v>8</v>
      </c>
      <c r="Q19" s="12">
        <v>3.75</v>
      </c>
      <c r="R19" s="129">
        <v>2.86</v>
      </c>
      <c r="S19" s="55"/>
      <c r="T19" s="59"/>
      <c r="U19" s="97">
        <v>3.45</v>
      </c>
      <c r="V19" s="765">
        <v>28</v>
      </c>
      <c r="W19" s="429">
        <v>22</v>
      </c>
      <c r="X19" s="429">
        <v>54</v>
      </c>
      <c r="Y19" s="76">
        <v>30</v>
      </c>
      <c r="Z19" s="76">
        <v>15</v>
      </c>
      <c r="AA19" s="65">
        <v>15</v>
      </c>
      <c r="AB19" s="269">
        <f>SUM(V19:AA19)</f>
        <v>164</v>
      </c>
      <c r="AC19" s="249"/>
      <c r="AD19" s="249"/>
    </row>
    <row r="20" spans="1:30" s="5" customFormat="1" ht="15" customHeight="1" x14ac:dyDescent="0.25">
      <c r="A20" s="246">
        <v>15</v>
      </c>
      <c r="B20" s="19" t="s">
        <v>58</v>
      </c>
      <c r="C20" s="54" t="s">
        <v>29</v>
      </c>
      <c r="D20" s="281">
        <v>72</v>
      </c>
      <c r="E20" s="233">
        <v>3.5276999999999998</v>
      </c>
      <c r="F20" s="282">
        <v>3.87</v>
      </c>
      <c r="G20" s="281">
        <v>3</v>
      </c>
      <c r="H20" s="233">
        <v>4.33</v>
      </c>
      <c r="I20" s="282">
        <v>3.91</v>
      </c>
      <c r="J20" s="286">
        <v>3</v>
      </c>
      <c r="K20" s="236">
        <v>3.6666666666666665</v>
      </c>
      <c r="L20" s="282">
        <v>3.54</v>
      </c>
      <c r="M20" s="55">
        <v>12</v>
      </c>
      <c r="N20" s="28">
        <v>3.58</v>
      </c>
      <c r="O20" s="178">
        <v>3.5</v>
      </c>
      <c r="P20" s="272">
        <v>9</v>
      </c>
      <c r="Q20" s="12">
        <v>2.56</v>
      </c>
      <c r="R20" s="129">
        <v>2.86</v>
      </c>
      <c r="S20" s="56">
        <v>1</v>
      </c>
      <c r="T20" s="419">
        <v>4</v>
      </c>
      <c r="U20" s="97">
        <v>3.45</v>
      </c>
      <c r="V20" s="765">
        <v>15</v>
      </c>
      <c r="W20" s="429">
        <v>14</v>
      </c>
      <c r="X20" s="429">
        <v>32</v>
      </c>
      <c r="Y20" s="76">
        <v>40</v>
      </c>
      <c r="Z20" s="76">
        <v>61</v>
      </c>
      <c r="AA20" s="65">
        <v>5</v>
      </c>
      <c r="AB20" s="269">
        <f>SUM(V20:AA20)</f>
        <v>167</v>
      </c>
      <c r="AC20" s="249"/>
      <c r="AD20" s="249"/>
    </row>
    <row r="21" spans="1:30" s="5" customFormat="1" ht="15" customHeight="1" x14ac:dyDescent="0.25">
      <c r="A21" s="246">
        <v>16</v>
      </c>
      <c r="B21" s="53" t="s">
        <v>56</v>
      </c>
      <c r="C21" s="228" t="s">
        <v>79</v>
      </c>
      <c r="D21" s="281"/>
      <c r="E21" s="237"/>
      <c r="F21" s="461">
        <v>3.87</v>
      </c>
      <c r="G21" s="281">
        <v>2</v>
      </c>
      <c r="H21" s="237">
        <v>4</v>
      </c>
      <c r="I21" s="461">
        <v>3.91</v>
      </c>
      <c r="J21" s="281">
        <v>2</v>
      </c>
      <c r="K21" s="237">
        <v>4.5</v>
      </c>
      <c r="L21" s="287">
        <v>3.54</v>
      </c>
      <c r="M21" s="62">
        <v>19</v>
      </c>
      <c r="N21" s="28">
        <v>3.84</v>
      </c>
      <c r="O21" s="178">
        <v>3.5</v>
      </c>
      <c r="P21" s="272">
        <v>2</v>
      </c>
      <c r="Q21" s="12">
        <v>2.5</v>
      </c>
      <c r="R21" s="129">
        <v>2.86</v>
      </c>
      <c r="S21" s="55">
        <v>1</v>
      </c>
      <c r="T21" s="419">
        <v>3</v>
      </c>
      <c r="U21" s="97">
        <v>3.45</v>
      </c>
      <c r="V21" s="765">
        <v>28</v>
      </c>
      <c r="W21" s="429">
        <v>42</v>
      </c>
      <c r="X21" s="429">
        <v>2</v>
      </c>
      <c r="Y21" s="76">
        <v>22</v>
      </c>
      <c r="Z21" s="76">
        <v>65</v>
      </c>
      <c r="AA21" s="65">
        <v>10</v>
      </c>
      <c r="AB21" s="269">
        <f>SUM(V21:AA21)</f>
        <v>169</v>
      </c>
      <c r="AC21" s="249"/>
      <c r="AD21" s="249"/>
    </row>
    <row r="22" spans="1:30" s="5" customFormat="1" ht="15" customHeight="1" x14ac:dyDescent="0.25">
      <c r="A22" s="246">
        <v>17</v>
      </c>
      <c r="B22" s="60" t="s">
        <v>57</v>
      </c>
      <c r="C22" s="276" t="s">
        <v>84</v>
      </c>
      <c r="D22" s="281"/>
      <c r="E22" s="233"/>
      <c r="F22" s="469">
        <v>3.87</v>
      </c>
      <c r="G22" s="281">
        <v>4</v>
      </c>
      <c r="H22" s="233">
        <v>3.75</v>
      </c>
      <c r="I22" s="469">
        <v>3.91</v>
      </c>
      <c r="J22" s="281">
        <v>2</v>
      </c>
      <c r="K22" s="239">
        <v>4</v>
      </c>
      <c r="L22" s="285">
        <v>3.54</v>
      </c>
      <c r="M22" s="58">
        <v>6</v>
      </c>
      <c r="N22" s="28">
        <v>3.83</v>
      </c>
      <c r="O22" s="178">
        <v>3.5</v>
      </c>
      <c r="P22" s="271">
        <v>6</v>
      </c>
      <c r="Q22" s="12">
        <v>3.17</v>
      </c>
      <c r="R22" s="129">
        <v>2.86</v>
      </c>
      <c r="S22" s="55"/>
      <c r="T22" s="59"/>
      <c r="U22" s="97">
        <v>3.45</v>
      </c>
      <c r="V22" s="765">
        <v>28</v>
      </c>
      <c r="W22" s="429">
        <v>66</v>
      </c>
      <c r="X22" s="429">
        <v>13</v>
      </c>
      <c r="Y22" s="76">
        <v>23</v>
      </c>
      <c r="Z22" s="76">
        <v>28</v>
      </c>
      <c r="AA22" s="65">
        <v>15</v>
      </c>
      <c r="AB22" s="269">
        <f>SUM(V22:AA22)</f>
        <v>173</v>
      </c>
      <c r="AC22" s="249"/>
      <c r="AD22" s="249"/>
    </row>
    <row r="23" spans="1:30" s="5" customFormat="1" ht="15" customHeight="1" x14ac:dyDescent="0.25">
      <c r="A23" s="246">
        <v>18</v>
      </c>
      <c r="B23" s="19" t="s">
        <v>58</v>
      </c>
      <c r="C23" s="54" t="s">
        <v>142</v>
      </c>
      <c r="D23" s="281"/>
      <c r="E23" s="233"/>
      <c r="F23" s="282">
        <v>3.87</v>
      </c>
      <c r="G23" s="281">
        <v>16</v>
      </c>
      <c r="H23" s="233">
        <v>4.1900000000000004</v>
      </c>
      <c r="I23" s="282">
        <v>3.91</v>
      </c>
      <c r="J23" s="286">
        <v>12</v>
      </c>
      <c r="K23" s="236">
        <v>3.6666666666666665</v>
      </c>
      <c r="L23" s="282">
        <v>3.54</v>
      </c>
      <c r="M23" s="55">
        <v>17</v>
      </c>
      <c r="N23" s="28">
        <v>3.41</v>
      </c>
      <c r="O23" s="178">
        <v>3.5</v>
      </c>
      <c r="P23" s="272">
        <v>35</v>
      </c>
      <c r="Q23" s="12">
        <v>3.14</v>
      </c>
      <c r="R23" s="129">
        <v>2.86</v>
      </c>
      <c r="S23" s="56">
        <v>1</v>
      </c>
      <c r="T23" s="419">
        <v>3</v>
      </c>
      <c r="U23" s="97">
        <v>3.45</v>
      </c>
      <c r="V23" s="765">
        <v>28</v>
      </c>
      <c r="W23" s="429">
        <v>23</v>
      </c>
      <c r="X23" s="429">
        <v>28</v>
      </c>
      <c r="Y23" s="76">
        <v>53</v>
      </c>
      <c r="Z23" s="76">
        <v>29</v>
      </c>
      <c r="AA23" s="65">
        <v>12</v>
      </c>
      <c r="AB23" s="269">
        <f>SUM(V23:AA23)</f>
        <v>173</v>
      </c>
      <c r="AC23" s="249"/>
      <c r="AD23" s="249"/>
    </row>
    <row r="24" spans="1:30" s="5" customFormat="1" ht="15" customHeight="1" x14ac:dyDescent="0.25">
      <c r="A24" s="246">
        <v>19</v>
      </c>
      <c r="B24" s="53" t="s">
        <v>53</v>
      </c>
      <c r="C24" s="228" t="s">
        <v>69</v>
      </c>
      <c r="D24" s="281">
        <v>134</v>
      </c>
      <c r="E24" s="233">
        <v>4.0074000000000005</v>
      </c>
      <c r="F24" s="461">
        <v>3.87</v>
      </c>
      <c r="G24" s="281">
        <v>5</v>
      </c>
      <c r="H24" s="233">
        <v>3.8</v>
      </c>
      <c r="I24" s="461">
        <v>3.91</v>
      </c>
      <c r="J24" s="281">
        <v>5</v>
      </c>
      <c r="K24" s="233">
        <v>4</v>
      </c>
      <c r="L24" s="287">
        <v>3.54</v>
      </c>
      <c r="M24" s="55">
        <v>7</v>
      </c>
      <c r="N24" s="28">
        <v>3.43</v>
      </c>
      <c r="O24" s="178">
        <v>3.5</v>
      </c>
      <c r="P24" s="272">
        <v>7</v>
      </c>
      <c r="Q24" s="12">
        <v>2.71</v>
      </c>
      <c r="R24" s="129">
        <v>2.86</v>
      </c>
      <c r="S24" s="56">
        <v>3</v>
      </c>
      <c r="T24" s="420">
        <v>4</v>
      </c>
      <c r="U24" s="97">
        <v>3.45</v>
      </c>
      <c r="V24" s="765">
        <v>4</v>
      </c>
      <c r="W24" s="429">
        <v>59</v>
      </c>
      <c r="X24" s="429">
        <v>8</v>
      </c>
      <c r="Y24" s="76">
        <v>50</v>
      </c>
      <c r="Z24" s="76">
        <v>51</v>
      </c>
      <c r="AA24" s="65">
        <v>3</v>
      </c>
      <c r="AB24" s="448">
        <f>SUM(V24:AA24)</f>
        <v>175</v>
      </c>
      <c r="AC24" s="249"/>
      <c r="AD24" s="249"/>
    </row>
    <row r="25" spans="1:30" s="5" customFormat="1" ht="15" customHeight="1" thickBot="1" x14ac:dyDescent="0.3">
      <c r="A25" s="259">
        <v>20</v>
      </c>
      <c r="B25" s="66" t="s">
        <v>56</v>
      </c>
      <c r="C25" s="103" t="s">
        <v>21</v>
      </c>
      <c r="D25" s="295"/>
      <c r="E25" s="263"/>
      <c r="F25" s="301">
        <v>3.87</v>
      </c>
      <c r="G25" s="295">
        <v>6</v>
      </c>
      <c r="H25" s="263">
        <v>3.83</v>
      </c>
      <c r="I25" s="301">
        <v>3.91</v>
      </c>
      <c r="J25" s="307">
        <v>6</v>
      </c>
      <c r="K25" s="308">
        <v>4.5</v>
      </c>
      <c r="L25" s="306">
        <v>3.54</v>
      </c>
      <c r="M25" s="99">
        <v>3</v>
      </c>
      <c r="N25" s="67">
        <v>3</v>
      </c>
      <c r="O25" s="181">
        <v>3.5</v>
      </c>
      <c r="P25" s="302">
        <v>2</v>
      </c>
      <c r="Q25" s="14">
        <v>4</v>
      </c>
      <c r="R25" s="134">
        <v>2.86</v>
      </c>
      <c r="S25" s="99"/>
      <c r="T25" s="68"/>
      <c r="U25" s="100">
        <v>3.45</v>
      </c>
      <c r="V25" s="766">
        <v>28</v>
      </c>
      <c r="W25" s="431">
        <v>58</v>
      </c>
      <c r="X25" s="431">
        <v>1</v>
      </c>
      <c r="Y25" s="80">
        <v>66</v>
      </c>
      <c r="Z25" s="80">
        <v>7</v>
      </c>
      <c r="AA25" s="69">
        <v>15</v>
      </c>
      <c r="AB25" s="270">
        <f>SUM(V25:AA25)</f>
        <v>175</v>
      </c>
    </row>
    <row r="26" spans="1:30" s="5" customFormat="1" ht="15" customHeight="1" x14ac:dyDescent="0.25">
      <c r="A26" s="75">
        <v>21</v>
      </c>
      <c r="B26" s="746" t="s">
        <v>57</v>
      </c>
      <c r="C26" s="296" t="s">
        <v>25</v>
      </c>
      <c r="D26" s="297"/>
      <c r="E26" s="262"/>
      <c r="F26" s="460">
        <v>3.87</v>
      </c>
      <c r="G26" s="297">
        <v>2</v>
      </c>
      <c r="H26" s="262">
        <v>5</v>
      </c>
      <c r="I26" s="460">
        <v>3.91</v>
      </c>
      <c r="J26" s="297">
        <v>2</v>
      </c>
      <c r="K26" s="262">
        <v>4.5</v>
      </c>
      <c r="L26" s="304">
        <v>3.54</v>
      </c>
      <c r="M26" s="110">
        <v>1</v>
      </c>
      <c r="N26" s="72">
        <v>3</v>
      </c>
      <c r="O26" s="180">
        <v>3.5</v>
      </c>
      <c r="P26" s="753">
        <v>3</v>
      </c>
      <c r="Q26" s="11">
        <v>2.67</v>
      </c>
      <c r="R26" s="132">
        <v>2.86</v>
      </c>
      <c r="S26" s="101"/>
      <c r="T26" s="73"/>
      <c r="U26" s="96">
        <v>3.45</v>
      </c>
      <c r="V26" s="764">
        <v>28</v>
      </c>
      <c r="W26" s="428">
        <v>1</v>
      </c>
      <c r="X26" s="428">
        <v>3</v>
      </c>
      <c r="Y26" s="78">
        <v>74</v>
      </c>
      <c r="Z26" s="78">
        <v>56</v>
      </c>
      <c r="AA26" s="74">
        <v>15</v>
      </c>
      <c r="AB26" s="305">
        <f>SUM(V26:AA26)</f>
        <v>177</v>
      </c>
    </row>
    <row r="27" spans="1:30" s="5" customFormat="1" ht="15" customHeight="1" x14ac:dyDescent="0.25">
      <c r="A27" s="246">
        <v>22</v>
      </c>
      <c r="B27" s="53" t="s">
        <v>56</v>
      </c>
      <c r="C27" s="228" t="s">
        <v>18</v>
      </c>
      <c r="D27" s="281"/>
      <c r="E27" s="237"/>
      <c r="F27" s="461">
        <v>3.87</v>
      </c>
      <c r="G27" s="281">
        <v>2</v>
      </c>
      <c r="H27" s="237">
        <v>4</v>
      </c>
      <c r="I27" s="461">
        <v>3.91</v>
      </c>
      <c r="J27" s="281">
        <v>8</v>
      </c>
      <c r="K27" s="237">
        <v>3.5</v>
      </c>
      <c r="L27" s="287">
        <v>3.54</v>
      </c>
      <c r="M27" s="55">
        <v>9</v>
      </c>
      <c r="N27" s="28">
        <v>3.67</v>
      </c>
      <c r="O27" s="178">
        <v>3.5</v>
      </c>
      <c r="P27" s="272">
        <v>3</v>
      </c>
      <c r="Q27" s="12">
        <v>3.33</v>
      </c>
      <c r="R27" s="129">
        <v>2.86</v>
      </c>
      <c r="S27" s="55"/>
      <c r="T27" s="59"/>
      <c r="U27" s="97">
        <v>3.45</v>
      </c>
      <c r="V27" s="765">
        <v>28</v>
      </c>
      <c r="W27" s="429">
        <v>43</v>
      </c>
      <c r="X27" s="429">
        <v>38</v>
      </c>
      <c r="Y27" s="76">
        <v>31</v>
      </c>
      <c r="Z27" s="76">
        <v>25</v>
      </c>
      <c r="AA27" s="65">
        <v>15</v>
      </c>
      <c r="AB27" s="269">
        <f>SUM(V27:AA27)</f>
        <v>180</v>
      </c>
    </row>
    <row r="28" spans="1:30" s="5" customFormat="1" ht="15" customHeight="1" x14ac:dyDescent="0.25">
      <c r="A28" s="246">
        <v>23</v>
      </c>
      <c r="B28" s="53" t="s">
        <v>55</v>
      </c>
      <c r="C28" s="61" t="s">
        <v>75</v>
      </c>
      <c r="D28" s="281"/>
      <c r="E28" s="233"/>
      <c r="F28" s="285">
        <v>3.87</v>
      </c>
      <c r="G28" s="281">
        <v>8</v>
      </c>
      <c r="H28" s="233">
        <v>3.88</v>
      </c>
      <c r="I28" s="285">
        <v>3.91</v>
      </c>
      <c r="J28" s="284">
        <v>3</v>
      </c>
      <c r="K28" s="234">
        <v>4</v>
      </c>
      <c r="L28" s="288">
        <v>3.54</v>
      </c>
      <c r="M28" s="55">
        <v>3</v>
      </c>
      <c r="N28" s="28">
        <v>3.33</v>
      </c>
      <c r="O28" s="178">
        <v>3.5</v>
      </c>
      <c r="P28" s="272">
        <v>2</v>
      </c>
      <c r="Q28" s="12">
        <v>3.5</v>
      </c>
      <c r="R28" s="129">
        <v>2.86</v>
      </c>
      <c r="S28" s="56"/>
      <c r="T28" s="59"/>
      <c r="U28" s="97">
        <v>3.45</v>
      </c>
      <c r="V28" s="765">
        <v>28</v>
      </c>
      <c r="W28" s="429">
        <v>56</v>
      </c>
      <c r="X28" s="430">
        <v>10</v>
      </c>
      <c r="Y28" s="76">
        <v>56</v>
      </c>
      <c r="Z28" s="76">
        <v>19</v>
      </c>
      <c r="AA28" s="65">
        <v>15</v>
      </c>
      <c r="AB28" s="269">
        <f>SUM(V28:AA28)</f>
        <v>184</v>
      </c>
    </row>
    <row r="29" spans="1:30" s="5" customFormat="1" ht="15" customHeight="1" x14ac:dyDescent="0.25">
      <c r="A29" s="246">
        <v>24</v>
      </c>
      <c r="B29" s="60" t="s">
        <v>57</v>
      </c>
      <c r="C29" s="228" t="s">
        <v>83</v>
      </c>
      <c r="D29" s="437"/>
      <c r="E29" s="413"/>
      <c r="F29" s="461">
        <v>3.87</v>
      </c>
      <c r="G29" s="437">
        <v>6</v>
      </c>
      <c r="H29" s="413">
        <v>4</v>
      </c>
      <c r="I29" s="461">
        <v>3.91</v>
      </c>
      <c r="J29" s="281">
        <v>7</v>
      </c>
      <c r="K29" s="233">
        <v>3.4285714285714284</v>
      </c>
      <c r="L29" s="287">
        <v>3.54</v>
      </c>
      <c r="M29" s="58">
        <v>3</v>
      </c>
      <c r="N29" s="28">
        <v>3.67</v>
      </c>
      <c r="O29" s="178">
        <v>3.5</v>
      </c>
      <c r="P29" s="271">
        <v>6</v>
      </c>
      <c r="Q29" s="12">
        <v>3</v>
      </c>
      <c r="R29" s="129">
        <v>2.86</v>
      </c>
      <c r="S29" s="55"/>
      <c r="T29" s="59"/>
      <c r="U29" s="97">
        <v>3.45</v>
      </c>
      <c r="V29" s="765">
        <v>28</v>
      </c>
      <c r="W29" s="429">
        <v>27</v>
      </c>
      <c r="X29" s="429">
        <v>46</v>
      </c>
      <c r="Y29" s="76">
        <v>34</v>
      </c>
      <c r="Z29" s="76">
        <v>37</v>
      </c>
      <c r="AA29" s="65">
        <v>15</v>
      </c>
      <c r="AB29" s="269">
        <f>SUM(V29:AA29)</f>
        <v>187</v>
      </c>
    </row>
    <row r="30" spans="1:30" s="5" customFormat="1" ht="15" customHeight="1" x14ac:dyDescent="0.25">
      <c r="A30" s="246">
        <v>25</v>
      </c>
      <c r="B30" s="53" t="s">
        <v>53</v>
      </c>
      <c r="C30" s="228" t="s">
        <v>66</v>
      </c>
      <c r="D30" s="281">
        <v>18</v>
      </c>
      <c r="E30" s="233">
        <v>3.7223000000000002</v>
      </c>
      <c r="F30" s="461">
        <v>3.87</v>
      </c>
      <c r="G30" s="281">
        <v>2</v>
      </c>
      <c r="H30" s="233">
        <v>4</v>
      </c>
      <c r="I30" s="461">
        <v>3.91</v>
      </c>
      <c r="J30" s="281">
        <v>2</v>
      </c>
      <c r="K30" s="233">
        <v>3.5</v>
      </c>
      <c r="L30" s="287">
        <v>3.54</v>
      </c>
      <c r="M30" s="58">
        <v>1</v>
      </c>
      <c r="N30" s="28">
        <v>3</v>
      </c>
      <c r="O30" s="178">
        <v>3.5</v>
      </c>
      <c r="P30" s="272">
        <v>5</v>
      </c>
      <c r="Q30" s="12">
        <v>3.6</v>
      </c>
      <c r="R30" s="129">
        <v>2.86</v>
      </c>
      <c r="S30" s="56"/>
      <c r="T30" s="57"/>
      <c r="U30" s="97">
        <v>3.45</v>
      </c>
      <c r="V30" s="765">
        <v>8</v>
      </c>
      <c r="W30" s="429">
        <v>38</v>
      </c>
      <c r="X30" s="429">
        <v>41</v>
      </c>
      <c r="Y30" s="76">
        <v>70</v>
      </c>
      <c r="Z30" s="76">
        <v>17</v>
      </c>
      <c r="AA30" s="65">
        <v>15</v>
      </c>
      <c r="AB30" s="269">
        <f>SUM(V30:AA30)</f>
        <v>189</v>
      </c>
    </row>
    <row r="31" spans="1:30" s="5" customFormat="1" ht="15" customHeight="1" x14ac:dyDescent="0.25">
      <c r="A31" s="246">
        <v>26</v>
      </c>
      <c r="B31" s="53" t="s">
        <v>55</v>
      </c>
      <c r="C31" s="61" t="s">
        <v>11</v>
      </c>
      <c r="D31" s="465">
        <v>67</v>
      </c>
      <c r="E31" s="233">
        <v>3.6</v>
      </c>
      <c r="F31" s="285">
        <v>3.87</v>
      </c>
      <c r="G31" s="465">
        <v>1</v>
      </c>
      <c r="H31" s="233">
        <v>4</v>
      </c>
      <c r="I31" s="285">
        <v>3.91</v>
      </c>
      <c r="J31" s="284">
        <v>2</v>
      </c>
      <c r="K31" s="234">
        <v>4</v>
      </c>
      <c r="L31" s="288">
        <v>3.54</v>
      </c>
      <c r="M31" s="55"/>
      <c r="N31" s="28"/>
      <c r="O31" s="178">
        <v>3.5</v>
      </c>
      <c r="P31" s="272">
        <v>3</v>
      </c>
      <c r="Q31" s="12">
        <v>3.33</v>
      </c>
      <c r="R31" s="129">
        <v>2.86</v>
      </c>
      <c r="S31" s="56"/>
      <c r="T31" s="59"/>
      <c r="U31" s="97">
        <v>3.45</v>
      </c>
      <c r="V31" s="765">
        <v>12</v>
      </c>
      <c r="W31" s="429">
        <v>49</v>
      </c>
      <c r="X31" s="429">
        <v>11</v>
      </c>
      <c r="Y31" s="76">
        <v>82</v>
      </c>
      <c r="Z31" s="76">
        <v>24</v>
      </c>
      <c r="AA31" s="65">
        <v>15</v>
      </c>
      <c r="AB31" s="269">
        <f>SUM(V31:AA31)</f>
        <v>193</v>
      </c>
    </row>
    <row r="32" spans="1:30" s="5" customFormat="1" ht="15" customHeight="1" x14ac:dyDescent="0.25">
      <c r="A32" s="246">
        <v>27</v>
      </c>
      <c r="B32" s="19" t="s">
        <v>58</v>
      </c>
      <c r="C32" s="54" t="s">
        <v>141</v>
      </c>
      <c r="D32" s="281">
        <v>43</v>
      </c>
      <c r="E32" s="233">
        <v>3.1860000000000004</v>
      </c>
      <c r="F32" s="282">
        <v>3.87</v>
      </c>
      <c r="G32" s="281">
        <v>16</v>
      </c>
      <c r="H32" s="233">
        <v>4</v>
      </c>
      <c r="I32" s="282">
        <v>3.91</v>
      </c>
      <c r="J32" s="286">
        <v>13</v>
      </c>
      <c r="K32" s="236">
        <v>3.2307692307692308</v>
      </c>
      <c r="L32" s="287">
        <v>3.54</v>
      </c>
      <c r="M32" s="55">
        <v>11</v>
      </c>
      <c r="N32" s="28">
        <v>3.82</v>
      </c>
      <c r="O32" s="178">
        <v>3.5</v>
      </c>
      <c r="P32" s="272">
        <v>33</v>
      </c>
      <c r="Q32" s="12">
        <v>2.7</v>
      </c>
      <c r="R32" s="129">
        <v>2.86</v>
      </c>
      <c r="S32" s="56"/>
      <c r="T32" s="59"/>
      <c r="U32" s="97">
        <v>3.45</v>
      </c>
      <c r="V32" s="765">
        <v>24</v>
      </c>
      <c r="W32" s="429">
        <v>26</v>
      </c>
      <c r="X32" s="429">
        <v>55</v>
      </c>
      <c r="Y32" s="76">
        <v>24</v>
      </c>
      <c r="Z32" s="76">
        <v>52</v>
      </c>
      <c r="AA32" s="65">
        <v>15</v>
      </c>
      <c r="AB32" s="269">
        <f>SUM(V32:AA32)</f>
        <v>196</v>
      </c>
    </row>
    <row r="33" spans="1:28" s="5" customFormat="1" ht="15" customHeight="1" x14ac:dyDescent="0.25">
      <c r="A33" s="246">
        <v>28</v>
      </c>
      <c r="B33" s="53" t="s">
        <v>54</v>
      </c>
      <c r="C33" s="228" t="s">
        <v>5</v>
      </c>
      <c r="D33" s="281"/>
      <c r="E33" s="233"/>
      <c r="F33" s="461">
        <v>3.87</v>
      </c>
      <c r="G33" s="281">
        <v>2</v>
      </c>
      <c r="H33" s="233">
        <v>4</v>
      </c>
      <c r="I33" s="461">
        <v>3.91</v>
      </c>
      <c r="J33" s="281">
        <v>2</v>
      </c>
      <c r="K33" s="233">
        <v>3.5</v>
      </c>
      <c r="L33" s="287">
        <v>3.54</v>
      </c>
      <c r="M33" s="58">
        <v>8</v>
      </c>
      <c r="N33" s="28">
        <v>3.25</v>
      </c>
      <c r="O33" s="178">
        <v>3.5</v>
      </c>
      <c r="P33" s="273">
        <v>2</v>
      </c>
      <c r="Q33" s="12">
        <v>3.5</v>
      </c>
      <c r="R33" s="129">
        <v>2.86</v>
      </c>
      <c r="S33" s="63"/>
      <c r="T33" s="59"/>
      <c r="U33" s="97">
        <v>3.45</v>
      </c>
      <c r="V33" s="765">
        <v>28</v>
      </c>
      <c r="W33" s="429">
        <v>39</v>
      </c>
      <c r="X33" s="429">
        <v>43</v>
      </c>
      <c r="Y33" s="76">
        <v>57</v>
      </c>
      <c r="Z33" s="76">
        <v>18</v>
      </c>
      <c r="AA33" s="65">
        <v>15</v>
      </c>
      <c r="AB33" s="269">
        <f>SUM(V33:AA33)</f>
        <v>200</v>
      </c>
    </row>
    <row r="34" spans="1:28" s="5" customFormat="1" ht="15" customHeight="1" x14ac:dyDescent="0.25">
      <c r="A34" s="246">
        <v>29</v>
      </c>
      <c r="B34" s="19" t="s">
        <v>58</v>
      </c>
      <c r="C34" s="228" t="s">
        <v>32</v>
      </c>
      <c r="D34" s="281"/>
      <c r="E34" s="233"/>
      <c r="F34" s="461">
        <v>3.87</v>
      </c>
      <c r="G34" s="281">
        <v>4</v>
      </c>
      <c r="H34" s="233">
        <v>4.25</v>
      </c>
      <c r="I34" s="461">
        <v>3.91</v>
      </c>
      <c r="J34" s="281">
        <v>5</v>
      </c>
      <c r="K34" s="233">
        <v>3.4</v>
      </c>
      <c r="L34" s="287">
        <v>3.54</v>
      </c>
      <c r="M34" s="55">
        <v>5</v>
      </c>
      <c r="N34" s="28">
        <v>3.8</v>
      </c>
      <c r="O34" s="178">
        <v>3.5</v>
      </c>
      <c r="P34" s="272">
        <v>25</v>
      </c>
      <c r="Q34" s="12">
        <v>2.44</v>
      </c>
      <c r="R34" s="129">
        <v>2.86</v>
      </c>
      <c r="S34" s="56"/>
      <c r="T34" s="59"/>
      <c r="U34" s="97">
        <v>3.45</v>
      </c>
      <c r="V34" s="765">
        <v>28</v>
      </c>
      <c r="W34" s="429">
        <v>18</v>
      </c>
      <c r="X34" s="429">
        <v>48</v>
      </c>
      <c r="Y34" s="76">
        <v>25</v>
      </c>
      <c r="Z34" s="76">
        <v>67</v>
      </c>
      <c r="AA34" s="65">
        <v>15</v>
      </c>
      <c r="AB34" s="269">
        <f>SUM(V34:AA34)</f>
        <v>201</v>
      </c>
    </row>
    <row r="35" spans="1:28" s="5" customFormat="1" ht="15" customHeight="1" thickBot="1" x14ac:dyDescent="0.3">
      <c r="A35" s="259">
        <v>30</v>
      </c>
      <c r="B35" s="20" t="s">
        <v>58</v>
      </c>
      <c r="C35" s="300" t="s">
        <v>48</v>
      </c>
      <c r="D35" s="295"/>
      <c r="E35" s="261"/>
      <c r="F35" s="464">
        <v>3.87</v>
      </c>
      <c r="G35" s="295">
        <v>1</v>
      </c>
      <c r="H35" s="261">
        <v>4</v>
      </c>
      <c r="I35" s="464">
        <v>3.91</v>
      </c>
      <c r="J35" s="295">
        <v>9</v>
      </c>
      <c r="K35" s="261">
        <v>3.5555555555555554</v>
      </c>
      <c r="L35" s="306">
        <v>3.54</v>
      </c>
      <c r="M35" s="99">
        <v>15</v>
      </c>
      <c r="N35" s="67">
        <v>3.87</v>
      </c>
      <c r="O35" s="181">
        <v>3.5</v>
      </c>
      <c r="P35" s="302">
        <v>9</v>
      </c>
      <c r="Q35" s="14">
        <v>2.78</v>
      </c>
      <c r="R35" s="134">
        <v>2.86</v>
      </c>
      <c r="S35" s="102"/>
      <c r="T35" s="68"/>
      <c r="U35" s="100">
        <v>3.45</v>
      </c>
      <c r="V35" s="768">
        <v>28</v>
      </c>
      <c r="W35" s="457">
        <v>54</v>
      </c>
      <c r="X35" s="457">
        <v>36</v>
      </c>
      <c r="Y35" s="458">
        <v>20</v>
      </c>
      <c r="Z35" s="458">
        <v>49</v>
      </c>
      <c r="AA35" s="773">
        <v>15</v>
      </c>
      <c r="AB35" s="270">
        <f>SUM(V35:AA35)</f>
        <v>202</v>
      </c>
    </row>
    <row r="36" spans="1:28" s="5" customFormat="1" ht="15" customHeight="1" x14ac:dyDescent="0.25">
      <c r="A36" s="75">
        <v>31</v>
      </c>
      <c r="B36" s="90" t="s">
        <v>58</v>
      </c>
      <c r="C36" s="104" t="s">
        <v>42</v>
      </c>
      <c r="D36" s="297">
        <v>45</v>
      </c>
      <c r="E36" s="262">
        <v>3.8445000000000005</v>
      </c>
      <c r="F36" s="298">
        <v>3.87</v>
      </c>
      <c r="G36" s="297">
        <v>4</v>
      </c>
      <c r="H36" s="262">
        <v>3.75</v>
      </c>
      <c r="I36" s="298">
        <v>3.91</v>
      </c>
      <c r="J36" s="303">
        <v>8</v>
      </c>
      <c r="K36" s="750">
        <v>3</v>
      </c>
      <c r="L36" s="304">
        <v>3.54</v>
      </c>
      <c r="M36" s="101">
        <v>1</v>
      </c>
      <c r="N36" s="72">
        <v>5</v>
      </c>
      <c r="O36" s="180">
        <v>3.5</v>
      </c>
      <c r="P36" s="790">
        <v>12</v>
      </c>
      <c r="Q36" s="11">
        <v>2.75</v>
      </c>
      <c r="R36" s="132">
        <v>2.86</v>
      </c>
      <c r="S36" s="94"/>
      <c r="T36" s="73"/>
      <c r="U36" s="96">
        <v>3.45</v>
      </c>
      <c r="V36" s="764">
        <v>7</v>
      </c>
      <c r="W36" s="428">
        <v>67</v>
      </c>
      <c r="X36" s="428">
        <v>61</v>
      </c>
      <c r="Y36" s="78">
        <v>3</v>
      </c>
      <c r="Z36" s="78">
        <v>50</v>
      </c>
      <c r="AA36" s="74">
        <v>15</v>
      </c>
      <c r="AB36" s="305">
        <f>SUM(V36:AA36)</f>
        <v>203</v>
      </c>
    </row>
    <row r="37" spans="1:28" s="5" customFormat="1" ht="15" customHeight="1" x14ac:dyDescent="0.25">
      <c r="A37" s="246">
        <v>32</v>
      </c>
      <c r="B37" s="53" t="s">
        <v>55</v>
      </c>
      <c r="C37" s="61" t="s">
        <v>77</v>
      </c>
      <c r="D37" s="281"/>
      <c r="E37" s="233"/>
      <c r="F37" s="285">
        <v>3.87</v>
      </c>
      <c r="G37" s="281">
        <v>9</v>
      </c>
      <c r="H37" s="233">
        <v>3.78</v>
      </c>
      <c r="I37" s="285">
        <v>3.91</v>
      </c>
      <c r="J37" s="284">
        <v>3</v>
      </c>
      <c r="K37" s="234">
        <v>3.3330000000000002</v>
      </c>
      <c r="L37" s="288">
        <v>3.54</v>
      </c>
      <c r="M37" s="55">
        <v>1</v>
      </c>
      <c r="N37" s="28">
        <v>5</v>
      </c>
      <c r="O37" s="178">
        <v>3.5</v>
      </c>
      <c r="P37" s="272">
        <v>8</v>
      </c>
      <c r="Q37" s="12">
        <v>2.88</v>
      </c>
      <c r="R37" s="129">
        <v>2.86</v>
      </c>
      <c r="S37" s="56"/>
      <c r="T37" s="59"/>
      <c r="U37" s="97">
        <v>3.45</v>
      </c>
      <c r="V37" s="765">
        <v>28</v>
      </c>
      <c r="W37" s="429">
        <v>62</v>
      </c>
      <c r="X37" s="430">
        <v>51</v>
      </c>
      <c r="Y37" s="76">
        <v>2</v>
      </c>
      <c r="Z37" s="76">
        <v>47</v>
      </c>
      <c r="AA37" s="65">
        <v>15</v>
      </c>
      <c r="AB37" s="269">
        <f>SUM(V37:AA37)</f>
        <v>205</v>
      </c>
    </row>
    <row r="38" spans="1:28" s="5" customFormat="1" ht="15" customHeight="1" x14ac:dyDescent="0.25">
      <c r="A38" s="246">
        <v>33</v>
      </c>
      <c r="B38" s="53" t="s">
        <v>56</v>
      </c>
      <c r="C38" s="277" t="s">
        <v>136</v>
      </c>
      <c r="D38" s="281"/>
      <c r="E38" s="237"/>
      <c r="F38" s="473">
        <v>3.87</v>
      </c>
      <c r="G38" s="281">
        <v>4</v>
      </c>
      <c r="H38" s="237">
        <v>3.75</v>
      </c>
      <c r="I38" s="473">
        <v>3.91</v>
      </c>
      <c r="J38" s="281">
        <v>3</v>
      </c>
      <c r="K38" s="237">
        <v>4.3330000000000002</v>
      </c>
      <c r="L38" s="287">
        <v>3.54</v>
      </c>
      <c r="M38" s="62"/>
      <c r="N38" s="28"/>
      <c r="O38" s="178">
        <v>3.5</v>
      </c>
      <c r="P38" s="272">
        <v>1</v>
      </c>
      <c r="Q38" s="12">
        <v>4</v>
      </c>
      <c r="R38" s="129">
        <v>2.86</v>
      </c>
      <c r="S38" s="55"/>
      <c r="T38" s="59"/>
      <c r="U38" s="97">
        <v>3.45</v>
      </c>
      <c r="V38" s="765">
        <v>28</v>
      </c>
      <c r="W38" s="429">
        <v>64</v>
      </c>
      <c r="X38" s="429">
        <v>6</v>
      </c>
      <c r="Y38" s="76">
        <v>82</v>
      </c>
      <c r="Z38" s="76">
        <v>12</v>
      </c>
      <c r="AA38" s="65">
        <v>15</v>
      </c>
      <c r="AB38" s="269">
        <f>SUM(V38:AA38)</f>
        <v>207</v>
      </c>
    </row>
    <row r="39" spans="1:28" s="5" customFormat="1" ht="15" customHeight="1" x14ac:dyDescent="0.25">
      <c r="A39" s="246">
        <v>34</v>
      </c>
      <c r="B39" s="53" t="s">
        <v>54</v>
      </c>
      <c r="C39" s="228" t="s">
        <v>2</v>
      </c>
      <c r="D39" s="281"/>
      <c r="E39" s="233"/>
      <c r="F39" s="461">
        <v>3.87</v>
      </c>
      <c r="G39" s="281">
        <v>1</v>
      </c>
      <c r="H39" s="233">
        <v>4</v>
      </c>
      <c r="I39" s="461">
        <v>3.91</v>
      </c>
      <c r="J39" s="281">
        <v>8</v>
      </c>
      <c r="K39" s="233">
        <v>3.875</v>
      </c>
      <c r="L39" s="287">
        <v>3.54</v>
      </c>
      <c r="M39" s="58">
        <v>15</v>
      </c>
      <c r="N39" s="28">
        <v>2.87</v>
      </c>
      <c r="O39" s="178">
        <v>3.5</v>
      </c>
      <c r="P39" s="273">
        <v>5</v>
      </c>
      <c r="Q39" s="12">
        <v>3.4</v>
      </c>
      <c r="R39" s="129">
        <v>2.86</v>
      </c>
      <c r="S39" s="63"/>
      <c r="T39" s="59"/>
      <c r="U39" s="97">
        <v>3.45</v>
      </c>
      <c r="V39" s="765">
        <v>28</v>
      </c>
      <c r="W39" s="429">
        <v>47</v>
      </c>
      <c r="X39" s="429">
        <v>22</v>
      </c>
      <c r="Y39" s="76">
        <v>81</v>
      </c>
      <c r="Z39" s="76">
        <v>21</v>
      </c>
      <c r="AA39" s="65">
        <v>15</v>
      </c>
      <c r="AB39" s="269">
        <f>SUM(V39:AA39)</f>
        <v>214</v>
      </c>
    </row>
    <row r="40" spans="1:28" s="5" customFormat="1" ht="15" customHeight="1" x14ac:dyDescent="0.25">
      <c r="A40" s="246">
        <v>35</v>
      </c>
      <c r="B40" s="19" t="s">
        <v>58</v>
      </c>
      <c r="C40" s="54" t="s">
        <v>139</v>
      </c>
      <c r="D40" s="281">
        <v>169</v>
      </c>
      <c r="E40" s="233">
        <v>4.1539000000000001</v>
      </c>
      <c r="F40" s="282">
        <v>3.87</v>
      </c>
      <c r="G40" s="281">
        <v>10</v>
      </c>
      <c r="H40" s="233">
        <v>3.3</v>
      </c>
      <c r="I40" s="282">
        <v>3.91</v>
      </c>
      <c r="J40" s="286">
        <v>18</v>
      </c>
      <c r="K40" s="236">
        <v>3.5</v>
      </c>
      <c r="L40" s="287">
        <v>3.54</v>
      </c>
      <c r="M40" s="55">
        <v>18</v>
      </c>
      <c r="N40" s="28">
        <v>3.39</v>
      </c>
      <c r="O40" s="178">
        <v>3.5</v>
      </c>
      <c r="P40" s="272">
        <v>10</v>
      </c>
      <c r="Q40" s="12">
        <v>3.1</v>
      </c>
      <c r="R40" s="129">
        <v>2.86</v>
      </c>
      <c r="S40" s="56"/>
      <c r="T40" s="59"/>
      <c r="U40" s="97">
        <v>3.45</v>
      </c>
      <c r="V40" s="765">
        <v>3</v>
      </c>
      <c r="W40" s="429">
        <v>77</v>
      </c>
      <c r="X40" s="429">
        <v>37</v>
      </c>
      <c r="Y40" s="76">
        <v>54</v>
      </c>
      <c r="Z40" s="76">
        <v>30</v>
      </c>
      <c r="AA40" s="65">
        <v>15</v>
      </c>
      <c r="AB40" s="269">
        <f>SUM(V40:AA40)</f>
        <v>216</v>
      </c>
    </row>
    <row r="41" spans="1:28" s="5" customFormat="1" ht="15" customHeight="1" x14ac:dyDescent="0.25">
      <c r="A41" s="246">
        <v>36</v>
      </c>
      <c r="B41" s="19" t="s">
        <v>58</v>
      </c>
      <c r="C41" s="228" t="s">
        <v>47</v>
      </c>
      <c r="D41" s="281"/>
      <c r="E41" s="233"/>
      <c r="F41" s="461">
        <v>3.87</v>
      </c>
      <c r="G41" s="281">
        <v>1</v>
      </c>
      <c r="H41" s="233">
        <v>4</v>
      </c>
      <c r="I41" s="461">
        <v>3.91</v>
      </c>
      <c r="J41" s="281">
        <v>4</v>
      </c>
      <c r="K41" s="233">
        <v>3.25</v>
      </c>
      <c r="L41" s="287">
        <v>3.54</v>
      </c>
      <c r="M41" s="55">
        <v>3</v>
      </c>
      <c r="N41" s="28">
        <v>3</v>
      </c>
      <c r="O41" s="178">
        <v>3.5</v>
      </c>
      <c r="P41" s="272">
        <v>1</v>
      </c>
      <c r="Q41" s="12">
        <v>5</v>
      </c>
      <c r="R41" s="129">
        <v>2.86</v>
      </c>
      <c r="S41" s="56"/>
      <c r="T41" s="59"/>
      <c r="U41" s="97">
        <v>3.45</v>
      </c>
      <c r="V41" s="765">
        <v>28</v>
      </c>
      <c r="W41" s="429">
        <v>53</v>
      </c>
      <c r="X41" s="429">
        <v>53</v>
      </c>
      <c r="Y41" s="76">
        <v>68</v>
      </c>
      <c r="Z41" s="76">
        <v>1</v>
      </c>
      <c r="AA41" s="65">
        <v>15</v>
      </c>
      <c r="AB41" s="269">
        <f>SUM(V41:AA41)</f>
        <v>218</v>
      </c>
    </row>
    <row r="42" spans="1:28" s="5" customFormat="1" ht="15" customHeight="1" x14ac:dyDescent="0.25">
      <c r="A42" s="246">
        <v>37</v>
      </c>
      <c r="B42" s="53" t="s">
        <v>55</v>
      </c>
      <c r="C42" s="61" t="s">
        <v>133</v>
      </c>
      <c r="D42" s="281"/>
      <c r="E42" s="233"/>
      <c r="F42" s="285">
        <v>3.87</v>
      </c>
      <c r="G42" s="281">
        <v>1</v>
      </c>
      <c r="H42" s="233">
        <v>5</v>
      </c>
      <c r="I42" s="285">
        <v>3.91</v>
      </c>
      <c r="J42" s="284">
        <v>1</v>
      </c>
      <c r="K42" s="234">
        <v>4</v>
      </c>
      <c r="L42" s="288">
        <v>3.54</v>
      </c>
      <c r="M42" s="55">
        <v>1</v>
      </c>
      <c r="N42" s="28">
        <v>3</v>
      </c>
      <c r="O42" s="178">
        <v>3.5</v>
      </c>
      <c r="P42" s="272"/>
      <c r="Q42" s="12"/>
      <c r="R42" s="129">
        <v>2.86</v>
      </c>
      <c r="S42" s="56"/>
      <c r="T42" s="59"/>
      <c r="U42" s="97">
        <v>3.45</v>
      </c>
      <c r="V42" s="765">
        <v>28</v>
      </c>
      <c r="W42" s="429">
        <v>3</v>
      </c>
      <c r="X42" s="430">
        <v>17</v>
      </c>
      <c r="Y42" s="76">
        <v>71</v>
      </c>
      <c r="Z42" s="76">
        <v>85</v>
      </c>
      <c r="AA42" s="65">
        <v>15</v>
      </c>
      <c r="AB42" s="269">
        <f>SUM(V42:AA42)</f>
        <v>219</v>
      </c>
    </row>
    <row r="43" spans="1:28" s="5" customFormat="1" ht="15" customHeight="1" x14ac:dyDescent="0.25">
      <c r="A43" s="246">
        <v>38</v>
      </c>
      <c r="B43" s="53" t="s">
        <v>56</v>
      </c>
      <c r="C43" s="105" t="s">
        <v>64</v>
      </c>
      <c r="D43" s="281"/>
      <c r="E43" s="266"/>
      <c r="F43" s="444">
        <v>3.87</v>
      </c>
      <c r="G43" s="281">
        <v>3</v>
      </c>
      <c r="H43" s="266">
        <v>4.33</v>
      </c>
      <c r="I43" s="444">
        <v>3.91</v>
      </c>
      <c r="J43" s="439"/>
      <c r="K43" s="16"/>
      <c r="L43" s="444">
        <v>3.54</v>
      </c>
      <c r="M43" s="55">
        <v>3</v>
      </c>
      <c r="N43" s="28">
        <v>3</v>
      </c>
      <c r="O43" s="178">
        <v>3.5</v>
      </c>
      <c r="P43" s="272">
        <v>5</v>
      </c>
      <c r="Q43" s="12">
        <v>3.8</v>
      </c>
      <c r="R43" s="129">
        <v>2.86</v>
      </c>
      <c r="S43" s="55"/>
      <c r="T43" s="59"/>
      <c r="U43" s="97">
        <v>3.45</v>
      </c>
      <c r="V43" s="765">
        <v>28</v>
      </c>
      <c r="W43" s="429">
        <v>13</v>
      </c>
      <c r="X43" s="429">
        <v>85</v>
      </c>
      <c r="Y43" s="76">
        <v>65</v>
      </c>
      <c r="Z43" s="76">
        <v>14</v>
      </c>
      <c r="AA43" s="65">
        <v>15</v>
      </c>
      <c r="AB43" s="269">
        <f>SUM(V43:AA43)</f>
        <v>220</v>
      </c>
    </row>
    <row r="44" spans="1:28" s="5" customFormat="1" ht="15" customHeight="1" x14ac:dyDescent="0.25">
      <c r="A44" s="246">
        <v>39</v>
      </c>
      <c r="B44" s="19" t="s">
        <v>58</v>
      </c>
      <c r="C44" s="54" t="s">
        <v>140</v>
      </c>
      <c r="D44" s="281"/>
      <c r="E44" s="233"/>
      <c r="F44" s="282">
        <v>3.87</v>
      </c>
      <c r="G44" s="281">
        <v>3</v>
      </c>
      <c r="H44" s="233">
        <v>4</v>
      </c>
      <c r="I44" s="282">
        <v>3.91</v>
      </c>
      <c r="J44" s="286">
        <v>1</v>
      </c>
      <c r="K44" s="236">
        <v>3</v>
      </c>
      <c r="L44" s="282">
        <v>3.54</v>
      </c>
      <c r="M44" s="55">
        <v>3</v>
      </c>
      <c r="N44" s="28">
        <v>3.67</v>
      </c>
      <c r="O44" s="178">
        <v>3.5</v>
      </c>
      <c r="P44" s="272">
        <v>17</v>
      </c>
      <c r="Q44" s="12">
        <v>3.29</v>
      </c>
      <c r="R44" s="129">
        <v>2.86</v>
      </c>
      <c r="S44" s="56"/>
      <c r="T44" s="59"/>
      <c r="U44" s="97">
        <v>3.45</v>
      </c>
      <c r="V44" s="765">
        <v>28</v>
      </c>
      <c r="W44" s="429">
        <v>37</v>
      </c>
      <c r="X44" s="429">
        <v>80</v>
      </c>
      <c r="Y44" s="76">
        <v>37</v>
      </c>
      <c r="Z44" s="76">
        <v>26</v>
      </c>
      <c r="AA44" s="65">
        <v>15</v>
      </c>
      <c r="AB44" s="269">
        <f>SUM(V44:AA44)</f>
        <v>223</v>
      </c>
    </row>
    <row r="45" spans="1:28" s="5" customFormat="1" ht="15" customHeight="1" thickBot="1" x14ac:dyDescent="0.3">
      <c r="A45" s="259">
        <v>40</v>
      </c>
      <c r="B45" s="20" t="s">
        <v>58</v>
      </c>
      <c r="C45" s="300" t="s">
        <v>46</v>
      </c>
      <c r="D45" s="470"/>
      <c r="E45" s="414"/>
      <c r="F45" s="464">
        <v>3.87</v>
      </c>
      <c r="G45" s="470">
        <v>3</v>
      </c>
      <c r="H45" s="414">
        <v>4.33</v>
      </c>
      <c r="I45" s="464">
        <v>3.91</v>
      </c>
      <c r="J45" s="295">
        <v>2</v>
      </c>
      <c r="K45" s="261">
        <v>3.5</v>
      </c>
      <c r="L45" s="301">
        <v>3.54</v>
      </c>
      <c r="M45" s="99">
        <v>3</v>
      </c>
      <c r="N45" s="67">
        <v>3.67</v>
      </c>
      <c r="O45" s="181">
        <v>3.5</v>
      </c>
      <c r="P45" s="302"/>
      <c r="Q45" s="14"/>
      <c r="R45" s="134">
        <v>2.86</v>
      </c>
      <c r="S45" s="102"/>
      <c r="T45" s="68"/>
      <c r="U45" s="100">
        <v>3.45</v>
      </c>
      <c r="V45" s="766">
        <v>28</v>
      </c>
      <c r="W45" s="431">
        <v>16</v>
      </c>
      <c r="X45" s="431">
        <v>44</v>
      </c>
      <c r="Y45" s="80">
        <v>36</v>
      </c>
      <c r="Z45" s="80">
        <v>85</v>
      </c>
      <c r="AA45" s="69">
        <v>15</v>
      </c>
      <c r="AB45" s="270">
        <f>SUM(V45:AA45)</f>
        <v>224</v>
      </c>
    </row>
    <row r="46" spans="1:28" s="5" customFormat="1" ht="15" customHeight="1" x14ac:dyDescent="0.25">
      <c r="A46" s="75">
        <v>41</v>
      </c>
      <c r="B46" s="90" t="s">
        <v>58</v>
      </c>
      <c r="C46" s="104" t="s">
        <v>51</v>
      </c>
      <c r="D46" s="437">
        <v>88</v>
      </c>
      <c r="E46" s="413">
        <v>3.5909000000000004</v>
      </c>
      <c r="F46" s="280">
        <v>3.87</v>
      </c>
      <c r="G46" s="437">
        <v>1</v>
      </c>
      <c r="H46" s="413">
        <v>4</v>
      </c>
      <c r="I46" s="280">
        <v>3.91</v>
      </c>
      <c r="J46" s="303">
        <v>7</v>
      </c>
      <c r="K46" s="750">
        <v>3.2857142857142856</v>
      </c>
      <c r="L46" s="298">
        <v>3.54</v>
      </c>
      <c r="M46" s="101">
        <v>11</v>
      </c>
      <c r="N46" s="72">
        <v>3.18</v>
      </c>
      <c r="O46" s="180">
        <v>3.5</v>
      </c>
      <c r="P46" s="299">
        <v>8</v>
      </c>
      <c r="Q46" s="11">
        <v>3</v>
      </c>
      <c r="R46" s="132">
        <v>2.86</v>
      </c>
      <c r="S46" s="94">
        <v>2</v>
      </c>
      <c r="T46" s="423">
        <v>3</v>
      </c>
      <c r="U46" s="96">
        <v>3.45</v>
      </c>
      <c r="V46" s="767">
        <v>14</v>
      </c>
      <c r="W46" s="432">
        <v>55</v>
      </c>
      <c r="X46" s="432">
        <v>52</v>
      </c>
      <c r="Y46" s="88">
        <v>62</v>
      </c>
      <c r="Z46" s="88">
        <v>34</v>
      </c>
      <c r="AA46" s="774">
        <v>8</v>
      </c>
      <c r="AB46" s="305">
        <f>SUM(V46:AA46)</f>
        <v>225</v>
      </c>
    </row>
    <row r="47" spans="1:28" s="5" customFormat="1" ht="15" customHeight="1" x14ac:dyDescent="0.25">
      <c r="A47" s="246">
        <v>42</v>
      </c>
      <c r="B47" s="19" t="s">
        <v>58</v>
      </c>
      <c r="C47" s="228" t="s">
        <v>40</v>
      </c>
      <c r="D47" s="281"/>
      <c r="E47" s="233"/>
      <c r="F47" s="461">
        <v>3.87</v>
      </c>
      <c r="G47" s="281">
        <v>5</v>
      </c>
      <c r="H47" s="233">
        <v>3.8</v>
      </c>
      <c r="I47" s="461">
        <v>3.91</v>
      </c>
      <c r="J47" s="281">
        <v>2</v>
      </c>
      <c r="K47" s="233">
        <v>4</v>
      </c>
      <c r="L47" s="282">
        <v>3.54</v>
      </c>
      <c r="M47" s="55">
        <v>5</v>
      </c>
      <c r="N47" s="28">
        <v>3.6</v>
      </c>
      <c r="O47" s="178">
        <v>3.5</v>
      </c>
      <c r="P47" s="272">
        <v>8</v>
      </c>
      <c r="Q47" s="12">
        <v>2.38</v>
      </c>
      <c r="R47" s="129">
        <v>2.86</v>
      </c>
      <c r="S47" s="56"/>
      <c r="T47" s="59"/>
      <c r="U47" s="97">
        <v>3.45</v>
      </c>
      <c r="V47" s="765">
        <v>28</v>
      </c>
      <c r="W47" s="429">
        <v>61</v>
      </c>
      <c r="X47" s="429">
        <v>15</v>
      </c>
      <c r="Y47" s="76">
        <v>38</v>
      </c>
      <c r="Z47" s="76">
        <v>69</v>
      </c>
      <c r="AA47" s="65">
        <v>15</v>
      </c>
      <c r="AB47" s="269">
        <f>SUM(V47:AA47)</f>
        <v>226</v>
      </c>
    </row>
    <row r="48" spans="1:28" s="5" customFormat="1" ht="15" customHeight="1" x14ac:dyDescent="0.25">
      <c r="A48" s="246">
        <v>43</v>
      </c>
      <c r="B48" s="19" t="s">
        <v>58</v>
      </c>
      <c r="C48" s="228" t="s">
        <v>49</v>
      </c>
      <c r="D48" s="281"/>
      <c r="E48" s="233"/>
      <c r="F48" s="461">
        <v>3.87</v>
      </c>
      <c r="G48" s="281">
        <v>4</v>
      </c>
      <c r="H48" s="233">
        <v>4</v>
      </c>
      <c r="I48" s="461">
        <v>3.91</v>
      </c>
      <c r="J48" s="281">
        <v>2</v>
      </c>
      <c r="K48" s="233">
        <v>3</v>
      </c>
      <c r="L48" s="282">
        <v>3.54</v>
      </c>
      <c r="M48" s="55">
        <v>1</v>
      </c>
      <c r="N48" s="28">
        <v>4</v>
      </c>
      <c r="O48" s="178">
        <v>3.5</v>
      </c>
      <c r="P48" s="272">
        <v>4</v>
      </c>
      <c r="Q48" s="12">
        <v>2.5</v>
      </c>
      <c r="R48" s="129">
        <v>2.86</v>
      </c>
      <c r="S48" s="56"/>
      <c r="T48" s="59"/>
      <c r="U48" s="97">
        <v>3.45</v>
      </c>
      <c r="V48" s="765">
        <v>28</v>
      </c>
      <c r="W48" s="429">
        <v>33</v>
      </c>
      <c r="X48" s="429">
        <v>70</v>
      </c>
      <c r="Y48" s="76">
        <v>17</v>
      </c>
      <c r="Z48" s="76">
        <v>63</v>
      </c>
      <c r="AA48" s="65">
        <v>15</v>
      </c>
      <c r="AB48" s="269">
        <f>SUM(V48:AA48)</f>
        <v>226</v>
      </c>
    </row>
    <row r="49" spans="1:28" s="5" customFormat="1" ht="15" customHeight="1" x14ac:dyDescent="0.25">
      <c r="A49" s="246">
        <v>44</v>
      </c>
      <c r="B49" s="60" t="s">
        <v>57</v>
      </c>
      <c r="C49" s="228" t="s">
        <v>81</v>
      </c>
      <c r="D49" s="477"/>
      <c r="E49" s="29"/>
      <c r="F49" s="461">
        <v>3.87</v>
      </c>
      <c r="G49" s="477"/>
      <c r="H49" s="29"/>
      <c r="I49" s="461">
        <v>3.91</v>
      </c>
      <c r="J49" s="281">
        <v>1</v>
      </c>
      <c r="K49" s="233">
        <v>4</v>
      </c>
      <c r="L49" s="282">
        <v>3.54</v>
      </c>
      <c r="M49" s="58">
        <v>2</v>
      </c>
      <c r="N49" s="28">
        <v>3.5</v>
      </c>
      <c r="O49" s="178">
        <v>3.5</v>
      </c>
      <c r="P49" s="271">
        <v>7</v>
      </c>
      <c r="Q49" s="12">
        <v>3</v>
      </c>
      <c r="R49" s="129">
        <v>2.86</v>
      </c>
      <c r="S49" s="55">
        <v>1</v>
      </c>
      <c r="T49" s="419">
        <v>3</v>
      </c>
      <c r="U49" s="97">
        <v>3.45</v>
      </c>
      <c r="V49" s="765">
        <v>28</v>
      </c>
      <c r="W49" s="429">
        <v>89</v>
      </c>
      <c r="X49" s="429">
        <v>20</v>
      </c>
      <c r="Y49" s="76">
        <v>47</v>
      </c>
      <c r="Z49" s="76">
        <v>35</v>
      </c>
      <c r="AA49" s="65">
        <v>11</v>
      </c>
      <c r="AB49" s="269">
        <f>SUM(V49:AA49)</f>
        <v>230</v>
      </c>
    </row>
    <row r="50" spans="1:28" s="5" customFormat="1" ht="15" customHeight="1" x14ac:dyDescent="0.25">
      <c r="A50" s="246">
        <v>45</v>
      </c>
      <c r="B50" s="60" t="s">
        <v>57</v>
      </c>
      <c r="C50" s="277" t="s">
        <v>86</v>
      </c>
      <c r="D50" s="281"/>
      <c r="E50" s="233"/>
      <c r="F50" s="473">
        <v>3.87</v>
      </c>
      <c r="G50" s="281">
        <v>1</v>
      </c>
      <c r="H50" s="233">
        <v>4</v>
      </c>
      <c r="I50" s="473">
        <v>3.91</v>
      </c>
      <c r="J50" s="281">
        <v>5</v>
      </c>
      <c r="K50" s="233">
        <v>3.6</v>
      </c>
      <c r="L50" s="285">
        <v>3.54</v>
      </c>
      <c r="M50" s="58"/>
      <c r="N50" s="28"/>
      <c r="O50" s="178">
        <v>3.5</v>
      </c>
      <c r="P50" s="271">
        <v>5</v>
      </c>
      <c r="Q50" s="12">
        <v>3.4</v>
      </c>
      <c r="R50" s="129">
        <v>2.86</v>
      </c>
      <c r="S50" s="55"/>
      <c r="T50" s="59"/>
      <c r="U50" s="97">
        <v>3.45</v>
      </c>
      <c r="V50" s="765">
        <v>28</v>
      </c>
      <c r="W50" s="429">
        <v>51</v>
      </c>
      <c r="X50" s="429">
        <v>35</v>
      </c>
      <c r="Y50" s="76">
        <v>82</v>
      </c>
      <c r="Z50" s="76">
        <v>22</v>
      </c>
      <c r="AA50" s="65">
        <v>15</v>
      </c>
      <c r="AB50" s="269">
        <f>SUM(V50:AA50)</f>
        <v>233</v>
      </c>
    </row>
    <row r="51" spans="1:28" s="5" customFormat="1" ht="15" customHeight="1" x14ac:dyDescent="0.25">
      <c r="A51" s="246">
        <v>46</v>
      </c>
      <c r="B51" s="19" t="s">
        <v>58</v>
      </c>
      <c r="C51" s="54" t="s">
        <v>31</v>
      </c>
      <c r="D51" s="281">
        <v>22</v>
      </c>
      <c r="E51" s="415">
        <v>3.5002999999999997</v>
      </c>
      <c r="F51" s="282">
        <v>3.87</v>
      </c>
      <c r="G51" s="281">
        <v>3</v>
      </c>
      <c r="H51" s="415">
        <v>4.33</v>
      </c>
      <c r="I51" s="282">
        <v>3.91</v>
      </c>
      <c r="J51" s="286"/>
      <c r="K51" s="229"/>
      <c r="L51" s="287">
        <v>3.54</v>
      </c>
      <c r="M51" s="55">
        <v>13</v>
      </c>
      <c r="N51" s="28">
        <v>3.38</v>
      </c>
      <c r="O51" s="178">
        <v>3.5</v>
      </c>
      <c r="P51" s="272">
        <v>7</v>
      </c>
      <c r="Q51" s="12">
        <v>2.86</v>
      </c>
      <c r="R51" s="129">
        <v>2.86</v>
      </c>
      <c r="S51" s="56"/>
      <c r="T51" s="59"/>
      <c r="U51" s="97">
        <v>3.45</v>
      </c>
      <c r="V51" s="765">
        <v>16</v>
      </c>
      <c r="W51" s="429">
        <v>15</v>
      </c>
      <c r="X51" s="429">
        <v>85</v>
      </c>
      <c r="Y51" s="76">
        <v>55</v>
      </c>
      <c r="Z51" s="76">
        <v>48</v>
      </c>
      <c r="AA51" s="65">
        <v>15</v>
      </c>
      <c r="AB51" s="269">
        <f>SUM(V51:AA51)</f>
        <v>234</v>
      </c>
    </row>
    <row r="52" spans="1:28" s="5" customFormat="1" ht="15" customHeight="1" x14ac:dyDescent="0.25">
      <c r="A52" s="246">
        <v>47</v>
      </c>
      <c r="B52" s="53" t="s">
        <v>53</v>
      </c>
      <c r="C52" s="228" t="s">
        <v>71</v>
      </c>
      <c r="D52" s="281"/>
      <c r="E52" s="413"/>
      <c r="F52" s="461">
        <v>3.87</v>
      </c>
      <c r="G52" s="281">
        <v>5</v>
      </c>
      <c r="H52" s="413">
        <v>4</v>
      </c>
      <c r="I52" s="461">
        <v>3.91</v>
      </c>
      <c r="J52" s="281">
        <v>6</v>
      </c>
      <c r="K52" s="233">
        <v>3.3330000000000002</v>
      </c>
      <c r="L52" s="287">
        <v>3.54</v>
      </c>
      <c r="M52" s="58">
        <v>4</v>
      </c>
      <c r="N52" s="28">
        <v>3.75</v>
      </c>
      <c r="O52" s="178">
        <v>3.5</v>
      </c>
      <c r="P52" s="272"/>
      <c r="Q52" s="12"/>
      <c r="R52" s="129">
        <v>2.86</v>
      </c>
      <c r="S52" s="56"/>
      <c r="T52" s="57"/>
      <c r="U52" s="97">
        <v>3.45</v>
      </c>
      <c r="V52" s="765">
        <v>28</v>
      </c>
      <c r="W52" s="429">
        <v>29</v>
      </c>
      <c r="X52" s="429">
        <v>50</v>
      </c>
      <c r="Y52" s="76">
        <v>27</v>
      </c>
      <c r="Z52" s="76">
        <v>85</v>
      </c>
      <c r="AA52" s="65">
        <v>15</v>
      </c>
      <c r="AB52" s="269">
        <f>SUM(V52:AA52)</f>
        <v>234</v>
      </c>
    </row>
    <row r="53" spans="1:28" s="5" customFormat="1" ht="15" customHeight="1" x14ac:dyDescent="0.25">
      <c r="A53" s="246">
        <v>48</v>
      </c>
      <c r="B53" s="53" t="s">
        <v>53</v>
      </c>
      <c r="C53" s="275" t="s">
        <v>70</v>
      </c>
      <c r="D53" s="281"/>
      <c r="E53" s="233"/>
      <c r="F53" s="462">
        <v>3.87</v>
      </c>
      <c r="G53" s="281">
        <v>1</v>
      </c>
      <c r="H53" s="233">
        <v>4</v>
      </c>
      <c r="I53" s="462">
        <v>3.91</v>
      </c>
      <c r="J53" s="281">
        <v>2</v>
      </c>
      <c r="K53" s="233">
        <v>3.5</v>
      </c>
      <c r="L53" s="287">
        <v>3.54</v>
      </c>
      <c r="M53" s="58"/>
      <c r="N53" s="28"/>
      <c r="O53" s="178">
        <v>3.5</v>
      </c>
      <c r="P53" s="272">
        <v>3</v>
      </c>
      <c r="Q53" s="12">
        <v>3.33</v>
      </c>
      <c r="R53" s="129">
        <v>2.86</v>
      </c>
      <c r="S53" s="56"/>
      <c r="T53" s="57"/>
      <c r="U53" s="97">
        <v>3.45</v>
      </c>
      <c r="V53" s="765">
        <v>28</v>
      </c>
      <c r="W53" s="429">
        <v>46</v>
      </c>
      <c r="X53" s="429">
        <v>42</v>
      </c>
      <c r="Y53" s="76">
        <v>82</v>
      </c>
      <c r="Z53" s="76">
        <v>23</v>
      </c>
      <c r="AA53" s="65">
        <v>15</v>
      </c>
      <c r="AB53" s="269">
        <f>SUM(V53:AA53)</f>
        <v>236</v>
      </c>
    </row>
    <row r="54" spans="1:28" s="5" customFormat="1" ht="15" customHeight="1" x14ac:dyDescent="0.25">
      <c r="A54" s="246">
        <v>49</v>
      </c>
      <c r="B54" s="19" t="s">
        <v>58</v>
      </c>
      <c r="C54" s="54" t="s">
        <v>33</v>
      </c>
      <c r="D54" s="281"/>
      <c r="E54" s="233"/>
      <c r="F54" s="282">
        <v>3.87</v>
      </c>
      <c r="G54" s="281">
        <v>4</v>
      </c>
      <c r="H54" s="233">
        <v>4</v>
      </c>
      <c r="I54" s="282">
        <v>3.91</v>
      </c>
      <c r="J54" s="281">
        <v>4</v>
      </c>
      <c r="K54" s="233">
        <v>3.75</v>
      </c>
      <c r="L54" s="287">
        <v>3.54</v>
      </c>
      <c r="M54" s="55">
        <v>1</v>
      </c>
      <c r="N54" s="28">
        <v>3</v>
      </c>
      <c r="O54" s="178">
        <v>3.5</v>
      </c>
      <c r="P54" s="272">
        <v>5</v>
      </c>
      <c r="Q54" s="12">
        <v>2.6</v>
      </c>
      <c r="R54" s="129">
        <v>2.86</v>
      </c>
      <c r="S54" s="56"/>
      <c r="T54" s="59"/>
      <c r="U54" s="97">
        <v>3.45</v>
      </c>
      <c r="V54" s="765">
        <v>28</v>
      </c>
      <c r="W54" s="429">
        <v>32</v>
      </c>
      <c r="X54" s="429">
        <v>26</v>
      </c>
      <c r="Y54" s="76">
        <v>77</v>
      </c>
      <c r="Z54" s="76">
        <v>59</v>
      </c>
      <c r="AA54" s="65">
        <v>15</v>
      </c>
      <c r="AB54" s="269">
        <f>SUM(V54:AA54)</f>
        <v>237</v>
      </c>
    </row>
    <row r="55" spans="1:28" s="5" customFormat="1" ht="15" customHeight="1" thickBot="1" x14ac:dyDescent="0.3">
      <c r="A55" s="259">
        <v>50</v>
      </c>
      <c r="B55" s="66" t="s">
        <v>56</v>
      </c>
      <c r="C55" s="300" t="s">
        <v>20</v>
      </c>
      <c r="D55" s="295"/>
      <c r="E55" s="263"/>
      <c r="F55" s="464">
        <v>3.87</v>
      </c>
      <c r="G55" s="295">
        <v>3</v>
      </c>
      <c r="H55" s="263">
        <v>4</v>
      </c>
      <c r="I55" s="464">
        <v>3.91</v>
      </c>
      <c r="J55" s="295">
        <v>2</v>
      </c>
      <c r="K55" s="263">
        <v>3</v>
      </c>
      <c r="L55" s="306">
        <v>3.54</v>
      </c>
      <c r="M55" s="99">
        <v>1</v>
      </c>
      <c r="N55" s="67">
        <v>3</v>
      </c>
      <c r="O55" s="181">
        <v>3.5</v>
      </c>
      <c r="P55" s="302">
        <v>2</v>
      </c>
      <c r="Q55" s="14">
        <v>3.5</v>
      </c>
      <c r="R55" s="134">
        <v>2.86</v>
      </c>
      <c r="S55" s="99"/>
      <c r="T55" s="68"/>
      <c r="U55" s="100">
        <v>3.45</v>
      </c>
      <c r="V55" s="768">
        <v>28</v>
      </c>
      <c r="W55" s="457">
        <v>35</v>
      </c>
      <c r="X55" s="457">
        <v>67</v>
      </c>
      <c r="Y55" s="458">
        <v>73</v>
      </c>
      <c r="Z55" s="458">
        <v>20</v>
      </c>
      <c r="AA55" s="773">
        <v>15</v>
      </c>
      <c r="AB55" s="270">
        <f>SUM(V55:AA55)</f>
        <v>238</v>
      </c>
    </row>
    <row r="56" spans="1:28" s="5" customFormat="1" ht="15" customHeight="1" x14ac:dyDescent="0.25">
      <c r="A56" s="75">
        <v>51</v>
      </c>
      <c r="B56" s="90" t="s">
        <v>58</v>
      </c>
      <c r="C56" s="296" t="s">
        <v>34</v>
      </c>
      <c r="D56" s="297"/>
      <c r="E56" s="262"/>
      <c r="F56" s="460">
        <v>3.87</v>
      </c>
      <c r="G56" s="297">
        <v>1</v>
      </c>
      <c r="H56" s="262">
        <v>4</v>
      </c>
      <c r="I56" s="460">
        <v>3.91</v>
      </c>
      <c r="J56" s="297">
        <v>2</v>
      </c>
      <c r="K56" s="262">
        <v>4</v>
      </c>
      <c r="L56" s="304">
        <v>3.54</v>
      </c>
      <c r="M56" s="101">
        <v>1</v>
      </c>
      <c r="N56" s="72">
        <v>3</v>
      </c>
      <c r="O56" s="180">
        <v>3.5</v>
      </c>
      <c r="P56" s="299">
        <v>9</v>
      </c>
      <c r="Q56" s="11">
        <v>2.67</v>
      </c>
      <c r="R56" s="132">
        <v>2.86</v>
      </c>
      <c r="S56" s="94"/>
      <c r="T56" s="73"/>
      <c r="U56" s="96">
        <v>3.45</v>
      </c>
      <c r="V56" s="764">
        <v>28</v>
      </c>
      <c r="W56" s="428">
        <v>52</v>
      </c>
      <c r="X56" s="428">
        <v>14</v>
      </c>
      <c r="Y56" s="78">
        <v>78</v>
      </c>
      <c r="Z56" s="78">
        <v>53</v>
      </c>
      <c r="AA56" s="74">
        <v>15</v>
      </c>
      <c r="AB56" s="305">
        <f>SUM(V56:AA56)</f>
        <v>240</v>
      </c>
    </row>
    <row r="57" spans="1:28" s="5" customFormat="1" ht="15" customHeight="1" x14ac:dyDescent="0.25">
      <c r="A57" s="246">
        <v>52</v>
      </c>
      <c r="B57" s="53" t="s">
        <v>55</v>
      </c>
      <c r="C57" s="61" t="s">
        <v>13</v>
      </c>
      <c r="D57" s="281"/>
      <c r="E57" s="233"/>
      <c r="F57" s="285">
        <v>3.87</v>
      </c>
      <c r="G57" s="281">
        <v>2</v>
      </c>
      <c r="H57" s="233">
        <v>3.5</v>
      </c>
      <c r="I57" s="285">
        <v>3.91</v>
      </c>
      <c r="J57" s="284"/>
      <c r="K57" s="230"/>
      <c r="L57" s="288">
        <v>3.54</v>
      </c>
      <c r="M57" s="55">
        <v>3</v>
      </c>
      <c r="N57" s="28">
        <v>3.67</v>
      </c>
      <c r="O57" s="178">
        <v>3.5</v>
      </c>
      <c r="P57" s="272">
        <v>1</v>
      </c>
      <c r="Q57" s="12">
        <v>4</v>
      </c>
      <c r="R57" s="129">
        <v>2.86</v>
      </c>
      <c r="S57" s="56"/>
      <c r="T57" s="59"/>
      <c r="U57" s="97">
        <v>3.45</v>
      </c>
      <c r="V57" s="765">
        <v>28</v>
      </c>
      <c r="W57" s="429">
        <v>73</v>
      </c>
      <c r="X57" s="429">
        <v>85</v>
      </c>
      <c r="Y57" s="76">
        <v>32</v>
      </c>
      <c r="Z57" s="76">
        <v>9</v>
      </c>
      <c r="AA57" s="65">
        <v>15</v>
      </c>
      <c r="AB57" s="269">
        <f>SUM(V57:AA57)</f>
        <v>242</v>
      </c>
    </row>
    <row r="58" spans="1:28" s="5" customFormat="1" ht="15" customHeight="1" x14ac:dyDescent="0.25">
      <c r="A58" s="246">
        <v>53</v>
      </c>
      <c r="B58" s="53" t="s">
        <v>53</v>
      </c>
      <c r="C58" s="54" t="s">
        <v>67</v>
      </c>
      <c r="D58" s="281"/>
      <c r="E58" s="233"/>
      <c r="F58" s="282">
        <v>3.87</v>
      </c>
      <c r="G58" s="281">
        <v>5</v>
      </c>
      <c r="H58" s="233">
        <v>4.2</v>
      </c>
      <c r="I58" s="282">
        <v>3.91</v>
      </c>
      <c r="J58" s="286"/>
      <c r="K58" s="229"/>
      <c r="L58" s="282">
        <v>3.54</v>
      </c>
      <c r="M58" s="58">
        <v>3</v>
      </c>
      <c r="N58" s="28">
        <v>4</v>
      </c>
      <c r="O58" s="178">
        <v>3.5</v>
      </c>
      <c r="P58" s="272"/>
      <c r="Q58" s="12"/>
      <c r="R58" s="129">
        <v>2.86</v>
      </c>
      <c r="S58" s="56"/>
      <c r="T58" s="57"/>
      <c r="U58" s="97">
        <v>3.45</v>
      </c>
      <c r="V58" s="765">
        <v>28</v>
      </c>
      <c r="W58" s="429">
        <v>20</v>
      </c>
      <c r="X58" s="429">
        <v>85</v>
      </c>
      <c r="Y58" s="76">
        <v>10</v>
      </c>
      <c r="Z58" s="76">
        <v>85</v>
      </c>
      <c r="AA58" s="65">
        <v>15</v>
      </c>
      <c r="AB58" s="269">
        <f>SUM(V58:AA58)</f>
        <v>243</v>
      </c>
    </row>
    <row r="59" spans="1:28" s="5" customFormat="1" ht="15" customHeight="1" x14ac:dyDescent="0.25">
      <c r="A59" s="246">
        <v>54</v>
      </c>
      <c r="B59" s="53" t="s">
        <v>56</v>
      </c>
      <c r="C59" s="54" t="s">
        <v>120</v>
      </c>
      <c r="D59" s="281"/>
      <c r="E59" s="266"/>
      <c r="F59" s="282">
        <v>3.87</v>
      </c>
      <c r="G59" s="281">
        <v>3</v>
      </c>
      <c r="H59" s="266">
        <v>4</v>
      </c>
      <c r="I59" s="282">
        <v>3.91</v>
      </c>
      <c r="J59" s="286">
        <v>5</v>
      </c>
      <c r="K59" s="236">
        <v>3.2</v>
      </c>
      <c r="L59" s="282">
        <v>3.54</v>
      </c>
      <c r="M59" s="445">
        <v>3</v>
      </c>
      <c r="N59" s="28">
        <v>3.67</v>
      </c>
      <c r="O59" s="178">
        <v>3.5</v>
      </c>
      <c r="P59" s="272"/>
      <c r="Q59" s="12"/>
      <c r="R59" s="129">
        <v>2.86</v>
      </c>
      <c r="S59" s="55">
        <v>1</v>
      </c>
      <c r="T59" s="421">
        <v>4</v>
      </c>
      <c r="U59" s="97">
        <v>3.45</v>
      </c>
      <c r="V59" s="765">
        <v>28</v>
      </c>
      <c r="W59" s="429">
        <v>36</v>
      </c>
      <c r="X59" s="429">
        <v>57</v>
      </c>
      <c r="Y59" s="76">
        <v>33</v>
      </c>
      <c r="Z59" s="76">
        <v>85</v>
      </c>
      <c r="AA59" s="65">
        <v>4</v>
      </c>
      <c r="AB59" s="269">
        <f>SUM(V59:AA59)</f>
        <v>243</v>
      </c>
    </row>
    <row r="60" spans="1:28" s="5" customFormat="1" ht="15" customHeight="1" x14ac:dyDescent="0.25">
      <c r="A60" s="246">
        <v>55</v>
      </c>
      <c r="B60" s="60" t="s">
        <v>57</v>
      </c>
      <c r="C60" s="276" t="s">
        <v>85</v>
      </c>
      <c r="D60" s="281">
        <v>88</v>
      </c>
      <c r="E60" s="233">
        <v>3.4093999999999998</v>
      </c>
      <c r="F60" s="469">
        <v>3.87</v>
      </c>
      <c r="G60" s="281">
        <v>6</v>
      </c>
      <c r="H60" s="233">
        <v>3.67</v>
      </c>
      <c r="I60" s="469">
        <v>3.91</v>
      </c>
      <c r="J60" s="281">
        <v>3</v>
      </c>
      <c r="K60" s="233">
        <v>3</v>
      </c>
      <c r="L60" s="285">
        <v>3.54</v>
      </c>
      <c r="M60" s="58">
        <v>5</v>
      </c>
      <c r="N60" s="28">
        <v>4</v>
      </c>
      <c r="O60" s="178">
        <v>3.5</v>
      </c>
      <c r="P60" s="271">
        <v>3</v>
      </c>
      <c r="Q60" s="12">
        <v>2.33</v>
      </c>
      <c r="R60" s="129">
        <v>2.86</v>
      </c>
      <c r="S60" s="55"/>
      <c r="T60" s="59"/>
      <c r="U60" s="97">
        <v>3.45</v>
      </c>
      <c r="V60" s="765">
        <v>19</v>
      </c>
      <c r="W60" s="429">
        <v>68</v>
      </c>
      <c r="X60" s="429">
        <v>63</v>
      </c>
      <c r="Y60" s="76">
        <v>9</v>
      </c>
      <c r="Z60" s="76">
        <v>70</v>
      </c>
      <c r="AA60" s="65">
        <v>15</v>
      </c>
      <c r="AB60" s="269">
        <f>SUM(V60:AA60)</f>
        <v>244</v>
      </c>
    </row>
    <row r="61" spans="1:28" s="5" customFormat="1" ht="15" customHeight="1" x14ac:dyDescent="0.25">
      <c r="A61" s="246">
        <v>56</v>
      </c>
      <c r="B61" s="53" t="s">
        <v>53</v>
      </c>
      <c r="C61" s="275" t="s">
        <v>130</v>
      </c>
      <c r="D61" s="463"/>
      <c r="E61" s="187"/>
      <c r="F61" s="462">
        <v>3.87</v>
      </c>
      <c r="G61" s="463"/>
      <c r="H61" s="187"/>
      <c r="I61" s="462">
        <v>3.91</v>
      </c>
      <c r="J61" s="281">
        <v>1</v>
      </c>
      <c r="K61" s="233">
        <v>4</v>
      </c>
      <c r="L61" s="282">
        <v>3.54</v>
      </c>
      <c r="M61" s="58">
        <v>1</v>
      </c>
      <c r="N61" s="28">
        <v>4</v>
      </c>
      <c r="O61" s="178">
        <v>3.5</v>
      </c>
      <c r="P61" s="272"/>
      <c r="Q61" s="12"/>
      <c r="R61" s="129">
        <v>2.86</v>
      </c>
      <c r="S61" s="56"/>
      <c r="T61" s="57"/>
      <c r="U61" s="97">
        <v>3.45</v>
      </c>
      <c r="V61" s="765">
        <v>28</v>
      </c>
      <c r="W61" s="429">
        <v>89</v>
      </c>
      <c r="X61" s="429">
        <v>16</v>
      </c>
      <c r="Y61" s="76">
        <v>12</v>
      </c>
      <c r="Z61" s="76">
        <v>85</v>
      </c>
      <c r="AA61" s="65">
        <v>15</v>
      </c>
      <c r="AB61" s="269">
        <f>SUM(V61:AA61)</f>
        <v>245</v>
      </c>
    </row>
    <row r="62" spans="1:28" s="5" customFormat="1" ht="15" customHeight="1" x14ac:dyDescent="0.25">
      <c r="A62" s="246">
        <v>57</v>
      </c>
      <c r="B62" s="60" t="s">
        <v>57</v>
      </c>
      <c r="C62" s="278" t="s">
        <v>95</v>
      </c>
      <c r="D62" s="281"/>
      <c r="E62" s="233"/>
      <c r="F62" s="474">
        <v>3.87</v>
      </c>
      <c r="G62" s="281">
        <v>3</v>
      </c>
      <c r="H62" s="233">
        <v>4.67</v>
      </c>
      <c r="I62" s="474">
        <v>3.91</v>
      </c>
      <c r="J62" s="281">
        <v>3</v>
      </c>
      <c r="K62" s="233">
        <v>3</v>
      </c>
      <c r="L62" s="282">
        <v>3.54</v>
      </c>
      <c r="M62" s="58">
        <v>3</v>
      </c>
      <c r="N62" s="28">
        <v>3</v>
      </c>
      <c r="O62" s="178">
        <v>3.5</v>
      </c>
      <c r="P62" s="271">
        <v>15</v>
      </c>
      <c r="Q62" s="12">
        <v>2.4700000000000002</v>
      </c>
      <c r="R62" s="129">
        <v>2.86</v>
      </c>
      <c r="S62" s="55"/>
      <c r="T62" s="59"/>
      <c r="U62" s="97">
        <v>3.45</v>
      </c>
      <c r="V62" s="765">
        <v>28</v>
      </c>
      <c r="W62" s="429">
        <v>5</v>
      </c>
      <c r="X62" s="429">
        <v>64</v>
      </c>
      <c r="Y62" s="76">
        <v>67</v>
      </c>
      <c r="Z62" s="76">
        <v>66</v>
      </c>
      <c r="AA62" s="65">
        <v>15</v>
      </c>
      <c r="AB62" s="269">
        <f>SUM(V62:AA62)</f>
        <v>245</v>
      </c>
    </row>
    <row r="63" spans="1:28" s="5" customFormat="1" ht="15" customHeight="1" x14ac:dyDescent="0.25">
      <c r="A63" s="246">
        <v>58</v>
      </c>
      <c r="B63" s="53" t="s">
        <v>54</v>
      </c>
      <c r="C63" s="228" t="s">
        <v>3</v>
      </c>
      <c r="D63" s="281">
        <v>23</v>
      </c>
      <c r="E63" s="233">
        <v>3.3475000000000001</v>
      </c>
      <c r="F63" s="461">
        <v>3.87</v>
      </c>
      <c r="G63" s="281">
        <v>1</v>
      </c>
      <c r="H63" s="233">
        <v>3</v>
      </c>
      <c r="I63" s="461">
        <v>3.91</v>
      </c>
      <c r="J63" s="281">
        <v>6</v>
      </c>
      <c r="K63" s="233">
        <v>3.6669999999999998</v>
      </c>
      <c r="L63" s="282">
        <v>3.54</v>
      </c>
      <c r="M63" s="58">
        <v>7</v>
      </c>
      <c r="N63" s="28">
        <v>3.43</v>
      </c>
      <c r="O63" s="178">
        <v>3.5</v>
      </c>
      <c r="P63" s="273">
        <v>10</v>
      </c>
      <c r="Q63" s="12">
        <v>2.9</v>
      </c>
      <c r="R63" s="129">
        <v>2.86</v>
      </c>
      <c r="S63" s="63"/>
      <c r="T63" s="59"/>
      <c r="U63" s="97">
        <v>3.45</v>
      </c>
      <c r="V63" s="765">
        <v>20</v>
      </c>
      <c r="W63" s="429">
        <v>85</v>
      </c>
      <c r="X63" s="429">
        <v>29</v>
      </c>
      <c r="Y63" s="76">
        <v>51</v>
      </c>
      <c r="Z63" s="76">
        <v>46</v>
      </c>
      <c r="AA63" s="65">
        <v>15</v>
      </c>
      <c r="AB63" s="269">
        <f>SUM(V63:AA63)</f>
        <v>246</v>
      </c>
    </row>
    <row r="64" spans="1:28" s="5" customFormat="1" ht="15" customHeight="1" x14ac:dyDescent="0.25">
      <c r="A64" s="246">
        <v>59</v>
      </c>
      <c r="B64" s="53" t="s">
        <v>53</v>
      </c>
      <c r="C64" s="228" t="s">
        <v>72</v>
      </c>
      <c r="D64" s="281">
        <v>42</v>
      </c>
      <c r="E64" s="233">
        <v>3.9523999999999995</v>
      </c>
      <c r="F64" s="461">
        <v>3.87</v>
      </c>
      <c r="G64" s="281">
        <v>3</v>
      </c>
      <c r="H64" s="233">
        <v>3.33</v>
      </c>
      <c r="I64" s="461">
        <v>3.91</v>
      </c>
      <c r="J64" s="281">
        <v>1</v>
      </c>
      <c r="K64" s="233">
        <v>3</v>
      </c>
      <c r="L64" s="282">
        <v>3.54</v>
      </c>
      <c r="M64" s="55">
        <v>2</v>
      </c>
      <c r="N64" s="28">
        <v>3.5</v>
      </c>
      <c r="O64" s="178">
        <v>3.5</v>
      </c>
      <c r="P64" s="272">
        <v>2</v>
      </c>
      <c r="Q64" s="12">
        <v>3</v>
      </c>
      <c r="R64" s="129">
        <v>2.86</v>
      </c>
      <c r="S64" s="56">
        <v>1</v>
      </c>
      <c r="T64" s="420">
        <v>2</v>
      </c>
      <c r="U64" s="97">
        <v>3.45</v>
      </c>
      <c r="V64" s="765">
        <v>5</v>
      </c>
      <c r="W64" s="429">
        <v>76</v>
      </c>
      <c r="X64" s="429">
        <v>71</v>
      </c>
      <c r="Y64" s="76">
        <v>45</v>
      </c>
      <c r="Z64" s="76">
        <v>40</v>
      </c>
      <c r="AA64" s="65">
        <v>13</v>
      </c>
      <c r="AB64" s="269">
        <f>SUM(V64:AA64)</f>
        <v>250</v>
      </c>
    </row>
    <row r="65" spans="1:28" s="5" customFormat="1" ht="15" customHeight="1" thickBot="1" x14ac:dyDescent="0.3">
      <c r="A65" s="259">
        <v>60</v>
      </c>
      <c r="B65" s="433" t="s">
        <v>57</v>
      </c>
      <c r="C65" s="748" t="s">
        <v>26</v>
      </c>
      <c r="D65" s="801">
        <v>55</v>
      </c>
      <c r="E65" s="802">
        <v>3.4728000000000003</v>
      </c>
      <c r="F65" s="793">
        <v>3.87</v>
      </c>
      <c r="G65" s="803"/>
      <c r="H65" s="219"/>
      <c r="I65" s="793">
        <v>3.91</v>
      </c>
      <c r="J65" s="295">
        <v>3</v>
      </c>
      <c r="K65" s="261">
        <v>3.6666666666666665</v>
      </c>
      <c r="L65" s="309">
        <v>3.54</v>
      </c>
      <c r="M65" s="109">
        <v>1</v>
      </c>
      <c r="N65" s="67">
        <v>4</v>
      </c>
      <c r="O65" s="181">
        <v>3.5</v>
      </c>
      <c r="P65" s="274"/>
      <c r="Q65" s="14"/>
      <c r="R65" s="134">
        <v>2.86</v>
      </c>
      <c r="S65" s="99"/>
      <c r="T65" s="68"/>
      <c r="U65" s="100">
        <v>3.45</v>
      </c>
      <c r="V65" s="766">
        <v>17</v>
      </c>
      <c r="W65" s="431">
        <v>89</v>
      </c>
      <c r="X65" s="431">
        <v>31</v>
      </c>
      <c r="Y65" s="80">
        <v>15</v>
      </c>
      <c r="Z65" s="80">
        <v>85</v>
      </c>
      <c r="AA65" s="69">
        <v>15</v>
      </c>
      <c r="AB65" s="270">
        <f>SUM(V65:AA65)</f>
        <v>252</v>
      </c>
    </row>
    <row r="66" spans="1:28" s="5" customFormat="1" ht="15" customHeight="1" x14ac:dyDescent="0.25">
      <c r="A66" s="75">
        <v>61</v>
      </c>
      <c r="B66" s="770" t="s">
        <v>59</v>
      </c>
      <c r="C66" s="296" t="s">
        <v>147</v>
      </c>
      <c r="D66" s="297">
        <v>25</v>
      </c>
      <c r="E66" s="262">
        <v>3.6</v>
      </c>
      <c r="F66" s="460">
        <v>3.87</v>
      </c>
      <c r="G66" s="297">
        <v>10</v>
      </c>
      <c r="H66" s="262">
        <v>3.2</v>
      </c>
      <c r="I66" s="460">
        <v>3.91</v>
      </c>
      <c r="J66" s="297">
        <v>5</v>
      </c>
      <c r="K66" s="262">
        <v>3.2</v>
      </c>
      <c r="L66" s="298">
        <v>3.54</v>
      </c>
      <c r="M66" s="101">
        <v>1</v>
      </c>
      <c r="N66" s="72">
        <v>4</v>
      </c>
      <c r="O66" s="180">
        <v>3.5</v>
      </c>
      <c r="P66" s="299">
        <v>7</v>
      </c>
      <c r="Q66" s="11">
        <v>2.29</v>
      </c>
      <c r="R66" s="132">
        <v>2.86</v>
      </c>
      <c r="S66" s="94"/>
      <c r="T66" s="95"/>
      <c r="U66" s="96">
        <v>3.45</v>
      </c>
      <c r="V66" s="767">
        <v>11</v>
      </c>
      <c r="W66" s="432">
        <v>79</v>
      </c>
      <c r="X66" s="432">
        <v>59</v>
      </c>
      <c r="Y66" s="88">
        <v>19</v>
      </c>
      <c r="Z66" s="88">
        <v>71</v>
      </c>
      <c r="AA66" s="774">
        <v>15</v>
      </c>
      <c r="AB66" s="305">
        <f>SUM(V66:AA66)</f>
        <v>254</v>
      </c>
    </row>
    <row r="67" spans="1:28" s="5" customFormat="1" ht="15" customHeight="1" x14ac:dyDescent="0.25">
      <c r="A67" s="246">
        <v>62</v>
      </c>
      <c r="B67" s="53" t="s">
        <v>56</v>
      </c>
      <c r="C67" s="54" t="s">
        <v>80</v>
      </c>
      <c r="D67" s="281"/>
      <c r="E67" s="237"/>
      <c r="F67" s="282">
        <v>3.87</v>
      </c>
      <c r="G67" s="281">
        <v>10</v>
      </c>
      <c r="H67" s="237">
        <v>4.4000000000000004</v>
      </c>
      <c r="I67" s="282">
        <v>3.91</v>
      </c>
      <c r="J67" s="286">
        <v>1</v>
      </c>
      <c r="K67" s="236">
        <v>3</v>
      </c>
      <c r="L67" s="282">
        <v>3.54</v>
      </c>
      <c r="M67" s="55">
        <v>8</v>
      </c>
      <c r="N67" s="28">
        <v>3.25</v>
      </c>
      <c r="O67" s="178">
        <v>3.5</v>
      </c>
      <c r="P67" s="272">
        <v>9</v>
      </c>
      <c r="Q67" s="12">
        <v>2.44</v>
      </c>
      <c r="R67" s="129">
        <v>2.86</v>
      </c>
      <c r="S67" s="55"/>
      <c r="T67" s="59"/>
      <c r="U67" s="97">
        <v>3.45</v>
      </c>
      <c r="V67" s="765">
        <v>28</v>
      </c>
      <c r="W67" s="429">
        <v>11</v>
      </c>
      <c r="X67" s="429">
        <v>77</v>
      </c>
      <c r="Y67" s="76">
        <v>58</v>
      </c>
      <c r="Z67" s="76">
        <v>68</v>
      </c>
      <c r="AA67" s="65">
        <v>15</v>
      </c>
      <c r="AB67" s="269">
        <f>SUM(V67:AA67)</f>
        <v>257</v>
      </c>
    </row>
    <row r="68" spans="1:28" s="5" customFormat="1" ht="15" customHeight="1" x14ac:dyDescent="0.25">
      <c r="A68" s="246">
        <v>63</v>
      </c>
      <c r="B68" s="53" t="s">
        <v>55</v>
      </c>
      <c r="C68" s="61" t="s">
        <v>76</v>
      </c>
      <c r="D68" s="281"/>
      <c r="E68" s="233"/>
      <c r="F68" s="285">
        <v>3.87</v>
      </c>
      <c r="G68" s="281">
        <v>2</v>
      </c>
      <c r="H68" s="233">
        <v>4</v>
      </c>
      <c r="I68" s="285">
        <v>3.91</v>
      </c>
      <c r="J68" s="284">
        <v>2</v>
      </c>
      <c r="K68" s="234">
        <v>4</v>
      </c>
      <c r="L68" s="285">
        <v>3.54</v>
      </c>
      <c r="M68" s="55"/>
      <c r="N68" s="28"/>
      <c r="O68" s="178">
        <v>3.5</v>
      </c>
      <c r="P68" s="272">
        <v>1</v>
      </c>
      <c r="Q68" s="12">
        <v>2</v>
      </c>
      <c r="R68" s="129">
        <v>2.86</v>
      </c>
      <c r="S68" s="56"/>
      <c r="T68" s="59"/>
      <c r="U68" s="97">
        <v>3.45</v>
      </c>
      <c r="V68" s="765">
        <v>28</v>
      </c>
      <c r="W68" s="429">
        <v>40</v>
      </c>
      <c r="X68" s="429">
        <v>12</v>
      </c>
      <c r="Y68" s="76">
        <v>82</v>
      </c>
      <c r="Z68" s="76">
        <v>83</v>
      </c>
      <c r="AA68" s="65">
        <v>15</v>
      </c>
      <c r="AB68" s="269">
        <f>SUM(V68:AA68)</f>
        <v>260</v>
      </c>
    </row>
    <row r="69" spans="1:28" s="5" customFormat="1" ht="15" customHeight="1" x14ac:dyDescent="0.25">
      <c r="A69" s="246">
        <v>64</v>
      </c>
      <c r="B69" s="60" t="s">
        <v>57</v>
      </c>
      <c r="C69" s="228" t="s">
        <v>24</v>
      </c>
      <c r="D69" s="281"/>
      <c r="E69" s="233"/>
      <c r="F69" s="461">
        <v>3.87</v>
      </c>
      <c r="G69" s="281">
        <v>4</v>
      </c>
      <c r="H69" s="233">
        <v>3.75</v>
      </c>
      <c r="I69" s="461">
        <v>3.91</v>
      </c>
      <c r="J69" s="281">
        <v>6</v>
      </c>
      <c r="K69" s="233">
        <v>3</v>
      </c>
      <c r="L69" s="282">
        <v>3.54</v>
      </c>
      <c r="M69" s="58">
        <v>2</v>
      </c>
      <c r="N69" s="28">
        <v>4.5</v>
      </c>
      <c r="O69" s="178">
        <v>3.5</v>
      </c>
      <c r="P69" s="273"/>
      <c r="Q69" s="12"/>
      <c r="R69" s="129">
        <v>2.86</v>
      </c>
      <c r="S69" s="55"/>
      <c r="T69" s="59"/>
      <c r="U69" s="97">
        <v>3.45</v>
      </c>
      <c r="V69" s="765">
        <v>28</v>
      </c>
      <c r="W69" s="429">
        <v>65</v>
      </c>
      <c r="X69" s="429">
        <v>62</v>
      </c>
      <c r="Y69" s="76">
        <v>5</v>
      </c>
      <c r="Z69" s="76">
        <v>85</v>
      </c>
      <c r="AA69" s="65">
        <v>15</v>
      </c>
      <c r="AB69" s="269">
        <f>SUM(V69:AA69)</f>
        <v>260</v>
      </c>
    </row>
    <row r="70" spans="1:28" s="5" customFormat="1" ht="15" customHeight="1" x14ac:dyDescent="0.25">
      <c r="A70" s="246">
        <v>65</v>
      </c>
      <c r="B70" s="19" t="s">
        <v>58</v>
      </c>
      <c r="C70" s="54" t="s">
        <v>36</v>
      </c>
      <c r="D70" s="281"/>
      <c r="E70" s="233"/>
      <c r="F70" s="282">
        <v>3.87</v>
      </c>
      <c r="G70" s="281">
        <v>2</v>
      </c>
      <c r="H70" s="233">
        <v>4.5</v>
      </c>
      <c r="I70" s="282">
        <v>3.91</v>
      </c>
      <c r="J70" s="286"/>
      <c r="K70" s="229"/>
      <c r="L70" s="282">
        <v>3.54</v>
      </c>
      <c r="M70" s="55"/>
      <c r="N70" s="28"/>
      <c r="O70" s="178">
        <v>3.5</v>
      </c>
      <c r="P70" s="272">
        <v>2</v>
      </c>
      <c r="Q70" s="12">
        <v>3</v>
      </c>
      <c r="R70" s="129">
        <v>2.86</v>
      </c>
      <c r="S70" s="56"/>
      <c r="T70" s="59"/>
      <c r="U70" s="97">
        <v>3.45</v>
      </c>
      <c r="V70" s="765">
        <v>28</v>
      </c>
      <c r="W70" s="429">
        <v>9</v>
      </c>
      <c r="X70" s="429">
        <v>85</v>
      </c>
      <c r="Y70" s="76">
        <v>82</v>
      </c>
      <c r="Z70" s="76">
        <v>41</v>
      </c>
      <c r="AA70" s="65">
        <v>15</v>
      </c>
      <c r="AB70" s="269">
        <f>SUM(V70:AA70)</f>
        <v>260</v>
      </c>
    </row>
    <row r="71" spans="1:28" s="5" customFormat="1" ht="15" customHeight="1" x14ac:dyDescent="0.25">
      <c r="A71" s="246">
        <v>66</v>
      </c>
      <c r="B71" s="53" t="s">
        <v>55</v>
      </c>
      <c r="C71" s="61" t="s">
        <v>16</v>
      </c>
      <c r="D71" s="281"/>
      <c r="E71" s="233"/>
      <c r="F71" s="285">
        <v>3.87</v>
      </c>
      <c r="G71" s="281">
        <v>3</v>
      </c>
      <c r="H71" s="233">
        <v>4</v>
      </c>
      <c r="I71" s="285">
        <v>3.91</v>
      </c>
      <c r="J71" s="284"/>
      <c r="K71" s="230"/>
      <c r="L71" s="285">
        <v>3.54</v>
      </c>
      <c r="M71" s="55">
        <v>4</v>
      </c>
      <c r="N71" s="28">
        <v>3.25</v>
      </c>
      <c r="O71" s="178">
        <v>3.5</v>
      </c>
      <c r="P71" s="272">
        <v>1</v>
      </c>
      <c r="Q71" s="12">
        <v>3</v>
      </c>
      <c r="R71" s="129">
        <v>2.86</v>
      </c>
      <c r="S71" s="56"/>
      <c r="T71" s="59"/>
      <c r="U71" s="97">
        <v>3.45</v>
      </c>
      <c r="V71" s="765">
        <v>28</v>
      </c>
      <c r="W71" s="429">
        <v>34</v>
      </c>
      <c r="X71" s="429">
        <v>85</v>
      </c>
      <c r="Y71" s="76">
        <v>59</v>
      </c>
      <c r="Z71" s="76">
        <v>44</v>
      </c>
      <c r="AA71" s="65">
        <v>15</v>
      </c>
      <c r="AB71" s="269">
        <f>SUM(V71:AA71)</f>
        <v>265</v>
      </c>
    </row>
    <row r="72" spans="1:28" s="5" customFormat="1" ht="15" customHeight="1" x14ac:dyDescent="0.25">
      <c r="A72" s="246">
        <v>67</v>
      </c>
      <c r="B72" s="19" t="s">
        <v>58</v>
      </c>
      <c r="C72" s="228" t="s">
        <v>28</v>
      </c>
      <c r="D72" s="281">
        <v>18</v>
      </c>
      <c r="E72" s="233">
        <v>3.9447000000000001</v>
      </c>
      <c r="F72" s="461">
        <v>3.87</v>
      </c>
      <c r="G72" s="281">
        <v>7</v>
      </c>
      <c r="H72" s="233">
        <v>3.14</v>
      </c>
      <c r="I72" s="461">
        <v>3.91</v>
      </c>
      <c r="J72" s="281">
        <v>3</v>
      </c>
      <c r="K72" s="233">
        <v>3.6666666666666665</v>
      </c>
      <c r="L72" s="282">
        <v>3.54</v>
      </c>
      <c r="M72" s="55">
        <v>2</v>
      </c>
      <c r="N72" s="28">
        <v>3.5</v>
      </c>
      <c r="O72" s="178">
        <v>3.5</v>
      </c>
      <c r="P72" s="272"/>
      <c r="Q72" s="12"/>
      <c r="R72" s="129">
        <v>2.86</v>
      </c>
      <c r="S72" s="56"/>
      <c r="T72" s="59"/>
      <c r="U72" s="97">
        <v>3.45</v>
      </c>
      <c r="V72" s="765">
        <v>6</v>
      </c>
      <c r="W72" s="429">
        <v>80</v>
      </c>
      <c r="X72" s="429">
        <v>33</v>
      </c>
      <c r="Y72" s="76">
        <v>48</v>
      </c>
      <c r="Z72" s="76">
        <v>85</v>
      </c>
      <c r="AA72" s="65">
        <v>15</v>
      </c>
      <c r="AB72" s="269">
        <f>SUM(V72:AA72)</f>
        <v>267</v>
      </c>
    </row>
    <row r="73" spans="1:28" s="5" customFormat="1" ht="15" customHeight="1" x14ac:dyDescent="0.25">
      <c r="A73" s="246">
        <v>68</v>
      </c>
      <c r="B73" s="53" t="s">
        <v>55</v>
      </c>
      <c r="C73" s="61" t="s">
        <v>73</v>
      </c>
      <c r="D73" s="438"/>
      <c r="E73" s="125"/>
      <c r="F73" s="285">
        <v>3.87</v>
      </c>
      <c r="G73" s="438"/>
      <c r="H73" s="125"/>
      <c r="I73" s="285">
        <v>3.91</v>
      </c>
      <c r="J73" s="284">
        <v>5</v>
      </c>
      <c r="K73" s="234">
        <v>3.4</v>
      </c>
      <c r="L73" s="285">
        <v>3.54</v>
      </c>
      <c r="M73" s="55"/>
      <c r="N73" s="28"/>
      <c r="O73" s="178">
        <v>3.5</v>
      </c>
      <c r="P73" s="272">
        <v>2</v>
      </c>
      <c r="Q73" s="12">
        <v>4</v>
      </c>
      <c r="R73" s="129">
        <v>2.86</v>
      </c>
      <c r="S73" s="56"/>
      <c r="T73" s="59"/>
      <c r="U73" s="97">
        <v>3.45</v>
      </c>
      <c r="V73" s="765">
        <v>28</v>
      </c>
      <c r="W73" s="429">
        <v>89</v>
      </c>
      <c r="X73" s="430">
        <v>47</v>
      </c>
      <c r="Y73" s="76">
        <v>82</v>
      </c>
      <c r="Z73" s="76">
        <v>6</v>
      </c>
      <c r="AA73" s="65">
        <v>15</v>
      </c>
      <c r="AB73" s="269">
        <f>SUM(V73:AA73)</f>
        <v>267</v>
      </c>
    </row>
    <row r="74" spans="1:28" s="5" customFormat="1" ht="15" customHeight="1" x14ac:dyDescent="0.25">
      <c r="A74" s="246">
        <v>69</v>
      </c>
      <c r="B74" s="19" t="s">
        <v>58</v>
      </c>
      <c r="C74" s="54" t="s">
        <v>96</v>
      </c>
      <c r="D74" s="281">
        <v>23</v>
      </c>
      <c r="E74" s="233">
        <v>4.3043000000000005</v>
      </c>
      <c r="F74" s="282">
        <v>3.87</v>
      </c>
      <c r="G74" s="281">
        <v>7</v>
      </c>
      <c r="H74" s="233">
        <v>3.57</v>
      </c>
      <c r="I74" s="282">
        <v>3.91</v>
      </c>
      <c r="J74" s="286">
        <v>9</v>
      </c>
      <c r="K74" s="236">
        <v>3.3333333333333335</v>
      </c>
      <c r="L74" s="282">
        <v>3.54</v>
      </c>
      <c r="M74" s="55"/>
      <c r="N74" s="28"/>
      <c r="O74" s="178">
        <v>3.5</v>
      </c>
      <c r="P74" s="272">
        <v>6</v>
      </c>
      <c r="Q74" s="12">
        <v>2.67</v>
      </c>
      <c r="R74" s="129">
        <v>2.86</v>
      </c>
      <c r="S74" s="56"/>
      <c r="T74" s="59"/>
      <c r="U74" s="97">
        <v>3.45</v>
      </c>
      <c r="V74" s="765">
        <v>2</v>
      </c>
      <c r="W74" s="429">
        <v>71</v>
      </c>
      <c r="X74" s="429">
        <v>49</v>
      </c>
      <c r="Y74" s="76">
        <v>82</v>
      </c>
      <c r="Z74" s="76">
        <v>54</v>
      </c>
      <c r="AA74" s="65">
        <v>15</v>
      </c>
      <c r="AB74" s="269">
        <f>SUM(V74:AA74)</f>
        <v>273</v>
      </c>
    </row>
    <row r="75" spans="1:28" s="5" customFormat="1" ht="15" customHeight="1" thickBot="1" x14ac:dyDescent="0.3">
      <c r="A75" s="259">
        <v>70</v>
      </c>
      <c r="B75" s="66" t="s">
        <v>54</v>
      </c>
      <c r="C75" s="300" t="s">
        <v>6</v>
      </c>
      <c r="D75" s="453"/>
      <c r="E75" s="411"/>
      <c r="F75" s="761">
        <v>3.87</v>
      </c>
      <c r="G75" s="453">
        <v>5</v>
      </c>
      <c r="H75" s="411">
        <v>3.8</v>
      </c>
      <c r="I75" s="761">
        <v>3.91</v>
      </c>
      <c r="J75" s="295">
        <v>2</v>
      </c>
      <c r="K75" s="261">
        <v>3</v>
      </c>
      <c r="L75" s="306">
        <v>3.54</v>
      </c>
      <c r="M75" s="109">
        <v>4</v>
      </c>
      <c r="N75" s="67">
        <v>3.75</v>
      </c>
      <c r="O75" s="181">
        <v>3.5</v>
      </c>
      <c r="P75" s="752">
        <v>2</v>
      </c>
      <c r="Q75" s="14">
        <v>2</v>
      </c>
      <c r="R75" s="134">
        <v>2.86</v>
      </c>
      <c r="S75" s="754"/>
      <c r="T75" s="68"/>
      <c r="U75" s="100">
        <v>3.45</v>
      </c>
      <c r="V75" s="768">
        <v>28</v>
      </c>
      <c r="W75" s="457">
        <v>60</v>
      </c>
      <c r="X75" s="457">
        <v>65</v>
      </c>
      <c r="Y75" s="458">
        <v>28</v>
      </c>
      <c r="Z75" s="458">
        <v>80</v>
      </c>
      <c r="AA75" s="773">
        <v>15</v>
      </c>
      <c r="AB75" s="270">
        <f>SUM(V75:AA75)</f>
        <v>276</v>
      </c>
    </row>
    <row r="76" spans="1:28" s="5" customFormat="1" ht="15" customHeight="1" x14ac:dyDescent="0.25">
      <c r="A76" s="75">
        <v>71</v>
      </c>
      <c r="B76" s="770" t="s">
        <v>54</v>
      </c>
      <c r="C76" s="388" t="s">
        <v>118</v>
      </c>
      <c r="D76" s="297"/>
      <c r="E76" s="262"/>
      <c r="F76" s="488">
        <v>3.87</v>
      </c>
      <c r="G76" s="297">
        <v>1</v>
      </c>
      <c r="H76" s="262">
        <v>5</v>
      </c>
      <c r="I76" s="488">
        <v>3.91</v>
      </c>
      <c r="J76" s="297">
        <v>2</v>
      </c>
      <c r="K76" s="262">
        <v>3</v>
      </c>
      <c r="L76" s="304">
        <v>3.54</v>
      </c>
      <c r="M76" s="110"/>
      <c r="N76" s="72"/>
      <c r="O76" s="180">
        <v>3.5</v>
      </c>
      <c r="P76" s="446"/>
      <c r="Q76" s="11"/>
      <c r="R76" s="132">
        <v>2.86</v>
      </c>
      <c r="S76" s="447"/>
      <c r="T76" s="73"/>
      <c r="U76" s="96">
        <v>3.45</v>
      </c>
      <c r="V76" s="764">
        <v>28</v>
      </c>
      <c r="W76" s="428">
        <v>2</v>
      </c>
      <c r="X76" s="428">
        <v>66</v>
      </c>
      <c r="Y76" s="78">
        <v>82</v>
      </c>
      <c r="Z76" s="78">
        <v>85</v>
      </c>
      <c r="AA76" s="74">
        <v>15</v>
      </c>
      <c r="AB76" s="305">
        <f>SUM(V76:AA76)</f>
        <v>278</v>
      </c>
    </row>
    <row r="77" spans="1:28" s="5" customFormat="1" ht="15" customHeight="1" x14ac:dyDescent="0.25">
      <c r="A77" s="246">
        <v>72</v>
      </c>
      <c r="B77" s="19" t="s">
        <v>58</v>
      </c>
      <c r="C77" s="228" t="s">
        <v>39</v>
      </c>
      <c r="D77" s="281">
        <v>18</v>
      </c>
      <c r="E77" s="233">
        <v>3.3334000000000001</v>
      </c>
      <c r="F77" s="461">
        <v>3.87</v>
      </c>
      <c r="G77" s="281">
        <v>2</v>
      </c>
      <c r="H77" s="233">
        <v>3</v>
      </c>
      <c r="I77" s="461">
        <v>3.91</v>
      </c>
      <c r="J77" s="281">
        <v>2</v>
      </c>
      <c r="K77" s="233">
        <v>3</v>
      </c>
      <c r="L77" s="287">
        <v>3.54</v>
      </c>
      <c r="M77" s="55">
        <v>7</v>
      </c>
      <c r="N77" s="28">
        <v>3.43</v>
      </c>
      <c r="O77" s="178">
        <v>3.5</v>
      </c>
      <c r="P77" s="272">
        <v>2</v>
      </c>
      <c r="Q77" s="12">
        <v>3</v>
      </c>
      <c r="R77" s="129">
        <v>2.86</v>
      </c>
      <c r="S77" s="56"/>
      <c r="T77" s="59"/>
      <c r="U77" s="97">
        <v>3.45</v>
      </c>
      <c r="V77" s="765">
        <v>21</v>
      </c>
      <c r="W77" s="429">
        <v>84</v>
      </c>
      <c r="X77" s="429">
        <v>68</v>
      </c>
      <c r="Y77" s="76">
        <v>52</v>
      </c>
      <c r="Z77" s="76">
        <v>42</v>
      </c>
      <c r="AA77" s="65">
        <v>15</v>
      </c>
      <c r="AB77" s="269">
        <f>SUM(V77:AA77)</f>
        <v>282</v>
      </c>
    </row>
    <row r="78" spans="1:28" s="5" customFormat="1" ht="15" customHeight="1" x14ac:dyDescent="0.25">
      <c r="A78" s="246">
        <v>73</v>
      </c>
      <c r="B78" s="53" t="s">
        <v>54</v>
      </c>
      <c r="C78" s="250" t="s">
        <v>93</v>
      </c>
      <c r="D78" s="281"/>
      <c r="E78" s="233"/>
      <c r="F78" s="749">
        <v>3.87</v>
      </c>
      <c r="G78" s="281">
        <v>2</v>
      </c>
      <c r="H78" s="233">
        <v>3</v>
      </c>
      <c r="I78" s="749">
        <v>3.91</v>
      </c>
      <c r="J78" s="281">
        <v>1</v>
      </c>
      <c r="K78" s="233">
        <v>3</v>
      </c>
      <c r="L78" s="287">
        <v>3.54</v>
      </c>
      <c r="M78" s="58"/>
      <c r="N78" s="28"/>
      <c r="O78" s="178">
        <v>3.5</v>
      </c>
      <c r="P78" s="273">
        <v>3</v>
      </c>
      <c r="Q78" s="12">
        <v>4</v>
      </c>
      <c r="R78" s="129">
        <v>2.86</v>
      </c>
      <c r="S78" s="63"/>
      <c r="T78" s="59"/>
      <c r="U78" s="97">
        <v>3.45</v>
      </c>
      <c r="V78" s="765">
        <v>28</v>
      </c>
      <c r="W78" s="429">
        <v>82</v>
      </c>
      <c r="X78" s="429">
        <v>72</v>
      </c>
      <c r="Y78" s="76">
        <v>82</v>
      </c>
      <c r="Z78" s="76">
        <v>4</v>
      </c>
      <c r="AA78" s="65">
        <v>15</v>
      </c>
      <c r="AB78" s="269">
        <f>SUM(V78:AA78)</f>
        <v>283</v>
      </c>
    </row>
    <row r="79" spans="1:28" s="5" customFormat="1" ht="15" customHeight="1" x14ac:dyDescent="0.25">
      <c r="A79" s="246">
        <v>74</v>
      </c>
      <c r="B79" s="53" t="s">
        <v>55</v>
      </c>
      <c r="C79" s="61" t="s">
        <v>14</v>
      </c>
      <c r="D79" s="437"/>
      <c r="E79" s="413"/>
      <c r="F79" s="285">
        <v>3.87</v>
      </c>
      <c r="G79" s="437">
        <v>7</v>
      </c>
      <c r="H79" s="413">
        <v>3.86</v>
      </c>
      <c r="I79" s="285">
        <v>3.91</v>
      </c>
      <c r="J79" s="284"/>
      <c r="K79" s="230"/>
      <c r="L79" s="288">
        <v>3.54</v>
      </c>
      <c r="M79" s="55">
        <v>1</v>
      </c>
      <c r="N79" s="28">
        <v>4</v>
      </c>
      <c r="O79" s="178">
        <v>3.5</v>
      </c>
      <c r="P79" s="272"/>
      <c r="Q79" s="12"/>
      <c r="R79" s="129">
        <v>2.86</v>
      </c>
      <c r="S79" s="56"/>
      <c r="T79" s="59"/>
      <c r="U79" s="97">
        <v>3.45</v>
      </c>
      <c r="V79" s="765">
        <v>28</v>
      </c>
      <c r="W79" s="429">
        <v>57</v>
      </c>
      <c r="X79" s="429">
        <v>85</v>
      </c>
      <c r="Y79" s="76">
        <v>13</v>
      </c>
      <c r="Z79" s="76">
        <v>85</v>
      </c>
      <c r="AA79" s="65">
        <v>15</v>
      </c>
      <c r="AB79" s="269">
        <f>SUM(V79:AA79)</f>
        <v>283</v>
      </c>
    </row>
    <row r="80" spans="1:28" s="5" customFormat="1" ht="15" customHeight="1" x14ac:dyDescent="0.25">
      <c r="A80" s="246">
        <v>75</v>
      </c>
      <c r="B80" s="19" t="s">
        <v>58</v>
      </c>
      <c r="C80" s="54" t="s">
        <v>43</v>
      </c>
      <c r="D80" s="291"/>
      <c r="E80" s="8"/>
      <c r="F80" s="282">
        <v>3.87</v>
      </c>
      <c r="G80" s="291"/>
      <c r="H80" s="8"/>
      <c r="I80" s="282">
        <v>3.91</v>
      </c>
      <c r="J80" s="286">
        <v>5</v>
      </c>
      <c r="K80" s="236">
        <v>3.2</v>
      </c>
      <c r="L80" s="287">
        <v>3.54</v>
      </c>
      <c r="M80" s="55">
        <v>4</v>
      </c>
      <c r="N80" s="28">
        <v>4.25</v>
      </c>
      <c r="O80" s="178">
        <v>3.5</v>
      </c>
      <c r="P80" s="272"/>
      <c r="Q80" s="12"/>
      <c r="R80" s="129">
        <v>2.86</v>
      </c>
      <c r="S80" s="56"/>
      <c r="T80" s="59"/>
      <c r="U80" s="97">
        <v>3.45</v>
      </c>
      <c r="V80" s="765">
        <v>28</v>
      </c>
      <c r="W80" s="429">
        <v>89</v>
      </c>
      <c r="X80" s="429">
        <v>58</v>
      </c>
      <c r="Y80" s="76">
        <v>8</v>
      </c>
      <c r="Z80" s="76">
        <v>85</v>
      </c>
      <c r="AA80" s="65">
        <v>15</v>
      </c>
      <c r="AB80" s="269">
        <f>SUM(V80:AA80)</f>
        <v>283</v>
      </c>
    </row>
    <row r="81" spans="1:28" s="5" customFormat="1" ht="15" customHeight="1" x14ac:dyDescent="0.25">
      <c r="A81" s="246">
        <v>76</v>
      </c>
      <c r="B81" s="53" t="s">
        <v>56</v>
      </c>
      <c r="C81" s="277" t="s">
        <v>19</v>
      </c>
      <c r="D81" s="281"/>
      <c r="E81" s="237"/>
      <c r="F81" s="473">
        <v>3.87</v>
      </c>
      <c r="G81" s="281">
        <v>2</v>
      </c>
      <c r="H81" s="237">
        <v>3.5</v>
      </c>
      <c r="I81" s="473">
        <v>3.91</v>
      </c>
      <c r="J81" s="281">
        <v>1</v>
      </c>
      <c r="K81" s="237">
        <v>3</v>
      </c>
      <c r="L81" s="287">
        <v>3.54</v>
      </c>
      <c r="M81" s="55"/>
      <c r="N81" s="28"/>
      <c r="O81" s="178">
        <v>3.5</v>
      </c>
      <c r="P81" s="272">
        <v>1</v>
      </c>
      <c r="Q81" s="12">
        <v>4</v>
      </c>
      <c r="R81" s="129">
        <v>2.86</v>
      </c>
      <c r="S81" s="55"/>
      <c r="T81" s="59"/>
      <c r="U81" s="97">
        <v>3.45</v>
      </c>
      <c r="V81" s="765">
        <v>28</v>
      </c>
      <c r="W81" s="429">
        <v>74</v>
      </c>
      <c r="X81" s="429">
        <v>75</v>
      </c>
      <c r="Y81" s="76">
        <v>82</v>
      </c>
      <c r="Z81" s="76">
        <v>10</v>
      </c>
      <c r="AA81" s="65">
        <v>15</v>
      </c>
      <c r="AB81" s="269">
        <f>SUM(V81:AA81)</f>
        <v>284</v>
      </c>
    </row>
    <row r="82" spans="1:28" s="5" customFormat="1" ht="15" customHeight="1" x14ac:dyDescent="0.25">
      <c r="A82" s="246">
        <v>77</v>
      </c>
      <c r="B82" s="53" t="s">
        <v>55</v>
      </c>
      <c r="C82" s="276" t="s">
        <v>17</v>
      </c>
      <c r="D82" s="281"/>
      <c r="E82" s="233"/>
      <c r="F82" s="469">
        <v>3.87</v>
      </c>
      <c r="G82" s="281">
        <v>8</v>
      </c>
      <c r="H82" s="233">
        <v>3.25</v>
      </c>
      <c r="I82" s="469">
        <v>3.91</v>
      </c>
      <c r="J82" s="281">
        <v>8</v>
      </c>
      <c r="K82" s="233">
        <v>3.125</v>
      </c>
      <c r="L82" s="288">
        <v>3.54</v>
      </c>
      <c r="M82" s="55">
        <v>11</v>
      </c>
      <c r="N82" s="28">
        <v>3.18</v>
      </c>
      <c r="O82" s="178">
        <v>3.5</v>
      </c>
      <c r="P82" s="272">
        <v>3</v>
      </c>
      <c r="Q82" s="12">
        <v>2.67</v>
      </c>
      <c r="R82" s="129">
        <v>2.86</v>
      </c>
      <c r="S82" s="56"/>
      <c r="T82" s="59"/>
      <c r="U82" s="97">
        <v>3.45</v>
      </c>
      <c r="V82" s="765">
        <v>28</v>
      </c>
      <c r="W82" s="429">
        <v>78</v>
      </c>
      <c r="X82" s="429">
        <v>60</v>
      </c>
      <c r="Y82" s="76">
        <v>61</v>
      </c>
      <c r="Z82" s="76">
        <v>55</v>
      </c>
      <c r="AA82" s="65">
        <v>15</v>
      </c>
      <c r="AB82" s="269">
        <f>SUM(V82:AA82)</f>
        <v>297</v>
      </c>
    </row>
    <row r="83" spans="1:28" s="5" customFormat="1" ht="15" customHeight="1" x14ac:dyDescent="0.25">
      <c r="A83" s="246">
        <v>78</v>
      </c>
      <c r="B83" s="53" t="s">
        <v>55</v>
      </c>
      <c r="C83" s="106" t="s">
        <v>62</v>
      </c>
      <c r="D83" s="466"/>
      <c r="E83" s="126"/>
      <c r="F83" s="290">
        <v>3.87</v>
      </c>
      <c r="G83" s="466"/>
      <c r="H83" s="126"/>
      <c r="I83" s="290">
        <v>3.91</v>
      </c>
      <c r="J83" s="289"/>
      <c r="K83" s="231"/>
      <c r="L83" s="443">
        <v>3.54</v>
      </c>
      <c r="M83" s="55">
        <v>2</v>
      </c>
      <c r="N83" s="28">
        <v>3.5</v>
      </c>
      <c r="O83" s="178">
        <v>3.5</v>
      </c>
      <c r="P83" s="272">
        <v>6</v>
      </c>
      <c r="Q83" s="12">
        <v>3</v>
      </c>
      <c r="R83" s="129">
        <v>2.86</v>
      </c>
      <c r="S83" s="56"/>
      <c r="T83" s="59"/>
      <c r="U83" s="97">
        <v>3.45</v>
      </c>
      <c r="V83" s="765">
        <v>28</v>
      </c>
      <c r="W83" s="429">
        <v>89</v>
      </c>
      <c r="X83" s="429">
        <v>85</v>
      </c>
      <c r="Y83" s="76">
        <v>46</v>
      </c>
      <c r="Z83" s="76">
        <v>36</v>
      </c>
      <c r="AA83" s="65">
        <v>15</v>
      </c>
      <c r="AB83" s="269">
        <f>SUM(V83:AA83)</f>
        <v>299</v>
      </c>
    </row>
    <row r="84" spans="1:28" s="5" customFormat="1" ht="15" customHeight="1" x14ac:dyDescent="0.25">
      <c r="A84" s="246">
        <v>79</v>
      </c>
      <c r="B84" s="53" t="s">
        <v>56</v>
      </c>
      <c r="C84" s="54" t="s">
        <v>22</v>
      </c>
      <c r="D84" s="291"/>
      <c r="E84" s="8"/>
      <c r="F84" s="282">
        <v>3.87</v>
      </c>
      <c r="G84" s="291"/>
      <c r="H84" s="8"/>
      <c r="I84" s="282">
        <v>3.91</v>
      </c>
      <c r="J84" s="286">
        <v>1</v>
      </c>
      <c r="K84" s="236">
        <v>2</v>
      </c>
      <c r="L84" s="287">
        <v>3.54</v>
      </c>
      <c r="M84" s="55"/>
      <c r="N84" s="28"/>
      <c r="O84" s="178">
        <v>3.5</v>
      </c>
      <c r="P84" s="272">
        <v>2</v>
      </c>
      <c r="Q84" s="12">
        <v>4.5</v>
      </c>
      <c r="R84" s="129">
        <v>2.86</v>
      </c>
      <c r="S84" s="55"/>
      <c r="T84" s="59"/>
      <c r="U84" s="97">
        <v>3.45</v>
      </c>
      <c r="V84" s="765">
        <v>28</v>
      </c>
      <c r="W84" s="429">
        <v>89</v>
      </c>
      <c r="X84" s="429">
        <v>83</v>
      </c>
      <c r="Y84" s="76">
        <v>82</v>
      </c>
      <c r="Z84" s="76">
        <v>3</v>
      </c>
      <c r="AA84" s="65">
        <v>15</v>
      </c>
      <c r="AB84" s="269">
        <f>SUM(V84:AA84)</f>
        <v>300</v>
      </c>
    </row>
    <row r="85" spans="1:28" s="5" customFormat="1" ht="15" customHeight="1" thickBot="1" x14ac:dyDescent="0.3">
      <c r="A85" s="259">
        <v>80</v>
      </c>
      <c r="B85" s="433" t="s">
        <v>57</v>
      </c>
      <c r="C85" s="486" t="s">
        <v>87</v>
      </c>
      <c r="D85" s="453"/>
      <c r="E85" s="411"/>
      <c r="F85" s="487">
        <v>3.87</v>
      </c>
      <c r="G85" s="453">
        <v>1</v>
      </c>
      <c r="H85" s="411">
        <v>3</v>
      </c>
      <c r="I85" s="487">
        <v>3.91</v>
      </c>
      <c r="J85" s="295">
        <v>4</v>
      </c>
      <c r="K85" s="261">
        <v>3.5</v>
      </c>
      <c r="L85" s="306">
        <v>3.54</v>
      </c>
      <c r="M85" s="109">
        <v>1</v>
      </c>
      <c r="N85" s="67">
        <v>3</v>
      </c>
      <c r="O85" s="181">
        <v>3.5</v>
      </c>
      <c r="P85" s="274">
        <v>3</v>
      </c>
      <c r="Q85" s="14">
        <v>2.67</v>
      </c>
      <c r="R85" s="134">
        <v>2.86</v>
      </c>
      <c r="S85" s="99"/>
      <c r="T85" s="68"/>
      <c r="U85" s="100">
        <v>3.45</v>
      </c>
      <c r="V85" s="766">
        <v>28</v>
      </c>
      <c r="W85" s="431">
        <v>86</v>
      </c>
      <c r="X85" s="431">
        <v>39</v>
      </c>
      <c r="Y85" s="80">
        <v>76</v>
      </c>
      <c r="Z85" s="80">
        <v>57</v>
      </c>
      <c r="AA85" s="69">
        <v>15</v>
      </c>
      <c r="AB85" s="270">
        <f>SUM(V85:AA85)</f>
        <v>301</v>
      </c>
    </row>
    <row r="86" spans="1:28" s="5" customFormat="1" ht="15" customHeight="1" x14ac:dyDescent="0.25">
      <c r="A86" s="75">
        <v>81</v>
      </c>
      <c r="B86" s="47" t="s">
        <v>56</v>
      </c>
      <c r="C86" s="296" t="s">
        <v>151</v>
      </c>
      <c r="D86" s="297"/>
      <c r="E86" s="260"/>
      <c r="F86" s="460">
        <v>3.87</v>
      </c>
      <c r="G86" s="297">
        <v>2</v>
      </c>
      <c r="H86" s="260">
        <v>4.5</v>
      </c>
      <c r="I86" s="460">
        <v>3.91</v>
      </c>
      <c r="J86" s="297"/>
      <c r="K86" s="262"/>
      <c r="L86" s="304">
        <v>3.54</v>
      </c>
      <c r="M86" s="110"/>
      <c r="N86" s="72"/>
      <c r="O86" s="180">
        <v>3.5</v>
      </c>
      <c r="P86" s="299"/>
      <c r="Q86" s="11"/>
      <c r="R86" s="132">
        <v>2.86</v>
      </c>
      <c r="S86" s="101"/>
      <c r="T86" s="73"/>
      <c r="U86" s="96">
        <v>3.45</v>
      </c>
      <c r="V86" s="767">
        <v>28</v>
      </c>
      <c r="W86" s="432">
        <v>8</v>
      </c>
      <c r="X86" s="432">
        <v>85</v>
      </c>
      <c r="Y86" s="88">
        <v>82</v>
      </c>
      <c r="Z86" s="88">
        <v>85</v>
      </c>
      <c r="AA86" s="774">
        <v>15</v>
      </c>
      <c r="AB86" s="305">
        <f>SUM(V86:AA86)</f>
        <v>303</v>
      </c>
    </row>
    <row r="87" spans="1:28" s="5" customFormat="1" ht="15" customHeight="1" x14ac:dyDescent="0.25">
      <c r="A87" s="246">
        <v>82</v>
      </c>
      <c r="B87" s="53" t="s">
        <v>55</v>
      </c>
      <c r="C87" s="61" t="s">
        <v>15</v>
      </c>
      <c r="D87" s="281"/>
      <c r="E87" s="233"/>
      <c r="F87" s="285">
        <v>3.87</v>
      </c>
      <c r="G87" s="281">
        <v>4</v>
      </c>
      <c r="H87" s="233">
        <v>4</v>
      </c>
      <c r="I87" s="285">
        <v>3.91</v>
      </c>
      <c r="J87" s="284"/>
      <c r="K87" s="230"/>
      <c r="L87" s="285">
        <v>3.54</v>
      </c>
      <c r="M87" s="55"/>
      <c r="N87" s="28"/>
      <c r="O87" s="178">
        <v>3.5</v>
      </c>
      <c r="P87" s="272">
        <v>2</v>
      </c>
      <c r="Q87" s="12">
        <v>2.5</v>
      </c>
      <c r="R87" s="129">
        <v>2.86</v>
      </c>
      <c r="S87" s="56"/>
      <c r="T87" s="59"/>
      <c r="U87" s="97">
        <v>3.45</v>
      </c>
      <c r="V87" s="765">
        <v>28</v>
      </c>
      <c r="W87" s="429">
        <v>30</v>
      </c>
      <c r="X87" s="429">
        <v>85</v>
      </c>
      <c r="Y87" s="76">
        <v>82</v>
      </c>
      <c r="Z87" s="76">
        <v>64</v>
      </c>
      <c r="AA87" s="65">
        <v>15</v>
      </c>
      <c r="AB87" s="269">
        <f>SUM(V87:AA87)</f>
        <v>304</v>
      </c>
    </row>
    <row r="88" spans="1:28" s="5" customFormat="1" ht="15" customHeight="1" x14ac:dyDescent="0.25">
      <c r="A88" s="246">
        <v>83</v>
      </c>
      <c r="B88" s="53" t="s">
        <v>54</v>
      </c>
      <c r="C88" s="228" t="s">
        <v>7</v>
      </c>
      <c r="D88" s="281">
        <v>16</v>
      </c>
      <c r="E88" s="233">
        <v>2.375</v>
      </c>
      <c r="F88" s="461">
        <v>3.87</v>
      </c>
      <c r="G88" s="281">
        <v>2</v>
      </c>
      <c r="H88" s="233">
        <v>3.5</v>
      </c>
      <c r="I88" s="461">
        <v>3.91</v>
      </c>
      <c r="J88" s="281">
        <v>5</v>
      </c>
      <c r="K88" s="233">
        <v>3.2</v>
      </c>
      <c r="L88" s="282">
        <v>3.54</v>
      </c>
      <c r="M88" s="58">
        <v>3</v>
      </c>
      <c r="N88" s="28">
        <v>3</v>
      </c>
      <c r="O88" s="178">
        <v>3.5</v>
      </c>
      <c r="P88" s="273">
        <v>10</v>
      </c>
      <c r="Q88" s="12">
        <v>2</v>
      </c>
      <c r="R88" s="129">
        <v>2.86</v>
      </c>
      <c r="S88" s="63"/>
      <c r="T88" s="59"/>
      <c r="U88" s="97">
        <v>3.45</v>
      </c>
      <c r="V88" s="765">
        <v>27</v>
      </c>
      <c r="W88" s="429">
        <v>72</v>
      </c>
      <c r="X88" s="429">
        <v>56</v>
      </c>
      <c r="Y88" s="76">
        <v>64</v>
      </c>
      <c r="Z88" s="76">
        <v>75</v>
      </c>
      <c r="AA88" s="65">
        <v>15</v>
      </c>
      <c r="AB88" s="269">
        <f>SUM(V88:AA88)</f>
        <v>309</v>
      </c>
    </row>
    <row r="89" spans="1:28" s="5" customFormat="1" ht="15" customHeight="1" x14ac:dyDescent="0.25">
      <c r="A89" s="246">
        <v>84</v>
      </c>
      <c r="B89" s="60" t="s">
        <v>57</v>
      </c>
      <c r="C89" s="278" t="s">
        <v>99</v>
      </c>
      <c r="D89" s="437"/>
      <c r="E89" s="413"/>
      <c r="F89" s="474">
        <v>3.87</v>
      </c>
      <c r="G89" s="437">
        <v>2</v>
      </c>
      <c r="H89" s="413">
        <v>3</v>
      </c>
      <c r="I89" s="474">
        <v>3.91</v>
      </c>
      <c r="J89" s="281">
        <v>1</v>
      </c>
      <c r="K89" s="233">
        <v>2</v>
      </c>
      <c r="L89" s="442">
        <v>3.54</v>
      </c>
      <c r="M89" s="58">
        <v>7</v>
      </c>
      <c r="N89" s="28">
        <v>3.86</v>
      </c>
      <c r="O89" s="178">
        <v>3.5</v>
      </c>
      <c r="P89" s="271">
        <v>2</v>
      </c>
      <c r="Q89" s="12">
        <v>2</v>
      </c>
      <c r="R89" s="129">
        <v>2.86</v>
      </c>
      <c r="S89" s="55"/>
      <c r="T89" s="59"/>
      <c r="U89" s="97">
        <v>3.45</v>
      </c>
      <c r="V89" s="765">
        <v>28</v>
      </c>
      <c r="W89" s="429">
        <v>83</v>
      </c>
      <c r="X89" s="429">
        <v>84</v>
      </c>
      <c r="Y89" s="76">
        <v>21</v>
      </c>
      <c r="Z89" s="76">
        <v>81</v>
      </c>
      <c r="AA89" s="65">
        <v>15</v>
      </c>
      <c r="AB89" s="269">
        <f>SUM(V89:AA89)</f>
        <v>312</v>
      </c>
    </row>
    <row r="90" spans="1:28" s="5" customFormat="1" ht="15" customHeight="1" x14ac:dyDescent="0.25">
      <c r="A90" s="246">
        <v>85</v>
      </c>
      <c r="B90" s="19" t="s">
        <v>58</v>
      </c>
      <c r="C90" s="54" t="s">
        <v>37</v>
      </c>
      <c r="D90" s="291"/>
      <c r="E90" s="8"/>
      <c r="F90" s="282">
        <v>3.87</v>
      </c>
      <c r="G90" s="291"/>
      <c r="H90" s="8"/>
      <c r="I90" s="282">
        <v>3.91</v>
      </c>
      <c r="J90" s="286"/>
      <c r="K90" s="229"/>
      <c r="L90" s="287">
        <v>3.54</v>
      </c>
      <c r="M90" s="55">
        <v>1</v>
      </c>
      <c r="N90" s="28">
        <v>4</v>
      </c>
      <c r="O90" s="178">
        <v>3.5</v>
      </c>
      <c r="P90" s="272">
        <v>3</v>
      </c>
      <c r="Q90" s="12">
        <v>2</v>
      </c>
      <c r="R90" s="129">
        <v>2.86</v>
      </c>
      <c r="S90" s="56"/>
      <c r="T90" s="59"/>
      <c r="U90" s="97">
        <v>3.45</v>
      </c>
      <c r="V90" s="765">
        <v>28</v>
      </c>
      <c r="W90" s="429">
        <v>89</v>
      </c>
      <c r="X90" s="429">
        <v>85</v>
      </c>
      <c r="Y90" s="76">
        <v>16</v>
      </c>
      <c r="Z90" s="76">
        <v>79</v>
      </c>
      <c r="AA90" s="65">
        <v>15</v>
      </c>
      <c r="AB90" s="269">
        <f>SUM(V90:AA90)</f>
        <v>312</v>
      </c>
    </row>
    <row r="91" spans="1:28" s="5" customFormat="1" ht="15" customHeight="1" x14ac:dyDescent="0.25">
      <c r="A91" s="246">
        <v>86</v>
      </c>
      <c r="B91" s="19" t="s">
        <v>58</v>
      </c>
      <c r="C91" s="54" t="s">
        <v>38</v>
      </c>
      <c r="D91" s="291"/>
      <c r="E91" s="8"/>
      <c r="F91" s="282">
        <v>3.87</v>
      </c>
      <c r="G91" s="291"/>
      <c r="H91" s="8"/>
      <c r="I91" s="282">
        <v>3.91</v>
      </c>
      <c r="J91" s="291"/>
      <c r="K91" s="8"/>
      <c r="L91" s="282">
        <v>3.54</v>
      </c>
      <c r="M91" s="55">
        <v>5</v>
      </c>
      <c r="N91" s="28">
        <v>3.8</v>
      </c>
      <c r="O91" s="178">
        <v>3.5</v>
      </c>
      <c r="P91" s="272">
        <v>4</v>
      </c>
      <c r="Q91" s="12">
        <v>2.25</v>
      </c>
      <c r="R91" s="129">
        <v>2.86</v>
      </c>
      <c r="S91" s="56"/>
      <c r="T91" s="59"/>
      <c r="U91" s="97">
        <v>3.45</v>
      </c>
      <c r="V91" s="765">
        <v>28</v>
      </c>
      <c r="W91" s="429">
        <v>89</v>
      </c>
      <c r="X91" s="429">
        <v>85</v>
      </c>
      <c r="Y91" s="76">
        <v>26</v>
      </c>
      <c r="Z91" s="76">
        <v>72</v>
      </c>
      <c r="AA91" s="65">
        <v>15</v>
      </c>
      <c r="AB91" s="269">
        <f>SUM(V91:AA91)</f>
        <v>315</v>
      </c>
    </row>
    <row r="92" spans="1:28" s="5" customFormat="1" ht="15" customHeight="1" x14ac:dyDescent="0.25">
      <c r="A92" s="246">
        <v>87</v>
      </c>
      <c r="B92" s="391" t="s">
        <v>58</v>
      </c>
      <c r="C92" s="275" t="s">
        <v>153</v>
      </c>
      <c r="D92" s="281"/>
      <c r="E92" s="233"/>
      <c r="F92" s="473">
        <v>3.87</v>
      </c>
      <c r="G92" s="281">
        <v>5</v>
      </c>
      <c r="H92" s="233">
        <v>4.2</v>
      </c>
      <c r="I92" s="473">
        <v>3.91</v>
      </c>
      <c r="J92" s="281"/>
      <c r="K92" s="233"/>
      <c r="L92" s="292">
        <v>3.54</v>
      </c>
      <c r="M92" s="58"/>
      <c r="N92" s="28"/>
      <c r="O92" s="178">
        <v>3.5</v>
      </c>
      <c r="P92" s="271"/>
      <c r="Q92" s="12"/>
      <c r="R92" s="129">
        <v>2.86</v>
      </c>
      <c r="S92" s="55"/>
      <c r="T92" s="59"/>
      <c r="U92" s="97">
        <v>3.45</v>
      </c>
      <c r="V92" s="765">
        <v>28</v>
      </c>
      <c r="W92" s="429">
        <v>21</v>
      </c>
      <c r="X92" s="429">
        <v>85</v>
      </c>
      <c r="Y92" s="76">
        <v>82</v>
      </c>
      <c r="Z92" s="76">
        <v>85</v>
      </c>
      <c r="AA92" s="65">
        <v>15</v>
      </c>
      <c r="AB92" s="269">
        <f>SUM(V92:AA92)</f>
        <v>316</v>
      </c>
    </row>
    <row r="93" spans="1:28" s="5" customFormat="1" ht="15" customHeight="1" x14ac:dyDescent="0.25">
      <c r="A93" s="246">
        <v>88</v>
      </c>
      <c r="B93" s="53" t="s">
        <v>59</v>
      </c>
      <c r="C93" s="275" t="s">
        <v>131</v>
      </c>
      <c r="D93" s="463"/>
      <c r="E93" s="187"/>
      <c r="F93" s="462">
        <v>3.87</v>
      </c>
      <c r="G93" s="463"/>
      <c r="H93" s="187"/>
      <c r="I93" s="462">
        <v>3.91</v>
      </c>
      <c r="J93" s="281">
        <v>1</v>
      </c>
      <c r="K93" s="233">
        <v>4</v>
      </c>
      <c r="L93" s="282">
        <v>3.54</v>
      </c>
      <c r="M93" s="58">
        <v>1</v>
      </c>
      <c r="N93" s="28">
        <v>3</v>
      </c>
      <c r="O93" s="178">
        <v>3.5</v>
      </c>
      <c r="P93" s="272"/>
      <c r="Q93" s="12"/>
      <c r="R93" s="129">
        <v>2.86</v>
      </c>
      <c r="S93" s="55"/>
      <c r="T93" s="59"/>
      <c r="U93" s="97">
        <v>3.45</v>
      </c>
      <c r="V93" s="765">
        <v>28</v>
      </c>
      <c r="W93" s="429">
        <v>89</v>
      </c>
      <c r="X93" s="429">
        <v>21</v>
      </c>
      <c r="Y93" s="76">
        <v>79</v>
      </c>
      <c r="Z93" s="76">
        <v>85</v>
      </c>
      <c r="AA93" s="65">
        <v>15</v>
      </c>
      <c r="AB93" s="269">
        <f>SUM(V93:AA93)</f>
        <v>317</v>
      </c>
    </row>
    <row r="94" spans="1:28" s="5" customFormat="1" ht="15" customHeight="1" x14ac:dyDescent="0.25">
      <c r="A94" s="246">
        <v>89</v>
      </c>
      <c r="B94" s="238" t="s">
        <v>57</v>
      </c>
      <c r="C94" s="277" t="s">
        <v>138</v>
      </c>
      <c r="D94" s="281"/>
      <c r="E94" s="233"/>
      <c r="F94" s="473">
        <v>3.87</v>
      </c>
      <c r="G94" s="281">
        <v>4</v>
      </c>
      <c r="H94" s="233">
        <v>4</v>
      </c>
      <c r="I94" s="473">
        <v>3.91</v>
      </c>
      <c r="J94" s="281">
        <v>1</v>
      </c>
      <c r="K94" s="233">
        <v>3</v>
      </c>
      <c r="L94" s="442">
        <v>3.54</v>
      </c>
      <c r="M94" s="58"/>
      <c r="N94" s="28"/>
      <c r="O94" s="178">
        <v>3.5</v>
      </c>
      <c r="P94" s="271"/>
      <c r="Q94" s="12"/>
      <c r="R94" s="129">
        <v>2.86</v>
      </c>
      <c r="S94" s="55"/>
      <c r="T94" s="59"/>
      <c r="U94" s="97">
        <v>3.45</v>
      </c>
      <c r="V94" s="765">
        <v>28</v>
      </c>
      <c r="W94" s="429">
        <v>31</v>
      </c>
      <c r="X94" s="429">
        <v>79</v>
      </c>
      <c r="Y94" s="76">
        <v>82</v>
      </c>
      <c r="Z94" s="76">
        <v>85</v>
      </c>
      <c r="AA94" s="65">
        <v>15</v>
      </c>
      <c r="AB94" s="269">
        <f>SUM(V94:AA94)</f>
        <v>320</v>
      </c>
    </row>
    <row r="95" spans="1:28" s="5" customFormat="1" ht="15" customHeight="1" thickBot="1" x14ac:dyDescent="0.3">
      <c r="A95" s="259">
        <v>90</v>
      </c>
      <c r="B95" s="20" t="s">
        <v>58</v>
      </c>
      <c r="C95" s="103" t="s">
        <v>50</v>
      </c>
      <c r="D95" s="449"/>
      <c r="E95" s="13"/>
      <c r="F95" s="301">
        <v>3.87</v>
      </c>
      <c r="G95" s="449"/>
      <c r="H95" s="13"/>
      <c r="I95" s="301">
        <v>3.91</v>
      </c>
      <c r="J95" s="449"/>
      <c r="K95" s="13"/>
      <c r="L95" s="306">
        <v>3.54</v>
      </c>
      <c r="M95" s="99">
        <v>1</v>
      </c>
      <c r="N95" s="67">
        <v>4</v>
      </c>
      <c r="O95" s="181">
        <v>3.5</v>
      </c>
      <c r="P95" s="302"/>
      <c r="Q95" s="14"/>
      <c r="R95" s="134">
        <v>2.86</v>
      </c>
      <c r="S95" s="102"/>
      <c r="T95" s="68"/>
      <c r="U95" s="100">
        <v>3.45</v>
      </c>
      <c r="V95" s="768">
        <v>28</v>
      </c>
      <c r="W95" s="457">
        <v>89</v>
      </c>
      <c r="X95" s="457">
        <v>85</v>
      </c>
      <c r="Y95" s="458">
        <v>18</v>
      </c>
      <c r="Z95" s="458">
        <v>85</v>
      </c>
      <c r="AA95" s="773">
        <v>15</v>
      </c>
      <c r="AB95" s="270">
        <f>SUM(V95:AA95)</f>
        <v>320</v>
      </c>
    </row>
    <row r="96" spans="1:28" s="5" customFormat="1" ht="15" customHeight="1" x14ac:dyDescent="0.25">
      <c r="A96" s="75">
        <v>91</v>
      </c>
      <c r="B96" s="89" t="s">
        <v>54</v>
      </c>
      <c r="C96" s="434" t="s">
        <v>60</v>
      </c>
      <c r="D96" s="437"/>
      <c r="E96" s="413"/>
      <c r="F96" s="280">
        <v>3.87</v>
      </c>
      <c r="G96" s="437">
        <v>6</v>
      </c>
      <c r="H96" s="413">
        <v>3.33</v>
      </c>
      <c r="I96" s="280">
        <v>3.91</v>
      </c>
      <c r="J96" s="303"/>
      <c r="K96" s="440"/>
      <c r="L96" s="304">
        <v>3.54</v>
      </c>
      <c r="M96" s="110">
        <v>5</v>
      </c>
      <c r="N96" s="72">
        <v>3.2</v>
      </c>
      <c r="O96" s="180">
        <v>3.5</v>
      </c>
      <c r="P96" s="446">
        <v>7</v>
      </c>
      <c r="Q96" s="11">
        <v>2.57</v>
      </c>
      <c r="R96" s="132">
        <v>2.86</v>
      </c>
      <c r="S96" s="447"/>
      <c r="T96" s="73"/>
      <c r="U96" s="96">
        <v>3.45</v>
      </c>
      <c r="V96" s="764">
        <v>28</v>
      </c>
      <c r="W96" s="428">
        <v>75</v>
      </c>
      <c r="X96" s="428">
        <v>85</v>
      </c>
      <c r="Y96" s="78">
        <v>60</v>
      </c>
      <c r="Z96" s="78">
        <v>60</v>
      </c>
      <c r="AA96" s="74">
        <v>15</v>
      </c>
      <c r="AB96" s="305">
        <f>SUM(V96:AA96)</f>
        <v>323</v>
      </c>
    </row>
    <row r="97" spans="1:28" s="5" customFormat="1" ht="15" customHeight="1" x14ac:dyDescent="0.25">
      <c r="A97" s="246">
        <v>92</v>
      </c>
      <c r="B97" s="53" t="s">
        <v>59</v>
      </c>
      <c r="C97" s="228" t="s">
        <v>90</v>
      </c>
      <c r="D97" s="281"/>
      <c r="E97" s="233"/>
      <c r="F97" s="461">
        <v>3.87</v>
      </c>
      <c r="G97" s="281">
        <v>3</v>
      </c>
      <c r="H97" s="233">
        <v>3</v>
      </c>
      <c r="I97" s="461">
        <v>3.91</v>
      </c>
      <c r="J97" s="281">
        <v>2</v>
      </c>
      <c r="K97" s="233">
        <v>3.5</v>
      </c>
      <c r="L97" s="287">
        <v>3.54</v>
      </c>
      <c r="M97" s="58">
        <v>2</v>
      </c>
      <c r="N97" s="28">
        <v>3</v>
      </c>
      <c r="O97" s="178">
        <v>3.5</v>
      </c>
      <c r="P97" s="272"/>
      <c r="Q97" s="12"/>
      <c r="R97" s="129">
        <v>2.86</v>
      </c>
      <c r="S97" s="55"/>
      <c r="T97" s="59"/>
      <c r="U97" s="97">
        <v>3.45</v>
      </c>
      <c r="V97" s="765">
        <v>28</v>
      </c>
      <c r="W97" s="429">
        <v>81</v>
      </c>
      <c r="X97" s="429">
        <v>45</v>
      </c>
      <c r="Y97" s="76">
        <v>69</v>
      </c>
      <c r="Z97" s="76">
        <v>85</v>
      </c>
      <c r="AA97" s="65">
        <v>15</v>
      </c>
      <c r="AB97" s="269">
        <f>SUM(V97:AA97)</f>
        <v>323</v>
      </c>
    </row>
    <row r="98" spans="1:28" s="5" customFormat="1" ht="15" customHeight="1" x14ac:dyDescent="0.25">
      <c r="A98" s="246">
        <v>93</v>
      </c>
      <c r="B98" s="227" t="s">
        <v>55</v>
      </c>
      <c r="C98" s="61" t="s">
        <v>119</v>
      </c>
      <c r="D98" s="281"/>
      <c r="E98" s="233"/>
      <c r="F98" s="285">
        <v>3.87</v>
      </c>
      <c r="G98" s="281">
        <v>2</v>
      </c>
      <c r="H98" s="233">
        <v>4</v>
      </c>
      <c r="I98" s="285">
        <v>3.91</v>
      </c>
      <c r="J98" s="284">
        <v>1</v>
      </c>
      <c r="K98" s="234">
        <v>3</v>
      </c>
      <c r="L98" s="285">
        <v>3.54</v>
      </c>
      <c r="M98" s="55"/>
      <c r="N98" s="28"/>
      <c r="O98" s="178">
        <v>3.5</v>
      </c>
      <c r="P98" s="272"/>
      <c r="Q98" s="12"/>
      <c r="R98" s="129">
        <v>2.86</v>
      </c>
      <c r="S98" s="56"/>
      <c r="T98" s="59"/>
      <c r="U98" s="97">
        <v>3.45</v>
      </c>
      <c r="V98" s="765">
        <v>28</v>
      </c>
      <c r="W98" s="429">
        <v>41</v>
      </c>
      <c r="X98" s="430">
        <v>74</v>
      </c>
      <c r="Y98" s="76">
        <v>82</v>
      </c>
      <c r="Z98" s="76">
        <v>85</v>
      </c>
      <c r="AA98" s="65">
        <v>15</v>
      </c>
      <c r="AB98" s="269">
        <f>SUM(V98:AA98)</f>
        <v>325</v>
      </c>
    </row>
    <row r="99" spans="1:28" s="5" customFormat="1" ht="15" customHeight="1" x14ac:dyDescent="0.25">
      <c r="A99" s="246">
        <v>94</v>
      </c>
      <c r="B99" s="19" t="s">
        <v>58</v>
      </c>
      <c r="C99" s="54" t="s">
        <v>30</v>
      </c>
      <c r="D99" s="291"/>
      <c r="E99" s="8"/>
      <c r="F99" s="282">
        <v>3.87</v>
      </c>
      <c r="G99" s="291"/>
      <c r="H99" s="8"/>
      <c r="I99" s="282">
        <v>3.91</v>
      </c>
      <c r="J99" s="291"/>
      <c r="K99" s="8"/>
      <c r="L99" s="282">
        <v>3.54</v>
      </c>
      <c r="M99" s="55">
        <v>3</v>
      </c>
      <c r="N99" s="28">
        <v>3.67</v>
      </c>
      <c r="O99" s="178">
        <v>3.5</v>
      </c>
      <c r="P99" s="272">
        <v>1</v>
      </c>
      <c r="Q99" s="12">
        <v>2</v>
      </c>
      <c r="R99" s="129">
        <v>2.86</v>
      </c>
      <c r="S99" s="56"/>
      <c r="T99" s="59"/>
      <c r="U99" s="97">
        <v>3.45</v>
      </c>
      <c r="V99" s="765">
        <v>28</v>
      </c>
      <c r="W99" s="429">
        <v>89</v>
      </c>
      <c r="X99" s="429">
        <v>85</v>
      </c>
      <c r="Y99" s="76">
        <v>35</v>
      </c>
      <c r="Z99" s="76">
        <v>84</v>
      </c>
      <c r="AA99" s="65">
        <v>15</v>
      </c>
      <c r="AB99" s="269">
        <f>SUM(V99:AA99)</f>
        <v>336</v>
      </c>
    </row>
    <row r="100" spans="1:28" s="5" customFormat="1" ht="15" customHeight="1" x14ac:dyDescent="0.25">
      <c r="A100" s="246">
        <v>95</v>
      </c>
      <c r="B100" s="31" t="s">
        <v>59</v>
      </c>
      <c r="C100" s="494" t="s">
        <v>154</v>
      </c>
      <c r="D100" s="281"/>
      <c r="E100" s="233"/>
      <c r="F100" s="473">
        <v>3.87</v>
      </c>
      <c r="G100" s="281">
        <v>2</v>
      </c>
      <c r="H100" s="233">
        <v>4</v>
      </c>
      <c r="I100" s="473">
        <v>3.91</v>
      </c>
      <c r="J100" s="281"/>
      <c r="K100" s="233"/>
      <c r="L100" s="292">
        <v>3.54</v>
      </c>
      <c r="M100" s="58"/>
      <c r="N100" s="28"/>
      <c r="O100" s="178">
        <v>3.5</v>
      </c>
      <c r="P100" s="271"/>
      <c r="Q100" s="12"/>
      <c r="R100" s="129">
        <v>2.86</v>
      </c>
      <c r="S100" s="55"/>
      <c r="T100" s="59"/>
      <c r="U100" s="97">
        <v>3.45</v>
      </c>
      <c r="V100" s="765">
        <v>28</v>
      </c>
      <c r="W100" s="429">
        <v>44</v>
      </c>
      <c r="X100" s="429">
        <v>85</v>
      </c>
      <c r="Y100" s="76">
        <v>82</v>
      </c>
      <c r="Z100" s="76">
        <v>85</v>
      </c>
      <c r="AA100" s="65">
        <v>15</v>
      </c>
      <c r="AB100" s="269">
        <f>SUM(V100:AA100)</f>
        <v>339</v>
      </c>
    </row>
    <row r="101" spans="1:28" s="5" customFormat="1" ht="15" customHeight="1" x14ac:dyDescent="0.25">
      <c r="A101" s="246">
        <v>96</v>
      </c>
      <c r="B101" s="53" t="s">
        <v>54</v>
      </c>
      <c r="C101" s="54" t="s">
        <v>8</v>
      </c>
      <c r="D101" s="291"/>
      <c r="E101" s="497"/>
      <c r="F101" s="282">
        <v>3.87</v>
      </c>
      <c r="G101" s="291"/>
      <c r="H101" s="497"/>
      <c r="I101" s="282">
        <v>3.91</v>
      </c>
      <c r="J101" s="286"/>
      <c r="K101" s="229"/>
      <c r="L101" s="282">
        <v>3.54</v>
      </c>
      <c r="M101" s="58"/>
      <c r="N101" s="28"/>
      <c r="O101" s="178">
        <v>3.5</v>
      </c>
      <c r="P101" s="273">
        <v>1</v>
      </c>
      <c r="Q101" s="12">
        <v>3</v>
      </c>
      <c r="R101" s="129">
        <v>2.86</v>
      </c>
      <c r="S101" s="63"/>
      <c r="T101" s="59"/>
      <c r="U101" s="97">
        <v>3.45</v>
      </c>
      <c r="V101" s="765">
        <v>28</v>
      </c>
      <c r="W101" s="429">
        <v>89</v>
      </c>
      <c r="X101" s="429">
        <v>85</v>
      </c>
      <c r="Y101" s="76">
        <v>82</v>
      </c>
      <c r="Z101" s="76">
        <v>43</v>
      </c>
      <c r="AA101" s="65">
        <v>15</v>
      </c>
      <c r="AB101" s="269">
        <f>SUM(V101:AA101)</f>
        <v>342</v>
      </c>
    </row>
    <row r="102" spans="1:28" s="5" customFormat="1" ht="15" customHeight="1" x14ac:dyDescent="0.25">
      <c r="A102" s="246">
        <v>97</v>
      </c>
      <c r="B102" s="19" t="s">
        <v>58</v>
      </c>
      <c r="C102" s="54" t="s">
        <v>45</v>
      </c>
      <c r="D102" s="281"/>
      <c r="E102" s="233"/>
      <c r="F102" s="282">
        <v>3.87</v>
      </c>
      <c r="G102" s="281">
        <v>5</v>
      </c>
      <c r="H102" s="233">
        <v>3.6</v>
      </c>
      <c r="I102" s="282">
        <v>3.91</v>
      </c>
      <c r="J102" s="291"/>
      <c r="K102" s="8"/>
      <c r="L102" s="282">
        <v>3.54</v>
      </c>
      <c r="M102" s="55"/>
      <c r="N102" s="28"/>
      <c r="O102" s="178">
        <v>3.5</v>
      </c>
      <c r="P102" s="272">
        <v>6</v>
      </c>
      <c r="Q102" s="12">
        <v>2.5</v>
      </c>
      <c r="R102" s="129">
        <v>2.86</v>
      </c>
      <c r="S102" s="56"/>
      <c r="T102" s="59"/>
      <c r="U102" s="97">
        <v>3.45</v>
      </c>
      <c r="V102" s="765">
        <v>28</v>
      </c>
      <c r="W102" s="429">
        <v>70</v>
      </c>
      <c r="X102" s="429">
        <v>85</v>
      </c>
      <c r="Y102" s="76">
        <v>82</v>
      </c>
      <c r="Z102" s="76">
        <v>62</v>
      </c>
      <c r="AA102" s="65">
        <v>15</v>
      </c>
      <c r="AB102" s="269">
        <f>SUM(V102:AA102)</f>
        <v>342</v>
      </c>
    </row>
    <row r="103" spans="1:28" s="5" customFormat="1" ht="15" customHeight="1" x14ac:dyDescent="0.25">
      <c r="A103" s="246">
        <v>98</v>
      </c>
      <c r="B103" s="31" t="s">
        <v>56</v>
      </c>
      <c r="C103" s="275" t="s">
        <v>152</v>
      </c>
      <c r="D103" s="437"/>
      <c r="E103" s="412"/>
      <c r="F103" s="461">
        <v>3.87</v>
      </c>
      <c r="G103" s="437">
        <v>1</v>
      </c>
      <c r="H103" s="412">
        <v>4</v>
      </c>
      <c r="I103" s="461">
        <v>3.91</v>
      </c>
      <c r="J103" s="281"/>
      <c r="K103" s="233"/>
      <c r="L103" s="282">
        <v>3.54</v>
      </c>
      <c r="M103" s="58"/>
      <c r="N103" s="28"/>
      <c r="O103" s="178">
        <v>3.5</v>
      </c>
      <c r="P103" s="272"/>
      <c r="Q103" s="12"/>
      <c r="R103" s="129">
        <v>2.86</v>
      </c>
      <c r="S103" s="55"/>
      <c r="T103" s="59"/>
      <c r="U103" s="97">
        <v>3.45</v>
      </c>
      <c r="V103" s="765">
        <v>28</v>
      </c>
      <c r="W103" s="429">
        <v>50</v>
      </c>
      <c r="X103" s="429">
        <v>85</v>
      </c>
      <c r="Y103" s="76">
        <v>82</v>
      </c>
      <c r="Z103" s="76">
        <v>85</v>
      </c>
      <c r="AA103" s="65">
        <v>15</v>
      </c>
      <c r="AB103" s="269">
        <f>SUM(V103:AA103)</f>
        <v>345</v>
      </c>
    </row>
    <row r="104" spans="1:28" s="5" customFormat="1" ht="15" customHeight="1" x14ac:dyDescent="0.25">
      <c r="A104" s="246">
        <v>99</v>
      </c>
      <c r="B104" s="19" t="s">
        <v>58</v>
      </c>
      <c r="C104" s="54" t="s">
        <v>44</v>
      </c>
      <c r="D104" s="281"/>
      <c r="E104" s="233"/>
      <c r="F104" s="282">
        <v>3.87</v>
      </c>
      <c r="G104" s="281">
        <v>1</v>
      </c>
      <c r="H104" s="233">
        <v>3</v>
      </c>
      <c r="I104" s="282">
        <v>3.91</v>
      </c>
      <c r="J104" s="286">
        <v>2</v>
      </c>
      <c r="K104" s="236">
        <v>3</v>
      </c>
      <c r="L104" s="282">
        <v>3.54</v>
      </c>
      <c r="M104" s="55">
        <v>4</v>
      </c>
      <c r="N104" s="28">
        <v>3</v>
      </c>
      <c r="O104" s="178">
        <v>3.5</v>
      </c>
      <c r="P104" s="272"/>
      <c r="Q104" s="12"/>
      <c r="R104" s="129">
        <v>2.86</v>
      </c>
      <c r="S104" s="56"/>
      <c r="T104" s="59"/>
      <c r="U104" s="97">
        <v>3.45</v>
      </c>
      <c r="V104" s="765">
        <v>28</v>
      </c>
      <c r="W104" s="429">
        <v>87</v>
      </c>
      <c r="X104" s="429">
        <v>69</v>
      </c>
      <c r="Y104" s="76">
        <v>63</v>
      </c>
      <c r="Z104" s="76">
        <v>85</v>
      </c>
      <c r="AA104" s="65">
        <v>15</v>
      </c>
      <c r="AB104" s="269">
        <f>SUM(V104:AA104)</f>
        <v>347</v>
      </c>
    </row>
    <row r="105" spans="1:28" s="5" customFormat="1" ht="15" customHeight="1" thickBot="1" x14ac:dyDescent="0.3">
      <c r="A105" s="259">
        <v>100</v>
      </c>
      <c r="B105" s="268" t="s">
        <v>57</v>
      </c>
      <c r="C105" s="495" t="s">
        <v>121</v>
      </c>
      <c r="D105" s="295"/>
      <c r="E105" s="519"/>
      <c r="F105" s="520">
        <v>3.87</v>
      </c>
      <c r="G105" s="295">
        <v>3</v>
      </c>
      <c r="H105" s="519">
        <v>3.67</v>
      </c>
      <c r="I105" s="520">
        <v>3.91</v>
      </c>
      <c r="J105" s="521">
        <v>1</v>
      </c>
      <c r="K105" s="522">
        <v>3</v>
      </c>
      <c r="L105" s="310">
        <v>3.54</v>
      </c>
      <c r="M105" s="109"/>
      <c r="N105" s="67"/>
      <c r="O105" s="181">
        <v>3.5</v>
      </c>
      <c r="P105" s="274"/>
      <c r="Q105" s="14"/>
      <c r="R105" s="134">
        <v>2.86</v>
      </c>
      <c r="S105" s="99"/>
      <c r="T105" s="68"/>
      <c r="U105" s="100">
        <v>3.45</v>
      </c>
      <c r="V105" s="766">
        <v>28</v>
      </c>
      <c r="W105" s="431">
        <v>69</v>
      </c>
      <c r="X105" s="431">
        <v>78</v>
      </c>
      <c r="Y105" s="80">
        <v>82</v>
      </c>
      <c r="Z105" s="80">
        <v>85</v>
      </c>
      <c r="AA105" s="69">
        <v>15</v>
      </c>
      <c r="AB105" s="270">
        <f>SUM(V105:AA105)</f>
        <v>357</v>
      </c>
    </row>
    <row r="106" spans="1:28" s="5" customFormat="1" ht="15" customHeight="1" x14ac:dyDescent="0.25">
      <c r="A106" s="75">
        <v>101</v>
      </c>
      <c r="B106" s="746" t="s">
        <v>57</v>
      </c>
      <c r="C106" s="104" t="s">
        <v>27</v>
      </c>
      <c r="D106" s="759"/>
      <c r="E106" s="10"/>
      <c r="F106" s="298">
        <v>3.87</v>
      </c>
      <c r="G106" s="759"/>
      <c r="H106" s="10"/>
      <c r="I106" s="298">
        <v>3.91</v>
      </c>
      <c r="J106" s="759"/>
      <c r="K106" s="10"/>
      <c r="L106" s="298">
        <v>3.54</v>
      </c>
      <c r="M106" s="110"/>
      <c r="N106" s="72"/>
      <c r="O106" s="180">
        <v>3.5</v>
      </c>
      <c r="P106" s="753">
        <v>3</v>
      </c>
      <c r="Q106" s="11">
        <v>2.67</v>
      </c>
      <c r="R106" s="132">
        <v>2.86</v>
      </c>
      <c r="S106" s="101"/>
      <c r="T106" s="73"/>
      <c r="U106" s="96">
        <v>3.45</v>
      </c>
      <c r="V106" s="764">
        <v>28</v>
      </c>
      <c r="W106" s="428">
        <v>89</v>
      </c>
      <c r="X106" s="428">
        <v>85</v>
      </c>
      <c r="Y106" s="78">
        <v>82</v>
      </c>
      <c r="Z106" s="78">
        <v>58</v>
      </c>
      <c r="AA106" s="785">
        <v>15</v>
      </c>
      <c r="AB106" s="482">
        <f>SUM(V106:AA106)</f>
        <v>357</v>
      </c>
    </row>
    <row r="107" spans="1:28" s="5" customFormat="1" ht="15" customHeight="1" x14ac:dyDescent="0.25">
      <c r="A107" s="246">
        <v>102</v>
      </c>
      <c r="B107" s="391" t="s">
        <v>58</v>
      </c>
      <c r="C107" s="228" t="s">
        <v>158</v>
      </c>
      <c r="D107" s="281">
        <v>26</v>
      </c>
      <c r="E107" s="233">
        <v>4.6154000000000002</v>
      </c>
      <c r="F107" s="473">
        <v>3.87</v>
      </c>
      <c r="G107" s="281"/>
      <c r="H107" s="233"/>
      <c r="I107" s="473">
        <v>3.91</v>
      </c>
      <c r="J107" s="281"/>
      <c r="K107" s="233"/>
      <c r="L107" s="442">
        <v>3.54</v>
      </c>
      <c r="M107" s="58"/>
      <c r="N107" s="28"/>
      <c r="O107" s="178">
        <v>3.5</v>
      </c>
      <c r="P107" s="271"/>
      <c r="Q107" s="12"/>
      <c r="R107" s="129">
        <v>2.86</v>
      </c>
      <c r="S107" s="55"/>
      <c r="T107" s="59"/>
      <c r="U107" s="97">
        <v>3.45</v>
      </c>
      <c r="V107" s="765">
        <v>1</v>
      </c>
      <c r="W107" s="429">
        <v>89</v>
      </c>
      <c r="X107" s="429">
        <v>85</v>
      </c>
      <c r="Y107" s="76">
        <v>82</v>
      </c>
      <c r="Z107" s="76">
        <v>85</v>
      </c>
      <c r="AA107" s="479">
        <v>15</v>
      </c>
      <c r="AB107" s="483">
        <f>SUM(V107:AA107)</f>
        <v>357</v>
      </c>
    </row>
    <row r="108" spans="1:28" s="5" customFormat="1" ht="15" customHeight="1" x14ac:dyDescent="0.25">
      <c r="A108" s="246">
        <v>103</v>
      </c>
      <c r="B108" s="391" t="s">
        <v>56</v>
      </c>
      <c r="C108" s="228" t="s">
        <v>156</v>
      </c>
      <c r="D108" s="281">
        <v>43</v>
      </c>
      <c r="E108" s="233">
        <v>3.6512000000000002</v>
      </c>
      <c r="F108" s="473"/>
      <c r="G108" s="281"/>
      <c r="H108" s="233"/>
      <c r="I108" s="473">
        <v>3.91</v>
      </c>
      <c r="J108" s="281"/>
      <c r="K108" s="233"/>
      <c r="L108" s="442">
        <v>3.54</v>
      </c>
      <c r="M108" s="58"/>
      <c r="N108" s="28"/>
      <c r="O108" s="178">
        <v>3.5</v>
      </c>
      <c r="P108" s="271"/>
      <c r="Q108" s="12"/>
      <c r="R108" s="129">
        <v>2.86</v>
      </c>
      <c r="S108" s="55"/>
      <c r="T108" s="59"/>
      <c r="U108" s="97">
        <v>3.45</v>
      </c>
      <c r="V108" s="765">
        <v>10</v>
      </c>
      <c r="W108" s="429">
        <v>89</v>
      </c>
      <c r="X108" s="429">
        <v>85</v>
      </c>
      <c r="Y108" s="76">
        <v>82</v>
      </c>
      <c r="Z108" s="76">
        <v>85</v>
      </c>
      <c r="AA108" s="479">
        <v>15</v>
      </c>
      <c r="AB108" s="483">
        <f>SUM(V108:AA108)</f>
        <v>366</v>
      </c>
    </row>
    <row r="109" spans="1:28" s="5" customFormat="1" ht="15" customHeight="1" x14ac:dyDescent="0.25">
      <c r="A109" s="246">
        <v>104</v>
      </c>
      <c r="B109" s="60" t="s">
        <v>57</v>
      </c>
      <c r="C109" s="107" t="s">
        <v>98</v>
      </c>
      <c r="D109" s="475"/>
      <c r="E109" s="18"/>
      <c r="F109" s="442">
        <v>3.87</v>
      </c>
      <c r="G109" s="475"/>
      <c r="H109" s="18"/>
      <c r="I109" s="442">
        <v>3.91</v>
      </c>
      <c r="J109" s="293"/>
      <c r="K109" s="232"/>
      <c r="L109" s="442">
        <v>3.54</v>
      </c>
      <c r="M109" s="58">
        <v>1</v>
      </c>
      <c r="N109" s="28">
        <v>3</v>
      </c>
      <c r="O109" s="178">
        <v>3.5</v>
      </c>
      <c r="P109" s="271">
        <v>12</v>
      </c>
      <c r="Q109" s="12">
        <v>2</v>
      </c>
      <c r="R109" s="129">
        <v>2.86</v>
      </c>
      <c r="S109" s="55"/>
      <c r="T109" s="59"/>
      <c r="U109" s="97">
        <v>3.45</v>
      </c>
      <c r="V109" s="765">
        <v>28</v>
      </c>
      <c r="W109" s="429">
        <v>89</v>
      </c>
      <c r="X109" s="429">
        <v>85</v>
      </c>
      <c r="Y109" s="76">
        <v>75</v>
      </c>
      <c r="Z109" s="76">
        <v>74</v>
      </c>
      <c r="AA109" s="479">
        <v>15</v>
      </c>
      <c r="AB109" s="483">
        <f>SUM(V109:AA109)</f>
        <v>366</v>
      </c>
    </row>
    <row r="110" spans="1:28" s="5" customFormat="1" ht="15" customHeight="1" x14ac:dyDescent="0.25">
      <c r="A110" s="246">
        <v>105</v>
      </c>
      <c r="B110" s="53" t="s">
        <v>59</v>
      </c>
      <c r="C110" s="228" t="s">
        <v>52</v>
      </c>
      <c r="D110" s="771">
        <v>19</v>
      </c>
      <c r="E110" s="772">
        <v>3.1053000000000002</v>
      </c>
      <c r="F110" s="461">
        <v>3.87</v>
      </c>
      <c r="G110" s="477"/>
      <c r="H110" s="29"/>
      <c r="I110" s="461">
        <v>3.91</v>
      </c>
      <c r="J110" s="281">
        <v>1</v>
      </c>
      <c r="K110" s="233">
        <v>3</v>
      </c>
      <c r="L110" s="282">
        <v>3.54</v>
      </c>
      <c r="M110" s="58">
        <v>1</v>
      </c>
      <c r="N110" s="28">
        <v>3</v>
      </c>
      <c r="O110" s="178">
        <v>3.5</v>
      </c>
      <c r="P110" s="272">
        <v>4</v>
      </c>
      <c r="Q110" s="12">
        <v>2</v>
      </c>
      <c r="R110" s="129">
        <v>2.86</v>
      </c>
      <c r="S110" s="55"/>
      <c r="T110" s="59"/>
      <c r="U110" s="97">
        <v>3.45</v>
      </c>
      <c r="V110" s="765">
        <v>25</v>
      </c>
      <c r="W110" s="429">
        <v>89</v>
      </c>
      <c r="X110" s="429">
        <v>82</v>
      </c>
      <c r="Y110" s="76">
        <v>80</v>
      </c>
      <c r="Z110" s="76">
        <v>78</v>
      </c>
      <c r="AA110" s="479">
        <v>15</v>
      </c>
      <c r="AB110" s="483">
        <f>SUM(V110:AA110)</f>
        <v>369</v>
      </c>
    </row>
    <row r="111" spans="1:28" s="5" customFormat="1" ht="15" customHeight="1" x14ac:dyDescent="0.25">
      <c r="A111" s="451">
        <v>106</v>
      </c>
      <c r="B111" s="452" t="s">
        <v>55</v>
      </c>
      <c r="C111" s="516" t="s">
        <v>12</v>
      </c>
      <c r="D111" s="517"/>
      <c r="E111" s="490"/>
      <c r="F111" s="493">
        <v>3.87</v>
      </c>
      <c r="G111" s="517"/>
      <c r="H111" s="490"/>
      <c r="I111" s="493">
        <v>3.91</v>
      </c>
      <c r="J111" s="792"/>
      <c r="K111" s="804"/>
      <c r="L111" s="493">
        <v>3.54</v>
      </c>
      <c r="M111" s="456"/>
      <c r="N111" s="70"/>
      <c r="O111" s="179">
        <v>3.5</v>
      </c>
      <c r="P111" s="455">
        <v>10</v>
      </c>
      <c r="Q111" s="17">
        <v>2.2000000000000002</v>
      </c>
      <c r="R111" s="242">
        <v>2.86</v>
      </c>
      <c r="S111" s="498"/>
      <c r="T111" s="71"/>
      <c r="U111" s="98">
        <v>3.45</v>
      </c>
      <c r="V111" s="765">
        <v>28</v>
      </c>
      <c r="W111" s="457">
        <v>89</v>
      </c>
      <c r="X111" s="457">
        <v>85</v>
      </c>
      <c r="Y111" s="458">
        <v>82</v>
      </c>
      <c r="Z111" s="458">
        <v>73</v>
      </c>
      <c r="AA111" s="480">
        <v>15</v>
      </c>
      <c r="AB111" s="484">
        <f>SUM(V111:AA111)</f>
        <v>372</v>
      </c>
    </row>
    <row r="112" spans="1:28" s="5" customFormat="1" ht="15" customHeight="1" x14ac:dyDescent="0.25">
      <c r="A112" s="246">
        <v>107</v>
      </c>
      <c r="B112" s="53" t="s">
        <v>55</v>
      </c>
      <c r="C112" s="279" t="s">
        <v>134</v>
      </c>
      <c r="D112" s="467"/>
      <c r="E112" s="235"/>
      <c r="F112" s="468">
        <v>3.87</v>
      </c>
      <c r="G112" s="467"/>
      <c r="H112" s="235"/>
      <c r="I112" s="468">
        <v>3.91</v>
      </c>
      <c r="J112" s="284">
        <v>1</v>
      </c>
      <c r="K112" s="234">
        <v>3</v>
      </c>
      <c r="L112" s="288">
        <v>3.54</v>
      </c>
      <c r="M112" s="55"/>
      <c r="N112" s="28"/>
      <c r="O112" s="178">
        <v>3.5</v>
      </c>
      <c r="P112" s="272"/>
      <c r="Q112" s="12"/>
      <c r="R112" s="129">
        <v>2.86</v>
      </c>
      <c r="S112" s="56"/>
      <c r="T112" s="59"/>
      <c r="U112" s="97">
        <v>3.45</v>
      </c>
      <c r="V112" s="765">
        <v>28</v>
      </c>
      <c r="W112" s="429">
        <v>89</v>
      </c>
      <c r="X112" s="459">
        <v>73</v>
      </c>
      <c r="Y112" s="76">
        <v>82</v>
      </c>
      <c r="Z112" s="76">
        <v>85</v>
      </c>
      <c r="AA112" s="479">
        <v>15</v>
      </c>
      <c r="AB112" s="483">
        <f>SUM(V112:AA112)</f>
        <v>372</v>
      </c>
    </row>
    <row r="113" spans="1:28" s="5" customFormat="1" ht="15" customHeight="1" x14ac:dyDescent="0.25">
      <c r="A113" s="246">
        <v>108</v>
      </c>
      <c r="B113" s="53" t="s">
        <v>55</v>
      </c>
      <c r="C113" s="61" t="s">
        <v>10</v>
      </c>
      <c r="D113" s="438"/>
      <c r="E113" s="125"/>
      <c r="F113" s="285">
        <v>3.87</v>
      </c>
      <c r="G113" s="438"/>
      <c r="H113" s="125"/>
      <c r="I113" s="285">
        <v>3.91</v>
      </c>
      <c r="J113" s="438"/>
      <c r="K113" s="125"/>
      <c r="L113" s="288">
        <v>3.54</v>
      </c>
      <c r="M113" s="55">
        <v>1</v>
      </c>
      <c r="N113" s="28">
        <v>3</v>
      </c>
      <c r="O113" s="178">
        <v>3.5</v>
      </c>
      <c r="P113" s="272"/>
      <c r="Q113" s="12"/>
      <c r="R113" s="129">
        <v>2.86</v>
      </c>
      <c r="S113" s="56"/>
      <c r="T113" s="59"/>
      <c r="U113" s="97">
        <v>3.45</v>
      </c>
      <c r="V113" s="765">
        <v>28</v>
      </c>
      <c r="W113" s="429">
        <v>89</v>
      </c>
      <c r="X113" s="459">
        <v>85</v>
      </c>
      <c r="Y113" s="76">
        <v>72</v>
      </c>
      <c r="Z113" s="76">
        <v>85</v>
      </c>
      <c r="AA113" s="479">
        <v>15</v>
      </c>
      <c r="AB113" s="483">
        <f>SUM(V113:AA113)</f>
        <v>374</v>
      </c>
    </row>
    <row r="114" spans="1:28" s="5" customFormat="1" ht="15" customHeight="1" x14ac:dyDescent="0.25">
      <c r="A114" s="246">
        <v>109</v>
      </c>
      <c r="B114" s="53" t="s">
        <v>55</v>
      </c>
      <c r="C114" s="106" t="s">
        <v>63</v>
      </c>
      <c r="D114" s="466"/>
      <c r="E114" s="126"/>
      <c r="F114" s="290">
        <v>3.87</v>
      </c>
      <c r="G114" s="466"/>
      <c r="H114" s="126"/>
      <c r="I114" s="290">
        <v>3.91</v>
      </c>
      <c r="J114" s="289"/>
      <c r="K114" s="231"/>
      <c r="L114" s="443">
        <v>3.54</v>
      </c>
      <c r="M114" s="55"/>
      <c r="N114" s="28"/>
      <c r="O114" s="178">
        <v>3.5</v>
      </c>
      <c r="P114" s="272">
        <v>5</v>
      </c>
      <c r="Q114" s="12">
        <v>2</v>
      </c>
      <c r="R114" s="129">
        <v>2.86</v>
      </c>
      <c r="S114" s="56"/>
      <c r="T114" s="59"/>
      <c r="U114" s="97">
        <v>3.45</v>
      </c>
      <c r="V114" s="765">
        <v>28</v>
      </c>
      <c r="W114" s="429">
        <v>89</v>
      </c>
      <c r="X114" s="459">
        <v>85</v>
      </c>
      <c r="Y114" s="76">
        <v>82</v>
      </c>
      <c r="Z114" s="76">
        <v>76</v>
      </c>
      <c r="AA114" s="479">
        <v>15</v>
      </c>
      <c r="AB114" s="483">
        <f>SUM(V114:AA114)</f>
        <v>375</v>
      </c>
    </row>
    <row r="115" spans="1:28" s="5" customFormat="1" ht="15" customHeight="1" thickBot="1" x14ac:dyDescent="0.3">
      <c r="A115" s="259">
        <v>110</v>
      </c>
      <c r="B115" s="747" t="s">
        <v>56</v>
      </c>
      <c r="C115" s="103" t="s">
        <v>137</v>
      </c>
      <c r="D115" s="449"/>
      <c r="E115" s="13"/>
      <c r="F115" s="301">
        <v>3.87</v>
      </c>
      <c r="G115" s="449"/>
      <c r="H115" s="13"/>
      <c r="I115" s="301">
        <v>3.91</v>
      </c>
      <c r="J115" s="307">
        <v>1</v>
      </c>
      <c r="K115" s="308">
        <v>3</v>
      </c>
      <c r="L115" s="306">
        <v>3.54</v>
      </c>
      <c r="M115" s="751"/>
      <c r="N115" s="67"/>
      <c r="O115" s="181">
        <v>3.5</v>
      </c>
      <c r="P115" s="302"/>
      <c r="Q115" s="14"/>
      <c r="R115" s="134">
        <v>2.86</v>
      </c>
      <c r="S115" s="99"/>
      <c r="T115" s="755"/>
      <c r="U115" s="100">
        <v>3.45</v>
      </c>
      <c r="V115" s="766">
        <v>28</v>
      </c>
      <c r="W115" s="431">
        <v>89</v>
      </c>
      <c r="X115" s="478">
        <v>76</v>
      </c>
      <c r="Y115" s="80">
        <v>82</v>
      </c>
      <c r="Z115" s="80">
        <v>85</v>
      </c>
      <c r="AA115" s="481">
        <v>15</v>
      </c>
      <c r="AB115" s="485">
        <f>SUM(V115:AA115)</f>
        <v>375</v>
      </c>
    </row>
    <row r="116" spans="1:28" s="5" customFormat="1" ht="15" customHeight="1" x14ac:dyDescent="0.25">
      <c r="A116" s="500">
        <v>111</v>
      </c>
      <c r="B116" s="775" t="s">
        <v>54</v>
      </c>
      <c r="C116" s="794" t="s">
        <v>61</v>
      </c>
      <c r="D116" s="795"/>
      <c r="E116" s="796"/>
      <c r="F116" s="791">
        <v>3.87</v>
      </c>
      <c r="G116" s="795"/>
      <c r="H116" s="796"/>
      <c r="I116" s="791">
        <v>3.91</v>
      </c>
      <c r="J116" s="797"/>
      <c r="K116" s="798"/>
      <c r="L116" s="776">
        <v>3.54</v>
      </c>
      <c r="M116" s="777"/>
      <c r="N116" s="778"/>
      <c r="O116" s="779">
        <v>3.5</v>
      </c>
      <c r="P116" s="799">
        <v>4</v>
      </c>
      <c r="Q116" s="780">
        <v>2</v>
      </c>
      <c r="R116" s="781">
        <v>2.86</v>
      </c>
      <c r="S116" s="800"/>
      <c r="T116" s="782"/>
      <c r="U116" s="783">
        <v>3.45</v>
      </c>
      <c r="V116" s="764">
        <v>28</v>
      </c>
      <c r="W116" s="786">
        <v>89</v>
      </c>
      <c r="X116" s="787">
        <v>85</v>
      </c>
      <c r="Y116" s="788">
        <v>82</v>
      </c>
      <c r="Z116" s="788">
        <v>77</v>
      </c>
      <c r="AA116" s="789">
        <v>15</v>
      </c>
      <c r="AB116" s="784">
        <f>SUM(V116:AA116)</f>
        <v>376</v>
      </c>
    </row>
    <row r="117" spans="1:28" s="5" customFormat="1" ht="15" customHeight="1" x14ac:dyDescent="0.25">
      <c r="A117" s="451">
        <v>112</v>
      </c>
      <c r="B117" s="452" t="s">
        <v>59</v>
      </c>
      <c r="C117" s="489" t="s">
        <v>92</v>
      </c>
      <c r="D117" s="518"/>
      <c r="E117" s="207"/>
      <c r="F117" s="491">
        <v>3.87</v>
      </c>
      <c r="G117" s="518"/>
      <c r="H117" s="207"/>
      <c r="I117" s="491">
        <v>3.91</v>
      </c>
      <c r="J117" s="453">
        <v>1</v>
      </c>
      <c r="K117" s="411">
        <v>3</v>
      </c>
      <c r="L117" s="523">
        <v>3.54</v>
      </c>
      <c r="M117" s="454"/>
      <c r="N117" s="70"/>
      <c r="O117" s="179">
        <v>3.5</v>
      </c>
      <c r="P117" s="455">
        <v>2</v>
      </c>
      <c r="Q117" s="17">
        <v>2</v>
      </c>
      <c r="R117" s="242">
        <v>2.86</v>
      </c>
      <c r="S117" s="456"/>
      <c r="T117" s="71"/>
      <c r="U117" s="98">
        <v>3.45</v>
      </c>
      <c r="V117" s="765">
        <v>28</v>
      </c>
      <c r="W117" s="457">
        <v>89</v>
      </c>
      <c r="X117" s="472">
        <v>81</v>
      </c>
      <c r="Y117" s="458">
        <v>82</v>
      </c>
      <c r="Z117" s="458">
        <v>82</v>
      </c>
      <c r="AA117" s="773">
        <v>15</v>
      </c>
      <c r="AB117" s="484">
        <f>SUM(V117:AA117)</f>
        <v>377</v>
      </c>
    </row>
    <row r="118" spans="1:28" s="5" customFormat="1" ht="15" customHeight="1" x14ac:dyDescent="0.25">
      <c r="A118" s="451">
        <v>113</v>
      </c>
      <c r="B118" s="757" t="s">
        <v>56</v>
      </c>
      <c r="C118" s="758" t="s">
        <v>157</v>
      </c>
      <c r="D118" s="453">
        <v>22</v>
      </c>
      <c r="E118" s="411">
        <v>3.2726999999999999</v>
      </c>
      <c r="F118" s="760"/>
      <c r="G118" s="453"/>
      <c r="H118" s="411"/>
      <c r="I118" s="760">
        <v>3.91</v>
      </c>
      <c r="J118" s="453"/>
      <c r="K118" s="411"/>
      <c r="L118" s="762">
        <v>3.54</v>
      </c>
      <c r="M118" s="454"/>
      <c r="N118" s="70"/>
      <c r="O118" s="179">
        <v>3.5</v>
      </c>
      <c r="P118" s="763"/>
      <c r="Q118" s="17"/>
      <c r="R118" s="242">
        <v>2.86</v>
      </c>
      <c r="S118" s="456"/>
      <c r="T118" s="71"/>
      <c r="U118" s="98">
        <v>3.45</v>
      </c>
      <c r="V118" s="765">
        <v>22</v>
      </c>
      <c r="W118" s="457">
        <v>89</v>
      </c>
      <c r="X118" s="472">
        <v>85</v>
      </c>
      <c r="Y118" s="458">
        <v>82</v>
      </c>
      <c r="Z118" s="458">
        <v>85</v>
      </c>
      <c r="AA118" s="773">
        <v>15</v>
      </c>
      <c r="AB118" s="484">
        <f>SUM(V118:AA118)</f>
        <v>378</v>
      </c>
    </row>
    <row r="119" spans="1:28" s="5" customFormat="1" ht="15" customHeight="1" x14ac:dyDescent="0.25">
      <c r="A119" s="451">
        <v>114</v>
      </c>
      <c r="B119" s="757" t="s">
        <v>59</v>
      </c>
      <c r="C119" s="758" t="s">
        <v>155</v>
      </c>
      <c r="D119" s="453">
        <v>42</v>
      </c>
      <c r="E119" s="411">
        <v>3.2377999999999996</v>
      </c>
      <c r="F119" s="760">
        <v>3.87</v>
      </c>
      <c r="G119" s="453"/>
      <c r="H119" s="411"/>
      <c r="I119" s="760">
        <v>3.91</v>
      </c>
      <c r="J119" s="453"/>
      <c r="K119" s="411"/>
      <c r="L119" s="762">
        <v>3.54</v>
      </c>
      <c r="M119" s="454"/>
      <c r="N119" s="70"/>
      <c r="O119" s="179">
        <v>3.5</v>
      </c>
      <c r="P119" s="763"/>
      <c r="Q119" s="17"/>
      <c r="R119" s="242">
        <v>2.86</v>
      </c>
      <c r="S119" s="456"/>
      <c r="T119" s="71"/>
      <c r="U119" s="98">
        <v>3.45</v>
      </c>
      <c r="V119" s="765">
        <v>23</v>
      </c>
      <c r="W119" s="457">
        <v>89</v>
      </c>
      <c r="X119" s="472">
        <v>85</v>
      </c>
      <c r="Y119" s="458">
        <v>82</v>
      </c>
      <c r="Z119" s="458">
        <v>85</v>
      </c>
      <c r="AA119" s="773">
        <v>15</v>
      </c>
      <c r="AB119" s="484">
        <f>SUM(V119:AA119)</f>
        <v>379</v>
      </c>
    </row>
    <row r="120" spans="1:28" s="5" customFormat="1" ht="15" customHeight="1" thickBot="1" x14ac:dyDescent="0.3">
      <c r="A120" s="259">
        <v>115</v>
      </c>
      <c r="B120" s="392" t="s">
        <v>59</v>
      </c>
      <c r="C120" s="300" t="s">
        <v>149</v>
      </c>
      <c r="D120" s="295"/>
      <c r="E120" s="261"/>
      <c r="F120" s="476">
        <v>3.87</v>
      </c>
      <c r="G120" s="295">
        <v>2</v>
      </c>
      <c r="H120" s="261">
        <v>2.5</v>
      </c>
      <c r="I120" s="476">
        <v>3.91</v>
      </c>
      <c r="J120" s="295"/>
      <c r="K120" s="261"/>
      <c r="L120" s="441">
        <v>3.54</v>
      </c>
      <c r="M120" s="109"/>
      <c r="N120" s="67"/>
      <c r="O120" s="181">
        <v>3.5</v>
      </c>
      <c r="P120" s="274"/>
      <c r="Q120" s="14"/>
      <c r="R120" s="134">
        <v>2.86</v>
      </c>
      <c r="S120" s="99"/>
      <c r="T120" s="68"/>
      <c r="U120" s="100">
        <v>3.45</v>
      </c>
      <c r="V120" s="766">
        <v>28</v>
      </c>
      <c r="W120" s="431">
        <v>88</v>
      </c>
      <c r="X120" s="478">
        <v>85</v>
      </c>
      <c r="Y120" s="80">
        <v>82</v>
      </c>
      <c r="Z120" s="80">
        <v>85</v>
      </c>
      <c r="AA120" s="69">
        <v>15</v>
      </c>
      <c r="AB120" s="485">
        <f>SUM(V120:AA120)</f>
        <v>383</v>
      </c>
    </row>
    <row r="121" spans="1:28" x14ac:dyDescent="0.25">
      <c r="C121" s="81" t="s">
        <v>97</v>
      </c>
      <c r="D121" s="81"/>
      <c r="E121" s="524">
        <f>AVERAGE(E6:E120)</f>
        <v>3.5731888888888883</v>
      </c>
      <c r="F121" s="81"/>
      <c r="G121" s="81"/>
      <c r="H121" s="524">
        <f>AVERAGE(H6:H120)</f>
        <v>3.9122727272727276</v>
      </c>
      <c r="I121" s="81"/>
      <c r="J121" s="83"/>
      <c r="K121" s="241">
        <f>AVERAGE(K6:K120)</f>
        <v>3.4845489345310767</v>
      </c>
      <c r="L121" s="83"/>
      <c r="N121" s="87">
        <f>AVERAGE(N6:N120)</f>
        <v>3.5876543209876539</v>
      </c>
      <c r="Q121" s="87">
        <f>AVERAGE(Q6:Q120)</f>
        <v>2.9951190476190468</v>
      </c>
      <c r="T121" s="87">
        <f>AVERAGE(T6:T120)</f>
        <v>3.4164285714285714</v>
      </c>
    </row>
    <row r="122" spans="1:28" x14ac:dyDescent="0.25">
      <c r="C122" s="82" t="s">
        <v>116</v>
      </c>
      <c r="D122" s="82"/>
      <c r="E122" s="82">
        <v>3.87</v>
      </c>
      <c r="F122" s="82"/>
      <c r="G122" s="82"/>
      <c r="H122" s="82">
        <v>3.91</v>
      </c>
      <c r="I122" s="82"/>
      <c r="J122" s="84"/>
      <c r="K122" s="182">
        <v>3.54</v>
      </c>
      <c r="L122" s="84"/>
      <c r="N122" s="85">
        <v>3.5</v>
      </c>
      <c r="O122" s="85"/>
      <c r="P122" s="86"/>
      <c r="Q122" s="85">
        <v>2.86</v>
      </c>
      <c r="R122" s="86"/>
      <c r="S122" s="86"/>
      <c r="T122" s="85">
        <v>3.45</v>
      </c>
      <c r="U122" s="86"/>
      <c r="V122" s="86"/>
      <c r="W122" s="86"/>
      <c r="X122" s="86"/>
      <c r="Y122" s="86"/>
    </row>
  </sheetData>
  <sortState ref="A9:Y109">
    <sortCondition descending="1" ref="T12"/>
  </sortState>
  <mergeCells count="11">
    <mergeCell ref="AB4:AB5"/>
    <mergeCell ref="C4:C5"/>
    <mergeCell ref="B4:B5"/>
    <mergeCell ref="A4:A5"/>
    <mergeCell ref="S4:U4"/>
    <mergeCell ref="P4:R4"/>
    <mergeCell ref="M4:O4"/>
    <mergeCell ref="J4:L4"/>
    <mergeCell ref="G4:I4"/>
    <mergeCell ref="V4:AA4"/>
    <mergeCell ref="D4:F4"/>
  </mergeCells>
  <conditionalFormatting sqref="T6:T122">
    <cfRule type="containsBlanks" dxfId="75" priority="152" stopIfTrue="1">
      <formula>LEN(TRIM(T6))=0</formula>
    </cfRule>
    <cfRule type="cellIs" dxfId="74" priority="214" stopIfTrue="1" operator="lessThan">
      <formula>3.5</formula>
    </cfRule>
    <cfRule type="cellIs" dxfId="73" priority="216" stopIfTrue="1" operator="between">
      <formula>3.5</formula>
      <formula>3.99</formula>
    </cfRule>
    <cfRule type="cellIs" dxfId="72" priority="217" stopIfTrue="1" operator="between">
      <formula>4.499</formula>
      <formula>4</formula>
    </cfRule>
    <cfRule type="cellIs" dxfId="71" priority="218" stopIfTrue="1" operator="greaterThanOrEqual">
      <formula>4.5</formula>
    </cfRule>
  </conditionalFormatting>
  <conditionalFormatting sqref="Q6:Q122">
    <cfRule type="containsBlanks" dxfId="70" priority="151" stopIfTrue="1">
      <formula>LEN(TRIM(Q6))=0</formula>
    </cfRule>
    <cfRule type="cellIs" dxfId="69" priority="210" stopIfTrue="1" operator="lessThan">
      <formula>3.5</formula>
    </cfRule>
    <cfRule type="cellIs" dxfId="68" priority="211" stopIfTrue="1" operator="between">
      <formula>3.5</formula>
      <formula>3.99</formula>
    </cfRule>
    <cfRule type="cellIs" dxfId="67" priority="212" stopIfTrue="1" operator="between">
      <formula>4.499</formula>
      <formula>4</formula>
    </cfRule>
    <cfRule type="cellIs" dxfId="66" priority="213" stopIfTrue="1" operator="greaterThanOrEqual">
      <formula>4.5</formula>
    </cfRule>
  </conditionalFormatting>
  <conditionalFormatting sqref="K6:K122">
    <cfRule type="containsBlanks" dxfId="65" priority="149" stopIfTrue="1">
      <formula>LEN(TRIM(K6))=0</formula>
    </cfRule>
    <cfRule type="cellIs" dxfId="64" priority="153" stopIfTrue="1" operator="lessThan">
      <formula>3.5</formula>
    </cfRule>
    <cfRule type="cellIs" dxfId="63" priority="154" stopIfTrue="1" operator="between">
      <formula>3.5</formula>
      <formula>3.99</formula>
    </cfRule>
    <cfRule type="cellIs" dxfId="62" priority="155" stopIfTrue="1" operator="between">
      <formula>4.499</formula>
      <formula>4</formula>
    </cfRule>
    <cfRule type="cellIs" dxfId="61" priority="156" stopIfTrue="1" operator="greaterThanOrEqual">
      <formula>4.5</formula>
    </cfRule>
  </conditionalFormatting>
  <conditionalFormatting sqref="N6:N122">
    <cfRule type="cellIs" dxfId="60" priority="654" stopIfTrue="1" operator="equal">
      <formula>$N$121</formula>
    </cfRule>
    <cfRule type="containsBlanks" dxfId="59" priority="655" stopIfTrue="1">
      <formula>LEN(TRIM(N6))=0</formula>
    </cfRule>
    <cfRule type="cellIs" dxfId="58" priority="656" stopIfTrue="1" operator="lessThan">
      <formula>3.5</formula>
    </cfRule>
    <cfRule type="cellIs" dxfId="57" priority="657" stopIfTrue="1" operator="between">
      <formula>$N$121</formula>
      <formula>3.5</formula>
    </cfRule>
    <cfRule type="cellIs" dxfId="56" priority="658" stopIfTrue="1" operator="between">
      <formula>4.499</formula>
      <formula>$N$121</formula>
    </cfRule>
    <cfRule type="cellIs" dxfId="55" priority="659" stopIfTrue="1" operator="greaterThanOrEqual">
      <formula>4.5</formula>
    </cfRule>
  </conditionalFormatting>
  <conditionalFormatting sqref="H6:H122">
    <cfRule type="containsBlanks" dxfId="54" priority="7" stopIfTrue="1">
      <formula>LEN(TRIM(H6))=0</formula>
    </cfRule>
    <cfRule type="cellIs" dxfId="53" priority="8" stopIfTrue="1" operator="between">
      <formula>$H$121</formula>
      <formula>3.91</formula>
    </cfRule>
    <cfRule type="cellIs" dxfId="52" priority="9" stopIfTrue="1" operator="lessThan">
      <formula>3.5</formula>
    </cfRule>
    <cfRule type="cellIs" dxfId="51" priority="10" stopIfTrue="1" operator="between">
      <formula>3.5</formula>
      <formula>$H$121</formula>
    </cfRule>
    <cfRule type="cellIs" dxfId="50" priority="11" stopIfTrue="1" operator="between">
      <formula>4.499</formula>
      <formula>$H$121</formula>
    </cfRule>
    <cfRule type="cellIs" dxfId="49" priority="12" stopIfTrue="1" operator="greaterThanOrEqual">
      <formula>4.5</formula>
    </cfRule>
  </conditionalFormatting>
  <conditionalFormatting sqref="E6:E122">
    <cfRule type="cellIs" dxfId="48" priority="1" operator="between">
      <formula>$E$121</formula>
      <formula>3.57</formula>
    </cfRule>
    <cfRule type="containsBlanks" dxfId="47" priority="2">
      <formula>LEN(TRIM(E6))=0</formula>
    </cfRule>
    <cfRule type="cellIs" dxfId="46" priority="3" operator="lessThan">
      <formula>3.5</formula>
    </cfRule>
    <cfRule type="cellIs" dxfId="45" priority="4" operator="between">
      <formula>$E$121</formula>
      <formula>3.5</formula>
    </cfRule>
    <cfRule type="cellIs" dxfId="44" priority="5" operator="between">
      <formula>4.5</formula>
      <formula>$E$121</formula>
    </cfRule>
    <cfRule type="cellIs" dxfId="43" priority="6" operator="greaterThanOrEqual">
      <formula>4.5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ColWidth="9.140625" defaultRowHeight="15" x14ac:dyDescent="0.25"/>
  <cols>
    <col min="1" max="1" width="4.7109375" style="3" customWidth="1"/>
    <col min="2" max="2" width="18.7109375" style="3" customWidth="1"/>
    <col min="3" max="3" width="31.7109375" style="3" customWidth="1"/>
    <col min="4" max="5" width="8.7109375" style="4" customWidth="1"/>
    <col min="6" max="6" width="7.7109375" style="3" customWidth="1"/>
    <col min="7" max="7" width="9.28515625" style="3" customWidth="1"/>
    <col min="8" max="16384" width="9.140625" style="3"/>
  </cols>
  <sheetData>
    <row r="1" spans="1:18" s="1" customFormat="1" x14ac:dyDescent="0.25">
      <c r="A1" s="6"/>
      <c r="B1" s="6"/>
      <c r="C1" s="22"/>
      <c r="D1" s="148"/>
      <c r="E1" s="7"/>
      <c r="G1" s="150"/>
      <c r="H1" s="37" t="s">
        <v>108</v>
      </c>
    </row>
    <row r="2" spans="1:18" s="1" customFormat="1" ht="15.75" x14ac:dyDescent="0.25">
      <c r="A2" s="6"/>
      <c r="C2" s="146" t="s">
        <v>106</v>
      </c>
      <c r="D2" s="174"/>
      <c r="E2" s="27">
        <v>2020</v>
      </c>
      <c r="G2" s="153"/>
      <c r="H2" s="37" t="s">
        <v>109</v>
      </c>
    </row>
    <row r="3" spans="1:18" s="1" customFormat="1" ht="15.75" thickBot="1" x14ac:dyDescent="0.3">
      <c r="A3" s="6"/>
      <c r="B3" s="6"/>
      <c r="C3" s="23"/>
      <c r="D3" s="24"/>
      <c r="E3" s="7"/>
      <c r="G3" s="151"/>
      <c r="H3" s="37" t="s">
        <v>110</v>
      </c>
    </row>
    <row r="4" spans="1:18" s="1" customFormat="1" ht="16.5" customHeight="1" x14ac:dyDescent="0.25">
      <c r="A4" s="727" t="s">
        <v>91</v>
      </c>
      <c r="B4" s="737" t="s">
        <v>65</v>
      </c>
      <c r="C4" s="737" t="s">
        <v>0</v>
      </c>
      <c r="D4" s="732" t="s">
        <v>103</v>
      </c>
      <c r="E4" s="734" t="s">
        <v>105</v>
      </c>
      <c r="G4" s="38"/>
      <c r="H4" s="37" t="s">
        <v>111</v>
      </c>
    </row>
    <row r="5" spans="1:18" s="1" customFormat="1" ht="27" customHeight="1" thickBot="1" x14ac:dyDescent="0.3">
      <c r="A5" s="736"/>
      <c r="B5" s="738"/>
      <c r="C5" s="738"/>
      <c r="D5" s="739"/>
      <c r="E5" s="735"/>
    </row>
    <row r="6" spans="1:18" s="1" customFormat="1" ht="15" customHeight="1" thickBot="1" x14ac:dyDescent="0.3">
      <c r="A6" s="209"/>
      <c r="B6" s="149"/>
      <c r="C6" s="212" t="s">
        <v>122</v>
      </c>
      <c r="D6" s="213">
        <f>SUM(D7:D33)</f>
        <v>1403</v>
      </c>
      <c r="E6" s="218">
        <f>AVERAGE(E7:E33)</f>
        <v>3.5731888888888896</v>
      </c>
    </row>
    <row r="7" spans="1:18" s="1" customFormat="1" ht="15" customHeight="1" x14ac:dyDescent="0.25">
      <c r="A7" s="697">
        <v>1</v>
      </c>
      <c r="B7" s="47" t="s">
        <v>58</v>
      </c>
      <c r="C7" s="48" t="s">
        <v>158</v>
      </c>
      <c r="D7" s="183">
        <v>26</v>
      </c>
      <c r="E7" s="191">
        <v>4.6154000000000002</v>
      </c>
    </row>
    <row r="8" spans="1:18" s="2" customFormat="1" ht="15" customHeight="1" x14ac:dyDescent="0.25">
      <c r="A8" s="696">
        <v>2</v>
      </c>
      <c r="B8" s="199" t="s">
        <v>58</v>
      </c>
      <c r="C8" s="187" t="s">
        <v>96</v>
      </c>
      <c r="D8" s="200">
        <v>23</v>
      </c>
      <c r="E8" s="193">
        <v>4.3043000000000005</v>
      </c>
      <c r="G8"/>
      <c r="H8"/>
      <c r="I8"/>
      <c r="J8"/>
      <c r="K8"/>
      <c r="L8"/>
      <c r="M8"/>
      <c r="N8"/>
      <c r="O8"/>
      <c r="P8"/>
      <c r="Q8"/>
      <c r="R8"/>
    </row>
    <row r="9" spans="1:18" s="2" customFormat="1" ht="15" customHeight="1" x14ac:dyDescent="0.25">
      <c r="A9" s="208">
        <v>3</v>
      </c>
      <c r="B9" s="391" t="s">
        <v>58</v>
      </c>
      <c r="C9" s="29" t="s">
        <v>139</v>
      </c>
      <c r="D9" s="184">
        <v>169</v>
      </c>
      <c r="E9" s="192">
        <v>4.1539000000000001</v>
      </c>
      <c r="G9"/>
      <c r="H9"/>
      <c r="I9"/>
      <c r="J9"/>
      <c r="K9"/>
      <c r="L9"/>
      <c r="M9"/>
      <c r="N9"/>
      <c r="O9"/>
      <c r="P9"/>
      <c r="Q9"/>
      <c r="R9"/>
    </row>
    <row r="10" spans="1:18" s="2" customFormat="1" ht="15" customHeight="1" x14ac:dyDescent="0.25">
      <c r="A10" s="696">
        <v>4</v>
      </c>
      <c r="B10" s="190" t="s">
        <v>53</v>
      </c>
      <c r="C10" s="29" t="s">
        <v>69</v>
      </c>
      <c r="D10" s="185">
        <v>134</v>
      </c>
      <c r="E10" s="186">
        <v>4.0074000000000005</v>
      </c>
      <c r="G10"/>
      <c r="H10"/>
      <c r="I10"/>
      <c r="J10"/>
      <c r="K10"/>
      <c r="L10"/>
      <c r="M10"/>
      <c r="N10"/>
      <c r="O10"/>
      <c r="P10"/>
      <c r="Q10"/>
      <c r="R10"/>
    </row>
    <row r="11" spans="1:18" s="2" customFormat="1" ht="15" customHeight="1" x14ac:dyDescent="0.25">
      <c r="A11" s="696">
        <v>5</v>
      </c>
      <c r="B11" s="190" t="s">
        <v>53</v>
      </c>
      <c r="C11" s="29" t="s">
        <v>72</v>
      </c>
      <c r="D11" s="185">
        <v>42</v>
      </c>
      <c r="E11" s="186">
        <v>3.9523999999999995</v>
      </c>
      <c r="G11"/>
      <c r="H11"/>
      <c r="I11"/>
      <c r="J11"/>
      <c r="K11"/>
      <c r="L11"/>
      <c r="M11"/>
      <c r="N11"/>
      <c r="O11"/>
      <c r="P11"/>
      <c r="Q11"/>
      <c r="R11"/>
    </row>
    <row r="12" spans="1:18" s="2" customFormat="1" ht="15" customHeight="1" x14ac:dyDescent="0.25">
      <c r="A12" s="208">
        <v>6</v>
      </c>
      <c r="B12" s="31" t="s">
        <v>58</v>
      </c>
      <c r="C12" s="187" t="s">
        <v>28</v>
      </c>
      <c r="D12" s="184">
        <v>18</v>
      </c>
      <c r="E12" s="192">
        <v>3.9447000000000001</v>
      </c>
      <c r="G12"/>
      <c r="H12"/>
      <c r="I12"/>
      <c r="J12"/>
      <c r="K12"/>
      <c r="L12"/>
      <c r="M12"/>
      <c r="N12"/>
      <c r="O12"/>
      <c r="P12"/>
      <c r="Q12"/>
      <c r="R12"/>
    </row>
    <row r="13" spans="1:18" s="2" customFormat="1" ht="15" customHeight="1" x14ac:dyDescent="0.25">
      <c r="A13" s="696">
        <v>7</v>
      </c>
      <c r="B13" s="31" t="s">
        <v>58</v>
      </c>
      <c r="C13" s="198" t="s">
        <v>42</v>
      </c>
      <c r="D13" s="184">
        <v>45</v>
      </c>
      <c r="E13" s="192">
        <v>3.8445000000000005</v>
      </c>
      <c r="G13"/>
      <c r="H13"/>
      <c r="I13"/>
      <c r="J13"/>
      <c r="K13"/>
      <c r="L13"/>
      <c r="M13"/>
      <c r="N13"/>
      <c r="O13"/>
      <c r="P13"/>
      <c r="Q13"/>
      <c r="R13"/>
    </row>
    <row r="14" spans="1:18" s="2" customFormat="1" ht="15" customHeight="1" x14ac:dyDescent="0.25">
      <c r="A14" s="696">
        <v>8</v>
      </c>
      <c r="B14" s="190" t="s">
        <v>53</v>
      </c>
      <c r="C14" s="29" t="s">
        <v>66</v>
      </c>
      <c r="D14" s="185">
        <v>18</v>
      </c>
      <c r="E14" s="660">
        <v>3.7223000000000002</v>
      </c>
      <c r="G14"/>
      <c r="H14"/>
      <c r="I14"/>
      <c r="J14"/>
      <c r="K14"/>
      <c r="L14"/>
      <c r="M14"/>
      <c r="N14"/>
      <c r="O14"/>
      <c r="P14"/>
      <c r="Q14"/>
      <c r="R14"/>
    </row>
    <row r="15" spans="1:18" s="2" customFormat="1" ht="15" customHeight="1" x14ac:dyDescent="0.25">
      <c r="A15" s="696">
        <v>9</v>
      </c>
      <c r="B15" s="31" t="s">
        <v>56</v>
      </c>
      <c r="C15" s="29" t="s">
        <v>23</v>
      </c>
      <c r="D15" s="184">
        <v>85</v>
      </c>
      <c r="E15" s="192">
        <v>3.7058999999999997</v>
      </c>
      <c r="G15"/>
      <c r="H15"/>
      <c r="I15"/>
      <c r="J15"/>
      <c r="K15"/>
      <c r="L15"/>
      <c r="M15"/>
      <c r="N15"/>
      <c r="O15"/>
      <c r="P15"/>
      <c r="Q15"/>
      <c r="R15"/>
    </row>
    <row r="16" spans="1:18" s="2" customFormat="1" ht="15" customHeight="1" thickBot="1" x14ac:dyDescent="0.3">
      <c r="A16" s="393">
        <v>10</v>
      </c>
      <c r="B16" s="658" t="s">
        <v>56</v>
      </c>
      <c r="C16" s="207" t="s">
        <v>156</v>
      </c>
      <c r="D16" s="188">
        <v>43</v>
      </c>
      <c r="E16" s="189">
        <v>3.6512000000000002</v>
      </c>
      <c r="G16"/>
      <c r="H16"/>
      <c r="I16"/>
      <c r="J16"/>
      <c r="K16"/>
      <c r="L16"/>
      <c r="M16"/>
      <c r="N16"/>
      <c r="O16"/>
      <c r="P16"/>
      <c r="Q16"/>
      <c r="R16"/>
    </row>
    <row r="17" spans="1:18" s="2" customFormat="1" ht="15" customHeight="1" x14ac:dyDescent="0.25">
      <c r="A17" s="697">
        <v>11</v>
      </c>
      <c r="B17" s="47" t="s">
        <v>59</v>
      </c>
      <c r="C17" s="48" t="s">
        <v>147</v>
      </c>
      <c r="D17" s="183">
        <v>25</v>
      </c>
      <c r="E17" s="191">
        <v>3.6</v>
      </c>
      <c r="G17"/>
      <c r="H17"/>
      <c r="I17"/>
      <c r="J17"/>
      <c r="K17"/>
      <c r="L17"/>
      <c r="M17"/>
      <c r="N17"/>
      <c r="O17"/>
      <c r="P17"/>
      <c r="Q17"/>
      <c r="R17"/>
    </row>
    <row r="18" spans="1:18" s="2" customFormat="1" ht="15" customHeight="1" x14ac:dyDescent="0.25">
      <c r="A18" s="696">
        <v>12</v>
      </c>
      <c r="B18" s="190" t="s">
        <v>55</v>
      </c>
      <c r="C18" s="29" t="s">
        <v>11</v>
      </c>
      <c r="D18" s="185">
        <v>67</v>
      </c>
      <c r="E18" s="186">
        <v>3.6</v>
      </c>
      <c r="G18"/>
      <c r="H18"/>
      <c r="I18"/>
      <c r="J18"/>
      <c r="K18"/>
      <c r="L18"/>
      <c r="M18"/>
      <c r="N18"/>
      <c r="O18"/>
      <c r="P18"/>
      <c r="Q18"/>
      <c r="R18"/>
    </row>
    <row r="19" spans="1:18" s="2" customFormat="1" ht="15" customHeight="1" x14ac:dyDescent="0.25">
      <c r="A19" s="696">
        <v>13</v>
      </c>
      <c r="B19" s="672" t="s">
        <v>57</v>
      </c>
      <c r="C19" s="29" t="s">
        <v>82</v>
      </c>
      <c r="D19" s="184">
        <v>74</v>
      </c>
      <c r="E19" s="192">
        <v>3.5945</v>
      </c>
    </row>
    <row r="20" spans="1:18" s="2" customFormat="1" ht="15" customHeight="1" x14ac:dyDescent="0.25">
      <c r="A20" s="696">
        <v>14</v>
      </c>
      <c r="B20" s="391" t="s">
        <v>58</v>
      </c>
      <c r="C20" s="187" t="s">
        <v>51</v>
      </c>
      <c r="D20" s="184">
        <v>88</v>
      </c>
      <c r="E20" s="192">
        <v>3.5909000000000004</v>
      </c>
    </row>
    <row r="21" spans="1:18" s="2" customFormat="1" ht="15" customHeight="1" x14ac:dyDescent="0.25">
      <c r="A21" s="696">
        <v>15</v>
      </c>
      <c r="B21" s="31" t="s">
        <v>58</v>
      </c>
      <c r="C21" s="196" t="s">
        <v>29</v>
      </c>
      <c r="D21" s="184">
        <v>72</v>
      </c>
      <c r="E21" s="192">
        <v>3.5276999999999998</v>
      </c>
    </row>
    <row r="22" spans="1:18" s="2" customFormat="1" ht="15" customHeight="1" x14ac:dyDescent="0.25">
      <c r="A22" s="696">
        <v>16</v>
      </c>
      <c r="B22" s="31" t="s">
        <v>58</v>
      </c>
      <c r="C22" s="450" t="s">
        <v>31</v>
      </c>
      <c r="D22" s="184">
        <v>22</v>
      </c>
      <c r="E22" s="192">
        <v>3.5002999999999997</v>
      </c>
    </row>
    <row r="23" spans="1:18" s="2" customFormat="1" ht="15" customHeight="1" x14ac:dyDescent="0.25">
      <c r="A23" s="696">
        <v>17</v>
      </c>
      <c r="B23" s="31" t="s">
        <v>57</v>
      </c>
      <c r="C23" s="29" t="s">
        <v>26</v>
      </c>
      <c r="D23" s="184">
        <v>55</v>
      </c>
      <c r="E23" s="192">
        <v>3.4728000000000003</v>
      </c>
    </row>
    <row r="24" spans="1:18" ht="15" customHeight="1" x14ac:dyDescent="0.25">
      <c r="A24" s="696">
        <v>18</v>
      </c>
      <c r="B24" s="672" t="s">
        <v>57</v>
      </c>
      <c r="C24" s="29" t="s">
        <v>94</v>
      </c>
      <c r="D24" s="184">
        <v>60</v>
      </c>
      <c r="E24" s="192">
        <v>3.4663000000000004</v>
      </c>
    </row>
    <row r="25" spans="1:18" ht="15" customHeight="1" x14ac:dyDescent="0.25">
      <c r="A25" s="208">
        <v>19</v>
      </c>
      <c r="B25" s="31" t="s">
        <v>57</v>
      </c>
      <c r="C25" s="29" t="s">
        <v>85</v>
      </c>
      <c r="D25" s="184">
        <v>88</v>
      </c>
      <c r="E25" s="192">
        <v>3.4093999999999998</v>
      </c>
    </row>
    <row r="26" spans="1:18" ht="15" customHeight="1" thickBot="1" x14ac:dyDescent="0.3">
      <c r="A26" s="700">
        <v>20</v>
      </c>
      <c r="B26" s="221" t="s">
        <v>54</v>
      </c>
      <c r="C26" s="43" t="s">
        <v>3</v>
      </c>
      <c r="D26" s="222">
        <v>23</v>
      </c>
      <c r="E26" s="223">
        <v>3.3475000000000001</v>
      </c>
    </row>
    <row r="27" spans="1:18" ht="15" customHeight="1" x14ac:dyDescent="0.25">
      <c r="A27" s="697">
        <v>21</v>
      </c>
      <c r="B27" s="47" t="s">
        <v>58</v>
      </c>
      <c r="C27" s="45" t="s">
        <v>39</v>
      </c>
      <c r="D27" s="183">
        <v>18</v>
      </c>
      <c r="E27" s="191">
        <v>3.3334000000000001</v>
      </c>
    </row>
    <row r="28" spans="1:18" ht="15" customHeight="1" x14ac:dyDescent="0.25">
      <c r="A28" s="696">
        <v>22</v>
      </c>
      <c r="B28" s="391" t="s">
        <v>56</v>
      </c>
      <c r="C28" s="198" t="s">
        <v>157</v>
      </c>
      <c r="D28" s="184">
        <v>22</v>
      </c>
      <c r="E28" s="192">
        <v>3.2726999999999999</v>
      </c>
    </row>
    <row r="29" spans="1:18" ht="15" customHeight="1" x14ac:dyDescent="0.25">
      <c r="A29" s="696">
        <v>23</v>
      </c>
      <c r="B29" s="31" t="s">
        <v>59</v>
      </c>
      <c r="C29" s="198" t="s">
        <v>155</v>
      </c>
      <c r="D29" s="184">
        <v>42</v>
      </c>
      <c r="E29" s="192">
        <v>3.2377999999999996</v>
      </c>
    </row>
    <row r="30" spans="1:18" ht="15" customHeight="1" x14ac:dyDescent="0.25">
      <c r="A30" s="696">
        <v>24</v>
      </c>
      <c r="B30" s="31" t="s">
        <v>58</v>
      </c>
      <c r="C30" s="198" t="s">
        <v>141</v>
      </c>
      <c r="D30" s="184">
        <v>43</v>
      </c>
      <c r="E30" s="192">
        <v>3.1860000000000004</v>
      </c>
    </row>
    <row r="31" spans="1:18" ht="15" customHeight="1" x14ac:dyDescent="0.25">
      <c r="A31" s="696">
        <v>25</v>
      </c>
      <c r="B31" s="31" t="s">
        <v>59</v>
      </c>
      <c r="C31" s="198" t="s">
        <v>52</v>
      </c>
      <c r="D31" s="184">
        <v>19</v>
      </c>
      <c r="E31" s="192">
        <v>3.1053000000000002</v>
      </c>
    </row>
    <row r="32" spans="1:18" ht="15" customHeight="1" x14ac:dyDescent="0.25">
      <c r="A32" s="696">
        <v>26</v>
      </c>
      <c r="B32" s="31" t="s">
        <v>58</v>
      </c>
      <c r="C32" s="198" t="s">
        <v>41</v>
      </c>
      <c r="D32" s="184">
        <v>66</v>
      </c>
      <c r="E32" s="192">
        <v>2.9544999999999999</v>
      </c>
    </row>
    <row r="33" spans="1:6" ht="15" customHeight="1" thickBot="1" x14ac:dyDescent="0.3">
      <c r="A33" s="700">
        <v>27</v>
      </c>
      <c r="B33" s="221" t="s">
        <v>54</v>
      </c>
      <c r="C33" s="224" t="s">
        <v>7</v>
      </c>
      <c r="D33" s="222">
        <v>16</v>
      </c>
      <c r="E33" s="223">
        <v>2.375</v>
      </c>
    </row>
    <row r="34" spans="1:6" ht="15" customHeight="1" x14ac:dyDescent="0.25">
      <c r="A34" s="41"/>
      <c r="B34"/>
      <c r="C34" s="4"/>
      <c r="D34" s="211" t="s">
        <v>97</v>
      </c>
      <c r="E34" s="214">
        <f>AVERAGE(E7:E33)</f>
        <v>3.5731888888888896</v>
      </c>
      <c r="F34"/>
    </row>
    <row r="35" spans="1:6" x14ac:dyDescent="0.25">
      <c r="A35" s="41"/>
      <c r="B35"/>
      <c r="C35" s="4"/>
      <c r="D35" s="147" t="s">
        <v>107</v>
      </c>
      <c r="E35" s="36">
        <v>3.87</v>
      </c>
      <c r="F35"/>
    </row>
    <row r="36" spans="1:6" x14ac:dyDescent="0.25">
      <c r="A36" s="41"/>
      <c r="B36"/>
      <c r="C36"/>
      <c r="D36"/>
      <c r="E36"/>
      <c r="F36"/>
    </row>
    <row r="37" spans="1:6" x14ac:dyDescent="0.25">
      <c r="A37" s="41"/>
      <c r="B37"/>
      <c r="C37"/>
      <c r="D37"/>
      <c r="E37"/>
      <c r="F37"/>
    </row>
    <row r="38" spans="1:6" x14ac:dyDescent="0.25">
      <c r="A38" s="41"/>
    </row>
    <row r="39" spans="1:6" x14ac:dyDescent="0.25">
      <c r="A39" s="41"/>
    </row>
    <row r="40" spans="1:6" x14ac:dyDescent="0.25">
      <c r="A40" s="41"/>
    </row>
    <row r="41" spans="1:6" x14ac:dyDescent="0.25">
      <c r="A41" s="41"/>
    </row>
    <row r="42" spans="1:6" x14ac:dyDescent="0.25">
      <c r="A42" s="41"/>
    </row>
    <row r="43" spans="1:6" x14ac:dyDescent="0.25">
      <c r="A43" s="41"/>
    </row>
    <row r="44" spans="1:6" x14ac:dyDescent="0.25">
      <c r="A44" s="41"/>
    </row>
    <row r="45" spans="1:6" x14ac:dyDescent="0.25">
      <c r="A45" s="41"/>
    </row>
    <row r="46" spans="1:6" x14ac:dyDescent="0.25">
      <c r="A46" s="41"/>
    </row>
    <row r="47" spans="1:6" x14ac:dyDescent="0.25">
      <c r="A47" s="41"/>
    </row>
    <row r="48" spans="1:6" x14ac:dyDescent="0.25">
      <c r="A48" s="41"/>
    </row>
    <row r="49" spans="1:1" x14ac:dyDescent="0.25">
      <c r="A49" s="41"/>
    </row>
    <row r="50" spans="1:1" x14ac:dyDescent="0.25">
      <c r="A50" s="41"/>
    </row>
    <row r="51" spans="1:1" x14ac:dyDescent="0.25">
      <c r="A51" s="41"/>
    </row>
    <row r="52" spans="1:1" x14ac:dyDescent="0.25">
      <c r="A52" s="41"/>
    </row>
    <row r="53" spans="1:1" x14ac:dyDescent="0.25">
      <c r="A53" s="41"/>
    </row>
    <row r="54" spans="1:1" x14ac:dyDescent="0.25">
      <c r="A54" s="41"/>
    </row>
    <row r="55" spans="1:1" x14ac:dyDescent="0.25">
      <c r="A55" s="41"/>
    </row>
    <row r="56" spans="1:1" x14ac:dyDescent="0.25">
      <c r="A56" s="41"/>
    </row>
  </sheetData>
  <mergeCells count="5">
    <mergeCell ref="E4:E5"/>
    <mergeCell ref="A4:A5"/>
    <mergeCell ref="B4:B5"/>
    <mergeCell ref="C4:C5"/>
    <mergeCell ref="D4:D5"/>
  </mergeCells>
  <conditionalFormatting sqref="E6:E35">
    <cfRule type="cellIs" dxfId="42" priority="613" stopIfTrue="1" operator="between">
      <formula>$E$34</formula>
      <formula>3.57</formula>
    </cfRule>
    <cfRule type="cellIs" dxfId="41" priority="614" stopIfTrue="1" operator="lessThan">
      <formula>3.5</formula>
    </cfRule>
    <cfRule type="cellIs" dxfId="40" priority="615" stopIfTrue="1" operator="between">
      <formula>3.5</formula>
      <formula>$E$34</formula>
    </cfRule>
    <cfRule type="cellIs" dxfId="39" priority="616" stopIfTrue="1" operator="between">
      <formula>4.5</formula>
      <formula>$E$34</formula>
    </cfRule>
    <cfRule type="cellIs" dxfId="38" priority="617" stopIfTrue="1" operator="greaterThanOrEqual">
      <formula>4.5</formula>
    </cfRule>
  </conditionalFormatting>
  <pageMargins left="0.62992125984251968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ColWidth="9.140625" defaultRowHeight="15" x14ac:dyDescent="0.25"/>
  <cols>
    <col min="1" max="1" width="4.7109375" style="3" customWidth="1"/>
    <col min="2" max="2" width="9.7109375" style="3" customWidth="1"/>
    <col min="3" max="3" width="31.7109375" style="3" customWidth="1"/>
    <col min="4" max="8" width="7.7109375" style="4" customWidth="1"/>
    <col min="9" max="9" width="8.7109375" style="4" customWidth="1"/>
    <col min="10" max="10" width="7.7109375" style="3" customWidth="1"/>
    <col min="11" max="11" width="9.28515625" style="3" customWidth="1"/>
    <col min="12" max="16384" width="9.140625" style="3"/>
  </cols>
  <sheetData>
    <row r="1" spans="1:22" s="1" customFormat="1" x14ac:dyDescent="0.25">
      <c r="A1" s="6"/>
      <c r="B1" s="6"/>
      <c r="C1" s="22"/>
      <c r="D1" s="741"/>
      <c r="E1" s="741"/>
      <c r="F1" s="7"/>
      <c r="G1" s="7"/>
      <c r="H1" s="7"/>
      <c r="I1" s="7"/>
      <c r="K1" s="150"/>
      <c r="L1" s="37" t="s">
        <v>108</v>
      </c>
    </row>
    <row r="2" spans="1:22" s="1" customFormat="1" ht="15.75" x14ac:dyDescent="0.25">
      <c r="A2" s="6"/>
      <c r="B2" s="6"/>
      <c r="C2" s="726" t="s">
        <v>106</v>
      </c>
      <c r="D2" s="726"/>
      <c r="E2" s="174"/>
      <c r="F2" s="7"/>
      <c r="G2" s="7"/>
      <c r="H2" s="7"/>
      <c r="I2" s="27">
        <v>2020</v>
      </c>
      <c r="K2" s="153"/>
      <c r="L2" s="37" t="s">
        <v>109</v>
      </c>
    </row>
    <row r="3" spans="1:22" s="1" customFormat="1" ht="15.75" thickBot="1" x14ac:dyDescent="0.3">
      <c r="A3" s="6"/>
      <c r="B3" s="6"/>
      <c r="C3" s="23"/>
      <c r="D3" s="24"/>
      <c r="E3" s="24"/>
      <c r="F3" s="7"/>
      <c r="G3" s="7"/>
      <c r="H3" s="7"/>
      <c r="I3" s="7"/>
      <c r="K3" s="151"/>
      <c r="L3" s="37" t="s">
        <v>110</v>
      </c>
    </row>
    <row r="4" spans="1:22" s="1" customFormat="1" ht="16.5" customHeight="1" x14ac:dyDescent="0.25">
      <c r="A4" s="727" t="s">
        <v>91</v>
      </c>
      <c r="B4" s="737" t="s">
        <v>102</v>
      </c>
      <c r="C4" s="737" t="s">
        <v>0</v>
      </c>
      <c r="D4" s="732" t="s">
        <v>103</v>
      </c>
      <c r="E4" s="742" t="s">
        <v>104</v>
      </c>
      <c r="F4" s="743"/>
      <c r="G4" s="743"/>
      <c r="H4" s="744"/>
      <c r="I4" s="734" t="s">
        <v>143</v>
      </c>
      <c r="K4" s="38"/>
      <c r="L4" s="37" t="s">
        <v>111</v>
      </c>
    </row>
    <row r="5" spans="1:22" s="1" customFormat="1" ht="27" customHeight="1" thickBot="1" x14ac:dyDescent="0.3">
      <c r="A5" s="736"/>
      <c r="B5" s="738"/>
      <c r="C5" s="738"/>
      <c r="D5" s="739"/>
      <c r="E5" s="44">
        <v>2</v>
      </c>
      <c r="F5" s="44">
        <v>3</v>
      </c>
      <c r="G5" s="44">
        <v>4</v>
      </c>
      <c r="H5" s="44">
        <v>5</v>
      </c>
      <c r="I5" s="735"/>
    </row>
    <row r="6" spans="1:22" s="1" customFormat="1" ht="15" customHeight="1" thickBot="1" x14ac:dyDescent="0.3">
      <c r="A6" s="173"/>
      <c r="B6" s="154"/>
      <c r="C6" s="156" t="s">
        <v>122</v>
      </c>
      <c r="D6" s="157">
        <f>D7+D11+D14+D16+D20+D25+D37</f>
        <v>1403</v>
      </c>
      <c r="E6" s="651">
        <f>AVERAGE(E8:E10,E12:E13,E15:E15,E17:E19,E21:E24,E26:E36,E38:E40)</f>
        <v>13.540952380952382</v>
      </c>
      <c r="F6" s="651">
        <f>AVERAGE(F8:F10,F12:F13,F15:F15,F17:F19,F21:F24,F26:F36,F38:F40)</f>
        <v>35.150370370370375</v>
      </c>
      <c r="G6" s="651">
        <f>AVERAGE(G8:G10,G12:G13,G15:G15,G17:G19,G21:G24,G26:G36,G38:G40)</f>
        <v>40.796296296296291</v>
      </c>
      <c r="H6" s="651">
        <f>AVERAGE(H8:H10,H12:H13,H15:H15,H17:H19,H21:H24,H26:H36,H38:H40)</f>
        <v>18.254000000000001</v>
      </c>
      <c r="I6" s="656">
        <f>(H6*5+G6*4+F6*3+E6*2)/100</f>
        <v>3.8698820105820109</v>
      </c>
    </row>
    <row r="7" spans="1:22" s="1" customFormat="1" ht="15" customHeight="1" thickBot="1" x14ac:dyDescent="0.3">
      <c r="A7" s="158"/>
      <c r="B7" s="159"/>
      <c r="C7" s="159" t="s">
        <v>123</v>
      </c>
      <c r="D7" s="160">
        <f>SUM(D8:D10)</f>
        <v>194</v>
      </c>
      <c r="E7" s="653">
        <f>AVERAGE(E8:E10)</f>
        <v>2.38</v>
      </c>
      <c r="F7" s="653">
        <f>AVERAGE(F8:F10)</f>
        <v>27.346666666666668</v>
      </c>
      <c r="G7" s="653">
        <f>AVERAGE(G8:G10)</f>
        <v>53.523333333333333</v>
      </c>
      <c r="H7" s="653">
        <f>AVERAGE(H8:H10)</f>
        <v>18.336666666666666</v>
      </c>
      <c r="I7" s="652">
        <f>AVERAGE(I8:I10)</f>
        <v>3.8940333333333332</v>
      </c>
    </row>
    <row r="8" spans="1:22" s="2" customFormat="1" ht="15" customHeight="1" x14ac:dyDescent="0.25">
      <c r="A8" s="39">
        <v>1</v>
      </c>
      <c r="B8" s="32">
        <v>10090</v>
      </c>
      <c r="C8" s="46" t="s">
        <v>69</v>
      </c>
      <c r="D8" s="654">
        <v>134</v>
      </c>
      <c r="E8" s="655"/>
      <c r="F8" s="655">
        <v>32.840000000000003</v>
      </c>
      <c r="G8" s="655">
        <v>33.58</v>
      </c>
      <c r="H8" s="655">
        <v>33.58</v>
      </c>
      <c r="I8" s="189">
        <f t="shared" ref="I8:I10" si="0">(H8*5+G8*4+F8*3+E8*2)/100</f>
        <v>4.0074000000000005</v>
      </c>
      <c r="K8"/>
      <c r="L8"/>
      <c r="M8"/>
      <c r="N8"/>
      <c r="O8"/>
      <c r="P8"/>
      <c r="Q8"/>
      <c r="R8"/>
      <c r="S8"/>
      <c r="T8"/>
      <c r="U8"/>
      <c r="V8"/>
    </row>
    <row r="9" spans="1:22" s="2" customFormat="1" ht="15" customHeight="1" x14ac:dyDescent="0.25">
      <c r="A9" s="39">
        <v>2</v>
      </c>
      <c r="B9" s="30">
        <v>10001</v>
      </c>
      <c r="C9" s="29" t="s">
        <v>66</v>
      </c>
      <c r="D9" s="654">
        <v>18</v>
      </c>
      <c r="E9" s="655"/>
      <c r="F9" s="655">
        <v>44.44</v>
      </c>
      <c r="G9" s="655">
        <v>38.89</v>
      </c>
      <c r="H9" s="655">
        <v>16.670000000000002</v>
      </c>
      <c r="I9" s="186">
        <f t="shared" si="0"/>
        <v>3.7223000000000002</v>
      </c>
      <c r="K9"/>
      <c r="L9"/>
      <c r="M9"/>
      <c r="N9"/>
      <c r="O9"/>
      <c r="P9"/>
      <c r="Q9"/>
      <c r="R9"/>
      <c r="S9"/>
      <c r="T9"/>
      <c r="U9"/>
      <c r="V9"/>
    </row>
    <row r="10" spans="1:22" s="2" customFormat="1" ht="15" customHeight="1" thickBot="1" x14ac:dyDescent="0.3">
      <c r="A10" s="39">
        <v>3</v>
      </c>
      <c r="B10" s="30">
        <v>10320</v>
      </c>
      <c r="C10" s="187" t="s">
        <v>72</v>
      </c>
      <c r="D10" s="654">
        <v>42</v>
      </c>
      <c r="E10" s="655">
        <v>2.38</v>
      </c>
      <c r="F10" s="655">
        <v>4.76</v>
      </c>
      <c r="G10" s="655">
        <v>88.1</v>
      </c>
      <c r="H10" s="655">
        <v>4.76</v>
      </c>
      <c r="I10" s="186">
        <f t="shared" si="0"/>
        <v>3.9523999999999995</v>
      </c>
      <c r="K10"/>
      <c r="L10"/>
      <c r="M10"/>
      <c r="N10"/>
      <c r="O10"/>
      <c r="P10"/>
      <c r="Q10"/>
      <c r="R10"/>
      <c r="S10"/>
      <c r="T10"/>
      <c r="U10"/>
      <c r="V10"/>
    </row>
    <row r="11" spans="1:22" s="2" customFormat="1" ht="15" customHeight="1" thickBot="1" x14ac:dyDescent="0.3">
      <c r="A11" s="161"/>
      <c r="B11" s="167"/>
      <c r="C11" s="168" t="s">
        <v>124</v>
      </c>
      <c r="D11" s="164">
        <f>SUM(D12:D13)</f>
        <v>39</v>
      </c>
      <c r="E11" s="165">
        <f>AVERAGE(E12:E13)</f>
        <v>43.07</v>
      </c>
      <c r="F11" s="357">
        <f>AVERAGE(F12:F13)</f>
        <v>27.715</v>
      </c>
      <c r="G11" s="165">
        <f>AVERAGE(G12:G13)</f>
        <v>29.21</v>
      </c>
      <c r="H11" s="357">
        <v>0</v>
      </c>
      <c r="I11" s="166">
        <f>AVERAGE(I12:I13)</f>
        <v>2.8612500000000001</v>
      </c>
      <c r="K11"/>
      <c r="L11"/>
      <c r="M11"/>
      <c r="N11"/>
      <c r="O11"/>
      <c r="P11"/>
      <c r="Q11"/>
      <c r="R11"/>
      <c r="S11"/>
      <c r="T11"/>
      <c r="U11"/>
      <c r="V11"/>
    </row>
    <row r="12" spans="1:22" s="2" customFormat="1" ht="15" customHeight="1" x14ac:dyDescent="0.25">
      <c r="A12" s="39">
        <v>1</v>
      </c>
      <c r="B12" s="30">
        <v>20060</v>
      </c>
      <c r="C12" s="29" t="s">
        <v>3</v>
      </c>
      <c r="D12" s="665">
        <v>23</v>
      </c>
      <c r="E12" s="666">
        <v>17.39</v>
      </c>
      <c r="F12" s="666">
        <v>30.43</v>
      </c>
      <c r="G12" s="666">
        <v>52.17</v>
      </c>
      <c r="H12" s="195"/>
      <c r="I12" s="192">
        <f t="shared" ref="I12:I13" si="1">(H12*5+G12*4+F12*3+E12*2)/100</f>
        <v>3.3475000000000001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2" s="2" customFormat="1" ht="15" customHeight="1" thickBot="1" x14ac:dyDescent="0.3">
      <c r="A13" s="39">
        <v>2</v>
      </c>
      <c r="B13" s="32">
        <v>20630</v>
      </c>
      <c r="C13" s="29" t="s">
        <v>7</v>
      </c>
      <c r="D13" s="665">
        <v>16</v>
      </c>
      <c r="E13" s="666">
        <v>68.75</v>
      </c>
      <c r="F13" s="666">
        <v>25</v>
      </c>
      <c r="G13" s="666">
        <v>6.25</v>
      </c>
      <c r="H13" s="195"/>
      <c r="I13" s="192">
        <f t="shared" si="1"/>
        <v>2.375</v>
      </c>
    </row>
    <row r="14" spans="1:22" s="2" customFormat="1" ht="15" customHeight="1" thickBot="1" x14ac:dyDescent="0.25">
      <c r="A14" s="161"/>
      <c r="B14" s="167"/>
      <c r="C14" s="168" t="s">
        <v>125</v>
      </c>
      <c r="D14" s="164">
        <f>SUM(D15:D15)</f>
        <v>67</v>
      </c>
      <c r="E14" s="165">
        <f>AVERAGE(E15:E15)</f>
        <v>4.4800000000000004</v>
      </c>
      <c r="F14" s="165">
        <f>AVERAGE(F15:F15)</f>
        <v>44.78</v>
      </c>
      <c r="G14" s="165">
        <f>AVERAGE(G15:G15)</f>
        <v>37.31</v>
      </c>
      <c r="H14" s="165">
        <f>AVERAGE(H15:H15)</f>
        <v>13.43</v>
      </c>
      <c r="I14" s="166">
        <f>AVERAGE(I15:I15)</f>
        <v>3.5968999999999998</v>
      </c>
    </row>
    <row r="15" spans="1:22" ht="15" customHeight="1" thickBot="1" x14ac:dyDescent="0.3">
      <c r="A15" s="39">
        <v>1</v>
      </c>
      <c r="B15" s="30">
        <v>30160</v>
      </c>
      <c r="C15" s="21" t="s">
        <v>11</v>
      </c>
      <c r="D15" s="667">
        <v>67</v>
      </c>
      <c r="E15" s="668">
        <v>4.4800000000000004</v>
      </c>
      <c r="F15" s="668">
        <v>44.78</v>
      </c>
      <c r="G15" s="668">
        <v>37.31</v>
      </c>
      <c r="H15" s="668">
        <v>13.43</v>
      </c>
      <c r="I15" s="192">
        <f t="shared" ref="I15" si="2">(H15*5+G15*4+F15*3+E15*2)/100</f>
        <v>3.5968999999999998</v>
      </c>
    </row>
    <row r="16" spans="1:22" ht="15" customHeight="1" thickBot="1" x14ac:dyDescent="0.3">
      <c r="A16" s="161"/>
      <c r="B16" s="162"/>
      <c r="C16" s="169" t="s">
        <v>126</v>
      </c>
      <c r="D16" s="164">
        <f>SUM(D17:D19)</f>
        <v>150</v>
      </c>
      <c r="E16" s="165">
        <f>AVERAGE(E17:E19)</f>
        <v>8.15</v>
      </c>
      <c r="F16" s="357">
        <f>AVERAGE(F17:F19)</f>
        <v>46.096666666666664</v>
      </c>
      <c r="G16" s="357">
        <f>AVERAGE(G17:G19)</f>
        <v>37.18</v>
      </c>
      <c r="H16" s="357">
        <f>AVERAGE(H17:H19)</f>
        <v>16.934999999999999</v>
      </c>
      <c r="I16" s="166">
        <f>AVERAGE(I17:I19)</f>
        <v>3.5432666666666663</v>
      </c>
    </row>
    <row r="17" spans="1:9" ht="15" customHeight="1" x14ac:dyDescent="0.25">
      <c r="A17" s="39">
        <v>1</v>
      </c>
      <c r="B17" s="30">
        <v>40210</v>
      </c>
      <c r="C17" s="663" t="s">
        <v>156</v>
      </c>
      <c r="D17" s="670">
        <v>43</v>
      </c>
      <c r="E17" s="671">
        <v>13.95</v>
      </c>
      <c r="F17" s="671">
        <v>27.91</v>
      </c>
      <c r="G17" s="671">
        <v>37.21</v>
      </c>
      <c r="H17" s="671">
        <v>20.93</v>
      </c>
      <c r="I17" s="201">
        <f t="shared" ref="I17:I19" si="3">(H17*5+G17*4+F17*3+E17*2)/100</f>
        <v>3.6512000000000002</v>
      </c>
    </row>
    <row r="18" spans="1:9" ht="15" customHeight="1" x14ac:dyDescent="0.25">
      <c r="A18" s="39">
        <v>2</v>
      </c>
      <c r="B18" s="34">
        <v>40300</v>
      </c>
      <c r="C18" s="661" t="s">
        <v>157</v>
      </c>
      <c r="D18" s="670">
        <v>22</v>
      </c>
      <c r="E18" s="671"/>
      <c r="F18" s="671">
        <v>72.73</v>
      </c>
      <c r="G18" s="671">
        <v>27.27</v>
      </c>
      <c r="H18" s="671"/>
      <c r="I18" s="202">
        <f t="shared" si="3"/>
        <v>3.2726999999999999</v>
      </c>
    </row>
    <row r="19" spans="1:9" ht="15" customHeight="1" thickBot="1" x14ac:dyDescent="0.3">
      <c r="A19" s="39">
        <v>3</v>
      </c>
      <c r="B19" s="32">
        <v>40990</v>
      </c>
      <c r="C19" s="46" t="s">
        <v>23</v>
      </c>
      <c r="D19" s="673">
        <v>85</v>
      </c>
      <c r="E19" s="674">
        <v>2.35</v>
      </c>
      <c r="F19" s="674">
        <v>37.65</v>
      </c>
      <c r="G19" s="674">
        <v>47.06</v>
      </c>
      <c r="H19" s="674">
        <v>12.94</v>
      </c>
      <c r="I19" s="203">
        <f t="shared" si="3"/>
        <v>3.7058999999999997</v>
      </c>
    </row>
    <row r="20" spans="1:9" ht="15" customHeight="1" thickBot="1" x14ac:dyDescent="0.3">
      <c r="A20" s="161"/>
      <c r="B20" s="162"/>
      <c r="C20" s="163" t="s">
        <v>127</v>
      </c>
      <c r="D20" s="164">
        <f>SUM(D21:D24)</f>
        <v>277</v>
      </c>
      <c r="E20" s="357">
        <f>AVERAGE(E21:E24)</f>
        <v>9.6</v>
      </c>
      <c r="F20" s="357">
        <f>AVERAGE(F21:F24)</f>
        <v>40.807499999999997</v>
      </c>
      <c r="G20" s="357">
        <f>AVERAGE(G21:G24)</f>
        <v>41.01</v>
      </c>
      <c r="H20" s="357">
        <f>AVERAGE(H21:H24)</f>
        <v>8.5824999999999996</v>
      </c>
      <c r="I20" s="170">
        <f>AVERAGE(I21:I24)</f>
        <v>3.4857500000000003</v>
      </c>
    </row>
    <row r="21" spans="1:9" ht="15" customHeight="1" x14ac:dyDescent="0.25">
      <c r="A21" s="39">
        <v>1</v>
      </c>
      <c r="B21" s="30">
        <v>50003</v>
      </c>
      <c r="C21" s="29" t="s">
        <v>82</v>
      </c>
      <c r="D21" s="675">
        <v>74</v>
      </c>
      <c r="E21" s="676">
        <v>17.57</v>
      </c>
      <c r="F21" s="676">
        <v>20.27</v>
      </c>
      <c r="G21" s="676">
        <v>47.3</v>
      </c>
      <c r="H21" s="676">
        <v>14.86</v>
      </c>
      <c r="I21" s="192">
        <f t="shared" ref="I21:I24" si="4">(H21*5+G21*4+F21*3+E21*2)/100</f>
        <v>3.5945</v>
      </c>
    </row>
    <row r="22" spans="1:9" ht="15" customHeight="1" x14ac:dyDescent="0.25">
      <c r="A22" s="39">
        <v>2</v>
      </c>
      <c r="B22" s="30">
        <v>50230</v>
      </c>
      <c r="C22" s="29" t="s">
        <v>94</v>
      </c>
      <c r="D22" s="675">
        <v>60</v>
      </c>
      <c r="E22" s="676">
        <v>3.33</v>
      </c>
      <c r="F22" s="676">
        <v>50</v>
      </c>
      <c r="G22" s="676">
        <v>43.33</v>
      </c>
      <c r="H22" s="676">
        <v>3.33</v>
      </c>
      <c r="I22" s="192">
        <f t="shared" si="4"/>
        <v>3.4663000000000004</v>
      </c>
    </row>
    <row r="23" spans="1:9" ht="15" customHeight="1" x14ac:dyDescent="0.25">
      <c r="A23" s="39">
        <v>3</v>
      </c>
      <c r="B23" s="30">
        <v>50450</v>
      </c>
      <c r="C23" s="21" t="s">
        <v>85</v>
      </c>
      <c r="D23" s="677">
        <v>88</v>
      </c>
      <c r="E23" s="678">
        <v>10.23</v>
      </c>
      <c r="F23" s="678">
        <v>42.05</v>
      </c>
      <c r="G23" s="678">
        <v>44.32</v>
      </c>
      <c r="H23" s="678">
        <v>3.41</v>
      </c>
      <c r="I23" s="192">
        <f t="shared" si="4"/>
        <v>3.4093999999999998</v>
      </c>
    </row>
    <row r="24" spans="1:9" ht="15" customHeight="1" thickBot="1" x14ac:dyDescent="0.3">
      <c r="A24" s="39">
        <v>4</v>
      </c>
      <c r="B24" s="30">
        <v>50620</v>
      </c>
      <c r="C24" s="663" t="s">
        <v>26</v>
      </c>
      <c r="D24" s="677">
        <v>55</v>
      </c>
      <c r="E24" s="678">
        <v>7.27</v>
      </c>
      <c r="F24" s="678">
        <v>50.91</v>
      </c>
      <c r="G24" s="678">
        <v>29.09</v>
      </c>
      <c r="H24" s="678">
        <v>12.73</v>
      </c>
      <c r="I24" s="192">
        <f t="shared" si="4"/>
        <v>3.4728000000000003</v>
      </c>
    </row>
    <row r="25" spans="1:9" ht="15" customHeight="1" thickBot="1" x14ac:dyDescent="0.3">
      <c r="A25" s="161"/>
      <c r="B25" s="162"/>
      <c r="C25" s="171" t="s">
        <v>128</v>
      </c>
      <c r="D25" s="164">
        <f>SUM(D26:D36)</f>
        <v>590</v>
      </c>
      <c r="E25" s="357">
        <f>AVERAGE(E26:E36)</f>
        <v>13.216249999999999</v>
      </c>
      <c r="F25" s="357">
        <f>AVERAGE(F26:F36)</f>
        <v>28.13636363636363</v>
      </c>
      <c r="G25" s="357">
        <f>AVERAGE(G26:G36)</f>
        <v>42.577272727272728</v>
      </c>
      <c r="H25" s="357">
        <f>AVERAGE(H26:H36)</f>
        <v>24.048888888888889</v>
      </c>
      <c r="I25" s="166">
        <f>AVERAGE(I26:I36)</f>
        <v>3.7232363636363632</v>
      </c>
    </row>
    <row r="26" spans="1:9" ht="15" customHeight="1" x14ac:dyDescent="0.25">
      <c r="A26" s="39">
        <v>1</v>
      </c>
      <c r="B26" s="30">
        <v>60010</v>
      </c>
      <c r="C26" s="29" t="s">
        <v>29</v>
      </c>
      <c r="D26" s="679">
        <v>72</v>
      </c>
      <c r="E26" s="680">
        <v>5.56</v>
      </c>
      <c r="F26" s="680">
        <v>44.44</v>
      </c>
      <c r="G26" s="680">
        <v>41.67</v>
      </c>
      <c r="H26" s="680">
        <v>8.33</v>
      </c>
      <c r="I26" s="192">
        <f t="shared" ref="I26:I36" si="5">(H26*5+G26*4+F26*3+E26*2)/100</f>
        <v>3.5276999999999998</v>
      </c>
    </row>
    <row r="27" spans="1:9" ht="15" customHeight="1" x14ac:dyDescent="0.25">
      <c r="A27" s="39">
        <v>2</v>
      </c>
      <c r="B27" s="30">
        <v>60050</v>
      </c>
      <c r="C27" s="29" t="s">
        <v>31</v>
      </c>
      <c r="D27" s="681">
        <v>22</v>
      </c>
      <c r="E27" s="682">
        <v>4.55</v>
      </c>
      <c r="F27" s="682">
        <v>40.909999999999997</v>
      </c>
      <c r="G27" s="682">
        <v>54.55</v>
      </c>
      <c r="H27" s="682"/>
      <c r="I27" s="192">
        <f t="shared" si="5"/>
        <v>3.5002999999999997</v>
      </c>
    </row>
    <row r="28" spans="1:9" ht="15" customHeight="1" x14ac:dyDescent="0.25">
      <c r="A28" s="39">
        <v>3</v>
      </c>
      <c r="B28" s="30">
        <v>60001</v>
      </c>
      <c r="C28" s="29" t="s">
        <v>28</v>
      </c>
      <c r="D28" s="683">
        <v>18</v>
      </c>
      <c r="E28" s="684">
        <v>5.56</v>
      </c>
      <c r="F28" s="684">
        <v>16.670000000000002</v>
      </c>
      <c r="G28" s="684">
        <v>55.56</v>
      </c>
      <c r="H28" s="684">
        <v>22.22</v>
      </c>
      <c r="I28" s="192">
        <f t="shared" si="5"/>
        <v>3.9447000000000001</v>
      </c>
    </row>
    <row r="29" spans="1:9" ht="15" customHeight="1" x14ac:dyDescent="0.25">
      <c r="A29" s="39">
        <v>4</v>
      </c>
      <c r="B29" s="30">
        <v>60850</v>
      </c>
      <c r="C29" s="29" t="s">
        <v>39</v>
      </c>
      <c r="D29" s="685">
        <v>18</v>
      </c>
      <c r="E29" s="686">
        <v>11.11</v>
      </c>
      <c r="F29" s="686">
        <v>50</v>
      </c>
      <c r="G29" s="686">
        <v>33.33</v>
      </c>
      <c r="H29" s="686">
        <v>5.56</v>
      </c>
      <c r="I29" s="192">
        <f t="shared" si="5"/>
        <v>3.3334000000000001</v>
      </c>
    </row>
    <row r="30" spans="1:9" ht="15" customHeight="1" x14ac:dyDescent="0.25">
      <c r="A30" s="39">
        <v>5</v>
      </c>
      <c r="B30" s="30">
        <v>60980</v>
      </c>
      <c r="C30" s="29" t="s">
        <v>41</v>
      </c>
      <c r="D30" s="687">
        <v>66</v>
      </c>
      <c r="E30" s="688">
        <v>31.82</v>
      </c>
      <c r="F30" s="688">
        <v>40.909999999999997</v>
      </c>
      <c r="G30" s="688">
        <v>27.27</v>
      </c>
      <c r="H30" s="688"/>
      <c r="I30" s="192">
        <f t="shared" si="5"/>
        <v>2.9544999999999999</v>
      </c>
    </row>
    <row r="31" spans="1:9" ht="15" customHeight="1" x14ac:dyDescent="0.25">
      <c r="A31" s="39">
        <v>6</v>
      </c>
      <c r="B31" s="30">
        <v>61080</v>
      </c>
      <c r="C31" s="29" t="s">
        <v>42</v>
      </c>
      <c r="D31" s="687">
        <v>45</v>
      </c>
      <c r="E31" s="688">
        <v>8.89</v>
      </c>
      <c r="F31" s="688">
        <v>24.44</v>
      </c>
      <c r="G31" s="688">
        <v>40</v>
      </c>
      <c r="H31" s="688">
        <v>26.67</v>
      </c>
      <c r="I31" s="192">
        <f t="shared" si="5"/>
        <v>3.8445000000000005</v>
      </c>
    </row>
    <row r="32" spans="1:9" ht="15" customHeight="1" x14ac:dyDescent="0.25">
      <c r="A32" s="39">
        <v>7</v>
      </c>
      <c r="B32" s="30">
        <v>61430</v>
      </c>
      <c r="C32" s="187" t="s">
        <v>139</v>
      </c>
      <c r="D32" s="689">
        <v>169</v>
      </c>
      <c r="E32" s="690"/>
      <c r="F32" s="690">
        <v>18.34</v>
      </c>
      <c r="G32" s="690">
        <v>47.93</v>
      </c>
      <c r="H32" s="690">
        <v>33.729999999999997</v>
      </c>
      <c r="I32" s="192">
        <f t="shared" si="5"/>
        <v>4.1539000000000001</v>
      </c>
    </row>
    <row r="33" spans="1:10" ht="15" customHeight="1" x14ac:dyDescent="0.25">
      <c r="A33" s="39">
        <v>8</v>
      </c>
      <c r="B33" s="30">
        <v>61490</v>
      </c>
      <c r="C33" s="187" t="s">
        <v>141</v>
      </c>
      <c r="D33" s="691">
        <v>43</v>
      </c>
      <c r="E33" s="692">
        <v>32.56</v>
      </c>
      <c r="F33" s="692">
        <v>25.58</v>
      </c>
      <c r="G33" s="692">
        <v>32.56</v>
      </c>
      <c r="H33" s="692">
        <v>9.3000000000000007</v>
      </c>
      <c r="I33" s="192">
        <f t="shared" si="5"/>
        <v>3.1860000000000004</v>
      </c>
    </row>
    <row r="34" spans="1:10" ht="15" customHeight="1" x14ac:dyDescent="0.25">
      <c r="A34" s="208">
        <v>9</v>
      </c>
      <c r="B34" s="32">
        <v>61510</v>
      </c>
      <c r="C34" s="46" t="s">
        <v>51</v>
      </c>
      <c r="D34" s="691">
        <v>88</v>
      </c>
      <c r="E34" s="692">
        <v>5.68</v>
      </c>
      <c r="F34" s="692">
        <v>31.82</v>
      </c>
      <c r="G34" s="692">
        <v>60.23</v>
      </c>
      <c r="H34" s="692">
        <v>2.27</v>
      </c>
      <c r="I34" s="193">
        <f t="shared" si="5"/>
        <v>3.5909000000000004</v>
      </c>
    </row>
    <row r="35" spans="1:10" ht="15" customHeight="1" x14ac:dyDescent="0.25">
      <c r="A35" s="40">
        <v>10</v>
      </c>
      <c r="B35" s="32">
        <v>61520</v>
      </c>
      <c r="C35" s="207" t="s">
        <v>96</v>
      </c>
      <c r="D35" s="691">
        <v>23</v>
      </c>
      <c r="E35" s="692"/>
      <c r="F35" s="692">
        <v>8.6999999999999993</v>
      </c>
      <c r="G35" s="692">
        <v>52.17</v>
      </c>
      <c r="H35" s="692">
        <v>39.130000000000003</v>
      </c>
      <c r="I35" s="193">
        <f t="shared" si="5"/>
        <v>4.3043000000000005</v>
      </c>
    </row>
    <row r="36" spans="1:10" ht="15" customHeight="1" thickBot="1" x14ac:dyDescent="0.3">
      <c r="A36" s="197">
        <v>11</v>
      </c>
      <c r="B36" s="32">
        <v>61570</v>
      </c>
      <c r="C36" s="664" t="s">
        <v>158</v>
      </c>
      <c r="D36" s="693">
        <v>26</v>
      </c>
      <c r="E36" s="694"/>
      <c r="F36" s="694">
        <v>7.69</v>
      </c>
      <c r="G36" s="694">
        <v>23.08</v>
      </c>
      <c r="H36" s="694">
        <v>69.23</v>
      </c>
      <c r="I36" s="194">
        <f t="shared" si="5"/>
        <v>4.6154000000000002</v>
      </c>
    </row>
    <row r="37" spans="1:10" ht="15" customHeight="1" thickBot="1" x14ac:dyDescent="0.3">
      <c r="A37" s="161"/>
      <c r="B37" s="167"/>
      <c r="C37" s="168" t="s">
        <v>129</v>
      </c>
      <c r="D37" s="164">
        <f>SUM(D38:D40)</f>
        <v>86</v>
      </c>
      <c r="E37" s="165">
        <f>AVERAGE(E38:E40)</f>
        <v>10.31</v>
      </c>
      <c r="F37" s="165">
        <f>AVERAGE(F38:F40)</f>
        <v>51.93</v>
      </c>
      <c r="G37" s="357">
        <f>AVERAGE(G38:G40)</f>
        <v>33.756666666666668</v>
      </c>
      <c r="H37" s="357">
        <f>AVERAGE(H38:H40)</f>
        <v>12</v>
      </c>
      <c r="I37" s="166">
        <f>AVERAGE(I38:I40)</f>
        <v>3.3143666666666665</v>
      </c>
    </row>
    <row r="38" spans="1:10" ht="15" customHeight="1" x14ac:dyDescent="0.25">
      <c r="A38" s="172">
        <v>1</v>
      </c>
      <c r="B38" s="30">
        <v>70510</v>
      </c>
      <c r="C38" s="695" t="s">
        <v>52</v>
      </c>
      <c r="D38" s="659">
        <v>19</v>
      </c>
      <c r="E38" s="698">
        <v>15.79</v>
      </c>
      <c r="F38" s="698">
        <v>57.89</v>
      </c>
      <c r="G38" s="698">
        <v>26.32</v>
      </c>
      <c r="H38" s="698"/>
      <c r="I38" s="192">
        <f t="shared" ref="I38:I40" si="6">(H38*5+G38*4+F38*3+E38*2)/100</f>
        <v>3.1053000000000002</v>
      </c>
    </row>
    <row r="39" spans="1:10" ht="15" customHeight="1" x14ac:dyDescent="0.25">
      <c r="A39" s="650">
        <v>2</v>
      </c>
      <c r="B39" s="30">
        <v>10880</v>
      </c>
      <c r="C39" s="228" t="s">
        <v>147</v>
      </c>
      <c r="D39" s="669">
        <v>25</v>
      </c>
      <c r="E39" s="698">
        <v>8</v>
      </c>
      <c r="F39" s="698">
        <v>36</v>
      </c>
      <c r="G39" s="698">
        <v>44</v>
      </c>
      <c r="H39" s="698">
        <v>12</v>
      </c>
      <c r="I39" s="192">
        <f t="shared" si="6"/>
        <v>3.6</v>
      </c>
    </row>
    <row r="40" spans="1:10" ht="15" customHeight="1" thickBot="1" x14ac:dyDescent="0.3">
      <c r="A40" s="155">
        <v>3</v>
      </c>
      <c r="B40" s="42">
        <v>10890</v>
      </c>
      <c r="C40" s="657" t="s">
        <v>155</v>
      </c>
      <c r="D40" s="662">
        <v>42</v>
      </c>
      <c r="E40" s="699">
        <v>7.14</v>
      </c>
      <c r="F40" s="699">
        <v>61.9</v>
      </c>
      <c r="G40" s="699">
        <v>30.95</v>
      </c>
      <c r="H40" s="701"/>
      <c r="I40" s="194">
        <f t="shared" si="6"/>
        <v>3.2377999999999996</v>
      </c>
      <c r="J40" s="1"/>
    </row>
    <row r="41" spans="1:10" x14ac:dyDescent="0.25">
      <c r="A41" s="41"/>
      <c r="B41"/>
      <c r="C41" s="4"/>
      <c r="D41" s="740" t="s">
        <v>97</v>
      </c>
      <c r="E41" s="740"/>
      <c r="F41" s="740"/>
      <c r="G41" s="740"/>
      <c r="H41" s="740"/>
      <c r="I41" s="35">
        <f>AVERAGE(I8:I10,I12:I13,I15:I15,I17:I19,I21:I24,I26:I36,I38:I40)</f>
        <v>3.5730740740740741</v>
      </c>
      <c r="J41"/>
    </row>
    <row r="42" spans="1:10" x14ac:dyDescent="0.25">
      <c r="A42" s="41"/>
      <c r="B42"/>
      <c r="C42"/>
      <c r="D42"/>
      <c r="E42"/>
      <c r="F42"/>
      <c r="G42"/>
      <c r="H42"/>
      <c r="I42"/>
      <c r="J42"/>
    </row>
    <row r="43" spans="1:10" x14ac:dyDescent="0.25">
      <c r="A43" s="41"/>
      <c r="B43"/>
      <c r="C43"/>
      <c r="D43"/>
      <c r="E43"/>
      <c r="F43"/>
      <c r="G43"/>
      <c r="H43"/>
      <c r="I43"/>
      <c r="J43"/>
    </row>
    <row r="44" spans="1:10" x14ac:dyDescent="0.25">
      <c r="A44" s="41"/>
    </row>
    <row r="45" spans="1:10" x14ac:dyDescent="0.25">
      <c r="A45" s="41"/>
    </row>
    <row r="46" spans="1:10" x14ac:dyDescent="0.25">
      <c r="A46" s="41"/>
    </row>
    <row r="47" spans="1:10" x14ac:dyDescent="0.25">
      <c r="A47" s="41"/>
    </row>
    <row r="48" spans="1:10" x14ac:dyDescent="0.25">
      <c r="A48" s="41"/>
    </row>
    <row r="49" spans="1:1" x14ac:dyDescent="0.25">
      <c r="A49" s="41"/>
    </row>
    <row r="50" spans="1:1" x14ac:dyDescent="0.25">
      <c r="A50" s="41"/>
    </row>
    <row r="51" spans="1:1" x14ac:dyDescent="0.25">
      <c r="A51" s="41"/>
    </row>
    <row r="52" spans="1:1" x14ac:dyDescent="0.25">
      <c r="A52" s="41"/>
    </row>
    <row r="53" spans="1:1" x14ac:dyDescent="0.25">
      <c r="A53" s="41"/>
    </row>
    <row r="54" spans="1:1" x14ac:dyDescent="0.25">
      <c r="A54" s="41"/>
    </row>
    <row r="55" spans="1:1" x14ac:dyDescent="0.25">
      <c r="A55" s="41"/>
    </row>
    <row r="56" spans="1:1" x14ac:dyDescent="0.25">
      <c r="A56" s="41"/>
    </row>
    <row r="57" spans="1:1" x14ac:dyDescent="0.25">
      <c r="A57" s="41"/>
    </row>
    <row r="58" spans="1:1" x14ac:dyDescent="0.25">
      <c r="A58" s="41"/>
    </row>
    <row r="59" spans="1:1" x14ac:dyDescent="0.25">
      <c r="A59" s="41"/>
    </row>
    <row r="60" spans="1:1" x14ac:dyDescent="0.25">
      <c r="A60" s="41"/>
    </row>
    <row r="61" spans="1:1" x14ac:dyDescent="0.25">
      <c r="A61" s="41"/>
    </row>
    <row r="62" spans="1:1" x14ac:dyDescent="0.25">
      <c r="A62" s="41"/>
    </row>
    <row r="63" spans="1:1" x14ac:dyDescent="0.25">
      <c r="A63" s="41"/>
    </row>
  </sheetData>
  <mergeCells count="9">
    <mergeCell ref="D41:H41"/>
    <mergeCell ref="C2:D2"/>
    <mergeCell ref="D1:E1"/>
    <mergeCell ref="E4:H4"/>
    <mergeCell ref="A4:A5"/>
    <mergeCell ref="B4:B5"/>
    <mergeCell ref="C4:C5"/>
    <mergeCell ref="D4:D5"/>
    <mergeCell ref="I4:I5"/>
  </mergeCells>
  <conditionalFormatting sqref="I6:I41">
    <cfRule type="cellIs" dxfId="37" priority="593" stopIfTrue="1" operator="between">
      <formula>$I$41</formula>
      <formula>3.57</formula>
    </cfRule>
    <cfRule type="cellIs" dxfId="36" priority="594" stopIfTrue="1" operator="lessThan">
      <formula>3.5</formula>
    </cfRule>
    <cfRule type="cellIs" dxfId="35" priority="595" stopIfTrue="1" operator="between">
      <formula>3.5</formula>
      <formula>$I$41</formula>
    </cfRule>
    <cfRule type="cellIs" dxfId="34" priority="596" stopIfTrue="1" operator="between">
      <formula>4.5</formula>
      <formula>$I$41</formula>
    </cfRule>
    <cfRule type="cellIs" dxfId="33" priority="597" stopIfTrue="1" operator="greaterThanOrEqual">
      <formula>4.5</formula>
    </cfRule>
  </conditionalFormatting>
  <pageMargins left="0.62992125984251968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История-9 диаграмма по районам</vt:lpstr>
      <vt:lpstr>История-9 диаграмма</vt:lpstr>
      <vt:lpstr>Рейтинги 2020 - 2015</vt:lpstr>
      <vt:lpstr>Рейтинг по сумме мест</vt:lpstr>
      <vt:lpstr>История-9 2020 Итоги</vt:lpstr>
      <vt:lpstr>История-9 2020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gala</cp:lastModifiedBy>
  <cp:lastPrinted>2017-11-15T04:22:09Z</cp:lastPrinted>
  <dcterms:created xsi:type="dcterms:W3CDTF">2017-09-27T08:54:00Z</dcterms:created>
  <dcterms:modified xsi:type="dcterms:W3CDTF">2021-08-18T06:10:21Z</dcterms:modified>
</cp:coreProperties>
</file>