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20160" windowHeight="7905" tabRatio="571"/>
  </bookViews>
  <sheets>
    <sheet name="Географ-9 диаграмма по районам" sheetId="7" r:id="rId1"/>
    <sheet name="Географ-9 диаграмма" sheetId="4" r:id="rId2"/>
    <sheet name="Рейтинги 2020 - 2015" sheetId="3" r:id="rId3"/>
    <sheet name="Рейтинг по сумме мест" sheetId="2" r:id="rId4"/>
    <sheet name="География-9 2020 Итоги" sheetId="6" r:id="rId5"/>
    <sheet name="География-9 2019 расклад" sheetId="1" r:id="rId6"/>
  </sheets>
  <definedNames>
    <definedName name="_xlnm._FilterDatabase" localSheetId="0" hidden="1">'Географ-9 диаграмма по районам'!#REF!</definedName>
    <definedName name="_xlnm._FilterDatabase" localSheetId="2" hidden="1">'Рейтинги 2020 - 2015'!$V$5:$X$5</definedName>
  </definedNames>
  <calcPr calcId="145621" calcOnSave="0"/>
</workbook>
</file>

<file path=xl/calcChain.xml><?xml version="1.0" encoding="utf-8"?>
<calcChain xmlns="http://schemas.openxmlformats.org/spreadsheetml/2006/main">
  <c r="D119" i="7" l="1"/>
  <c r="C119" i="7"/>
  <c r="D87" i="7"/>
  <c r="C87" i="7"/>
  <c r="D70" i="7"/>
  <c r="C70" i="7"/>
  <c r="D50" i="7"/>
  <c r="C50" i="7"/>
  <c r="D30" i="7"/>
  <c r="C30" i="7"/>
  <c r="D15" i="7"/>
  <c r="C15" i="7"/>
  <c r="D6" i="7"/>
  <c r="C6" i="7"/>
  <c r="D4" i="7"/>
  <c r="D131" i="7" s="1"/>
  <c r="C4" i="7"/>
  <c r="AA5" i="4"/>
  <c r="D131" i="4"/>
  <c r="D119" i="4"/>
  <c r="C119" i="4"/>
  <c r="D87" i="4"/>
  <c r="C87" i="4"/>
  <c r="D70" i="4"/>
  <c r="C70" i="4"/>
  <c r="D50" i="4"/>
  <c r="C50" i="4"/>
  <c r="D30" i="4"/>
  <c r="C30" i="4"/>
  <c r="D15" i="4"/>
  <c r="C15" i="4"/>
  <c r="D6" i="4"/>
  <c r="C6" i="4"/>
  <c r="D4" i="4"/>
  <c r="C4" i="4"/>
  <c r="X125" i="3" l="1"/>
  <c r="T125" i="3"/>
  <c r="P125" i="3"/>
  <c r="L125" i="3"/>
  <c r="H125" i="3"/>
  <c r="D125" i="3"/>
  <c r="AB123" i="2"/>
  <c r="AB124" i="2"/>
  <c r="AB122" i="2"/>
  <c r="AB121" i="2"/>
  <c r="AB120" i="2"/>
  <c r="AB116" i="2"/>
  <c r="AB119" i="2"/>
  <c r="AB118" i="2"/>
  <c r="AB112" i="2"/>
  <c r="AB117" i="2"/>
  <c r="AB115" i="2"/>
  <c r="AB113" i="2"/>
  <c r="AB114" i="2"/>
  <c r="AB111" i="2"/>
  <c r="AB110" i="2"/>
  <c r="AB109" i="2"/>
  <c r="AB108" i="2"/>
  <c r="AB107" i="2"/>
  <c r="AB106" i="2"/>
  <c r="AB105" i="2"/>
  <c r="AB99" i="2"/>
  <c r="AB104" i="2"/>
  <c r="AB87" i="2"/>
  <c r="AB103" i="2"/>
  <c r="AB102" i="2"/>
  <c r="AB92" i="2"/>
  <c r="AB101" i="2"/>
  <c r="AB96" i="2"/>
  <c r="AB86" i="2"/>
  <c r="AB100" i="2"/>
  <c r="AB97" i="2"/>
  <c r="AB98" i="2"/>
  <c r="AB91" i="2"/>
  <c r="AB95" i="2"/>
  <c r="AB94" i="2"/>
  <c r="AB93" i="2"/>
  <c r="AB85" i="2"/>
  <c r="AB84" i="2"/>
  <c r="AB90" i="2"/>
  <c r="AB89" i="2"/>
  <c r="AB88" i="2"/>
  <c r="AB80" i="2"/>
  <c r="AB73" i="2"/>
  <c r="AB83" i="2"/>
  <c r="AB82" i="2"/>
  <c r="AB81" i="2"/>
  <c r="AB79" i="2"/>
  <c r="AB78" i="2"/>
  <c r="AB77" i="2"/>
  <c r="AB68" i="2"/>
  <c r="AB76" i="2"/>
  <c r="AB75" i="2"/>
  <c r="AB74" i="2"/>
  <c r="AB66" i="2"/>
  <c r="AB72" i="2"/>
  <c r="AB64" i="2"/>
  <c r="AB71" i="2"/>
  <c r="AB70" i="2"/>
  <c r="AB69" i="2"/>
  <c r="AB67" i="2"/>
  <c r="AB62" i="2"/>
  <c r="AB65" i="2"/>
  <c r="AB63" i="2"/>
  <c r="AB61" i="2"/>
  <c r="AB50" i="2"/>
  <c r="AB60" i="2"/>
  <c r="AB58" i="2"/>
  <c r="AB59" i="2"/>
  <c r="AB57" i="2"/>
  <c r="AB49" i="2"/>
  <c r="AB56" i="2"/>
  <c r="AB55" i="2"/>
  <c r="AB41" i="2"/>
  <c r="AB54" i="2"/>
  <c r="AB52" i="2"/>
  <c r="AB53" i="2"/>
  <c r="AB51" i="2"/>
  <c r="AB32" i="2"/>
  <c r="AB48" i="2"/>
  <c r="AB47" i="2"/>
  <c r="AB45" i="2"/>
  <c r="AB46" i="2"/>
  <c r="AB44" i="2"/>
  <c r="AB43" i="2"/>
  <c r="AB42" i="2"/>
  <c r="AB38" i="2"/>
  <c r="AB40" i="2"/>
  <c r="AB39" i="2"/>
  <c r="AB37" i="2"/>
  <c r="AB34" i="2"/>
  <c r="AB36" i="2"/>
  <c r="AB31" i="2"/>
  <c r="AB33" i="2"/>
  <c r="AB35" i="2"/>
  <c r="AB30" i="2"/>
  <c r="AB29" i="2"/>
  <c r="AB28" i="2"/>
  <c r="AB27" i="2"/>
  <c r="AB26" i="2"/>
  <c r="AB25" i="2"/>
  <c r="AB24" i="2"/>
  <c r="AB20" i="2"/>
  <c r="AB23" i="2"/>
  <c r="AB22" i="2"/>
  <c r="AB13" i="2"/>
  <c r="AB21" i="2"/>
  <c r="AB19" i="2"/>
  <c r="AB18" i="2"/>
  <c r="AB10" i="2"/>
  <c r="AB17" i="2"/>
  <c r="AB16" i="2"/>
  <c r="AB15" i="2"/>
  <c r="AB14" i="2"/>
  <c r="AB8" i="2"/>
  <c r="AB12" i="2"/>
  <c r="AB11" i="2"/>
  <c r="AB7" i="2"/>
  <c r="AB9" i="2"/>
  <c r="AB6" i="2"/>
  <c r="E125" i="2"/>
  <c r="I8" i="1" l="1"/>
  <c r="H6" i="1"/>
  <c r="G6" i="1"/>
  <c r="F6" i="1"/>
  <c r="E6" i="1"/>
  <c r="H7" i="1"/>
  <c r="G7" i="1"/>
  <c r="F7" i="1"/>
  <c r="E7" i="1"/>
  <c r="F11" i="1"/>
  <c r="E11" i="1"/>
  <c r="I16" i="1"/>
  <c r="H15" i="1"/>
  <c r="G15" i="1"/>
  <c r="F15" i="1"/>
  <c r="E15" i="1"/>
  <c r="H20" i="1"/>
  <c r="G20" i="1"/>
  <c r="F20" i="1"/>
  <c r="E20" i="1"/>
  <c r="H27" i="1"/>
  <c r="G27" i="1"/>
  <c r="F27" i="1"/>
  <c r="E27" i="1"/>
  <c r="H32" i="1"/>
  <c r="G32" i="1"/>
  <c r="F32" i="1"/>
  <c r="E32" i="1"/>
  <c r="H46" i="1"/>
  <c r="G46" i="1"/>
  <c r="F46" i="1"/>
  <c r="E46" i="1"/>
  <c r="I48" i="1"/>
  <c r="I47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6" i="1"/>
  <c r="I25" i="1"/>
  <c r="I24" i="1"/>
  <c r="I23" i="1"/>
  <c r="I22" i="1"/>
  <c r="I21" i="1"/>
  <c r="I19" i="1"/>
  <c r="I18" i="1"/>
  <c r="I17" i="1"/>
  <c r="I14" i="1"/>
  <c r="I13" i="1"/>
  <c r="I12" i="1"/>
  <c r="I10" i="1"/>
  <c r="I9" i="1"/>
  <c r="I6" i="1" l="1"/>
  <c r="I49" i="1"/>
  <c r="AA129" i="4"/>
  <c r="AA117" i="4"/>
  <c r="AA130" i="4"/>
  <c r="AA128" i="4"/>
  <c r="AA127" i="4"/>
  <c r="AA126" i="4"/>
  <c r="AA125" i="4"/>
  <c r="AA124" i="4"/>
  <c r="AA123" i="4"/>
  <c r="AA122" i="4"/>
  <c r="AA121" i="4"/>
  <c r="AA120" i="4"/>
  <c r="AA118" i="4"/>
  <c r="AA116" i="4"/>
  <c r="AA115" i="4"/>
  <c r="AA114" i="4"/>
  <c r="AA113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A92" i="4"/>
  <c r="AA91" i="4"/>
  <c r="AA90" i="4"/>
  <c r="AA89" i="4"/>
  <c r="AA88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4" i="4"/>
  <c r="AA13" i="4"/>
  <c r="AA12" i="4"/>
  <c r="AA11" i="4"/>
  <c r="AA10" i="4"/>
  <c r="AA9" i="4"/>
  <c r="AA8" i="4"/>
  <c r="AA7" i="4"/>
  <c r="AA130" i="7"/>
  <c r="AA129" i="7"/>
  <c r="AA128" i="7"/>
  <c r="AA127" i="7"/>
  <c r="AA126" i="7"/>
  <c r="AA125" i="7"/>
  <c r="AA124" i="7"/>
  <c r="AA123" i="7"/>
  <c r="AA122" i="7"/>
  <c r="AA121" i="7"/>
  <c r="AA120" i="7"/>
  <c r="AA118" i="7"/>
  <c r="AA117" i="7"/>
  <c r="AA116" i="7"/>
  <c r="AA115" i="7"/>
  <c r="AA114" i="7"/>
  <c r="AA113" i="7"/>
  <c r="AA112" i="7"/>
  <c r="AA111" i="7"/>
  <c r="AA110" i="7"/>
  <c r="AA109" i="7"/>
  <c r="AA108" i="7"/>
  <c r="AA107" i="7"/>
  <c r="AA106" i="7"/>
  <c r="AA105" i="7"/>
  <c r="AA104" i="7"/>
  <c r="AA103" i="7"/>
  <c r="AA102" i="7"/>
  <c r="AA101" i="7"/>
  <c r="AA100" i="7"/>
  <c r="AA99" i="7"/>
  <c r="AA98" i="7"/>
  <c r="AA97" i="7"/>
  <c r="AA96" i="7"/>
  <c r="AA95" i="7"/>
  <c r="AA94" i="7"/>
  <c r="AA93" i="7"/>
  <c r="AA92" i="7"/>
  <c r="AA91" i="7"/>
  <c r="AA90" i="7"/>
  <c r="AA89" i="7"/>
  <c r="AA88" i="7"/>
  <c r="AA86" i="7"/>
  <c r="AA85" i="7"/>
  <c r="AA84" i="7"/>
  <c r="AA83" i="7"/>
  <c r="AA82" i="7"/>
  <c r="AA81" i="7"/>
  <c r="AA80" i="7"/>
  <c r="AA79" i="7"/>
  <c r="AA78" i="7"/>
  <c r="AA77" i="7"/>
  <c r="AA76" i="7"/>
  <c r="AA75" i="7"/>
  <c r="AA74" i="7"/>
  <c r="AA73" i="7"/>
  <c r="AA72" i="7"/>
  <c r="AA71" i="7"/>
  <c r="AA69" i="7"/>
  <c r="AA68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A53" i="7"/>
  <c r="AA52" i="7"/>
  <c r="AA51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4" i="7"/>
  <c r="AA13" i="7"/>
  <c r="AA12" i="7"/>
  <c r="AA11" i="7"/>
  <c r="AA10" i="7"/>
  <c r="AA9" i="7"/>
  <c r="AA8" i="7"/>
  <c r="AA7" i="7"/>
  <c r="AA5" i="7"/>
  <c r="I119" i="7" l="1"/>
  <c r="H119" i="7"/>
  <c r="G119" i="7"/>
  <c r="G4" i="7" s="1"/>
  <c r="I87" i="7"/>
  <c r="H87" i="7"/>
  <c r="G87" i="7"/>
  <c r="I6" i="7"/>
  <c r="H6" i="7"/>
  <c r="G6" i="7"/>
  <c r="I70" i="7"/>
  <c r="H70" i="7"/>
  <c r="G70" i="7"/>
  <c r="I50" i="7"/>
  <c r="H50" i="7"/>
  <c r="G50" i="7"/>
  <c r="I30" i="7"/>
  <c r="H30" i="7"/>
  <c r="G30" i="7"/>
  <c r="I15" i="7"/>
  <c r="H15" i="7"/>
  <c r="G15" i="7"/>
  <c r="I4" i="7"/>
  <c r="H4" i="7"/>
  <c r="H131" i="7" s="1"/>
  <c r="H131" i="4"/>
  <c r="H119" i="4"/>
  <c r="G119" i="4"/>
  <c r="H87" i="4"/>
  <c r="G87" i="4"/>
  <c r="H70" i="4"/>
  <c r="G70" i="4"/>
  <c r="H50" i="4"/>
  <c r="G50" i="4"/>
  <c r="H30" i="4"/>
  <c r="G30" i="4"/>
  <c r="H15" i="4"/>
  <c r="G15" i="4"/>
  <c r="H6" i="4"/>
  <c r="G6" i="4"/>
  <c r="H4" i="4"/>
  <c r="G4" i="4"/>
  <c r="H125" i="2"/>
  <c r="K125" i="2"/>
  <c r="N125" i="2"/>
  <c r="Q125" i="2"/>
  <c r="T125" i="2"/>
  <c r="E6" i="6"/>
  <c r="E42" i="6"/>
  <c r="Y4" i="7" l="1"/>
  <c r="Y6" i="7"/>
  <c r="Y15" i="7"/>
  <c r="Y30" i="7"/>
  <c r="Y50" i="7"/>
  <c r="Y70" i="7"/>
  <c r="Y87" i="7"/>
  <c r="Y119" i="7"/>
  <c r="U4" i="7"/>
  <c r="U6" i="7"/>
  <c r="U15" i="7"/>
  <c r="U30" i="7"/>
  <c r="U50" i="7"/>
  <c r="U70" i="7"/>
  <c r="U87" i="7"/>
  <c r="U119" i="7"/>
  <c r="Q4" i="7"/>
  <c r="Q6" i="7"/>
  <c r="Q15" i="7"/>
  <c r="Q30" i="7"/>
  <c r="Q50" i="7"/>
  <c r="Q70" i="7"/>
  <c r="Q87" i="7"/>
  <c r="Q119" i="7"/>
  <c r="M4" i="7"/>
  <c r="M6" i="7"/>
  <c r="M15" i="7"/>
  <c r="M30" i="7"/>
  <c r="M50" i="7"/>
  <c r="M70" i="7"/>
  <c r="M87" i="7"/>
  <c r="M119" i="7"/>
  <c r="X4" i="7"/>
  <c r="X131" i="7" s="1"/>
  <c r="T4" i="7"/>
  <c r="T131" i="7" s="1"/>
  <c r="P4" i="7"/>
  <c r="P131" i="7" s="1"/>
  <c r="L4" i="7"/>
  <c r="L131" i="7" s="1"/>
  <c r="W119" i="7"/>
  <c r="T119" i="7"/>
  <c r="S119" i="7"/>
  <c r="P119" i="7"/>
  <c r="O119" i="7"/>
  <c r="L119" i="7"/>
  <c r="K119" i="7"/>
  <c r="X87" i="7"/>
  <c r="W87" i="7"/>
  <c r="T87" i="7"/>
  <c r="S87" i="7"/>
  <c r="P87" i="7"/>
  <c r="O87" i="7"/>
  <c r="L87" i="7"/>
  <c r="K87" i="7"/>
  <c r="W70" i="7"/>
  <c r="T70" i="7"/>
  <c r="S70" i="7"/>
  <c r="P70" i="7"/>
  <c r="O70" i="7"/>
  <c r="L70" i="7"/>
  <c r="K70" i="7"/>
  <c r="X50" i="7"/>
  <c r="W50" i="7"/>
  <c r="T50" i="7"/>
  <c r="S50" i="7"/>
  <c r="P50" i="7"/>
  <c r="O50" i="7"/>
  <c r="L50" i="7"/>
  <c r="K50" i="7"/>
  <c r="W30" i="7"/>
  <c r="T30" i="7"/>
  <c r="S30" i="7"/>
  <c r="P30" i="7"/>
  <c r="O30" i="7"/>
  <c r="L30" i="7"/>
  <c r="K30" i="7"/>
  <c r="W15" i="7"/>
  <c r="T15" i="7"/>
  <c r="S15" i="7"/>
  <c r="P15" i="7"/>
  <c r="O15" i="7"/>
  <c r="L15" i="7"/>
  <c r="K15" i="7"/>
  <c r="X6" i="7"/>
  <c r="W6" i="7"/>
  <c r="T6" i="7"/>
  <c r="S6" i="7"/>
  <c r="P6" i="7"/>
  <c r="O6" i="7"/>
  <c r="L6" i="7"/>
  <c r="K6" i="7"/>
  <c r="W4" i="7"/>
  <c r="S4" i="7"/>
  <c r="O4" i="7"/>
  <c r="K4" i="7"/>
  <c r="W119" i="4" l="1"/>
  <c r="W70" i="4"/>
  <c r="W30" i="4"/>
  <c r="W15" i="4"/>
  <c r="X131" i="4"/>
  <c r="T131" i="4"/>
  <c r="P131" i="4"/>
  <c r="L131" i="4"/>
  <c r="X4" i="4"/>
  <c r="T4" i="4"/>
  <c r="P4" i="4"/>
  <c r="X6" i="4"/>
  <c r="W6" i="4"/>
  <c r="T6" i="4"/>
  <c r="S6" i="4"/>
  <c r="P6" i="4"/>
  <c r="O6" i="4"/>
  <c r="T15" i="4"/>
  <c r="S15" i="4"/>
  <c r="P15" i="4"/>
  <c r="O15" i="4"/>
  <c r="T30" i="4"/>
  <c r="S30" i="4"/>
  <c r="P30" i="4"/>
  <c r="O30" i="4"/>
  <c r="X50" i="4"/>
  <c r="W50" i="4"/>
  <c r="T50" i="4"/>
  <c r="S50" i="4"/>
  <c r="P50" i="4"/>
  <c r="O50" i="4"/>
  <c r="T70" i="4"/>
  <c r="S70" i="4"/>
  <c r="P70" i="4"/>
  <c r="O70" i="4"/>
  <c r="X87" i="4"/>
  <c r="W87" i="4"/>
  <c r="T87" i="4"/>
  <c r="S87" i="4"/>
  <c r="P87" i="4"/>
  <c r="O87" i="4"/>
  <c r="T119" i="4"/>
  <c r="S119" i="4"/>
  <c r="P119" i="4"/>
  <c r="O119" i="4"/>
  <c r="L119" i="4"/>
  <c r="L87" i="4"/>
  <c r="L70" i="4"/>
  <c r="L50" i="4"/>
  <c r="L30" i="4"/>
  <c r="L15" i="4"/>
  <c r="L6" i="4"/>
  <c r="L4" i="4"/>
  <c r="W4" i="4" l="1"/>
  <c r="O4" i="4"/>
  <c r="S4" i="4"/>
  <c r="K119" i="4"/>
  <c r="K87" i="4"/>
  <c r="K70" i="4"/>
  <c r="K50" i="4"/>
  <c r="K30" i="4"/>
  <c r="K15" i="4"/>
  <c r="K6" i="4"/>
  <c r="K4" i="4" l="1"/>
  <c r="D6" i="6"/>
  <c r="I32" i="1"/>
  <c r="D32" i="1"/>
  <c r="D27" i="1"/>
  <c r="I27" i="1"/>
  <c r="I20" i="1"/>
  <c r="D20" i="1"/>
  <c r="I15" i="1"/>
  <c r="D15" i="1"/>
  <c r="D11" i="1"/>
  <c r="I11" i="1"/>
  <c r="I46" i="1"/>
  <c r="D46" i="1"/>
  <c r="I7" i="1"/>
  <c r="D7" i="1"/>
  <c r="D6" i="1" l="1"/>
</calcChain>
</file>

<file path=xl/sharedStrings.xml><?xml version="1.0" encoding="utf-8"?>
<sst xmlns="http://schemas.openxmlformats.org/spreadsheetml/2006/main" count="2157" uniqueCount="163">
  <si>
    <t>№</t>
  </si>
  <si>
    <t>Наименование ОУ (кратко)</t>
  </si>
  <si>
    <t>МБОУ Лицей № 28</t>
  </si>
  <si>
    <t>МБОУ Гимназия № 8</t>
  </si>
  <si>
    <t>МАОУ Гимназия № 4</t>
  </si>
  <si>
    <t>МАОУ Лицей № 6 "Перспектива"</t>
  </si>
  <si>
    <t>МАОУ Гимназия № 6</t>
  </si>
  <si>
    <t>МАОУ Лицей № 11</t>
  </si>
  <si>
    <t>МБОУ СШ № 46</t>
  </si>
  <si>
    <t>МБОУ СШ № 49</t>
  </si>
  <si>
    <t>МАОУ СШ № 55</t>
  </si>
  <si>
    <t>МБОУ СШ № 63</t>
  </si>
  <si>
    <t>МБОУ СШ № 80</t>
  </si>
  <si>
    <t>МБОУ СШ № 81</t>
  </si>
  <si>
    <t>МБОУ СШ № 90</t>
  </si>
  <si>
    <t>МАОУ Гимназия № 10</t>
  </si>
  <si>
    <t>МБОУ СШ № 135</t>
  </si>
  <si>
    <t>МБОУ СШ № 13</t>
  </si>
  <si>
    <t>МБОУ СШ № 16</t>
  </si>
  <si>
    <t>МБОУ СШ № 31</t>
  </si>
  <si>
    <t>МБОУ СШ № 44</t>
  </si>
  <si>
    <t>МБОУ СШ № 47</t>
  </si>
  <si>
    <t>МБОУ СШ № 50</t>
  </si>
  <si>
    <t>МБОУ СШ № 53</t>
  </si>
  <si>
    <t>МБОУ СШ № 64</t>
  </si>
  <si>
    <t>МБОУ СШ № 88</t>
  </si>
  <si>
    <t>МБОУ СШ № 89</t>
  </si>
  <si>
    <t>МБОУ СШ № 94</t>
  </si>
  <si>
    <t>МАОУ СШ № 148</t>
  </si>
  <si>
    <t>МБОУ СШ № 3</t>
  </si>
  <si>
    <t>МБОУ Лицей № 8</t>
  </si>
  <si>
    <t>МБОУ Лицей № 10</t>
  </si>
  <si>
    <t xml:space="preserve">МБОУ СШ № 133 </t>
  </si>
  <si>
    <t>МБОУ СШ № 36</t>
  </si>
  <si>
    <t>МБОУ СШ № 39</t>
  </si>
  <si>
    <t>МБОУ СШ № 82</t>
  </si>
  <si>
    <t>МБОУ СШ № 84</t>
  </si>
  <si>
    <t>МБОУ СШ № 99</t>
  </si>
  <si>
    <t>МАОУ Гимназия № 5</t>
  </si>
  <si>
    <t>МБОУ СШ № 6</t>
  </si>
  <si>
    <t>МБОУ СШ № 17</t>
  </si>
  <si>
    <t>МБОУ СШ № 23</t>
  </si>
  <si>
    <t>МБОУ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</si>
  <si>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</si>
  <si>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</si>
  <si>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</si>
  <si>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</si>
  <si>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</si>
  <si>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</si>
  <si>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</si>
  <si>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</si>
  <si>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</si>
  <si>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</si>
  <si>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</si>
  <si>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</si>
  <si>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</si>
  <si>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</si>
  <si>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</si>
  <si>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</si>
  <si>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</si>
  <si>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</si>
  <si>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</si>
  <si>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</si>
  <si>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</si>
  <si>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</si>
  <si>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</si>
  <si>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</si>
  <si>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МБОУ СШ № 19</t>
  </si>
  <si>
    <t>МБОУ Лицей № 3</t>
  </si>
  <si>
    <t>МБОУ Гимназия № 7</t>
  </si>
  <si>
    <t>МБОУ СШ № 45</t>
  </si>
  <si>
    <t>МБОУ Лицей № 2</t>
  </si>
  <si>
    <t>МБОУ СШ № 51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</si>
  <si>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</si>
  <si>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</si>
  <si>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</si>
  <si>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</si>
  <si>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</si>
  <si>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</si>
  <si>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</si>
  <si>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Район</t>
  </si>
  <si>
    <t>чел.</t>
  </si>
  <si>
    <t>Код ОУ по КИАСУО</t>
  </si>
  <si>
    <t>Чел.</t>
  </si>
  <si>
    <t>отметки по 5 -балльной шкале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</si>
  <si>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</si>
  <si>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</si>
  <si>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</si>
  <si>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</si>
  <si>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Среднее значение по городу принято:</t>
  </si>
  <si>
    <t xml:space="preserve">МАОУ Лицей № 7 </t>
  </si>
  <si>
    <t>МАОУ Гимназия № 9</t>
  </si>
  <si>
    <t>МБОУ СШ № 12</t>
  </si>
  <si>
    <t>МАОУ СШ № 32</t>
  </si>
  <si>
    <t>МАОУ СШ № 153</t>
  </si>
  <si>
    <t>МБОУ СШ № 8 "Созидание"</t>
  </si>
  <si>
    <t>МАОУ Гимназия № 15</t>
  </si>
  <si>
    <t>МБОУ СШ № 65</t>
  </si>
  <si>
    <t>МБОУ СШ № 79</t>
  </si>
  <si>
    <t>МАОУ Лицей № 12</t>
  </si>
  <si>
    <t xml:space="preserve">МАОУ "КУГ № 1 - Универс" </t>
  </si>
  <si>
    <t>МАОУ Лицей № 1</t>
  </si>
  <si>
    <t>МБОУ СШ № 21</t>
  </si>
  <si>
    <t>МБОУ СШ№ 30</t>
  </si>
  <si>
    <t>МАОУ Гимназия № 13 "Академ"</t>
  </si>
  <si>
    <t>МБОУ СШ № 73</t>
  </si>
  <si>
    <t>МБОУ СШ № 95</t>
  </si>
  <si>
    <t>МБОУ СШ № 92</t>
  </si>
  <si>
    <t>МАОУ Лицей № 9 "Лидер"</t>
  </si>
  <si>
    <t>МАОУ Гимназия № 14</t>
  </si>
  <si>
    <t>МБОУ СШ № 25</t>
  </si>
  <si>
    <t>МАОУ СШ № 152</t>
  </si>
  <si>
    <t>МБОУ Гимназия  № 16</t>
  </si>
  <si>
    <t>МБОУ СШ № 27</t>
  </si>
  <si>
    <t>места</t>
  </si>
  <si>
    <t>Сумма мест</t>
  </si>
  <si>
    <t>ср. балл ОУ</t>
  </si>
  <si>
    <t>ср. балл по городу</t>
  </si>
  <si>
    <t>Наименование ОУ (кратно)</t>
  </si>
  <si>
    <t>ср.балл ОУ</t>
  </si>
  <si>
    <t>ср.балл по городу</t>
  </si>
  <si>
    <t>МБОУ СШ № 76</t>
  </si>
  <si>
    <t>МБОУ СШ № 93</t>
  </si>
  <si>
    <t>место</t>
  </si>
  <si>
    <t>Расчётное среднее значение</t>
  </si>
  <si>
    <t>МБОУ СШ № 62</t>
  </si>
  <si>
    <t>МБОУ СШ № 97</t>
  </si>
  <si>
    <t>ГЕОГРАФИЯ,  9 кл.</t>
  </si>
  <si>
    <t xml:space="preserve">МБОУ СШ № 86 </t>
  </si>
  <si>
    <t xml:space="preserve">МАОУ Гимназия № 11 </t>
  </si>
  <si>
    <t xml:space="preserve">МБОУ Школа-интернат № 1 </t>
  </si>
  <si>
    <t>МАОУ Гимназия № 3</t>
  </si>
  <si>
    <t>ЖЕЛЕЗНОДОРОЖНЫЙ РАЙОН</t>
  </si>
  <si>
    <t>КИРОВСКИЙ РАЙОН</t>
  </si>
  <si>
    <t>ЛЕНИНСКИЙ РАЙОН</t>
  </si>
  <si>
    <t>ОКТЯБРЬСКИЙ РАЙОН</t>
  </si>
  <si>
    <t>МБОУ СШ № 72</t>
  </si>
  <si>
    <t xml:space="preserve">МБОУ СШ № 14 </t>
  </si>
  <si>
    <t xml:space="preserve">МБОУ СШ № 10 </t>
  </si>
  <si>
    <t>МБОУ Гимназия № 12 "М и Т"</t>
  </si>
  <si>
    <t>ЦЕНТРАЛЬНЫЙ РАЙОН</t>
  </si>
  <si>
    <t>СОВЕТСКИЙ РАЙОН</t>
  </si>
  <si>
    <t>СВЕРДЛОВСКИЙ РАЙОН</t>
  </si>
  <si>
    <t>по городу Красноярску</t>
  </si>
  <si>
    <t>средний балл принят</t>
  </si>
  <si>
    <t>МАОУ Гимназия № 2</t>
  </si>
  <si>
    <t>МБОУ СШ № 4</t>
  </si>
  <si>
    <t>МБОУ СШ № 34</t>
  </si>
  <si>
    <t>МБОУ СШ № 42</t>
  </si>
  <si>
    <t>МБОУ СШ № 78</t>
  </si>
  <si>
    <t>МАОУ СШ № 149</t>
  </si>
  <si>
    <t>МАОУ СШ № 150</t>
  </si>
  <si>
    <t>МАОУ СШ № 145</t>
  </si>
  <si>
    <t>МАОУ СШ № 143</t>
  </si>
  <si>
    <t xml:space="preserve">Расчётное среднее значение </t>
  </si>
  <si>
    <t>МБОУ СШ № 30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</si>
  <si>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</si>
  <si>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</si>
  <si>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</si>
  <si>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МАОУ СШ № 154</t>
  </si>
  <si>
    <t>МАОУ СШ № 155</t>
  </si>
  <si>
    <t>МАОУ СШ № 157</t>
  </si>
  <si>
    <t>МБОУ 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</si>
</sst>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00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3" fillId="0" borderId="0"/>
    <xf numFmtId="0" fontId="5" fillId="0" borderId="0"/>
    <xf numFmtId="0" fontId="5" fillId="0" borderId="0"/>
    <xf numFmtId="164" fontId="3" fillId="0" borderId="0" applyBorder="0" applyProtection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3" fillId="0" borderId="0"/>
    <xf numFmtId="0" fontId="14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6" borderId="0" xfId="0" applyFont="1" applyFill="1"/>
    <xf numFmtId="0" fontId="6" fillId="0" borderId="0" xfId="5" applyFont="1"/>
    <xf numFmtId="2" fontId="13" fillId="2" borderId="1" xfId="5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2" fontId="1" fillId="0" borderId="1" xfId="5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6" fillId="0" borderId="1" xfId="5" applyFont="1" applyFill="1" applyBorder="1"/>
    <xf numFmtId="0" fontId="9" fillId="0" borderId="5" xfId="0" applyFont="1" applyBorder="1" applyAlignment="1">
      <alignment horizontal="left" wrapText="1"/>
    </xf>
    <xf numFmtId="0" fontId="6" fillId="0" borderId="21" xfId="5" applyFont="1" applyFill="1" applyBorder="1"/>
    <xf numFmtId="0" fontId="6" fillId="0" borderId="5" xfId="5" applyFont="1" applyFill="1" applyBorder="1" applyAlignment="1" applyProtection="1">
      <alignment horizontal="left"/>
      <protection locked="0"/>
    </xf>
    <xf numFmtId="0" fontId="6" fillId="0" borderId="1" xfId="5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horizontal="left"/>
    </xf>
    <xf numFmtId="0" fontId="6" fillId="0" borderId="4" xfId="5" applyFont="1" applyFill="1" applyBorder="1" applyAlignment="1" applyProtection="1">
      <alignment horizontal="left"/>
      <protection locked="0"/>
    </xf>
    <xf numFmtId="0" fontId="6" fillId="0" borderId="20" xfId="5" applyFont="1" applyFill="1" applyBorder="1" applyAlignment="1" applyProtection="1">
      <alignment horizontal="left"/>
      <protection locked="0"/>
    </xf>
    <xf numFmtId="0" fontId="9" fillId="0" borderId="23" xfId="0" applyFont="1" applyBorder="1" applyAlignment="1">
      <alignment horizontal="left" wrapText="1"/>
    </xf>
    <xf numFmtId="0" fontId="6" fillId="0" borderId="21" xfId="5" applyFont="1" applyFill="1" applyBorder="1" applyAlignment="1" applyProtection="1">
      <alignment horizontal="left"/>
      <protection locked="0"/>
    </xf>
    <xf numFmtId="0" fontId="9" fillId="0" borderId="13" xfId="0" applyFont="1" applyBorder="1" applyAlignment="1">
      <alignment horizontal="left" wrapText="1"/>
    </xf>
    <xf numFmtId="0" fontId="9" fillId="7" borderId="23" xfId="0" applyFont="1" applyFill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6" fillId="0" borderId="1" xfId="5" applyFont="1" applyFill="1" applyBorder="1" applyAlignment="1" applyProtection="1">
      <alignment horizontal="left" vertical="top" wrapText="1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0" fontId="6" fillId="0" borderId="4" xfId="5" applyFont="1" applyFill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9" fillId="0" borderId="1" xfId="5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0" borderId="21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horizontal="right"/>
    </xf>
    <xf numFmtId="0" fontId="0" fillId="0" borderId="5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31" xfId="0" applyFont="1" applyBorder="1" applyAlignment="1">
      <alignment horizontal="left"/>
    </xf>
    <xf numFmtId="0" fontId="10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4" fillId="0" borderId="1" xfId="5" applyFont="1" applyFill="1" applyBorder="1" applyAlignment="1">
      <alignment horizontal="left" wrapText="1"/>
    </xf>
    <xf numFmtId="2" fontId="9" fillId="3" borderId="5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9" fillId="8" borderId="1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2" fontId="13" fillId="0" borderId="0" xfId="0" applyNumberFormat="1" applyFont="1"/>
    <xf numFmtId="2" fontId="9" fillId="8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2" fontId="9" fillId="8" borderId="20" xfId="0" applyNumberFormat="1" applyFont="1" applyFill="1" applyBorder="1" applyAlignment="1">
      <alignment horizontal="center"/>
    </xf>
    <xf numFmtId="2" fontId="9" fillId="3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9" fillId="0" borderId="12" xfId="0" applyFont="1" applyBorder="1" applyAlignment="1">
      <alignment vertical="center"/>
    </xf>
    <xf numFmtId="0" fontId="6" fillId="2" borderId="21" xfId="0" applyFont="1" applyFill="1" applyBorder="1" applyAlignment="1">
      <alignment horizontal="left" wrapText="1"/>
    </xf>
    <xf numFmtId="2" fontId="9" fillId="8" borderId="21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0" fillId="0" borderId="0" xfId="0" applyAlignment="1">
      <alignment horizontal="right"/>
    </xf>
    <xf numFmtId="2" fontId="10" fillId="3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top" wrapText="1"/>
    </xf>
    <xf numFmtId="0" fontId="10" fillId="0" borderId="0" xfId="0" applyFont="1" applyAlignment="1"/>
    <xf numFmtId="2" fontId="10" fillId="0" borderId="0" xfId="0" applyNumberFormat="1" applyFont="1" applyAlignment="1"/>
    <xf numFmtId="2" fontId="12" fillId="0" borderId="0" xfId="0" applyNumberFormat="1" applyFont="1" applyAlignment="1">
      <alignment vertical="top" wrapText="1"/>
    </xf>
    <xf numFmtId="0" fontId="6" fillId="0" borderId="13" xfId="5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6" fillId="0" borderId="2" xfId="5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/>
    </xf>
    <xf numFmtId="0" fontId="9" fillId="0" borderId="2" xfId="5" applyFont="1" applyFill="1" applyBorder="1" applyAlignment="1">
      <alignment horizontal="left" wrapText="1"/>
    </xf>
    <xf numFmtId="0" fontId="4" fillId="0" borderId="2" xfId="5" applyFont="1" applyFill="1" applyBorder="1" applyAlignment="1">
      <alignment horizontal="left" wrapText="1"/>
    </xf>
    <xf numFmtId="0" fontId="9" fillId="7" borderId="2" xfId="0" applyFont="1" applyFill="1" applyBorder="1" applyAlignment="1">
      <alignment horizontal="left" wrapText="1"/>
    </xf>
    <xf numFmtId="0" fontId="6" fillId="2" borderId="39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8" borderId="16" xfId="0" applyFont="1" applyFill="1" applyBorder="1" applyAlignment="1">
      <alignment horizontal="center" wrapText="1"/>
    </xf>
    <xf numFmtId="2" fontId="0" fillId="0" borderId="47" xfId="0" applyNumberFormat="1" applyFont="1" applyBorder="1" applyAlignment="1">
      <alignment horizontal="center"/>
    </xf>
    <xf numFmtId="0" fontId="9" fillId="8" borderId="17" xfId="0" applyFont="1" applyFill="1" applyBorder="1" applyAlignment="1">
      <alignment horizontal="center" wrapText="1"/>
    </xf>
    <xf numFmtId="2" fontId="0" fillId="0" borderId="48" xfId="0" applyNumberFormat="1" applyFont="1" applyBorder="1" applyAlignment="1">
      <alignment horizontal="center"/>
    </xf>
    <xf numFmtId="0" fontId="9" fillId="8" borderId="19" xfId="0" applyFont="1" applyFill="1" applyBorder="1" applyAlignment="1">
      <alignment horizontal="center" wrapText="1"/>
    </xf>
    <xf numFmtId="2" fontId="0" fillId="0" borderId="49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7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vertical="center"/>
    </xf>
    <xf numFmtId="0" fontId="9" fillId="0" borderId="27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50" xfId="0" applyFont="1" applyBorder="1" applyAlignment="1">
      <alignment horizontal="left" wrapText="1"/>
    </xf>
    <xf numFmtId="0" fontId="9" fillId="8" borderId="18" xfId="0" applyFont="1" applyFill="1" applyBorder="1" applyAlignment="1">
      <alignment horizontal="center" wrapText="1"/>
    </xf>
    <xf numFmtId="2" fontId="9" fillId="8" borderId="4" xfId="0" applyNumberFormat="1" applyFont="1" applyFill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9" fillId="8" borderId="12" xfId="0" applyFont="1" applyFill="1" applyBorder="1" applyAlignment="1">
      <alignment horizontal="center" wrapText="1"/>
    </xf>
    <xf numFmtId="2" fontId="0" fillId="0" borderId="5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wrapText="1"/>
    </xf>
    <xf numFmtId="0" fontId="9" fillId="0" borderId="4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5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3" xfId="5" applyFont="1" applyFill="1" applyBorder="1" applyAlignment="1">
      <alignment horizontal="left" wrapText="1"/>
    </xf>
    <xf numFmtId="0" fontId="9" fillId="0" borderId="39" xfId="0" applyFont="1" applyBorder="1" applyAlignment="1">
      <alignment horizontal="left"/>
    </xf>
    <xf numFmtId="0" fontId="6" fillId="2" borderId="50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6" fillId="2" borderId="13" xfId="0" applyFont="1" applyFill="1" applyBorder="1" applyAlignment="1">
      <alignment horizontal="left" wrapText="1"/>
    </xf>
    <xf numFmtId="0" fontId="9" fillId="3" borderId="45" xfId="0" applyFont="1" applyFill="1" applyBorder="1" applyAlignment="1">
      <alignment horizontal="center" wrapText="1"/>
    </xf>
    <xf numFmtId="0" fontId="9" fillId="3" borderId="39" xfId="0" applyFont="1" applyFill="1" applyBorder="1" applyAlignment="1">
      <alignment horizontal="center"/>
    </xf>
    <xf numFmtId="0" fontId="6" fillId="0" borderId="23" xfId="5" applyFont="1" applyFill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20" xfId="5" applyFont="1" applyFill="1" applyBorder="1"/>
    <xf numFmtId="0" fontId="9" fillId="0" borderId="13" xfId="0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9" fillId="0" borderId="23" xfId="0" applyFont="1" applyBorder="1" applyAlignment="1">
      <alignment horizontal="left"/>
    </xf>
    <xf numFmtId="0" fontId="9" fillId="0" borderId="39" xfId="5" applyFont="1" applyFill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50" xfId="5" applyFont="1" applyFill="1" applyBorder="1" applyAlignment="1" applyProtection="1">
      <alignment horizontal="left" vertical="top" wrapText="1"/>
      <protection locked="0"/>
    </xf>
    <xf numFmtId="0" fontId="9" fillId="7" borderId="50" xfId="0" applyFont="1" applyFill="1" applyBorder="1" applyAlignment="1">
      <alignment horizontal="left" wrapText="1"/>
    </xf>
    <xf numFmtId="0" fontId="9" fillId="0" borderId="3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20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6" fillId="0" borderId="4" xfId="5" applyFont="1" applyFill="1" applyBorder="1"/>
    <xf numFmtId="0" fontId="9" fillId="0" borderId="21" xfId="0" applyFont="1" applyBorder="1" applyAlignment="1">
      <alignment horizontal="left" wrapText="1"/>
    </xf>
    <xf numFmtId="0" fontId="14" fillId="0" borderId="0" xfId="7"/>
    <xf numFmtId="0" fontId="14" fillId="0" borderId="16" xfId="7" applyBorder="1"/>
    <xf numFmtId="0" fontId="11" fillId="0" borderId="0" xfId="7" applyFont="1"/>
    <xf numFmtId="2" fontId="14" fillId="0" borderId="0" xfId="7" applyNumberFormat="1"/>
    <xf numFmtId="0" fontId="14" fillId="0" borderId="17" xfId="7" applyBorder="1"/>
    <xf numFmtId="0" fontId="11" fillId="6" borderId="0" xfId="7" applyFont="1" applyFill="1"/>
    <xf numFmtId="2" fontId="14" fillId="2" borderId="0" xfId="7" applyNumberFormat="1" applyFill="1"/>
    <xf numFmtId="0" fontId="14" fillId="0" borderId="19" xfId="7" applyBorder="1"/>
    <xf numFmtId="0" fontId="14" fillId="0" borderId="18" xfId="7" applyBorder="1"/>
    <xf numFmtId="0" fontId="14" fillId="0" borderId="12" xfId="7" applyBorder="1"/>
    <xf numFmtId="0" fontId="6" fillId="2" borderId="56" xfId="7" applyFont="1" applyFill="1" applyBorder="1" applyAlignment="1">
      <alignment horizontal="right"/>
    </xf>
    <xf numFmtId="0" fontId="6" fillId="2" borderId="57" xfId="7" applyFont="1" applyFill="1" applyBorder="1" applyAlignment="1">
      <alignment horizontal="right"/>
    </xf>
    <xf numFmtId="2" fontId="1" fillId="0" borderId="0" xfId="7" applyNumberFormat="1" applyFont="1" applyFill="1" applyBorder="1"/>
    <xf numFmtId="0" fontId="0" fillId="3" borderId="45" xfId="0" applyFont="1" applyFill="1" applyBorder="1" applyAlignment="1">
      <alignment horizontal="center"/>
    </xf>
    <xf numFmtId="0" fontId="9" fillId="0" borderId="2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/>
    </xf>
    <xf numFmtId="0" fontId="9" fillId="0" borderId="54" xfId="0" applyFont="1" applyBorder="1" applyAlignment="1">
      <alignment horizontal="right"/>
    </xf>
    <xf numFmtId="0" fontId="1" fillId="0" borderId="60" xfId="0" applyFont="1" applyFill="1" applyBorder="1" applyAlignment="1" applyProtection="1">
      <alignment horizontal="left" vertical="center"/>
      <protection locked="0"/>
    </xf>
    <xf numFmtId="0" fontId="1" fillId="2" borderId="60" xfId="0" applyFont="1" applyFill="1" applyBorder="1" applyAlignment="1">
      <alignment horizontal="left" vertical="center" wrapText="1"/>
    </xf>
    <xf numFmtId="0" fontId="1" fillId="2" borderId="60" xfId="0" applyFont="1" applyFill="1" applyBorder="1" applyAlignment="1">
      <alignment horizontal="left" vertical="center"/>
    </xf>
    <xf numFmtId="2" fontId="1" fillId="2" borderId="61" xfId="0" applyNumberFormat="1" applyFont="1" applyFill="1" applyBorder="1" applyAlignment="1">
      <alignment horizontal="left" vertical="center"/>
    </xf>
    <xf numFmtId="0" fontId="6" fillId="0" borderId="9" xfId="5" applyFont="1" applyFill="1" applyBorder="1" applyAlignment="1" applyProtection="1">
      <alignment horizontal="left"/>
      <protection locked="0"/>
    </xf>
    <xf numFmtId="0" fontId="9" fillId="0" borderId="44" xfId="0" applyFont="1" applyBorder="1" applyAlignment="1">
      <alignment horizontal="left"/>
    </xf>
    <xf numFmtId="0" fontId="0" fillId="0" borderId="1" xfId="2" applyFont="1" applyBorder="1" applyAlignment="1">
      <alignment horizontal="left" wrapText="1"/>
    </xf>
    <xf numFmtId="0" fontId="0" fillId="2" borderId="20" xfId="0" applyFont="1" applyFill="1" applyBorder="1" applyAlignment="1">
      <alignment horizontal="right" wrapText="1"/>
    </xf>
    <xf numFmtId="2" fontId="0" fillId="2" borderId="30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2" fontId="0" fillId="2" borderId="26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right" wrapText="1"/>
    </xf>
    <xf numFmtId="2" fontId="0" fillId="2" borderId="28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 wrapText="1"/>
    </xf>
    <xf numFmtId="2" fontId="0" fillId="2" borderId="15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2" fontId="0" fillId="2" borderId="29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2" fontId="0" fillId="2" borderId="28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1" fillId="0" borderId="60" xfId="0" applyFont="1" applyBorder="1" applyAlignment="1">
      <alignment horizontal="left" vertical="center" wrapText="1"/>
    </xf>
    <xf numFmtId="0" fontId="10" fillId="0" borderId="63" xfId="5" applyFont="1" applyFill="1" applyBorder="1" applyAlignment="1">
      <alignment horizontal="left" vertical="center" wrapText="1"/>
    </xf>
    <xf numFmtId="0" fontId="11" fillId="10" borderId="0" xfId="0" applyFont="1" applyFill="1"/>
    <xf numFmtId="0" fontId="11" fillId="11" borderId="0" xfId="0" applyFont="1" applyFill="1"/>
    <xf numFmtId="2" fontId="10" fillId="0" borderId="61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6" fillId="0" borderId="22" xfId="5" applyFont="1" applyFill="1" applyBorder="1" applyAlignment="1" applyProtection="1">
      <alignment horizontal="left"/>
      <protection locked="0"/>
    </xf>
    <xf numFmtId="0" fontId="17" fillId="0" borderId="54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0" fillId="0" borderId="1" xfId="5" applyFont="1" applyFill="1" applyBorder="1" applyAlignment="1" applyProtection="1">
      <alignment horizontal="left" vertical="top" wrapText="1"/>
      <protection locked="0"/>
    </xf>
    <xf numFmtId="2" fontId="8" fillId="2" borderId="26" xfId="0" applyNumberFormat="1" applyFont="1" applyFill="1" applyBorder="1" applyAlignment="1">
      <alignment horizontal="right"/>
    </xf>
    <xf numFmtId="0" fontId="0" fillId="0" borderId="4" xfId="2" applyFont="1" applyFill="1" applyBorder="1" applyAlignment="1" applyProtection="1">
      <alignment horizontal="center" vertical="top"/>
      <protection locked="0"/>
    </xf>
    <xf numFmtId="0" fontId="0" fillId="2" borderId="22" xfId="0" applyFont="1" applyFill="1" applyBorder="1" applyAlignment="1">
      <alignment horizontal="right" wrapText="1"/>
    </xf>
    <xf numFmtId="0" fontId="9" fillId="7" borderId="44" xfId="0" applyFont="1" applyFill="1" applyBorder="1" applyAlignment="1">
      <alignment horizontal="left" wrapText="1"/>
    </xf>
    <xf numFmtId="2" fontId="8" fillId="2" borderId="29" xfId="0" applyNumberFormat="1" applyFont="1" applyFill="1" applyBorder="1" applyAlignment="1">
      <alignment horizontal="right"/>
    </xf>
    <xf numFmtId="0" fontId="1" fillId="0" borderId="60" xfId="5" applyFont="1" applyFill="1" applyBorder="1" applyAlignment="1" applyProtection="1">
      <alignment horizontal="left" vertical="center" wrapText="1"/>
      <protection locked="0"/>
    </xf>
    <xf numFmtId="2" fontId="16" fillId="2" borderId="6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10" fillId="0" borderId="65" xfId="0" applyFont="1" applyBorder="1" applyAlignment="1">
      <alignment horizontal="left" vertical="center"/>
    </xf>
    <xf numFmtId="0" fontId="0" fillId="0" borderId="66" xfId="0" applyFont="1" applyFill="1" applyBorder="1" applyAlignment="1">
      <alignment vertical="center"/>
    </xf>
    <xf numFmtId="0" fontId="6" fillId="2" borderId="62" xfId="0" applyFont="1" applyFill="1" applyBorder="1" applyAlignment="1">
      <alignment horizontal="left" wrapText="1"/>
    </xf>
    <xf numFmtId="0" fontId="6" fillId="0" borderId="5" xfId="5" applyFont="1" applyFill="1" applyBorder="1"/>
    <xf numFmtId="0" fontId="12" fillId="0" borderId="0" xfId="0" applyFont="1" applyBorder="1" applyAlignment="1">
      <alignment horizontal="right" vertical="top"/>
    </xf>
    <xf numFmtId="0" fontId="0" fillId="0" borderId="1" xfId="5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center" wrapText="1"/>
    </xf>
    <xf numFmtId="0" fontId="9" fillId="0" borderId="20" xfId="0" applyFont="1" applyBorder="1" applyAlignment="1">
      <alignment horizontal="left"/>
    </xf>
    <xf numFmtId="0" fontId="0" fillId="2" borderId="20" xfId="0" applyFill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0" fillId="2" borderId="23" xfId="0" applyFill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7" borderId="20" xfId="0" applyFont="1" applyFill="1" applyBorder="1" applyAlignment="1">
      <alignment horizontal="left" wrapText="1"/>
    </xf>
    <xf numFmtId="0" fontId="9" fillId="0" borderId="5" xfId="5" applyFont="1" applyFill="1" applyBorder="1" applyAlignment="1">
      <alignment horizontal="left" wrapText="1"/>
    </xf>
    <xf numFmtId="0" fontId="9" fillId="0" borderId="23" xfId="0" applyFont="1" applyBorder="1" applyAlignment="1">
      <alignment wrapText="1"/>
    </xf>
    <xf numFmtId="0" fontId="9" fillId="0" borderId="4" xfId="0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31" xfId="5" applyFont="1" applyFill="1" applyBorder="1" applyAlignment="1" applyProtection="1">
      <alignment horizontal="left" vertical="top" wrapText="1"/>
      <protection locked="0"/>
    </xf>
    <xf numFmtId="2" fontId="17" fillId="0" borderId="61" xfId="0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6" fillId="0" borderId="47" xfId="5" applyFont="1" applyFill="1" applyBorder="1" applyAlignment="1" applyProtection="1">
      <alignment horizontal="center" vertical="top" wrapText="1"/>
      <protection locked="0"/>
    </xf>
    <xf numFmtId="0" fontId="9" fillId="0" borderId="48" xfId="0" applyFont="1" applyBorder="1" applyAlignment="1">
      <alignment horizontal="center" wrapText="1"/>
    </xf>
    <xf numFmtId="0" fontId="6" fillId="0" borderId="48" xfId="2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8" xfId="5" applyFont="1" applyFill="1" applyBorder="1" applyAlignment="1" applyProtection="1">
      <alignment horizontal="center" vertical="top" wrapText="1"/>
      <protection locked="0"/>
    </xf>
    <xf numFmtId="0" fontId="9" fillId="0" borderId="48" xfId="0" applyFont="1" applyBorder="1" applyAlignment="1">
      <alignment horizontal="center"/>
    </xf>
    <xf numFmtId="0" fontId="6" fillId="2" borderId="48" xfId="0" applyFont="1" applyFill="1" applyBorder="1" applyAlignment="1">
      <alignment horizontal="center" wrapText="1"/>
    </xf>
    <xf numFmtId="0" fontId="9" fillId="0" borderId="48" xfId="5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0" fillId="0" borderId="48" xfId="0" applyFont="1" applyFill="1" applyBorder="1" applyAlignment="1" applyProtection="1">
      <alignment horizontal="center" vertical="top" wrapText="1"/>
      <protection locked="0"/>
    </xf>
    <xf numFmtId="0" fontId="9" fillId="0" borderId="47" xfId="0" applyFont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9" fillId="0" borderId="53" xfId="5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9" fillId="0" borderId="42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wrapText="1"/>
    </xf>
    <xf numFmtId="0" fontId="9" fillId="0" borderId="50" xfId="5" applyFont="1" applyFill="1" applyBorder="1" applyAlignment="1">
      <alignment horizontal="left" wrapText="1"/>
    </xf>
    <xf numFmtId="0" fontId="6" fillId="0" borderId="51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6" fillId="0" borderId="53" xfId="5" applyFont="1" applyFill="1" applyBorder="1" applyAlignment="1" applyProtection="1">
      <alignment horizontal="center" vertical="top" wrapText="1"/>
      <protection locked="0"/>
    </xf>
    <xf numFmtId="0" fontId="9" fillId="0" borderId="52" xfId="0" applyFont="1" applyBorder="1" applyAlignment="1">
      <alignment horizontal="center" wrapText="1"/>
    </xf>
    <xf numFmtId="0" fontId="0" fillId="3" borderId="39" xfId="0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1" xfId="5" applyFont="1" applyFill="1" applyBorder="1"/>
    <xf numFmtId="0" fontId="0" fillId="2" borderId="2" xfId="0" applyFill="1" applyBorder="1" applyAlignment="1">
      <alignment horizontal="left" wrapText="1"/>
    </xf>
    <xf numFmtId="0" fontId="0" fillId="0" borderId="21" xfId="5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9" fillId="0" borderId="31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9" fillId="0" borderId="21" xfId="5" applyFont="1" applyFill="1" applyBorder="1" applyAlignment="1">
      <alignment horizontal="left" wrapText="1"/>
    </xf>
    <xf numFmtId="0" fontId="0" fillId="0" borderId="12" xfId="0" applyFont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2" borderId="21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right" wrapText="1"/>
    </xf>
    <xf numFmtId="0" fontId="0" fillId="2" borderId="17" xfId="0" applyFont="1" applyFill="1" applyBorder="1" applyAlignment="1">
      <alignment horizontal="right" wrapText="1"/>
    </xf>
    <xf numFmtId="0" fontId="0" fillId="2" borderId="19" xfId="0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2" fontId="9" fillId="5" borderId="1" xfId="0" applyNumberFormat="1" applyFont="1" applyFill="1" applyBorder="1" applyAlignment="1">
      <alignment horizontal="right"/>
    </xf>
    <xf numFmtId="0" fontId="6" fillId="2" borderId="44" xfId="0" applyFont="1" applyFill="1" applyBorder="1" applyAlignment="1">
      <alignment horizontal="left" wrapText="1"/>
    </xf>
    <xf numFmtId="0" fontId="9" fillId="0" borderId="17" xfId="0" applyFont="1" applyBorder="1" applyAlignment="1">
      <alignment vertical="center"/>
    </xf>
    <xf numFmtId="2" fontId="0" fillId="2" borderId="1" xfId="0" applyNumberFormat="1" applyFont="1" applyFill="1" applyBorder="1" applyAlignment="1">
      <alignment horizontal="right" vertical="center"/>
    </xf>
    <xf numFmtId="0" fontId="9" fillId="0" borderId="44" xfId="5" applyFont="1" applyFill="1" applyBorder="1" applyAlignment="1">
      <alignment horizontal="left" wrapText="1"/>
    </xf>
    <xf numFmtId="0" fontId="6" fillId="2" borderId="71" xfId="0" applyFont="1" applyFill="1" applyBorder="1" applyAlignment="1">
      <alignment horizontal="left" wrapText="1"/>
    </xf>
    <xf numFmtId="0" fontId="4" fillId="0" borderId="23" xfId="5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23" xfId="2" applyFont="1" applyBorder="1" applyAlignment="1">
      <alignment horizontal="left" wrapText="1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6" fillId="2" borderId="46" xfId="0" applyFont="1" applyFill="1" applyBorder="1" applyAlignment="1">
      <alignment horizontal="left" wrapText="1"/>
    </xf>
    <xf numFmtId="0" fontId="6" fillId="2" borderId="31" xfId="0" applyFont="1" applyFill="1" applyBorder="1" applyAlignment="1">
      <alignment horizontal="left" wrapText="1"/>
    </xf>
    <xf numFmtId="0" fontId="9" fillId="0" borderId="31" xfId="5" applyFont="1" applyFill="1" applyBorder="1" applyAlignment="1">
      <alignment horizontal="left" wrapText="1"/>
    </xf>
    <xf numFmtId="0" fontId="6" fillId="0" borderId="72" xfId="0" applyFont="1" applyBorder="1" applyAlignment="1">
      <alignment horizontal="left" wrapText="1"/>
    </xf>
    <xf numFmtId="0" fontId="0" fillId="0" borderId="70" xfId="5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>
      <alignment horizontal="right" vertical="center" wrapText="1"/>
    </xf>
    <xf numFmtId="2" fontId="0" fillId="2" borderId="5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" xfId="5" applyFont="1" applyFill="1" applyBorder="1" applyAlignment="1" applyProtection="1">
      <alignment horizontal="left" vertical="top" wrapText="1"/>
      <protection locked="0"/>
    </xf>
    <xf numFmtId="0" fontId="0" fillId="2" borderId="50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2" borderId="17" xfId="0" applyFont="1" applyFill="1" applyBorder="1" applyAlignment="1">
      <alignment horizontal="right" vertical="center" wrapText="1"/>
    </xf>
    <xf numFmtId="0" fontId="0" fillId="0" borderId="50" xfId="5" applyFont="1" applyFill="1" applyBorder="1" applyAlignment="1" applyProtection="1">
      <alignment horizontal="left" vertical="top" wrapText="1"/>
      <protection locked="0"/>
    </xf>
    <xf numFmtId="0" fontId="9" fillId="0" borderId="70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9" fillId="0" borderId="71" xfId="0" applyFont="1" applyBorder="1" applyAlignment="1">
      <alignment horizontal="left" wrapText="1"/>
    </xf>
    <xf numFmtId="0" fontId="6" fillId="2" borderId="72" xfId="0" applyFont="1" applyFill="1" applyBorder="1" applyAlignment="1">
      <alignment horizontal="left" wrapText="1"/>
    </xf>
    <xf numFmtId="0" fontId="10" fillId="0" borderId="39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2" fontId="8" fillId="2" borderId="20" xfId="0" applyNumberFormat="1" applyFont="1" applyFill="1" applyBorder="1" applyAlignment="1">
      <alignment horizontal="center"/>
    </xf>
    <xf numFmtId="2" fontId="8" fillId="4" borderId="1" xfId="2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0" fillId="2" borderId="22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2" fontId="8" fillId="2" borderId="69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/>
    </xf>
    <xf numFmtId="0" fontId="9" fillId="0" borderId="71" xfId="5" applyFont="1" applyFill="1" applyBorder="1" applyAlignment="1">
      <alignment horizontal="left" wrapText="1"/>
    </xf>
    <xf numFmtId="0" fontId="6" fillId="0" borderId="50" xfId="0" applyFont="1" applyFill="1" applyBorder="1" applyAlignment="1">
      <alignment horizontal="left" wrapText="1"/>
    </xf>
    <xf numFmtId="0" fontId="0" fillId="0" borderId="31" xfId="5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top"/>
    </xf>
    <xf numFmtId="0" fontId="9" fillId="0" borderId="46" xfId="0" applyFont="1" applyBorder="1" applyAlignment="1">
      <alignment horizontal="left" wrapText="1"/>
    </xf>
    <xf numFmtId="0" fontId="9" fillId="0" borderId="72" xfId="5" applyFont="1" applyFill="1" applyBorder="1" applyAlignment="1">
      <alignment horizontal="left" wrapText="1"/>
    </xf>
    <xf numFmtId="0" fontId="9" fillId="0" borderId="70" xfId="0" applyFont="1" applyBorder="1" applyAlignment="1">
      <alignment horizontal="left" vertical="center" wrapText="1"/>
    </xf>
    <xf numFmtId="0" fontId="0" fillId="0" borderId="46" xfId="5" applyFont="1" applyFill="1" applyBorder="1" applyAlignment="1" applyProtection="1">
      <alignment horizontal="left" vertical="top" wrapText="1"/>
      <protection locked="0"/>
    </xf>
    <xf numFmtId="0" fontId="0" fillId="0" borderId="50" xfId="0" applyBorder="1" applyAlignment="1">
      <alignment horizontal="left" wrapText="1"/>
    </xf>
    <xf numFmtId="0" fontId="9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1" fillId="0" borderId="54" xfId="7" applyFont="1" applyBorder="1" applyAlignment="1">
      <alignment horizontal="left" vertical="center"/>
    </xf>
    <xf numFmtId="0" fontId="10" fillId="0" borderId="65" xfId="7" applyFont="1" applyBorder="1" applyAlignment="1">
      <alignment horizontal="left" vertical="center" wrapText="1"/>
    </xf>
    <xf numFmtId="0" fontId="1" fillId="0" borderId="54" xfId="7" applyFont="1" applyFill="1" applyBorder="1" applyAlignment="1">
      <alignment horizontal="left" vertical="center"/>
    </xf>
    <xf numFmtId="0" fontId="1" fillId="0" borderId="60" xfId="7" applyFont="1" applyBorder="1" applyAlignment="1">
      <alignment horizontal="left" vertical="center" wrapText="1"/>
    </xf>
    <xf numFmtId="0" fontId="1" fillId="0" borderId="61" xfId="7" applyFont="1" applyBorder="1" applyAlignment="1">
      <alignment horizontal="left" vertical="center" wrapText="1"/>
    </xf>
    <xf numFmtId="0" fontId="10" fillId="0" borderId="54" xfId="7" applyFont="1" applyBorder="1" applyAlignment="1">
      <alignment horizontal="left" vertical="center"/>
    </xf>
    <xf numFmtId="0" fontId="14" fillId="0" borderId="7" xfId="7" applyBorder="1"/>
    <xf numFmtId="0" fontId="6" fillId="2" borderId="75" xfId="7" applyFont="1" applyFill="1" applyBorder="1" applyAlignment="1">
      <alignment horizontal="right"/>
    </xf>
    <xf numFmtId="0" fontId="9" fillId="0" borderId="1" xfId="5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0" fillId="0" borderId="35" xfId="7" applyFont="1" applyBorder="1" applyAlignment="1">
      <alignment horizontal="left" vertical="center" wrapText="1"/>
    </xf>
    <xf numFmtId="0" fontId="10" fillId="0" borderId="37" xfId="7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2" fontId="10" fillId="8" borderId="60" xfId="7" applyNumberFormat="1" applyFont="1" applyFill="1" applyBorder="1" applyAlignment="1">
      <alignment horizontal="left" vertical="center"/>
    </xf>
    <xf numFmtId="2" fontId="10" fillId="8" borderId="60" xfId="0" applyNumberFormat="1" applyFont="1" applyFill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2" fontId="1" fillId="0" borderId="60" xfId="7" applyNumberFormat="1" applyFont="1" applyFill="1" applyBorder="1" applyAlignment="1">
      <alignment horizontal="left" vertical="center"/>
    </xf>
    <xf numFmtId="2" fontId="10" fillId="3" borderId="60" xfId="0" applyNumberFormat="1" applyFont="1" applyFill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2" fontId="10" fillId="0" borderId="60" xfId="7" applyNumberFormat="1" applyFont="1" applyFill="1" applyBorder="1" applyAlignment="1">
      <alignment horizontal="left" vertical="center"/>
    </xf>
    <xf numFmtId="2" fontId="1" fillId="0" borderId="60" xfId="0" applyNumberFormat="1" applyFont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65" xfId="5" applyFont="1" applyFill="1" applyBorder="1" applyAlignment="1" applyProtection="1">
      <alignment horizontal="left" vertical="center" wrapText="1"/>
      <protection locked="0"/>
    </xf>
    <xf numFmtId="0" fontId="1" fillId="0" borderId="35" xfId="5" applyFont="1" applyFill="1" applyBorder="1" applyAlignment="1" applyProtection="1">
      <alignment horizontal="left" vertical="center" wrapText="1"/>
      <protection locked="0"/>
    </xf>
    <xf numFmtId="0" fontId="1" fillId="0" borderId="55" xfId="5" applyFont="1" applyFill="1" applyBorder="1" applyAlignment="1" applyProtection="1">
      <alignment horizontal="left" vertical="center" wrapText="1"/>
      <protection locked="0"/>
    </xf>
    <xf numFmtId="0" fontId="1" fillId="0" borderId="37" xfId="5" applyFont="1" applyFill="1" applyBorder="1" applyAlignment="1" applyProtection="1">
      <alignment horizontal="left" vertical="center" wrapText="1"/>
      <protection locked="0"/>
    </xf>
    <xf numFmtId="2" fontId="1" fillId="0" borderId="60" xfId="0" applyNumberFormat="1" applyFont="1" applyFill="1" applyBorder="1" applyAlignment="1">
      <alignment horizontal="left" vertical="center"/>
    </xf>
    <xf numFmtId="0" fontId="19" fillId="0" borderId="65" xfId="5" applyFont="1" applyFill="1" applyBorder="1" applyAlignment="1">
      <alignment horizontal="left" vertical="center" wrapText="1"/>
    </xf>
    <xf numFmtId="0" fontId="19" fillId="0" borderId="35" xfId="5" applyFont="1" applyFill="1" applyBorder="1" applyAlignment="1">
      <alignment horizontal="left" vertical="center" wrapText="1"/>
    </xf>
    <xf numFmtId="0" fontId="19" fillId="0" borderId="55" xfId="5" applyFont="1" applyFill="1" applyBorder="1" applyAlignment="1">
      <alignment horizontal="left" vertical="center" wrapText="1"/>
    </xf>
    <xf numFmtId="0" fontId="19" fillId="0" borderId="37" xfId="5" applyFont="1" applyFill="1" applyBorder="1" applyAlignment="1">
      <alignment horizontal="left" vertical="center" wrapText="1"/>
    </xf>
    <xf numFmtId="0" fontId="1" fillId="2" borderId="65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0" borderId="59" xfId="7" applyFont="1" applyBorder="1" applyAlignment="1">
      <alignment horizontal="left" vertical="center" wrapText="1"/>
    </xf>
    <xf numFmtId="0" fontId="6" fillId="2" borderId="64" xfId="7" applyFont="1" applyFill="1" applyBorder="1" applyAlignment="1"/>
    <xf numFmtId="0" fontId="6" fillId="2" borderId="57" xfId="7" applyFont="1" applyFill="1" applyBorder="1" applyAlignment="1"/>
    <xf numFmtId="0" fontId="6" fillId="2" borderId="75" xfId="7" applyFont="1" applyFill="1" applyBorder="1" applyAlignment="1"/>
    <xf numFmtId="0" fontId="1" fillId="2" borderId="59" xfId="7" applyFont="1" applyFill="1" applyBorder="1" applyAlignment="1">
      <alignment horizontal="left" vertical="center"/>
    </xf>
    <xf numFmtId="0" fontId="6" fillId="2" borderId="56" xfId="7" applyFont="1" applyFill="1" applyBorder="1" applyAlignment="1"/>
    <xf numFmtId="0" fontId="6" fillId="2" borderId="64" xfId="7" applyFont="1" applyFill="1" applyBorder="1" applyAlignment="1">
      <alignment horizontal="right"/>
    </xf>
    <xf numFmtId="0" fontId="14" fillId="0" borderId="76" xfId="7" applyBorder="1" applyAlignment="1">
      <alignment horizontal="right"/>
    </xf>
    <xf numFmtId="0" fontId="6" fillId="2" borderId="76" xfId="7" applyFont="1" applyFill="1" applyBorder="1" applyAlignment="1">
      <alignment horizontal="right"/>
    </xf>
    <xf numFmtId="0" fontId="1" fillId="3" borderId="54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wrapText="1"/>
    </xf>
    <xf numFmtId="0" fontId="10" fillId="0" borderId="54" xfId="0" applyFont="1" applyBorder="1" applyAlignment="1">
      <alignment horizontal="left" vertical="center" wrapText="1"/>
    </xf>
    <xf numFmtId="0" fontId="10" fillId="8" borderId="54" xfId="0" applyFont="1" applyFill="1" applyBorder="1" applyAlignment="1">
      <alignment horizontal="left" vertical="center" wrapText="1"/>
    </xf>
    <xf numFmtId="0" fontId="0" fillId="0" borderId="2" xfId="2" applyFont="1" applyBorder="1" applyAlignment="1">
      <alignment horizontal="left" wrapText="1"/>
    </xf>
    <xf numFmtId="0" fontId="0" fillId="0" borderId="26" xfId="0" applyFont="1" applyBorder="1" applyAlignment="1">
      <alignment horizontal="right"/>
    </xf>
    <xf numFmtId="0" fontId="14" fillId="0" borderId="58" xfId="7" applyBorder="1" applyAlignment="1"/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1" fillId="12" borderId="0" xfId="0" applyFont="1" applyFill="1"/>
    <xf numFmtId="0" fontId="9" fillId="0" borderId="51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9" fillId="0" borderId="17" xfId="0" applyFont="1" applyBorder="1"/>
    <xf numFmtId="0" fontId="0" fillId="0" borderId="39" xfId="0" applyBorder="1" applyAlignment="1">
      <alignment horizontal="left" vertical="center" wrapText="1"/>
    </xf>
    <xf numFmtId="0" fontId="0" fillId="2" borderId="19" xfId="0" applyFont="1" applyFill="1" applyBorder="1" applyAlignment="1">
      <alignment horizontal="right" vertical="center" wrapText="1"/>
    </xf>
    <xf numFmtId="2" fontId="0" fillId="2" borderId="21" xfId="0" applyNumberFormat="1" applyFont="1" applyFill="1" applyBorder="1" applyAlignment="1">
      <alignment horizontal="right" vertical="center"/>
    </xf>
    <xf numFmtId="0" fontId="6" fillId="0" borderId="17" xfId="5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vertical="top"/>
    </xf>
    <xf numFmtId="2" fontId="1" fillId="0" borderId="60" xfId="7" applyNumberFormat="1" applyFont="1" applyBorder="1" applyAlignment="1">
      <alignment horizontal="left" vertical="center" wrapText="1"/>
    </xf>
    <xf numFmtId="0" fontId="1" fillId="0" borderId="0" xfId="7" applyFont="1"/>
    <xf numFmtId="2" fontId="1" fillId="0" borderId="0" xfId="7" applyNumberFormat="1" applyFont="1"/>
    <xf numFmtId="0" fontId="0" fillId="0" borderId="2" xfId="0" applyBorder="1" applyAlignment="1">
      <alignment horizontal="left" vertical="center" wrapText="1"/>
    </xf>
    <xf numFmtId="2" fontId="10" fillId="0" borderId="60" xfId="7" applyNumberFormat="1" applyFont="1" applyBorder="1" applyAlignment="1">
      <alignment horizontal="left" vertical="center" wrapText="1"/>
    </xf>
    <xf numFmtId="2" fontId="10" fillId="0" borderId="60" xfId="0" applyNumberFormat="1" applyFont="1" applyBorder="1" applyAlignment="1">
      <alignment horizontal="left" vertical="center" wrapText="1"/>
    </xf>
    <xf numFmtId="2" fontId="1" fillId="0" borderId="60" xfId="5" applyNumberFormat="1" applyFont="1" applyFill="1" applyBorder="1" applyAlignment="1" applyProtection="1">
      <alignment horizontal="left" vertical="center" wrapText="1"/>
      <protection locked="0"/>
    </xf>
    <xf numFmtId="2" fontId="19" fillId="0" borderId="60" xfId="5" applyNumberFormat="1" applyFont="1" applyFill="1" applyBorder="1" applyAlignment="1">
      <alignment horizontal="left" vertical="center" wrapText="1"/>
    </xf>
    <xf numFmtId="2" fontId="1" fillId="2" borderId="60" xfId="0" applyNumberFormat="1" applyFont="1" applyFill="1" applyBorder="1" applyAlignment="1">
      <alignment horizontal="left" vertical="center" wrapText="1"/>
    </xf>
    <xf numFmtId="0" fontId="1" fillId="0" borderId="33" xfId="7" applyFont="1" applyBorder="1" applyAlignment="1">
      <alignment horizontal="center" vertical="center" wrapText="1"/>
    </xf>
    <xf numFmtId="0" fontId="11" fillId="12" borderId="0" xfId="7" applyFont="1" applyFill="1"/>
    <xf numFmtId="0" fontId="11" fillId="11" borderId="0" xfId="7" applyFont="1" applyFill="1"/>
    <xf numFmtId="0" fontId="11" fillId="10" borderId="0" xfId="7" applyFont="1" applyFill="1"/>
    <xf numFmtId="2" fontId="13" fillId="0" borderId="0" xfId="7" applyNumberFormat="1" applyFont="1"/>
    <xf numFmtId="2" fontId="13" fillId="0" borderId="0" xfId="7" applyNumberFormat="1" applyFont="1" applyFill="1" applyBorder="1"/>
    <xf numFmtId="2" fontId="13" fillId="0" borderId="0" xfId="7" applyNumberFormat="1" applyFont="1" applyFill="1" applyBorder="1" applyAlignment="1">
      <alignment horizontal="right" vertical="center"/>
    </xf>
    <xf numFmtId="0" fontId="6" fillId="0" borderId="16" xfId="7" applyFont="1" applyBorder="1" applyAlignment="1">
      <alignment horizontal="right" vertical="center"/>
    </xf>
    <xf numFmtId="0" fontId="6" fillId="2" borderId="56" xfId="7" applyFont="1" applyFill="1" applyBorder="1" applyAlignment="1">
      <alignment horizontal="right" vertical="center"/>
    </xf>
    <xf numFmtId="0" fontId="14" fillId="0" borderId="57" xfId="7" applyBorder="1" applyAlignment="1">
      <alignment horizontal="right"/>
    </xf>
    <xf numFmtId="0" fontId="21" fillId="0" borderId="12" xfId="7" applyFont="1" applyBorder="1"/>
    <xf numFmtId="0" fontId="21" fillId="0" borderId="17" xfId="7" applyFont="1" applyBorder="1"/>
    <xf numFmtId="0" fontId="0" fillId="0" borderId="13" xfId="0" applyBorder="1" applyAlignment="1">
      <alignment horizontal="left" vertical="center" wrapText="1"/>
    </xf>
    <xf numFmtId="0" fontId="0" fillId="2" borderId="16" xfId="0" applyFont="1" applyFill="1" applyBorder="1" applyAlignment="1">
      <alignment horizontal="right" vertical="center" wrapText="1"/>
    </xf>
    <xf numFmtId="2" fontId="0" fillId="2" borderId="20" xfId="0" applyNumberFormat="1" applyFont="1" applyFill="1" applyBorder="1" applyAlignment="1">
      <alignment horizontal="right" vertical="center"/>
    </xf>
    <xf numFmtId="0" fontId="6" fillId="2" borderId="58" xfId="7" applyFont="1" applyFill="1" applyBorder="1" applyAlignment="1"/>
    <xf numFmtId="0" fontId="14" fillId="0" borderId="75" xfId="7" applyBorder="1" applyAlignment="1"/>
    <xf numFmtId="0" fontId="9" fillId="0" borderId="26" xfId="5" applyFont="1" applyFill="1" applyBorder="1" applyAlignment="1">
      <alignment horizontal="left" wrapText="1"/>
    </xf>
    <xf numFmtId="0" fontId="1" fillId="0" borderId="40" xfId="7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" fontId="8" fillId="4" borderId="1" xfId="2" applyNumberFormat="1" applyFont="1" applyFill="1" applyBorder="1" applyAlignment="1">
      <alignment horizontal="right"/>
    </xf>
    <xf numFmtId="0" fontId="0" fillId="0" borderId="4" xfId="5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2" fontId="0" fillId="2" borderId="1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41" xfId="0" applyFont="1" applyBorder="1" applyAlignment="1">
      <alignment vertical="center"/>
    </xf>
    <xf numFmtId="0" fontId="9" fillId="0" borderId="3" xfId="0" applyFont="1" applyBorder="1"/>
    <xf numFmtId="0" fontId="10" fillId="0" borderId="19" xfId="0" applyFont="1" applyBorder="1" applyAlignment="1">
      <alignment horizontal="center" vertical="center"/>
    </xf>
    <xf numFmtId="0" fontId="6" fillId="0" borderId="16" xfId="5" applyFont="1" applyFill="1" applyBorder="1" applyAlignment="1" applyProtection="1">
      <alignment horizontal="left"/>
      <protection locked="0"/>
    </xf>
    <xf numFmtId="0" fontId="6" fillId="0" borderId="17" xfId="2" applyFont="1" applyFill="1" applyBorder="1" applyAlignment="1" applyProtection="1">
      <alignment horizontal="left"/>
      <protection locked="0"/>
    </xf>
    <xf numFmtId="0" fontId="6" fillId="0" borderId="19" xfId="5" applyFont="1" applyFill="1" applyBorder="1" applyAlignment="1" applyProtection="1">
      <alignment horizontal="left"/>
      <protection locked="0"/>
    </xf>
    <xf numFmtId="0" fontId="6" fillId="0" borderId="12" xfId="5" applyFont="1" applyFill="1" applyBorder="1" applyAlignment="1" applyProtection="1">
      <alignment horizontal="left"/>
      <protection locked="0"/>
    </xf>
    <xf numFmtId="0" fontId="6" fillId="0" borderId="17" xfId="5" applyFont="1" applyFill="1" applyBorder="1"/>
    <xf numFmtId="0" fontId="6" fillId="0" borderId="18" xfId="5" applyFont="1" applyFill="1" applyBorder="1" applyAlignment="1" applyProtection="1">
      <alignment horizontal="left"/>
      <protection locked="0"/>
    </xf>
    <xf numFmtId="0" fontId="6" fillId="0" borderId="19" xfId="5" applyFont="1" applyFill="1" applyBorder="1"/>
    <xf numFmtId="0" fontId="0" fillId="0" borderId="17" xfId="5" applyFont="1" applyFill="1" applyBorder="1" applyAlignment="1" applyProtection="1">
      <alignment horizontal="left"/>
      <protection locked="0"/>
    </xf>
    <xf numFmtId="0" fontId="0" fillId="0" borderId="17" xfId="0" applyFont="1" applyFill="1" applyBorder="1"/>
    <xf numFmtId="0" fontId="0" fillId="0" borderId="17" xfId="5" applyFont="1" applyFill="1" applyBorder="1"/>
    <xf numFmtId="0" fontId="6" fillId="0" borderId="17" xfId="5" applyFont="1" applyFill="1" applyBorder="1" applyAlignment="1" applyProtection="1">
      <alignment horizontal="left" vertical="center"/>
      <protection locked="0"/>
    </xf>
    <xf numFmtId="0" fontId="9" fillId="0" borderId="40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1" xfId="0" applyFont="1" applyBorder="1" applyAlignment="1">
      <alignment horizontal="left" vertical="center"/>
    </xf>
    <xf numFmtId="0" fontId="9" fillId="0" borderId="7" xfId="0" applyFont="1" applyBorder="1"/>
    <xf numFmtId="0" fontId="9" fillId="0" borderId="43" xfId="0" applyFont="1" applyBorder="1"/>
    <xf numFmtId="0" fontId="6" fillId="0" borderId="7" xfId="5" applyFont="1" applyFill="1" applyBorder="1" applyAlignment="1" applyProtection="1">
      <alignment horizontal="left"/>
      <protection locked="0"/>
    </xf>
    <xf numFmtId="0" fontId="9" fillId="0" borderId="9" xfId="0" applyFont="1" applyBorder="1"/>
    <xf numFmtId="0" fontId="9" fillId="0" borderId="4" xfId="0" applyFont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0" fillId="0" borderId="16" xfId="5" applyFont="1" applyFill="1" applyBorder="1" applyAlignment="1" applyProtection="1">
      <alignment horizontal="left"/>
      <protection locked="0"/>
    </xf>
    <xf numFmtId="0" fontId="0" fillId="0" borderId="18" xfId="5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2" fontId="0" fillId="0" borderId="80" xfId="0" applyNumberFormat="1" applyFont="1" applyBorder="1" applyAlignment="1">
      <alignment horizontal="center"/>
    </xf>
    <xf numFmtId="2" fontId="0" fillId="0" borderId="82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0" fillId="0" borderId="83" xfId="0" applyFont="1" applyBorder="1" applyAlignment="1">
      <alignment horizontal="left" vertical="top"/>
    </xf>
    <xf numFmtId="0" fontId="0" fillId="0" borderId="18" xfId="5" applyFont="1" applyFill="1" applyBorder="1" applyAlignment="1" applyProtection="1">
      <alignment horizontal="left"/>
      <protection locked="0"/>
    </xf>
    <xf numFmtId="2" fontId="0" fillId="2" borderId="84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18" fillId="0" borderId="8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left" wrapText="1"/>
    </xf>
    <xf numFmtId="0" fontId="18" fillId="0" borderId="8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83" xfId="0" applyFont="1" applyBorder="1" applyAlignment="1">
      <alignment horizontal="right" vertical="top"/>
    </xf>
    <xf numFmtId="0" fontId="0" fillId="0" borderId="8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9" xfId="0" applyFont="1" applyBorder="1" applyAlignment="1">
      <alignment horizontal="right" vertical="top"/>
    </xf>
    <xf numFmtId="0" fontId="0" fillId="0" borderId="21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8" borderId="41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 wrapText="1"/>
    </xf>
    <xf numFmtId="0" fontId="9" fillId="8" borderId="52" xfId="0" applyFont="1" applyFill="1" applyBorder="1" applyAlignment="1">
      <alignment horizontal="center" wrapText="1"/>
    </xf>
    <xf numFmtId="0" fontId="9" fillId="8" borderId="14" xfId="0" applyFont="1" applyFill="1" applyBorder="1" applyAlignment="1">
      <alignment horizontal="center" wrapText="1"/>
    </xf>
    <xf numFmtId="0" fontId="9" fillId="8" borderId="45" xfId="0" applyFont="1" applyFill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9" fillId="7" borderId="48" xfId="0" applyFont="1" applyFill="1" applyBorder="1" applyAlignment="1">
      <alignment horizontal="center" wrapText="1"/>
    </xf>
    <xf numFmtId="0" fontId="6" fillId="2" borderId="53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6" fillId="0" borderId="53" xfId="0" applyFont="1" applyBorder="1" applyAlignment="1">
      <alignment horizontal="center" wrapText="1"/>
    </xf>
    <xf numFmtId="0" fontId="9" fillId="0" borderId="41" xfId="0" applyFont="1" applyBorder="1"/>
    <xf numFmtId="0" fontId="0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6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81" xfId="0" applyFont="1" applyBorder="1" applyAlignment="1">
      <alignment horizontal="center" wrapText="1"/>
    </xf>
    <xf numFmtId="0" fontId="0" fillId="0" borderId="48" xfId="5" applyFont="1" applyFill="1" applyBorder="1" applyAlignment="1" applyProtection="1">
      <alignment horizontal="center" vertical="top" wrapText="1"/>
      <protection locked="0"/>
    </xf>
    <xf numFmtId="0" fontId="4" fillId="0" borderId="53" xfId="5" applyFont="1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0" fontId="9" fillId="0" borderId="4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left" wrapText="1"/>
    </xf>
    <xf numFmtId="0" fontId="0" fillId="2" borderId="66" xfId="0" applyFont="1" applyFill="1" applyBorder="1" applyAlignment="1">
      <alignment horizontal="center" wrapText="1"/>
    </xf>
    <xf numFmtId="0" fontId="9" fillId="0" borderId="17" xfId="5" applyFont="1" applyFill="1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2" fontId="0" fillId="2" borderId="86" xfId="0" applyNumberFormat="1" applyFont="1" applyFill="1" applyBorder="1" applyAlignment="1">
      <alignment horizontal="center"/>
    </xf>
    <xf numFmtId="0" fontId="6" fillId="0" borderId="81" xfId="0" applyFont="1" applyBorder="1" applyAlignment="1">
      <alignment horizontal="center" wrapText="1"/>
    </xf>
    <xf numFmtId="2" fontId="0" fillId="2" borderId="69" xfId="0" applyNumberFormat="1" applyFont="1" applyFill="1" applyBorder="1" applyAlignment="1">
      <alignment horizontal="center"/>
    </xf>
    <xf numFmtId="0" fontId="9" fillId="0" borderId="42" xfId="0" applyFont="1" applyBorder="1" applyAlignment="1">
      <alignment vertical="center"/>
    </xf>
    <xf numFmtId="0" fontId="0" fillId="2" borderId="68" xfId="0" applyFont="1" applyFill="1" applyBorder="1" applyAlignment="1">
      <alignment horizontal="center" wrapText="1"/>
    </xf>
    <xf numFmtId="2" fontId="8" fillId="4" borderId="5" xfId="2" applyNumberFormat="1" applyFont="1" applyFill="1" applyBorder="1" applyAlignment="1">
      <alignment horizontal="center"/>
    </xf>
    <xf numFmtId="0" fontId="11" fillId="13" borderId="0" xfId="0" applyFont="1" applyFill="1"/>
    <xf numFmtId="0" fontId="9" fillId="0" borderId="29" xfId="0" applyFont="1" applyBorder="1" applyAlignment="1">
      <alignment horizontal="left"/>
    </xf>
    <xf numFmtId="0" fontId="0" fillId="0" borderId="49" xfId="0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0" fillId="2" borderId="52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0" fontId="0" fillId="0" borderId="47" xfId="0" applyBorder="1" applyAlignment="1">
      <alignment horizont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5" xfId="7" applyFont="1" applyBorder="1" applyAlignment="1">
      <alignment horizontal="left" vertical="center" wrapText="1"/>
    </xf>
    <xf numFmtId="0" fontId="19" fillId="0" borderId="60" xfId="5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wrapText="1"/>
    </xf>
    <xf numFmtId="2" fontId="9" fillId="8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9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0" fillId="3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6" fillId="0" borderId="1" xfId="5" applyFont="1" applyFill="1" applyBorder="1" applyAlignment="1" applyProtection="1">
      <alignment horizontal="right" vertical="top" wrapText="1"/>
      <protection locked="0"/>
    </xf>
    <xf numFmtId="0" fontId="9" fillId="7" borderId="1" xfId="0" applyFont="1" applyFill="1" applyBorder="1" applyAlignment="1">
      <alignment horizontal="right" wrapText="1"/>
    </xf>
    <xf numFmtId="0" fontId="0" fillId="0" borderId="1" xfId="0" applyFill="1" applyBorder="1" applyAlignment="1" applyProtection="1">
      <alignment horizontal="right" vertical="top" wrapText="1"/>
      <protection locked="0"/>
    </xf>
    <xf numFmtId="0" fontId="0" fillId="0" borderId="1" xfId="0" applyFont="1" applyFill="1" applyBorder="1" applyAlignment="1" applyProtection="1">
      <alignment horizontal="right" vertical="top" wrapText="1"/>
      <protection locked="0"/>
    </xf>
    <xf numFmtId="0" fontId="0" fillId="0" borderId="1" xfId="5" applyFont="1" applyFill="1" applyBorder="1" applyAlignment="1" applyProtection="1">
      <alignment horizontal="right" vertical="top" wrapText="1"/>
      <protection locked="0"/>
    </xf>
    <xf numFmtId="0" fontId="0" fillId="0" borderId="1" xfId="2" applyFont="1" applyBorder="1" applyAlignment="1">
      <alignment horizontal="right" wrapText="1"/>
    </xf>
    <xf numFmtId="0" fontId="6" fillId="0" borderId="1" xfId="2" applyFont="1" applyBorder="1" applyAlignment="1">
      <alignment horizontal="right" wrapText="1"/>
    </xf>
    <xf numFmtId="2" fontId="9" fillId="9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0" borderId="1" xfId="5" applyFont="1" applyFill="1" applyBorder="1" applyAlignment="1">
      <alignment horizontal="right" wrapText="1"/>
    </xf>
    <xf numFmtId="0" fontId="4" fillId="0" borderId="1" xfId="5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17" xfId="0" applyFont="1" applyFill="1" applyBorder="1" applyAlignment="1">
      <alignment horizontal="right"/>
    </xf>
    <xf numFmtId="0" fontId="0" fillId="2" borderId="17" xfId="0" applyFont="1" applyFill="1" applyBorder="1" applyAlignment="1">
      <alignment horizontal="right"/>
    </xf>
    <xf numFmtId="0" fontId="9" fillId="0" borderId="26" xfId="0" applyFont="1" applyBorder="1" applyAlignment="1">
      <alignment horizontal="right" vertical="center"/>
    </xf>
    <xf numFmtId="0" fontId="0" fillId="0" borderId="19" xfId="0" applyFont="1" applyFill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0" fontId="9" fillId="3" borderId="17" xfId="0" applyFont="1" applyFill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0" fillId="3" borderId="17" xfId="0" applyFont="1" applyFill="1" applyBorder="1" applyAlignment="1">
      <alignment horizontal="right" wrapText="1"/>
    </xf>
    <xf numFmtId="2" fontId="9" fillId="3" borderId="21" xfId="0" applyNumberFormat="1" applyFont="1" applyFill="1" applyBorder="1" applyAlignment="1">
      <alignment horizontal="right"/>
    </xf>
    <xf numFmtId="0" fontId="9" fillId="8" borderId="17" xfId="0" applyFont="1" applyFill="1" applyBorder="1" applyAlignment="1">
      <alignment horizontal="right" wrapText="1"/>
    </xf>
    <xf numFmtId="0" fontId="9" fillId="8" borderId="19" xfId="0" applyFont="1" applyFill="1" applyBorder="1" applyAlignment="1">
      <alignment horizontal="right" wrapText="1"/>
    </xf>
    <xf numFmtId="2" fontId="9" fillId="8" borderId="21" xfId="0" applyNumberFormat="1" applyFont="1" applyFill="1" applyBorder="1" applyAlignment="1">
      <alignment horizontal="right"/>
    </xf>
    <xf numFmtId="0" fontId="6" fillId="0" borderId="17" xfId="5" applyFont="1" applyFill="1" applyBorder="1" applyAlignment="1" applyProtection="1">
      <alignment horizontal="right" vertical="top" wrapText="1"/>
      <protection locked="0"/>
    </xf>
    <xf numFmtId="0" fontId="9" fillId="0" borderId="17" xfId="5" applyFont="1" applyFill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6" fillId="0" borderId="27" xfId="7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wrapText="1"/>
    </xf>
    <xf numFmtId="0" fontId="0" fillId="0" borderId="15" xfId="0" applyFont="1" applyBorder="1" applyAlignment="1">
      <alignment horizontal="right"/>
    </xf>
    <xf numFmtId="0" fontId="4" fillId="2" borderId="12" xfId="0" applyFont="1" applyFill="1" applyBorder="1" applyAlignment="1">
      <alignment horizontal="right" vertical="center" wrapText="1"/>
    </xf>
    <xf numFmtId="0" fontId="9" fillId="8" borderId="12" xfId="0" applyFont="1" applyFill="1" applyBorder="1" applyAlignment="1">
      <alignment horizontal="right" wrapText="1"/>
    </xf>
    <xf numFmtId="2" fontId="9" fillId="8" borderId="5" xfId="0" applyNumberFormat="1" applyFont="1" applyFill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9" fillId="3" borderId="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6" fillId="2" borderId="74" xfId="7" applyFont="1" applyFill="1" applyBorder="1" applyAlignment="1"/>
    <xf numFmtId="0" fontId="20" fillId="0" borderId="54" xfId="7" applyFont="1" applyBorder="1" applyAlignment="1">
      <alignment horizontal="center" vertical="center"/>
    </xf>
    <xf numFmtId="0" fontId="17" fillId="0" borderId="65" xfId="7" applyFont="1" applyBorder="1" applyAlignment="1">
      <alignment horizontal="center" vertical="center" wrapText="1"/>
    </xf>
    <xf numFmtId="0" fontId="17" fillId="0" borderId="35" xfId="7" applyFont="1" applyBorder="1" applyAlignment="1">
      <alignment horizontal="center" vertical="center" wrapText="1"/>
    </xf>
    <xf numFmtId="2" fontId="17" fillId="0" borderId="60" xfId="7" applyNumberFormat="1" applyFont="1" applyBorder="1" applyAlignment="1">
      <alignment horizontal="center" vertical="center" wrapText="1"/>
    </xf>
    <xf numFmtId="0" fontId="17" fillId="0" borderId="55" xfId="7" applyFont="1" applyBorder="1" applyAlignment="1">
      <alignment horizontal="center" vertical="center" wrapText="1"/>
    </xf>
    <xf numFmtId="0" fontId="17" fillId="0" borderId="37" xfId="7" applyFont="1" applyBorder="1" applyAlignment="1">
      <alignment horizontal="center" vertical="center" wrapText="1"/>
    </xf>
    <xf numFmtId="0" fontId="20" fillId="0" borderId="54" xfId="7" applyFont="1" applyFill="1" applyBorder="1" applyAlignment="1">
      <alignment horizontal="center" vertical="center"/>
    </xf>
    <xf numFmtId="2" fontId="20" fillId="0" borderId="60" xfId="7" applyNumberFormat="1" applyFont="1" applyBorder="1" applyAlignment="1">
      <alignment horizontal="center" vertical="center" wrapText="1"/>
    </xf>
    <xf numFmtId="0" fontId="20" fillId="0" borderId="61" xfId="7" applyFont="1" applyBorder="1" applyAlignment="1">
      <alignment horizontal="center" vertical="center" wrapText="1"/>
    </xf>
    <xf numFmtId="0" fontId="20" fillId="0" borderId="60" xfId="7" applyFont="1" applyBorder="1" applyAlignment="1">
      <alignment horizontal="center" vertical="center" wrapText="1"/>
    </xf>
    <xf numFmtId="0" fontId="17" fillId="0" borderId="54" xfId="7" applyFont="1" applyBorder="1" applyAlignment="1">
      <alignment horizontal="center" vertical="center"/>
    </xf>
    <xf numFmtId="0" fontId="20" fillId="0" borderId="59" xfId="7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ont="1" applyBorder="1" applyAlignment="1">
      <alignment horizontal="right"/>
    </xf>
    <xf numFmtId="0" fontId="6" fillId="0" borderId="20" xfId="0" applyFont="1" applyBorder="1" applyAlignment="1">
      <alignment horizontal="right" wrapText="1"/>
    </xf>
    <xf numFmtId="2" fontId="9" fillId="8" borderId="20" xfId="0" applyNumberFormat="1" applyFont="1" applyFill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9" fillId="3" borderId="20" xfId="0" applyNumberFormat="1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wrapText="1"/>
    </xf>
    <xf numFmtId="0" fontId="0" fillId="0" borderId="23" xfId="0" applyFont="1" applyBorder="1" applyAlignment="1">
      <alignment horizontal="left" wrapText="1"/>
    </xf>
    <xf numFmtId="0" fontId="0" fillId="0" borderId="16" xfId="0" applyFont="1" applyFill="1" applyBorder="1" applyAlignment="1">
      <alignment horizontal="right"/>
    </xf>
    <xf numFmtId="0" fontId="9" fillId="3" borderId="16" xfId="0" applyFont="1" applyFill="1" applyBorder="1" applyAlignment="1">
      <alignment horizontal="right" wrapText="1"/>
    </xf>
    <xf numFmtId="0" fontId="9" fillId="8" borderId="16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/>
    </xf>
    <xf numFmtId="0" fontId="11" fillId="13" borderId="0" xfId="7" applyFont="1" applyFill="1"/>
    <xf numFmtId="2" fontId="0" fillId="14" borderId="1" xfId="0" applyNumberFormat="1" applyFont="1" applyFill="1" applyBorder="1" applyAlignment="1">
      <alignment horizontal="right"/>
    </xf>
    <xf numFmtId="0" fontId="1" fillId="0" borderId="40" xfId="7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5" xfId="0" applyBorder="1" applyAlignment="1">
      <alignment horizontal="right" vertical="center" wrapText="1"/>
    </xf>
    <xf numFmtId="0" fontId="0" fillId="2" borderId="12" xfId="0" applyFont="1" applyFill="1" applyBorder="1" applyAlignment="1">
      <alignment horizontal="right" vertical="center" wrapText="1"/>
    </xf>
    <xf numFmtId="2" fontId="0" fillId="2" borderId="5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right" wrapText="1"/>
    </xf>
    <xf numFmtId="0" fontId="9" fillId="3" borderId="5" xfId="0" applyFont="1" applyFill="1" applyBorder="1" applyAlignment="1">
      <alignment horizontal="right"/>
    </xf>
    <xf numFmtId="0" fontId="0" fillId="2" borderId="39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right" wrapText="1"/>
    </xf>
    <xf numFmtId="0" fontId="0" fillId="2" borderId="23" xfId="0" applyFont="1" applyFill="1" applyBorder="1" applyAlignment="1">
      <alignment horizontal="left" wrapText="1"/>
    </xf>
    <xf numFmtId="0" fontId="9" fillId="0" borderId="3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6" fillId="0" borderId="3" xfId="5" applyFont="1" applyFill="1" applyBorder="1" applyAlignment="1" applyProtection="1">
      <alignment horizontal="left"/>
      <protection locked="0"/>
    </xf>
    <xf numFmtId="0" fontId="6" fillId="0" borderId="43" xfId="5" applyFont="1" applyFill="1" applyBorder="1" applyAlignment="1" applyProtection="1">
      <alignment horizontal="left"/>
      <protection locked="0"/>
    </xf>
    <xf numFmtId="0" fontId="0" fillId="0" borderId="45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17" fillId="0" borderId="55" xfId="0" applyNumberFormat="1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0" fontId="3" fillId="0" borderId="92" xfId="18" applyBorder="1"/>
    <xf numFmtId="0" fontId="3" fillId="0" borderId="93" xfId="18" applyBorder="1"/>
    <xf numFmtId="2" fontId="3" fillId="0" borderId="95" xfId="18" applyNumberFormat="1" applyBorder="1"/>
    <xf numFmtId="2" fontId="1" fillId="2" borderId="60" xfId="0" applyNumberFormat="1" applyFont="1" applyFill="1" applyBorder="1" applyAlignment="1">
      <alignment horizontal="left" vertical="center"/>
    </xf>
    <xf numFmtId="0" fontId="17" fillId="0" borderId="6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wrapText="1"/>
    </xf>
    <xf numFmtId="2" fontId="3" fillId="0" borderId="104" xfId="18" applyNumberFormat="1" applyBorder="1"/>
    <xf numFmtId="0" fontId="3" fillId="0" borderId="100" xfId="18" applyBorder="1"/>
    <xf numFmtId="2" fontId="3" fillId="0" borderId="96" xfId="18" applyNumberFormat="1" applyBorder="1"/>
    <xf numFmtId="2" fontId="10" fillId="0" borderId="60" xfId="0" applyNumberFormat="1" applyFont="1" applyBorder="1" applyAlignment="1">
      <alignment horizontal="left" vertical="center"/>
    </xf>
    <xf numFmtId="0" fontId="0" fillId="0" borderId="50" xfId="2" applyFont="1" applyBorder="1" applyAlignment="1">
      <alignment horizontal="left" wrapText="1"/>
    </xf>
    <xf numFmtId="0" fontId="3" fillId="0" borderId="91" xfId="18" applyBorder="1"/>
    <xf numFmtId="0" fontId="3" fillId="0" borderId="90" xfId="18" applyBorder="1"/>
    <xf numFmtId="2" fontId="3" fillId="0" borderId="101" xfId="18" applyNumberFormat="1" applyBorder="1"/>
    <xf numFmtId="2" fontId="3" fillId="0" borderId="88" xfId="18" applyNumberFormat="1" applyBorder="1"/>
    <xf numFmtId="2" fontId="3" fillId="0" borderId="88" xfId="18" applyNumberFormat="1" applyBorder="1"/>
    <xf numFmtId="2" fontId="6" fillId="0" borderId="1" xfId="5" applyNumberFormat="1" applyFont="1" applyBorder="1" applyAlignment="1">
      <alignment horizontal="right" vertical="center"/>
    </xf>
    <xf numFmtId="2" fontId="3" fillId="0" borderId="94" xfId="18" applyNumberFormat="1" applyBorder="1"/>
    <xf numFmtId="0" fontId="3" fillId="0" borderId="99" xfId="18" applyBorder="1"/>
    <xf numFmtId="2" fontId="3" fillId="0" borderId="88" xfId="18" applyNumberFormat="1" applyBorder="1"/>
    <xf numFmtId="2" fontId="3" fillId="0" borderId="88" xfId="18" applyNumberFormat="1" applyBorder="1"/>
    <xf numFmtId="2" fontId="3" fillId="0" borderId="97" xfId="18" applyNumberFormat="1" applyBorder="1"/>
    <xf numFmtId="2" fontId="3" fillId="0" borderId="88" xfId="18" applyNumberFormat="1" applyBorder="1"/>
    <xf numFmtId="2" fontId="6" fillId="0" borderId="1" xfId="5" applyNumberFormat="1" applyFont="1" applyBorder="1" applyAlignment="1">
      <alignment horizontal="center" vertical="center"/>
    </xf>
    <xf numFmtId="2" fontId="3" fillId="0" borderId="88" xfId="18" applyNumberFormat="1" applyBorder="1"/>
    <xf numFmtId="2" fontId="6" fillId="0" borderId="1" xfId="5" applyNumberFormat="1" applyFont="1" applyBorder="1" applyAlignment="1">
      <alignment horizontal="right" vertical="center"/>
    </xf>
    <xf numFmtId="2" fontId="3" fillId="0" borderId="98" xfId="18" applyNumberFormat="1" applyBorder="1"/>
    <xf numFmtId="0" fontId="3" fillId="0" borderId="102" xfId="18" applyBorder="1"/>
    <xf numFmtId="2" fontId="3" fillId="0" borderId="88" xfId="18" applyNumberFormat="1" applyBorder="1"/>
    <xf numFmtId="2" fontId="3" fillId="0" borderId="89" xfId="18" applyNumberFormat="1" applyBorder="1"/>
    <xf numFmtId="2" fontId="6" fillId="0" borderId="21" xfId="5" applyNumberFormat="1" applyFont="1" applyBorder="1" applyAlignment="1">
      <alignment horizontal="right" vertical="center"/>
    </xf>
    <xf numFmtId="0" fontId="9" fillId="0" borderId="39" xfId="0" applyFont="1" applyBorder="1" applyAlignment="1">
      <alignment horizontal="left" vertical="center" wrapText="1"/>
    </xf>
    <xf numFmtId="2" fontId="3" fillId="0" borderId="88" xfId="18" applyNumberFormat="1" applyBorder="1"/>
    <xf numFmtId="2" fontId="6" fillId="0" borderId="1" xfId="5" applyNumberFormat="1" applyFont="1" applyBorder="1" applyAlignment="1">
      <alignment horizontal="center" vertical="center"/>
    </xf>
    <xf numFmtId="2" fontId="3" fillId="0" borderId="88" xfId="18" applyNumberFormat="1" applyBorder="1"/>
    <xf numFmtId="2" fontId="6" fillId="0" borderId="20" xfId="5" applyNumberFormat="1" applyFont="1" applyBorder="1" applyAlignment="1">
      <alignment horizontal="right" vertical="center"/>
    </xf>
    <xf numFmtId="2" fontId="3" fillId="0" borderId="88" xfId="18" applyNumberFormat="1" applyBorder="1"/>
    <xf numFmtId="2" fontId="6" fillId="0" borderId="1" xfId="5" applyNumberFormat="1" applyFont="1" applyBorder="1" applyAlignment="1">
      <alignment horizontal="right" vertical="center"/>
    </xf>
    <xf numFmtId="2" fontId="3" fillId="0" borderId="88" xfId="18" applyNumberFormat="1" applyBorder="1"/>
    <xf numFmtId="2" fontId="3" fillId="0" borderId="89" xfId="18" applyNumberFormat="1" applyBorder="1"/>
    <xf numFmtId="2" fontId="3" fillId="0" borderId="103" xfId="18" applyNumberFormat="1" applyBorder="1"/>
    <xf numFmtId="0" fontId="9" fillId="8" borderId="12" xfId="19" applyFont="1" applyFill="1" applyBorder="1" applyAlignment="1">
      <alignment horizontal="right" vertical="center"/>
    </xf>
    <xf numFmtId="0" fontId="9" fillId="8" borderId="16" xfId="19" applyFont="1" applyFill="1" applyBorder="1" applyAlignment="1">
      <alignment horizontal="right" vertical="center"/>
    </xf>
    <xf numFmtId="2" fontId="3" fillId="0" borderId="88" xfId="18" applyNumberFormat="1" applyBorder="1"/>
    <xf numFmtId="0" fontId="3" fillId="0" borderId="1" xfId="18" applyBorder="1"/>
    <xf numFmtId="0" fontId="9" fillId="0" borderId="22" xfId="0" applyFont="1" applyBorder="1" applyAlignment="1">
      <alignment wrapText="1"/>
    </xf>
    <xf numFmtId="0" fontId="0" fillId="2" borderId="91" xfId="0" applyFont="1" applyFill="1" applyBorder="1" applyAlignment="1">
      <alignment horizontal="right" wrapText="1"/>
    </xf>
    <xf numFmtId="0" fontId="3" fillId="0" borderId="5" xfId="18" applyBorder="1"/>
    <xf numFmtId="2" fontId="9" fillId="0" borderId="47" xfId="0" applyNumberFormat="1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81" xfId="0" applyNumberFormat="1" applyFont="1" applyBorder="1" applyAlignment="1">
      <alignment horizontal="center"/>
    </xf>
    <xf numFmtId="2" fontId="9" fillId="0" borderId="53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48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/>
    </xf>
    <xf numFmtId="2" fontId="6" fillId="0" borderId="47" xfId="5" applyNumberFormat="1" applyFont="1" applyFill="1" applyBorder="1" applyAlignment="1" applyProtection="1">
      <alignment horizontal="center" vertical="top" wrapText="1"/>
      <protection locked="0"/>
    </xf>
    <xf numFmtId="2" fontId="9" fillId="0" borderId="53" xfId="0" applyNumberFormat="1" applyFont="1" applyBorder="1" applyAlignment="1">
      <alignment horizontal="center" wrapText="1"/>
    </xf>
    <xf numFmtId="2" fontId="6" fillId="0" borderId="53" xfId="0" applyNumberFormat="1" applyFont="1" applyBorder="1" applyAlignment="1">
      <alignment horizontal="center" wrapText="1"/>
    </xf>
    <xf numFmtId="2" fontId="9" fillId="0" borderId="40" xfId="0" applyNumberFormat="1" applyFont="1" applyBorder="1" applyAlignment="1">
      <alignment horizontal="center" wrapText="1"/>
    </xf>
    <xf numFmtId="2" fontId="9" fillId="0" borderId="53" xfId="5" applyNumberFormat="1" applyFont="1" applyFill="1" applyBorder="1" applyAlignment="1">
      <alignment horizontal="center" wrapText="1"/>
    </xf>
    <xf numFmtId="2" fontId="6" fillId="2" borderId="53" xfId="0" applyNumberFormat="1" applyFont="1" applyFill="1" applyBorder="1" applyAlignment="1">
      <alignment horizontal="center" wrapText="1"/>
    </xf>
    <xf numFmtId="2" fontId="6" fillId="0" borderId="53" xfId="5" applyNumberFormat="1" applyFont="1" applyFill="1" applyBorder="1" applyAlignment="1" applyProtection="1">
      <alignment horizontal="center" vertical="top" wrapText="1"/>
      <protection locked="0"/>
    </xf>
    <xf numFmtId="2" fontId="9" fillId="0" borderId="49" xfId="0" applyNumberFormat="1" applyFont="1" applyBorder="1" applyAlignment="1">
      <alignment horizontal="center" wrapText="1"/>
    </xf>
    <xf numFmtId="2" fontId="0" fillId="0" borderId="47" xfId="0" applyNumberFormat="1" applyBorder="1" applyAlignment="1">
      <alignment horizontal="center" wrapText="1"/>
    </xf>
    <xf numFmtId="2" fontId="6" fillId="2" borderId="48" xfId="0" applyNumberFormat="1" applyFont="1" applyFill="1" applyBorder="1" applyAlignment="1">
      <alignment horizontal="center" wrapText="1"/>
    </xf>
    <xf numFmtId="2" fontId="4" fillId="0" borderId="53" xfId="5" applyNumberFormat="1" applyFont="1" applyFill="1" applyBorder="1" applyAlignment="1">
      <alignment horizontal="center" wrapText="1"/>
    </xf>
    <xf numFmtId="2" fontId="9" fillId="0" borderId="48" xfId="0" applyNumberFormat="1" applyFont="1" applyBorder="1" applyAlignment="1">
      <alignment horizontal="center" wrapText="1"/>
    </xf>
    <xf numFmtId="2" fontId="6" fillId="0" borderId="53" xfId="0" applyNumberFormat="1" applyFont="1" applyFill="1" applyBorder="1" applyAlignment="1">
      <alignment horizontal="center" wrapText="1"/>
    </xf>
    <xf numFmtId="2" fontId="0" fillId="2" borderId="53" xfId="0" applyNumberFormat="1" applyFill="1" applyBorder="1" applyAlignment="1">
      <alignment horizontal="center" wrapText="1"/>
    </xf>
    <xf numFmtId="2" fontId="9" fillId="0" borderId="51" xfId="0" applyNumberFormat="1" applyFont="1" applyBorder="1" applyAlignment="1">
      <alignment horizontal="center" wrapText="1"/>
    </xf>
    <xf numFmtId="2" fontId="6" fillId="0" borderId="48" xfId="5" applyNumberFormat="1" applyFont="1" applyFill="1" applyBorder="1" applyAlignment="1" applyProtection="1">
      <alignment horizontal="center" vertical="top" wrapText="1"/>
      <protection locked="0"/>
    </xf>
    <xf numFmtId="2" fontId="0" fillId="0" borderId="48" xfId="5" applyNumberFormat="1" applyFont="1" applyFill="1" applyBorder="1" applyAlignment="1" applyProtection="1">
      <alignment horizontal="center" vertical="top" wrapText="1"/>
      <protection locked="0"/>
    </xf>
    <xf numFmtId="2" fontId="9" fillId="0" borderId="81" xfId="0" applyNumberFormat="1" applyFont="1" applyBorder="1" applyAlignment="1">
      <alignment horizontal="center" wrapText="1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51" xfId="0" applyNumberFormat="1" applyFont="1" applyBorder="1" applyAlignment="1">
      <alignment horizontal="center"/>
    </xf>
    <xf numFmtId="2" fontId="6" fillId="2" borderId="47" xfId="0" applyNumberFormat="1" applyFont="1" applyFill="1" applyBorder="1" applyAlignment="1">
      <alignment horizontal="center" wrapText="1"/>
    </xf>
    <xf numFmtId="2" fontId="9" fillId="0" borderId="48" xfId="5" applyNumberFormat="1" applyFont="1" applyFill="1" applyBorder="1" applyAlignment="1">
      <alignment horizontal="center" wrapText="1"/>
    </xf>
    <xf numFmtId="2" fontId="6" fillId="0" borderId="48" xfId="0" applyNumberFormat="1" applyFont="1" applyFill="1" applyBorder="1" applyAlignment="1">
      <alignment horizontal="center" wrapText="1"/>
    </xf>
    <xf numFmtId="2" fontId="0" fillId="0" borderId="49" xfId="0" applyNumberForma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wrapText="1"/>
    </xf>
    <xf numFmtId="2" fontId="0" fillId="0" borderId="53" xfId="0" applyNumberFormat="1" applyBorder="1" applyAlignment="1">
      <alignment horizontal="center" wrapText="1"/>
    </xf>
    <xf numFmtId="2" fontId="9" fillId="7" borderId="48" xfId="0" applyNumberFormat="1" applyFont="1" applyFill="1" applyBorder="1" applyAlignment="1">
      <alignment horizontal="center" wrapText="1"/>
    </xf>
    <xf numFmtId="2" fontId="0" fillId="0" borderId="51" xfId="0" applyNumberFormat="1" applyBorder="1" applyAlignment="1">
      <alignment horizontal="center" wrapText="1"/>
    </xf>
    <xf numFmtId="0" fontId="6" fillId="0" borderId="31" xfId="0" applyFont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2" fontId="6" fillId="2" borderId="51" xfId="0" applyNumberFormat="1" applyFont="1" applyFill="1" applyBorder="1" applyAlignment="1">
      <alignment horizontal="center" wrapText="1"/>
    </xf>
    <xf numFmtId="2" fontId="0" fillId="0" borderId="48" xfId="2" applyNumberFormat="1" applyFont="1" applyBorder="1" applyAlignment="1">
      <alignment horizontal="center" wrapText="1"/>
    </xf>
    <xf numFmtId="2" fontId="6" fillId="0" borderId="40" xfId="0" applyNumberFormat="1" applyFont="1" applyBorder="1" applyAlignment="1">
      <alignment horizontal="center" wrapText="1"/>
    </xf>
    <xf numFmtId="2" fontId="0" fillId="2" borderId="48" xfId="0" applyNumberFormat="1" applyFill="1" applyBorder="1" applyAlignment="1">
      <alignment horizontal="center" wrapText="1"/>
    </xf>
    <xf numFmtId="2" fontId="0" fillId="2" borderId="47" xfId="0" applyNumberFormat="1" applyFill="1" applyBorder="1" applyAlignment="1">
      <alignment horizontal="center" wrapText="1"/>
    </xf>
    <xf numFmtId="2" fontId="0" fillId="0" borderId="48" xfId="0" applyNumberFormat="1" applyBorder="1" applyAlignment="1">
      <alignment horizontal="center" vertical="center" wrapText="1"/>
    </xf>
    <xf numFmtId="0" fontId="0" fillId="0" borderId="81" xfId="0" applyBorder="1" applyAlignment="1">
      <alignment horizontal="center" wrapText="1"/>
    </xf>
    <xf numFmtId="0" fontId="6" fillId="0" borderId="51" xfId="5" applyFont="1" applyFill="1" applyBorder="1" applyAlignment="1" applyProtection="1">
      <alignment horizontal="center" vertical="top" wrapText="1"/>
      <protection locked="0"/>
    </xf>
    <xf numFmtId="0" fontId="0" fillId="0" borderId="48" xfId="2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2" borderId="48" xfId="0" applyFill="1" applyBorder="1" applyAlignment="1">
      <alignment horizontal="center" wrapText="1"/>
    </xf>
    <xf numFmtId="0" fontId="0" fillId="2" borderId="47" xfId="0" applyFill="1" applyBorder="1" applyAlignment="1">
      <alignment horizontal="center" wrapText="1"/>
    </xf>
    <xf numFmtId="0" fontId="0" fillId="0" borderId="48" xfId="0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0" fillId="3" borderId="1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9" fillId="0" borderId="22" xfId="0" applyFont="1" applyBorder="1"/>
    <xf numFmtId="2" fontId="0" fillId="0" borderId="40" xfId="0" applyNumberFormat="1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2" fontId="0" fillId="2" borderId="5" xfId="0" applyNumberFormat="1" applyFont="1" applyFill="1" applyBorder="1" applyAlignment="1">
      <alignment horizontal="center" vertical="center"/>
    </xf>
    <xf numFmtId="2" fontId="0" fillId="0" borderId="48" xfId="0" applyNumberFormat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 wrapText="1"/>
    </xf>
    <xf numFmtId="2" fontId="6" fillId="2" borderId="81" xfId="0" applyNumberFormat="1" applyFont="1" applyFill="1" applyBorder="1" applyAlignment="1">
      <alignment horizontal="center" wrapText="1"/>
    </xf>
    <xf numFmtId="2" fontId="6" fillId="0" borderId="38" xfId="0" applyNumberFormat="1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6" fillId="2" borderId="81" xfId="0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4" fillId="0" borderId="48" xfId="5" applyFont="1" applyFill="1" applyBorder="1" applyAlignment="1">
      <alignment horizontal="center" wrapText="1"/>
    </xf>
    <xf numFmtId="0" fontId="9" fillId="0" borderId="26" xfId="0" applyFont="1" applyBorder="1" applyAlignment="1">
      <alignment vertical="center"/>
    </xf>
    <xf numFmtId="0" fontId="0" fillId="0" borderId="9" xfId="5" applyFont="1" applyFill="1" applyBorder="1" applyAlignment="1" applyProtection="1">
      <alignment horizontal="left"/>
      <protection locked="0"/>
    </xf>
    <xf numFmtId="0" fontId="9" fillId="8" borderId="43" xfId="0" applyFont="1" applyFill="1" applyBorder="1" applyAlignment="1">
      <alignment horizontal="center" wrapText="1"/>
    </xf>
    <xf numFmtId="2" fontId="9" fillId="8" borderId="9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87" xfId="0" applyFont="1" applyBorder="1" applyAlignment="1">
      <alignment horizontal="right" vertical="top"/>
    </xf>
    <xf numFmtId="0" fontId="0" fillId="0" borderId="17" xfId="0" applyFont="1" applyBorder="1" applyAlignment="1">
      <alignment horizontal="right" vertical="top"/>
    </xf>
    <xf numFmtId="2" fontId="12" fillId="0" borderId="0" xfId="0" applyNumberFormat="1" applyFont="1" applyAlignment="1">
      <alignment horizontal="right" vertical="top" wrapText="1"/>
    </xf>
    <xf numFmtId="2" fontId="6" fillId="2" borderId="40" xfId="0" applyNumberFormat="1" applyFont="1" applyFill="1" applyBorder="1" applyAlignment="1">
      <alignment horizontal="center" wrapText="1"/>
    </xf>
    <xf numFmtId="2" fontId="0" fillId="0" borderId="53" xfId="5" applyNumberFormat="1" applyFont="1" applyFill="1" applyBorder="1" applyAlignment="1" applyProtection="1">
      <alignment horizontal="center" vertical="top" wrapText="1"/>
      <protection locked="0"/>
    </xf>
    <xf numFmtId="0" fontId="6" fillId="2" borderId="40" xfId="0" applyFont="1" applyFill="1" applyBorder="1" applyAlignment="1">
      <alignment horizontal="center" wrapText="1"/>
    </xf>
    <xf numFmtId="0" fontId="0" fillId="0" borderId="53" xfId="5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5" xfId="0" applyFont="1" applyBorder="1"/>
    <xf numFmtId="0" fontId="0" fillId="0" borderId="1" xfId="0" applyBorder="1"/>
    <xf numFmtId="0" fontId="0" fillId="0" borderId="5" xfId="0" applyBorder="1"/>
    <xf numFmtId="0" fontId="0" fillId="0" borderId="21" xfId="0" applyBorder="1"/>
    <xf numFmtId="0" fontId="0" fillId="0" borderId="20" xfId="0" applyBorder="1"/>
    <xf numFmtId="0" fontId="0" fillId="0" borderId="4" xfId="0" applyBorder="1"/>
    <xf numFmtId="0" fontId="9" fillId="0" borderId="3" xfId="0" applyFont="1" applyBorder="1" applyAlignment="1">
      <alignment horizontal="left"/>
    </xf>
    <xf numFmtId="0" fontId="6" fillId="0" borderId="52" xfId="5" applyFont="1" applyFill="1" applyBorder="1" applyAlignment="1" applyProtection="1">
      <alignment horizontal="left"/>
      <protection locked="0"/>
    </xf>
    <xf numFmtId="0" fontId="9" fillId="0" borderId="27" xfId="0" applyFont="1" applyBorder="1"/>
    <xf numFmtId="0" fontId="9" fillId="0" borderId="32" xfId="0" applyFont="1" applyBorder="1"/>
    <xf numFmtId="0" fontId="6" fillId="0" borderId="32" xfId="5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 horizontal="left" wrapText="1"/>
    </xf>
    <xf numFmtId="0" fontId="9" fillId="0" borderId="33" xfId="0" applyFont="1" applyBorder="1" applyAlignment="1">
      <alignment horizontal="center"/>
    </xf>
    <xf numFmtId="0" fontId="6" fillId="0" borderId="27" xfId="5" applyFont="1" applyFill="1" applyBorder="1" applyAlignment="1" applyProtection="1">
      <alignment horizontal="left"/>
      <protection locked="0"/>
    </xf>
    <xf numFmtId="0" fontId="0" fillId="0" borderId="27" xfId="5" applyFont="1" applyFill="1" applyBorder="1" applyAlignment="1" applyProtection="1">
      <alignment horizontal="left"/>
      <protection locked="0"/>
    </xf>
    <xf numFmtId="2" fontId="9" fillId="8" borderId="22" xfId="0" applyNumberFormat="1" applyFont="1" applyFill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9" fillId="3" borderId="22" xfId="0" applyNumberFormat="1" applyFont="1" applyFill="1" applyBorder="1" applyAlignment="1">
      <alignment horizontal="center"/>
    </xf>
    <xf numFmtId="0" fontId="0" fillId="0" borderId="27" xfId="5" applyFont="1" applyFill="1" applyBorder="1"/>
    <xf numFmtId="0" fontId="9" fillId="0" borderId="22" xfId="0" applyFont="1" applyBorder="1" applyAlignment="1">
      <alignment horizontal="left" vertical="center" wrapText="1"/>
    </xf>
    <xf numFmtId="0" fontId="6" fillId="0" borderId="46" xfId="5" applyFont="1" applyFill="1" applyBorder="1" applyAlignment="1" applyProtection="1">
      <alignment horizontal="left" vertical="top" wrapText="1"/>
      <protection locked="0"/>
    </xf>
    <xf numFmtId="0" fontId="0" fillId="0" borderId="71" xfId="5" applyFont="1" applyFill="1" applyBorder="1" applyAlignment="1" applyProtection="1">
      <alignment horizontal="left" vertical="top" wrapText="1"/>
      <protection locked="0"/>
    </xf>
    <xf numFmtId="0" fontId="0" fillId="0" borderId="72" xfId="0" applyFill="1" applyBorder="1" applyAlignment="1" applyProtection="1">
      <alignment horizontal="left" vertical="top" wrapText="1"/>
      <protection locked="0"/>
    </xf>
    <xf numFmtId="0" fontId="6" fillId="0" borderId="44" xfId="5" applyFont="1" applyFill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>
      <alignment horizontal="left" wrapText="1"/>
    </xf>
    <xf numFmtId="0" fontId="6" fillId="2" borderId="30" xfId="0" applyFont="1" applyFill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0" fontId="0" fillId="0" borderId="33" xfId="0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7" xfId="5" applyFont="1" applyFill="1" applyBorder="1" applyAlignment="1">
      <alignment horizontal="left" wrapText="1"/>
    </xf>
    <xf numFmtId="2" fontId="6" fillId="0" borderId="38" xfId="5" applyNumberFormat="1" applyFont="1" applyFill="1" applyBorder="1" applyAlignment="1" applyProtection="1">
      <alignment horizontal="center" vertical="top" wrapText="1"/>
      <protection locked="0"/>
    </xf>
    <xf numFmtId="2" fontId="0" fillId="0" borderId="81" xfId="0" applyNumberFormat="1" applyFill="1" applyBorder="1" applyAlignment="1" applyProtection="1">
      <alignment horizontal="center" vertical="top" wrapText="1"/>
      <protection locked="0"/>
    </xf>
    <xf numFmtId="2" fontId="6" fillId="0" borderId="81" xfId="5" applyNumberFormat="1" applyFont="1" applyFill="1" applyBorder="1" applyAlignment="1" applyProtection="1">
      <alignment horizontal="center" vertical="top" wrapText="1"/>
      <protection locked="0"/>
    </xf>
    <xf numFmtId="0" fontId="6" fillId="0" borderId="38" xfId="5" applyFont="1" applyFill="1" applyBorder="1" applyAlignment="1" applyProtection="1">
      <alignment horizontal="center" vertical="top" wrapText="1"/>
      <protection locked="0"/>
    </xf>
    <xf numFmtId="0" fontId="0" fillId="0" borderId="81" xfId="0" applyFill="1" applyBorder="1" applyAlignment="1" applyProtection="1">
      <alignment horizontal="center" vertical="top" wrapText="1"/>
      <protection locked="0"/>
    </xf>
    <xf numFmtId="0" fontId="6" fillId="0" borderId="81" xfId="5" applyFont="1" applyFill="1" applyBorder="1" applyAlignment="1" applyProtection="1">
      <alignment horizontal="center" vertical="top" wrapText="1"/>
      <protection locked="0"/>
    </xf>
    <xf numFmtId="0" fontId="6" fillId="0" borderId="12" xfId="5" applyFont="1" applyFill="1" applyBorder="1" applyAlignment="1" applyProtection="1">
      <alignment horizontal="center" vertical="top" wrapText="1"/>
      <protection locked="0"/>
    </xf>
    <xf numFmtId="0" fontId="6" fillId="0" borderId="5" xfId="5" applyFont="1" applyFill="1" applyBorder="1" applyAlignment="1" applyProtection="1">
      <alignment horizontal="center" vertical="top" wrapText="1"/>
      <protection locked="0"/>
    </xf>
    <xf numFmtId="0" fontId="6" fillId="0" borderId="28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9" fillId="0" borderId="28" xfId="0" applyFont="1" applyBorder="1" applyAlignment="1">
      <alignment vertical="center"/>
    </xf>
    <xf numFmtId="0" fontId="6" fillId="0" borderId="83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81" xfId="0" applyFont="1" applyBorder="1" applyAlignment="1">
      <alignment horizontal="right" vertical="center" wrapText="1"/>
    </xf>
    <xf numFmtId="0" fontId="9" fillId="0" borderId="67" xfId="0" applyFont="1" applyBorder="1" applyAlignment="1">
      <alignment horizontal="right" wrapText="1"/>
    </xf>
    <xf numFmtId="0" fontId="9" fillId="0" borderId="48" xfId="0" applyFont="1" applyBorder="1" applyAlignment="1">
      <alignment horizontal="right" wrapText="1"/>
    </xf>
    <xf numFmtId="0" fontId="9" fillId="0" borderId="67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6" fillId="0" borderId="67" xfId="5" applyFont="1" applyFill="1" applyBorder="1" applyAlignment="1" applyProtection="1">
      <alignment horizontal="right" vertical="top" wrapText="1"/>
      <protection locked="0"/>
    </xf>
    <xf numFmtId="0" fontId="6" fillId="0" borderId="48" xfId="5" applyFont="1" applyFill="1" applyBorder="1" applyAlignment="1" applyProtection="1">
      <alignment horizontal="right" vertical="top" wrapText="1"/>
      <protection locked="0"/>
    </xf>
    <xf numFmtId="0" fontId="0" fillId="0" borderId="67" xfId="2" applyFont="1" applyBorder="1" applyAlignment="1">
      <alignment horizontal="right" wrapText="1"/>
    </xf>
    <xf numFmtId="0" fontId="0" fillId="0" borderId="48" xfId="2" applyFont="1" applyBorder="1" applyAlignment="1">
      <alignment horizontal="right" wrapText="1"/>
    </xf>
    <xf numFmtId="0" fontId="0" fillId="0" borderId="67" xfId="5" applyFont="1" applyFill="1" applyBorder="1" applyAlignment="1" applyProtection="1">
      <alignment horizontal="right" vertical="top" wrapText="1"/>
      <protection locked="0"/>
    </xf>
    <xf numFmtId="0" fontId="0" fillId="0" borderId="48" xfId="5" applyFont="1" applyFill="1" applyBorder="1" applyAlignment="1" applyProtection="1">
      <alignment horizontal="right" vertical="top" wrapText="1"/>
      <protection locked="0"/>
    </xf>
    <xf numFmtId="0" fontId="0" fillId="0" borderId="67" xfId="0" applyFill="1" applyBorder="1" applyAlignment="1" applyProtection="1">
      <alignment horizontal="right" vertical="top" wrapText="1"/>
      <protection locked="0"/>
    </xf>
    <xf numFmtId="0" fontId="0" fillId="0" borderId="48" xfId="0" applyFill="1" applyBorder="1" applyAlignment="1" applyProtection="1">
      <alignment horizontal="right" vertical="top" wrapText="1"/>
      <protection locked="0"/>
    </xf>
    <xf numFmtId="0" fontId="9" fillId="7" borderId="67" xfId="0" applyFont="1" applyFill="1" applyBorder="1" applyAlignment="1">
      <alignment horizontal="right" wrapText="1"/>
    </xf>
    <xf numFmtId="0" fontId="9" fillId="7" borderId="48" xfId="0" applyFont="1" applyFill="1" applyBorder="1" applyAlignment="1">
      <alignment horizontal="right" wrapText="1"/>
    </xf>
    <xf numFmtId="0" fontId="6" fillId="0" borderId="67" xfId="0" applyFont="1" applyBorder="1" applyAlignment="1">
      <alignment horizontal="right" wrapText="1"/>
    </xf>
    <xf numFmtId="0" fontId="6" fillId="0" borderId="48" xfId="0" applyFont="1" applyBorder="1" applyAlignment="1">
      <alignment horizontal="right" wrapText="1"/>
    </xf>
    <xf numFmtId="0" fontId="9" fillId="0" borderId="67" xfId="5" applyFont="1" applyFill="1" applyBorder="1" applyAlignment="1">
      <alignment horizontal="right" wrapText="1"/>
    </xf>
    <xf numFmtId="0" fontId="9" fillId="0" borderId="48" xfId="5" applyFont="1" applyFill="1" applyBorder="1" applyAlignment="1">
      <alignment horizontal="right" wrapText="1"/>
    </xf>
    <xf numFmtId="0" fontId="4" fillId="0" borderId="67" xfId="5" applyFont="1" applyFill="1" applyBorder="1" applyAlignment="1">
      <alignment horizontal="right" wrapText="1"/>
    </xf>
    <xf numFmtId="0" fontId="4" fillId="0" borderId="48" xfId="5" applyFont="1" applyFill="1" applyBorder="1" applyAlignment="1">
      <alignment horizontal="right" wrapText="1"/>
    </xf>
    <xf numFmtId="0" fontId="6" fillId="2" borderId="67" xfId="0" applyFont="1" applyFill="1" applyBorder="1" applyAlignment="1">
      <alignment horizontal="right" wrapText="1"/>
    </xf>
    <xf numFmtId="0" fontId="6" fillId="2" borderId="48" xfId="0" applyFont="1" applyFill="1" applyBorder="1" applyAlignment="1">
      <alignment horizontal="right" wrapText="1"/>
    </xf>
    <xf numFmtId="0" fontId="0" fillId="2" borderId="67" xfId="0" applyFill="1" applyBorder="1" applyAlignment="1">
      <alignment horizontal="right" wrapText="1"/>
    </xf>
    <xf numFmtId="0" fontId="0" fillId="2" borderId="48" xfId="0" applyFill="1" applyBorder="1" applyAlignment="1">
      <alignment horizontal="right" wrapText="1"/>
    </xf>
    <xf numFmtId="0" fontId="6" fillId="0" borderId="67" xfId="0" applyFont="1" applyFill="1" applyBorder="1" applyAlignment="1">
      <alignment horizontal="right" wrapText="1"/>
    </xf>
    <xf numFmtId="0" fontId="6" fillId="0" borderId="48" xfId="0" applyFont="1" applyFill="1" applyBorder="1" applyAlignment="1">
      <alignment horizontal="right" wrapText="1"/>
    </xf>
    <xf numFmtId="0" fontId="6" fillId="2" borderId="87" xfId="0" applyFont="1" applyFill="1" applyBorder="1" applyAlignment="1">
      <alignment horizontal="right" wrapText="1"/>
    </xf>
    <xf numFmtId="0" fontId="6" fillId="2" borderId="53" xfId="0" applyFont="1" applyFill="1" applyBorder="1" applyAlignment="1">
      <alignment horizontal="right" wrapText="1"/>
    </xf>
    <xf numFmtId="0" fontId="0" fillId="0" borderId="67" xfId="0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0" fontId="0" fillId="0" borderId="67" xfId="0" applyBorder="1" applyAlignment="1">
      <alignment horizontal="right" wrapText="1"/>
    </xf>
    <xf numFmtId="0" fontId="0" fillId="0" borderId="48" xfId="0" applyBorder="1" applyAlignment="1">
      <alignment horizontal="right" wrapText="1"/>
    </xf>
    <xf numFmtId="0" fontId="0" fillId="0" borderId="66" xfId="0" applyBorder="1" applyAlignment="1">
      <alignment horizontal="right" wrapText="1"/>
    </xf>
    <xf numFmtId="0" fontId="0" fillId="0" borderId="49" xfId="0" applyBorder="1" applyAlignment="1">
      <alignment horizontal="right" wrapText="1"/>
    </xf>
    <xf numFmtId="2" fontId="6" fillId="0" borderId="9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/>
    </xf>
    <xf numFmtId="2" fontId="6" fillId="0" borderId="1" xfId="5" applyNumberFormat="1" applyFont="1" applyFill="1" applyBorder="1" applyAlignment="1" applyProtection="1">
      <alignment horizontal="right" vertical="top" wrapText="1"/>
      <protection locked="0"/>
    </xf>
    <xf numFmtId="2" fontId="0" fillId="0" borderId="1" xfId="2" applyNumberFormat="1" applyFont="1" applyBorder="1" applyAlignment="1">
      <alignment horizontal="right" wrapText="1"/>
    </xf>
    <xf numFmtId="2" fontId="0" fillId="0" borderId="1" xfId="5" applyNumberFormat="1" applyFont="1" applyFill="1" applyBorder="1" applyAlignment="1" applyProtection="1">
      <alignment horizontal="right" vertical="top" wrapText="1"/>
      <protection locked="0"/>
    </xf>
    <xf numFmtId="2" fontId="0" fillId="0" borderId="1" xfId="0" applyNumberFormat="1" applyFill="1" applyBorder="1" applyAlignment="1" applyProtection="1">
      <alignment horizontal="right" vertical="top" wrapText="1"/>
      <protection locked="0"/>
    </xf>
    <xf numFmtId="2" fontId="9" fillId="7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2" fontId="9" fillId="0" borderId="1" xfId="5" applyNumberFormat="1" applyFont="1" applyFill="1" applyBorder="1" applyAlignment="1">
      <alignment horizontal="right" wrapText="1"/>
    </xf>
    <xf numFmtId="2" fontId="4" fillId="0" borderId="1" xfId="5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2" fontId="6" fillId="2" borderId="5" xfId="0" applyNumberFormat="1" applyFont="1" applyFill="1" applyBorder="1" applyAlignment="1">
      <alignment horizontal="right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wrapText="1"/>
    </xf>
    <xf numFmtId="2" fontId="0" fillId="0" borderId="21" xfId="0" applyNumberFormat="1" applyBorder="1" applyAlignment="1">
      <alignment horizontal="right" wrapText="1"/>
    </xf>
    <xf numFmtId="0" fontId="9" fillId="0" borderId="87" xfId="0" applyFont="1" applyBorder="1" applyAlignment="1">
      <alignment horizontal="right" wrapText="1"/>
    </xf>
    <xf numFmtId="0" fontId="9" fillId="0" borderId="53" xfId="0" applyFont="1" applyBorder="1" applyAlignment="1">
      <alignment horizontal="right" wrapText="1"/>
    </xf>
    <xf numFmtId="0" fontId="9" fillId="0" borderId="78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51" xfId="0" applyFont="1" applyBorder="1" applyAlignment="1">
      <alignment horizontal="right" wrapText="1"/>
    </xf>
    <xf numFmtId="0" fontId="9" fillId="0" borderId="67" xfId="0" applyFont="1" applyBorder="1" applyAlignment="1">
      <alignment horizontal="right" vertical="center" wrapText="1"/>
    </xf>
    <xf numFmtId="0" fontId="9" fillId="0" borderId="48" xfId="0" applyFont="1" applyBorder="1" applyAlignment="1">
      <alignment horizontal="right" vertical="center" wrapText="1"/>
    </xf>
    <xf numFmtId="0" fontId="9" fillId="0" borderId="78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9" fillId="0" borderId="78" xfId="5" applyFont="1" applyFill="1" applyBorder="1" applyAlignment="1">
      <alignment horizontal="right" wrapText="1"/>
    </xf>
    <xf numFmtId="0" fontId="9" fillId="0" borderId="4" xfId="5" applyFont="1" applyFill="1" applyBorder="1" applyAlignment="1">
      <alignment horizontal="right" wrapText="1"/>
    </xf>
    <xf numFmtId="0" fontId="9" fillId="0" borderId="51" xfId="5" applyFont="1" applyFill="1" applyBorder="1" applyAlignment="1">
      <alignment horizontal="right" wrapText="1"/>
    </xf>
    <xf numFmtId="0" fontId="6" fillId="2" borderId="78" xfId="0" applyFont="1" applyFill="1" applyBorder="1" applyAlignment="1">
      <alignment horizontal="right" wrapText="1"/>
    </xf>
    <xf numFmtId="0" fontId="6" fillId="2" borderId="51" xfId="0" applyFont="1" applyFill="1" applyBorder="1" applyAlignment="1">
      <alignment horizontal="right" wrapText="1"/>
    </xf>
    <xf numFmtId="0" fontId="0" fillId="0" borderId="87" xfId="0" applyFont="1" applyBorder="1" applyAlignment="1">
      <alignment horizontal="right" wrapText="1"/>
    </xf>
    <xf numFmtId="0" fontId="0" fillId="0" borderId="53" xfId="0" applyFont="1" applyBorder="1" applyAlignment="1">
      <alignment horizontal="right" wrapText="1"/>
    </xf>
    <xf numFmtId="0" fontId="0" fillId="0" borderId="77" xfId="0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6" fillId="2" borderId="66" xfId="0" applyFont="1" applyFill="1" applyBorder="1" applyAlignment="1">
      <alignment horizontal="right" wrapText="1"/>
    </xf>
    <xf numFmtId="0" fontId="6" fillId="2" borderId="49" xfId="0" applyFont="1" applyFill="1" applyBorder="1" applyAlignment="1">
      <alignment horizontal="right" wrapText="1"/>
    </xf>
    <xf numFmtId="2" fontId="9" fillId="0" borderId="5" xfId="0" applyNumberFormat="1" applyFont="1" applyBorder="1" applyAlignment="1">
      <alignment horizontal="right" wrapText="1"/>
    </xf>
    <xf numFmtId="2" fontId="9" fillId="0" borderId="4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/>
    </xf>
    <xf numFmtId="2" fontId="9" fillId="0" borderId="4" xfId="5" applyNumberFormat="1" applyFont="1" applyFill="1" applyBorder="1" applyAlignment="1">
      <alignment horizontal="right" wrapText="1"/>
    </xf>
    <xf numFmtId="2" fontId="6" fillId="2" borderId="4" xfId="0" applyNumberFormat="1" applyFont="1" applyFill="1" applyBorder="1" applyAlignment="1">
      <alignment horizontal="right" wrapText="1"/>
    </xf>
    <xf numFmtId="2" fontId="0" fillId="0" borderId="5" xfId="0" applyNumberFormat="1" applyFont="1" applyBorder="1" applyAlignment="1">
      <alignment horizontal="right" wrapText="1"/>
    </xf>
    <xf numFmtId="2" fontId="0" fillId="0" borderId="20" xfId="0" applyNumberFormat="1" applyBorder="1" applyAlignment="1">
      <alignment horizontal="right" vertical="center" wrapText="1"/>
    </xf>
    <xf numFmtId="2" fontId="6" fillId="2" borderId="21" xfId="0" applyNumberFormat="1" applyFont="1" applyFill="1" applyBorder="1" applyAlignment="1">
      <alignment horizontal="right" wrapText="1"/>
    </xf>
    <xf numFmtId="0" fontId="1" fillId="0" borderId="38" xfId="7" applyFont="1" applyBorder="1" applyAlignment="1">
      <alignment horizontal="center" vertical="center" wrapText="1"/>
    </xf>
    <xf numFmtId="0" fontId="1" fillId="0" borderId="40" xfId="7" applyFont="1" applyBorder="1" applyAlignment="1">
      <alignment horizontal="center" vertical="center" wrapText="1"/>
    </xf>
    <xf numFmtId="0" fontId="1" fillId="0" borderId="6" xfId="7" applyFont="1" applyBorder="1" applyAlignment="1">
      <alignment horizontal="center" vertical="center"/>
    </xf>
    <xf numFmtId="0" fontId="1" fillId="0" borderId="27" xfId="7" applyFont="1" applyBorder="1" applyAlignment="1">
      <alignment horizontal="center" vertical="center"/>
    </xf>
    <xf numFmtId="0" fontId="10" fillId="0" borderId="46" xfId="7" applyFont="1" applyBorder="1" applyAlignment="1">
      <alignment horizontal="center" vertical="center" wrapText="1"/>
    </xf>
    <xf numFmtId="0" fontId="10" fillId="0" borderId="31" xfId="7" applyFont="1" applyBorder="1" applyAlignment="1">
      <alignment horizontal="center" vertical="center" wrapText="1"/>
    </xf>
    <xf numFmtId="0" fontId="1" fillId="0" borderId="77" xfId="7" applyFont="1" applyBorder="1" applyAlignment="1">
      <alignment horizontal="center" vertical="center" wrapText="1"/>
    </xf>
    <xf numFmtId="0" fontId="1" fillId="0" borderId="10" xfId="7" applyFont="1" applyBorder="1" applyAlignment="1">
      <alignment horizontal="center" vertical="center" wrapText="1"/>
    </xf>
    <xf numFmtId="0" fontId="1" fillId="0" borderId="47" xfId="7" applyFont="1" applyBorder="1" applyAlignment="1">
      <alignment horizontal="center" vertical="center" wrapText="1"/>
    </xf>
    <xf numFmtId="0" fontId="1" fillId="0" borderId="77" xfId="7" applyFont="1" applyBorder="1" applyAlignment="1">
      <alignment horizontal="center" vertical="center"/>
    </xf>
    <xf numFmtId="0" fontId="1" fillId="0" borderId="10" xfId="7" applyFont="1" applyBorder="1" applyAlignment="1">
      <alignment horizontal="center" vertical="center"/>
    </xf>
    <xf numFmtId="0" fontId="1" fillId="0" borderId="47" xfId="7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Border="1" applyAlignment="1"/>
    <xf numFmtId="0" fontId="12" fillId="0" borderId="0" xfId="0" applyFont="1" applyBorder="1" applyAlignment="1">
      <alignment horizontal="right" vertical="top" wrapText="1"/>
    </xf>
    <xf numFmtId="0" fontId="10" fillId="0" borderId="4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28">
    <cellStyle name="Excel Built-in Normal" xfId="2"/>
    <cellStyle name="Excel Built-in Normal 1" xfId="4"/>
    <cellStyle name="Excel Built-in Normal 2" xfId="3"/>
    <cellStyle name="TableStyleLight1" xfId="1"/>
    <cellStyle name="Денежный 2" xfId="10"/>
    <cellStyle name="Обычный" xfId="0" builtinId="0"/>
    <cellStyle name="Обычный 2" xfId="5"/>
    <cellStyle name="Обычный 2 2" xfId="11"/>
    <cellStyle name="Обычный 2 2 2" xfId="20"/>
    <cellStyle name="Обычный 2 2 3" xfId="23"/>
    <cellStyle name="Обычный 2 3" xfId="8"/>
    <cellStyle name="Обычный 2 3 2" xfId="24"/>
    <cellStyle name="Обычный 2 3 3" xfId="19"/>
    <cellStyle name="Обычный 3" xfId="6"/>
    <cellStyle name="Обычный 3 2" xfId="12"/>
    <cellStyle name="Обычный 3 2 2" xfId="26"/>
    <cellStyle name="Обычный 3 2 3" xfId="21"/>
    <cellStyle name="Обычный 3 3" xfId="25"/>
    <cellStyle name="Обычный 4" xfId="7"/>
    <cellStyle name="Обычный 4 2" xfId="13"/>
    <cellStyle name="Обычный 4 3" xfId="14"/>
    <cellStyle name="Обычный 4 4" xfId="15"/>
    <cellStyle name="Обычный 4 5" xfId="17"/>
    <cellStyle name="Обычный 5" xfId="16"/>
    <cellStyle name="Обычный 5 2" xfId="27"/>
    <cellStyle name="Обычный 5 3" xfId="18"/>
    <cellStyle name="Обычный 6" xfId="9"/>
    <cellStyle name="Обычный 7" xfId="22"/>
  </cellStyles>
  <dxfs count="136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0A0A0"/>
      <color rgb="FFFF66CC"/>
      <color rgb="FFFFCCCC"/>
      <color rgb="FFCCFF99"/>
      <color rgb="FFFFFF66"/>
      <color rgb="FF660066"/>
      <color rgb="FFAF0101"/>
      <color rgb="FFFF476E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География  </a:t>
            </a:r>
            <a:r>
              <a:rPr lang="ru-RU" baseline="0"/>
              <a:t>ОГЭ 2020 - 2015</a:t>
            </a:r>
            <a:endParaRPr lang="ru-RU"/>
          </a:p>
        </c:rich>
      </c:tx>
      <c:layout>
        <c:manualLayout>
          <c:xMode val="edge"/>
          <c:yMode val="edge"/>
          <c:x val="3.699505980430795E-2"/>
          <c:y val="9.336242340886221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661280918434171E-2"/>
          <c:y val="7.6356539205510665E-2"/>
          <c:w val="0.97587106539187474"/>
          <c:h val="0.58694018330217568"/>
        </c:manualLayout>
      </c:layout>
      <c:lineChart>
        <c:grouping val="standard"/>
        <c:varyColors val="0"/>
        <c:ser>
          <c:idx val="11"/>
          <c:order val="0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районам'!$E$5:$E$130</c:f>
              <c:numCache>
                <c:formatCode>0,00</c:formatCode>
                <c:ptCount val="126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3.9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3.9</c:v>
                </c:pt>
                <c:pt idx="55">
                  <c:v>3.9</c:v>
                </c:pt>
                <c:pt idx="56">
                  <c:v>3.9</c:v>
                </c:pt>
                <c:pt idx="57">
                  <c:v>3.9</c:v>
                </c:pt>
                <c:pt idx="58">
                  <c:v>3.9</c:v>
                </c:pt>
                <c:pt idx="59">
                  <c:v>3.9</c:v>
                </c:pt>
                <c:pt idx="60">
                  <c:v>3.9</c:v>
                </c:pt>
                <c:pt idx="61">
                  <c:v>3.9</c:v>
                </c:pt>
                <c:pt idx="62">
                  <c:v>3.9</c:v>
                </c:pt>
                <c:pt idx="63">
                  <c:v>3.9</c:v>
                </c:pt>
                <c:pt idx="64">
                  <c:v>3.9</c:v>
                </c:pt>
                <c:pt idx="65">
                  <c:v>3.9</c:v>
                </c:pt>
                <c:pt idx="66">
                  <c:v>3.9</c:v>
                </c:pt>
                <c:pt idx="67">
                  <c:v>3.9</c:v>
                </c:pt>
                <c:pt idx="68">
                  <c:v>3.9</c:v>
                </c:pt>
                <c:pt idx="69">
                  <c:v>3.9</c:v>
                </c:pt>
                <c:pt idx="70">
                  <c:v>3.9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3.9</c:v>
                </c:pt>
                <c:pt idx="80">
                  <c:v>3.9</c:v>
                </c:pt>
                <c:pt idx="81">
                  <c:v>3.9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3.9</c:v>
                </c:pt>
                <c:pt idx="93">
                  <c:v>3.9</c:v>
                </c:pt>
                <c:pt idx="94">
                  <c:v>3.9</c:v>
                </c:pt>
                <c:pt idx="95">
                  <c:v>3.9</c:v>
                </c:pt>
                <c:pt idx="96">
                  <c:v>3.9</c:v>
                </c:pt>
                <c:pt idx="97">
                  <c:v>3.9</c:v>
                </c:pt>
                <c:pt idx="98">
                  <c:v>3.9</c:v>
                </c:pt>
                <c:pt idx="99">
                  <c:v>3.9</c:v>
                </c:pt>
                <c:pt idx="100">
                  <c:v>3.9</c:v>
                </c:pt>
                <c:pt idx="101">
                  <c:v>3.9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3.9</c:v>
                </c:pt>
                <c:pt idx="108">
                  <c:v>3.9</c:v>
                </c:pt>
                <c:pt idx="109">
                  <c:v>3.9</c:v>
                </c:pt>
                <c:pt idx="110">
                  <c:v>3.9</c:v>
                </c:pt>
                <c:pt idx="111">
                  <c:v>3.9</c:v>
                </c:pt>
                <c:pt idx="112">
                  <c:v>3.9</c:v>
                </c:pt>
                <c:pt idx="113">
                  <c:v>3.9</c:v>
                </c:pt>
                <c:pt idx="114">
                  <c:v>3.9</c:v>
                </c:pt>
                <c:pt idx="115">
                  <c:v>3.9</c:v>
                </c:pt>
                <c:pt idx="116">
                  <c:v>3.9</c:v>
                </c:pt>
                <c:pt idx="117">
                  <c:v>3.9</c:v>
                </c:pt>
                <c:pt idx="118">
                  <c:v>3.9</c:v>
                </c:pt>
                <c:pt idx="119">
                  <c:v>3.9</c:v>
                </c:pt>
                <c:pt idx="120">
                  <c:v>3.9</c:v>
                </c:pt>
                <c:pt idx="121">
                  <c:v>3.9</c:v>
                </c:pt>
                <c:pt idx="122">
                  <c:v>3.9</c:v>
                </c:pt>
                <c:pt idx="123">
                  <c:v>3.9</c:v>
                </c:pt>
                <c:pt idx="124">
                  <c:v>3.9</c:v>
                </c:pt>
                <c:pt idx="125">
                  <c:v>3.9</c:v>
                </c:pt>
              </c:numCache>
            </c:numRef>
          </c:val>
          <c:smooth val="0"/>
        </c:ser>
        <c:ser>
          <c:idx val="10"/>
          <c:order val="1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районам'!$D$5:$D$130</c:f>
              <c:numCache>
                <c:formatCode>0,00</c:formatCode>
                <c:ptCount val="126"/>
                <c:pt idx="1">
                  <c:v>3.5560333333333332</c:v>
                </c:pt>
                <c:pt idx="5">
                  <c:v>4.0004</c:v>
                </c:pt>
                <c:pt idx="8">
                  <c:v>3.6151</c:v>
                </c:pt>
                <c:pt idx="9">
                  <c:v>3.0525999999999995</c:v>
                </c:pt>
                <c:pt idx="10">
                  <c:v>2.6855666666666664</c:v>
                </c:pt>
                <c:pt idx="14">
                  <c:v>2.95</c:v>
                </c:pt>
                <c:pt idx="15">
                  <c:v>2.7316999999999996</c:v>
                </c:pt>
                <c:pt idx="20">
                  <c:v>2.375</c:v>
                </c:pt>
                <c:pt idx="25">
                  <c:v>3.1900750000000002</c:v>
                </c:pt>
                <c:pt idx="26">
                  <c:v>3.2153000000000005</c:v>
                </c:pt>
                <c:pt idx="28">
                  <c:v>4.0667</c:v>
                </c:pt>
                <c:pt idx="29">
                  <c:v>2.4782999999999999</c:v>
                </c:pt>
                <c:pt idx="32">
                  <c:v>3</c:v>
                </c:pt>
                <c:pt idx="45">
                  <c:v>3.0559333333333334</c:v>
                </c:pt>
                <c:pt idx="54">
                  <c:v>3.0697000000000001</c:v>
                </c:pt>
                <c:pt idx="55">
                  <c:v>3.0455000000000001</c:v>
                </c:pt>
                <c:pt idx="59">
                  <c:v>3.0909000000000004</c:v>
                </c:pt>
                <c:pt idx="62">
                  <c:v>3.3108</c:v>
                </c:pt>
                <c:pt idx="63">
                  <c:v>3.0894999999999997</c:v>
                </c:pt>
                <c:pt idx="64">
                  <c:v>2.7292000000000001</c:v>
                </c:pt>
                <c:pt idx="65">
                  <c:v>3.2578249999999995</c:v>
                </c:pt>
                <c:pt idx="67">
                  <c:v>2.9725999999999999</c:v>
                </c:pt>
                <c:pt idx="70">
                  <c:v>3.2281</c:v>
                </c:pt>
                <c:pt idx="74">
                  <c:v>3.4706000000000001</c:v>
                </c:pt>
                <c:pt idx="78">
                  <c:v>3.36</c:v>
                </c:pt>
                <c:pt idx="82">
                  <c:v>3.3793615384615383</c:v>
                </c:pt>
                <c:pt idx="83">
                  <c:v>3.2496999999999998</c:v>
                </c:pt>
                <c:pt idx="85">
                  <c:v>4.0388000000000002</c:v>
                </c:pt>
                <c:pt idx="90">
                  <c:v>3.3938999999999999</c:v>
                </c:pt>
                <c:pt idx="92">
                  <c:v>3.2172999999999998</c:v>
                </c:pt>
                <c:pt idx="94">
                  <c:v>3.1160000000000001</c:v>
                </c:pt>
                <c:pt idx="96">
                  <c:v>2.7191000000000001</c:v>
                </c:pt>
                <c:pt idx="97">
                  <c:v>3.9762</c:v>
                </c:pt>
                <c:pt idx="103">
                  <c:v>3.2250000000000001</c:v>
                </c:pt>
                <c:pt idx="104">
                  <c:v>3.8050999999999999</c:v>
                </c:pt>
                <c:pt idx="110">
                  <c:v>2.9791000000000003</c:v>
                </c:pt>
                <c:pt idx="111">
                  <c:v>4.5186000000000002</c:v>
                </c:pt>
                <c:pt idx="112">
                  <c:v>3.3083000000000005</c:v>
                </c:pt>
                <c:pt idx="113">
                  <c:v>2.3845999999999998</c:v>
                </c:pt>
                <c:pt idx="114">
                  <c:v>3.3234999999999997</c:v>
                </c:pt>
                <c:pt idx="118">
                  <c:v>3.9849999999999994</c:v>
                </c:pt>
                <c:pt idx="125">
                  <c:v>2.6619999999999999</c:v>
                </c:pt>
              </c:numCache>
            </c:numRef>
          </c:val>
          <c:smooth val="0"/>
        </c:ser>
        <c:ser>
          <c:idx val="0"/>
          <c:order val="2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районам'!$I$5:$I$130</c:f>
              <c:numCache>
                <c:formatCode>Основной</c:formatCode>
                <c:ptCount val="126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  <c:pt idx="116">
                  <c:v>3.67</c:v>
                </c:pt>
                <c:pt idx="117">
                  <c:v>3.67</c:v>
                </c:pt>
                <c:pt idx="118">
                  <c:v>3.67</c:v>
                </c:pt>
                <c:pt idx="119">
                  <c:v>3.67</c:v>
                </c:pt>
                <c:pt idx="120">
                  <c:v>3.67</c:v>
                </c:pt>
                <c:pt idx="121">
                  <c:v>3.67</c:v>
                </c:pt>
                <c:pt idx="122">
                  <c:v>3.67</c:v>
                </c:pt>
                <c:pt idx="123">
                  <c:v>3.67</c:v>
                </c:pt>
                <c:pt idx="124">
                  <c:v>3.67</c:v>
                </c:pt>
                <c:pt idx="125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районам'!$H$5:$H$130</c:f>
              <c:numCache>
                <c:formatCode>0,00</c:formatCode>
                <c:ptCount val="126"/>
                <c:pt idx="0">
                  <c:v>3.88</c:v>
                </c:pt>
                <c:pt idx="1">
                  <c:v>3.8075000000000006</c:v>
                </c:pt>
                <c:pt idx="2">
                  <c:v>3.75</c:v>
                </c:pt>
                <c:pt idx="3">
                  <c:v>3.93</c:v>
                </c:pt>
                <c:pt idx="4">
                  <c:v>4.21</c:v>
                </c:pt>
                <c:pt idx="5">
                  <c:v>4</c:v>
                </c:pt>
                <c:pt idx="6">
                  <c:v>3.69</c:v>
                </c:pt>
                <c:pt idx="7">
                  <c:v>3.76</c:v>
                </c:pt>
                <c:pt idx="8">
                  <c:v>3.48</c:v>
                </c:pt>
                <c:pt idx="9">
                  <c:v>3.64</c:v>
                </c:pt>
                <c:pt idx="10">
                  <c:v>3.7738461538461534</c:v>
                </c:pt>
                <c:pt idx="11">
                  <c:v>3.71</c:v>
                </c:pt>
                <c:pt idx="12">
                  <c:v>4.25</c:v>
                </c:pt>
                <c:pt idx="13">
                  <c:v>4.2</c:v>
                </c:pt>
                <c:pt idx="14">
                  <c:v>3.88</c:v>
                </c:pt>
                <c:pt idx="15">
                  <c:v>3.78</c:v>
                </c:pt>
                <c:pt idx="16">
                  <c:v>3.2</c:v>
                </c:pt>
                <c:pt idx="17">
                  <c:v>3.52</c:v>
                </c:pt>
                <c:pt idx="18">
                  <c:v>3.76</c:v>
                </c:pt>
                <c:pt idx="19">
                  <c:v>4.12</c:v>
                </c:pt>
                <c:pt idx="20">
                  <c:v>3.41</c:v>
                </c:pt>
                <c:pt idx="22">
                  <c:v>3.37</c:v>
                </c:pt>
                <c:pt idx="23">
                  <c:v>4.1900000000000004</c:v>
                </c:pt>
                <c:pt idx="24">
                  <c:v>3.67</c:v>
                </c:pt>
                <c:pt idx="25">
                  <c:v>3.6610526315789467</c:v>
                </c:pt>
                <c:pt idx="26">
                  <c:v>4.2</c:v>
                </c:pt>
                <c:pt idx="27">
                  <c:v>4.0199999999999996</c:v>
                </c:pt>
                <c:pt idx="28">
                  <c:v>3.62</c:v>
                </c:pt>
                <c:pt idx="29">
                  <c:v>4.29</c:v>
                </c:pt>
                <c:pt idx="30">
                  <c:v>3.71</c:v>
                </c:pt>
                <c:pt idx="31">
                  <c:v>3.32</c:v>
                </c:pt>
                <c:pt idx="32">
                  <c:v>3.47</c:v>
                </c:pt>
                <c:pt idx="33">
                  <c:v>3.54</c:v>
                </c:pt>
                <c:pt idx="34">
                  <c:v>3.81</c:v>
                </c:pt>
                <c:pt idx="35">
                  <c:v>3.96</c:v>
                </c:pt>
                <c:pt idx="36">
                  <c:v>3</c:v>
                </c:pt>
                <c:pt idx="37">
                  <c:v>3.33</c:v>
                </c:pt>
                <c:pt idx="38">
                  <c:v>4.0199999999999996</c:v>
                </c:pt>
                <c:pt idx="39">
                  <c:v>3.5</c:v>
                </c:pt>
                <c:pt idx="40">
                  <c:v>3.66</c:v>
                </c:pt>
                <c:pt idx="41">
                  <c:v>3.71</c:v>
                </c:pt>
                <c:pt idx="42">
                  <c:v>3.43</c:v>
                </c:pt>
                <c:pt idx="43">
                  <c:v>3.44</c:v>
                </c:pt>
                <c:pt idx="44">
                  <c:v>3.53</c:v>
                </c:pt>
                <c:pt idx="45">
                  <c:v>3.7768421052631576</c:v>
                </c:pt>
                <c:pt idx="46">
                  <c:v>3.9</c:v>
                </c:pt>
                <c:pt idx="47">
                  <c:v>4.12</c:v>
                </c:pt>
                <c:pt idx="48">
                  <c:v>4.5</c:v>
                </c:pt>
                <c:pt idx="49">
                  <c:v>3.57</c:v>
                </c:pt>
                <c:pt idx="50">
                  <c:v>4.25</c:v>
                </c:pt>
                <c:pt idx="51">
                  <c:v>3.89</c:v>
                </c:pt>
                <c:pt idx="52">
                  <c:v>4.5</c:v>
                </c:pt>
                <c:pt idx="53">
                  <c:v>3.55</c:v>
                </c:pt>
                <c:pt idx="54">
                  <c:v>3.54</c:v>
                </c:pt>
                <c:pt idx="55">
                  <c:v>3.4</c:v>
                </c:pt>
                <c:pt idx="56">
                  <c:v>3.64</c:v>
                </c:pt>
                <c:pt idx="57">
                  <c:v>3.92</c:v>
                </c:pt>
                <c:pt idx="58">
                  <c:v>4</c:v>
                </c:pt>
                <c:pt idx="59">
                  <c:v>3.69</c:v>
                </c:pt>
                <c:pt idx="60">
                  <c:v>3.23</c:v>
                </c:pt>
                <c:pt idx="61">
                  <c:v>3.07</c:v>
                </c:pt>
                <c:pt idx="62">
                  <c:v>4.18</c:v>
                </c:pt>
                <c:pt idx="63">
                  <c:v>3.59</c:v>
                </c:pt>
                <c:pt idx="64">
                  <c:v>3.22</c:v>
                </c:pt>
                <c:pt idx="65" formatCode="Основной">
                  <c:v>3.79</c:v>
                </c:pt>
                <c:pt idx="66">
                  <c:v>4.33</c:v>
                </c:pt>
                <c:pt idx="67">
                  <c:v>4.12</c:v>
                </c:pt>
                <c:pt idx="68">
                  <c:v>3.83</c:v>
                </c:pt>
                <c:pt idx="69">
                  <c:v>4.03</c:v>
                </c:pt>
                <c:pt idx="70">
                  <c:v>4.0199999999999996</c:v>
                </c:pt>
                <c:pt idx="72">
                  <c:v>3.43</c:v>
                </c:pt>
                <c:pt idx="73">
                  <c:v>3.67</c:v>
                </c:pt>
                <c:pt idx="74">
                  <c:v>4</c:v>
                </c:pt>
                <c:pt idx="75">
                  <c:v>3</c:v>
                </c:pt>
                <c:pt idx="76">
                  <c:v>4.26</c:v>
                </c:pt>
                <c:pt idx="77">
                  <c:v>3.2</c:v>
                </c:pt>
                <c:pt idx="78">
                  <c:v>3.64</c:v>
                </c:pt>
                <c:pt idx="79">
                  <c:v>4.1399999999999997</c:v>
                </c:pt>
                <c:pt idx="80">
                  <c:v>3.29</c:v>
                </c:pt>
                <c:pt idx="81">
                  <c:v>3.89</c:v>
                </c:pt>
                <c:pt idx="82">
                  <c:v>3.734</c:v>
                </c:pt>
                <c:pt idx="83">
                  <c:v>3.62</c:v>
                </c:pt>
                <c:pt idx="84">
                  <c:v>3.78</c:v>
                </c:pt>
                <c:pt idx="85">
                  <c:v>3.54</c:v>
                </c:pt>
                <c:pt idx="86">
                  <c:v>3.68</c:v>
                </c:pt>
                <c:pt idx="87">
                  <c:v>4</c:v>
                </c:pt>
                <c:pt idx="88">
                  <c:v>3.28</c:v>
                </c:pt>
                <c:pt idx="89">
                  <c:v>3.71</c:v>
                </c:pt>
                <c:pt idx="90">
                  <c:v>3.33</c:v>
                </c:pt>
                <c:pt idx="91">
                  <c:v>3.33</c:v>
                </c:pt>
                <c:pt idx="92">
                  <c:v>3.21</c:v>
                </c:pt>
                <c:pt idx="93">
                  <c:v>3.32</c:v>
                </c:pt>
                <c:pt idx="94">
                  <c:v>3.31</c:v>
                </c:pt>
                <c:pt idx="95">
                  <c:v>3.65</c:v>
                </c:pt>
                <c:pt idx="96">
                  <c:v>3.67</c:v>
                </c:pt>
                <c:pt idx="97">
                  <c:v>3.69</c:v>
                </c:pt>
                <c:pt idx="98">
                  <c:v>4.34</c:v>
                </c:pt>
                <c:pt idx="99">
                  <c:v>4.26</c:v>
                </c:pt>
                <c:pt idx="100">
                  <c:v>3.66</c:v>
                </c:pt>
                <c:pt idx="101">
                  <c:v>3.5</c:v>
                </c:pt>
                <c:pt idx="102">
                  <c:v>4.25</c:v>
                </c:pt>
                <c:pt idx="103">
                  <c:v>3.83</c:v>
                </c:pt>
                <c:pt idx="104">
                  <c:v>3.63</c:v>
                </c:pt>
                <c:pt idx="105">
                  <c:v>4.3499999999999996</c:v>
                </c:pt>
                <c:pt idx="106">
                  <c:v>3.71</c:v>
                </c:pt>
                <c:pt idx="107">
                  <c:v>4</c:v>
                </c:pt>
                <c:pt idx="108">
                  <c:v>3.93</c:v>
                </c:pt>
                <c:pt idx="109">
                  <c:v>3.9</c:v>
                </c:pt>
                <c:pt idx="110">
                  <c:v>3.94</c:v>
                </c:pt>
                <c:pt idx="111">
                  <c:v>3.74</c:v>
                </c:pt>
                <c:pt idx="112">
                  <c:v>3.86</c:v>
                </c:pt>
                <c:pt idx="114" formatCode="Основной">
                  <c:v>3.8299999999999996</c:v>
                </c:pt>
                <c:pt idx="115">
                  <c:v>4.33</c:v>
                </c:pt>
                <c:pt idx="117">
                  <c:v>3.93</c:v>
                </c:pt>
                <c:pt idx="118">
                  <c:v>4.25</c:v>
                </c:pt>
                <c:pt idx="119">
                  <c:v>3.25</c:v>
                </c:pt>
                <c:pt idx="120">
                  <c:v>4</c:v>
                </c:pt>
                <c:pt idx="122">
                  <c:v>3.62</c:v>
                </c:pt>
                <c:pt idx="123">
                  <c:v>3.67</c:v>
                </c:pt>
                <c:pt idx="124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4"/>
          <c:tx>
            <c:v>2018 ср. балл по городу</c:v>
          </c:tx>
          <c:spPr>
            <a:ln w="28575" cap="rnd">
              <a:solidFill>
                <a:srgbClr val="FFE935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районам'!$M$5:$M$130</c:f>
              <c:numCache>
                <c:formatCode>Основной</c:formatCode>
                <c:ptCount val="126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  <c:pt idx="116">
                  <c:v>3.67</c:v>
                </c:pt>
                <c:pt idx="117">
                  <c:v>3.67</c:v>
                </c:pt>
                <c:pt idx="118">
                  <c:v>3.67</c:v>
                </c:pt>
                <c:pt idx="119">
                  <c:v>3.67</c:v>
                </c:pt>
                <c:pt idx="120">
                  <c:v>3.67</c:v>
                </c:pt>
                <c:pt idx="121">
                  <c:v>3.67</c:v>
                </c:pt>
                <c:pt idx="122">
                  <c:v>3.67</c:v>
                </c:pt>
                <c:pt idx="123">
                  <c:v>3.67</c:v>
                </c:pt>
                <c:pt idx="124">
                  <c:v>3.67</c:v>
                </c:pt>
                <c:pt idx="125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5"/>
          <c:tx>
            <c:v>2018 ср. балл ОУ</c:v>
          </c:tx>
          <c:spPr>
            <a:ln w="25400" cap="rnd">
              <a:solidFill>
                <a:srgbClr val="FFA015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районам'!$L$5:$L$130</c:f>
              <c:numCache>
                <c:formatCode>0,00</c:formatCode>
                <c:ptCount val="126"/>
                <c:pt idx="0">
                  <c:v>4.08</c:v>
                </c:pt>
                <c:pt idx="1">
                  <c:v>3.7890000000000001</c:v>
                </c:pt>
                <c:pt idx="2">
                  <c:v>3.552</c:v>
                </c:pt>
                <c:pt idx="3">
                  <c:v>3.8210000000000002</c:v>
                </c:pt>
                <c:pt idx="4">
                  <c:v>3.85</c:v>
                </c:pt>
                <c:pt idx="5">
                  <c:v>3.7330000000000001</c:v>
                </c:pt>
                <c:pt idx="6">
                  <c:v>3.8</c:v>
                </c:pt>
                <c:pt idx="7">
                  <c:v>3.5960000000000001</c:v>
                </c:pt>
                <c:pt idx="8">
                  <c:v>3.96</c:v>
                </c:pt>
                <c:pt idx="9">
                  <c:v>4</c:v>
                </c:pt>
                <c:pt idx="10">
                  <c:v>3.6588000000000003</c:v>
                </c:pt>
                <c:pt idx="11">
                  <c:v>3.97</c:v>
                </c:pt>
                <c:pt idx="12">
                  <c:v>3.71</c:v>
                </c:pt>
                <c:pt idx="13">
                  <c:v>3.923</c:v>
                </c:pt>
                <c:pt idx="14">
                  <c:v>3.774</c:v>
                </c:pt>
                <c:pt idx="15">
                  <c:v>3.238</c:v>
                </c:pt>
                <c:pt idx="16">
                  <c:v>3.242</c:v>
                </c:pt>
                <c:pt idx="17">
                  <c:v>3.7770000000000001</c:v>
                </c:pt>
                <c:pt idx="18">
                  <c:v>4</c:v>
                </c:pt>
                <c:pt idx="19">
                  <c:v>3.4169999999999998</c:v>
                </c:pt>
                <c:pt idx="20">
                  <c:v>3.1579999999999999</c:v>
                </c:pt>
                <c:pt idx="22">
                  <c:v>3.8929999999999998</c:v>
                </c:pt>
                <c:pt idx="23">
                  <c:v>4.0384000000000002</c:v>
                </c:pt>
                <c:pt idx="24">
                  <c:v>3.4239999999999999</c:v>
                </c:pt>
                <c:pt idx="25">
                  <c:v>3.6556842105263159</c:v>
                </c:pt>
                <c:pt idx="26">
                  <c:v>4.0709999999999997</c:v>
                </c:pt>
                <c:pt idx="27">
                  <c:v>3.8109999999999999</c:v>
                </c:pt>
                <c:pt idx="28">
                  <c:v>3.7949999999999999</c:v>
                </c:pt>
                <c:pt idx="29">
                  <c:v>4</c:v>
                </c:pt>
                <c:pt idx="30">
                  <c:v>3.4460000000000002</c:v>
                </c:pt>
                <c:pt idx="31">
                  <c:v>3.3889999999999998</c:v>
                </c:pt>
                <c:pt idx="32">
                  <c:v>3.4159999999999999</c:v>
                </c:pt>
                <c:pt idx="33">
                  <c:v>4.2350000000000003</c:v>
                </c:pt>
                <c:pt idx="34">
                  <c:v>4.0970000000000004</c:v>
                </c:pt>
                <c:pt idx="35">
                  <c:v>4.1379999999999999</c:v>
                </c:pt>
                <c:pt idx="36">
                  <c:v>2.8820000000000001</c:v>
                </c:pt>
                <c:pt idx="37">
                  <c:v>3.4750000000000001</c:v>
                </c:pt>
                <c:pt idx="38">
                  <c:v>4.3479999999999999</c:v>
                </c:pt>
                <c:pt idx="39">
                  <c:v>3.25</c:v>
                </c:pt>
                <c:pt idx="40">
                  <c:v>3.3330000000000002</c:v>
                </c:pt>
                <c:pt idx="41">
                  <c:v>3.3679999999999999</c:v>
                </c:pt>
                <c:pt idx="42">
                  <c:v>3.4289999999999998</c:v>
                </c:pt>
                <c:pt idx="43">
                  <c:v>3.4</c:v>
                </c:pt>
                <c:pt idx="44">
                  <c:v>3.5750000000000002</c:v>
                </c:pt>
                <c:pt idx="45">
                  <c:v>3.8290588235294116</c:v>
                </c:pt>
                <c:pt idx="46">
                  <c:v>3.7290000000000001</c:v>
                </c:pt>
                <c:pt idx="47">
                  <c:v>3.8570000000000002</c:v>
                </c:pt>
                <c:pt idx="48">
                  <c:v>5</c:v>
                </c:pt>
                <c:pt idx="49">
                  <c:v>3.5289999999999999</c:v>
                </c:pt>
                <c:pt idx="50">
                  <c:v>4.1820000000000004</c:v>
                </c:pt>
                <c:pt idx="51">
                  <c:v>4.1109999999999998</c:v>
                </c:pt>
                <c:pt idx="53">
                  <c:v>3.6539999999999999</c:v>
                </c:pt>
                <c:pt idx="54">
                  <c:v>3.722</c:v>
                </c:pt>
                <c:pt idx="55">
                  <c:v>3.3570000000000002</c:v>
                </c:pt>
                <c:pt idx="56">
                  <c:v>3.25</c:v>
                </c:pt>
                <c:pt idx="57">
                  <c:v>3.6659999999999999</c:v>
                </c:pt>
                <c:pt idx="58">
                  <c:v>4.4000000000000004</c:v>
                </c:pt>
                <c:pt idx="60">
                  <c:v>3.8839999999999999</c:v>
                </c:pt>
                <c:pt idx="61">
                  <c:v>3.6150000000000002</c:v>
                </c:pt>
                <c:pt idx="62">
                  <c:v>3.3</c:v>
                </c:pt>
                <c:pt idx="63">
                  <c:v>4.1710000000000003</c:v>
                </c:pt>
                <c:pt idx="64">
                  <c:v>3.6669999999999998</c:v>
                </c:pt>
                <c:pt idx="65">
                  <c:v>3.7609399999999997</c:v>
                </c:pt>
                <c:pt idx="66">
                  <c:v>4.4000000000000004</c:v>
                </c:pt>
                <c:pt idx="67">
                  <c:v>4.1515000000000004</c:v>
                </c:pt>
                <c:pt idx="68">
                  <c:v>3.875</c:v>
                </c:pt>
                <c:pt idx="69">
                  <c:v>4.1429999999999998</c:v>
                </c:pt>
                <c:pt idx="70">
                  <c:v>3.7650000000000001</c:v>
                </c:pt>
                <c:pt idx="72">
                  <c:v>3.1739999999999999</c:v>
                </c:pt>
                <c:pt idx="73">
                  <c:v>4.0670000000000002</c:v>
                </c:pt>
                <c:pt idx="74">
                  <c:v>3.5</c:v>
                </c:pt>
                <c:pt idx="75">
                  <c:v>3.6360000000000001</c:v>
                </c:pt>
                <c:pt idx="76">
                  <c:v>3.6219999999999999</c:v>
                </c:pt>
                <c:pt idx="77">
                  <c:v>3.3635999999999999</c:v>
                </c:pt>
                <c:pt idx="78">
                  <c:v>3.512</c:v>
                </c:pt>
                <c:pt idx="79">
                  <c:v>3.8</c:v>
                </c:pt>
                <c:pt idx="80">
                  <c:v>3.4660000000000002</c:v>
                </c:pt>
                <c:pt idx="81">
                  <c:v>3.9390000000000001</c:v>
                </c:pt>
                <c:pt idx="82">
                  <c:v>3.5600689655172415</c:v>
                </c:pt>
                <c:pt idx="83">
                  <c:v>3.1480000000000001</c:v>
                </c:pt>
                <c:pt idx="84">
                  <c:v>3.8460000000000001</c:v>
                </c:pt>
                <c:pt idx="85">
                  <c:v>3.3</c:v>
                </c:pt>
                <c:pt idx="86">
                  <c:v>3.4319999999999999</c:v>
                </c:pt>
                <c:pt idx="87">
                  <c:v>3.7709999999999999</c:v>
                </c:pt>
                <c:pt idx="88">
                  <c:v>2.7</c:v>
                </c:pt>
                <c:pt idx="89">
                  <c:v>3.6619999999999999</c:v>
                </c:pt>
                <c:pt idx="90">
                  <c:v>3.5259999999999998</c:v>
                </c:pt>
                <c:pt idx="91">
                  <c:v>3.286</c:v>
                </c:pt>
                <c:pt idx="92">
                  <c:v>3.1429999999999998</c:v>
                </c:pt>
                <c:pt idx="93">
                  <c:v>3.3159999999999998</c:v>
                </c:pt>
                <c:pt idx="94">
                  <c:v>3.6819999999999999</c:v>
                </c:pt>
                <c:pt idx="95">
                  <c:v>3.4329999999999998</c:v>
                </c:pt>
                <c:pt idx="96">
                  <c:v>3.556</c:v>
                </c:pt>
                <c:pt idx="97">
                  <c:v>3.7749999999999999</c:v>
                </c:pt>
                <c:pt idx="98">
                  <c:v>3.5</c:v>
                </c:pt>
                <c:pt idx="99">
                  <c:v>3.7</c:v>
                </c:pt>
                <c:pt idx="100">
                  <c:v>3.5790000000000002</c:v>
                </c:pt>
                <c:pt idx="101">
                  <c:v>3.4119999999999999</c:v>
                </c:pt>
                <c:pt idx="102">
                  <c:v>4</c:v>
                </c:pt>
                <c:pt idx="103">
                  <c:v>3.6360000000000001</c:v>
                </c:pt>
                <c:pt idx="104">
                  <c:v>3.6</c:v>
                </c:pt>
                <c:pt idx="105">
                  <c:v>3.8079999999999998</c:v>
                </c:pt>
                <c:pt idx="106">
                  <c:v>3.75</c:v>
                </c:pt>
                <c:pt idx="107">
                  <c:v>3.71</c:v>
                </c:pt>
                <c:pt idx="108">
                  <c:v>3.6469999999999998</c:v>
                </c:pt>
                <c:pt idx="109">
                  <c:v>3.5920000000000001</c:v>
                </c:pt>
                <c:pt idx="110">
                  <c:v>3.7320000000000002</c:v>
                </c:pt>
                <c:pt idx="111">
                  <c:v>4</c:v>
                </c:pt>
                <c:pt idx="114">
                  <c:v>3.4407000000000005</c:v>
                </c:pt>
                <c:pt idx="115">
                  <c:v>3</c:v>
                </c:pt>
                <c:pt idx="116">
                  <c:v>3.1429999999999998</c:v>
                </c:pt>
                <c:pt idx="117">
                  <c:v>3.786</c:v>
                </c:pt>
                <c:pt idx="118">
                  <c:v>4.0949999999999998</c:v>
                </c:pt>
                <c:pt idx="119">
                  <c:v>3.4169999999999998</c:v>
                </c:pt>
                <c:pt idx="120">
                  <c:v>4</c:v>
                </c:pt>
                <c:pt idx="121">
                  <c:v>2.9089999999999998</c:v>
                </c:pt>
                <c:pt idx="122">
                  <c:v>3.5</c:v>
                </c:pt>
                <c:pt idx="123">
                  <c:v>3.2669999999999999</c:v>
                </c:pt>
                <c:pt idx="124">
                  <c:v>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6"/>
          <c:tx>
            <c:v>2017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районам'!$Q$5:$Q$130</c:f>
              <c:numCache>
                <c:formatCode>0,00</c:formatCode>
                <c:ptCount val="126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3.8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3.8</c:v>
                </c:pt>
                <c:pt idx="55">
                  <c:v>3.8</c:v>
                </c:pt>
                <c:pt idx="56">
                  <c:v>3.8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  <c:pt idx="72">
                  <c:v>3.8</c:v>
                </c:pt>
                <c:pt idx="73">
                  <c:v>3.8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3.8</c:v>
                </c:pt>
                <c:pt idx="79">
                  <c:v>3.8</c:v>
                </c:pt>
                <c:pt idx="80">
                  <c:v>3.8</c:v>
                </c:pt>
                <c:pt idx="81">
                  <c:v>3.8</c:v>
                </c:pt>
                <c:pt idx="82">
                  <c:v>3.8</c:v>
                </c:pt>
                <c:pt idx="83">
                  <c:v>3.8</c:v>
                </c:pt>
                <c:pt idx="84">
                  <c:v>3.8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3.8</c:v>
                </c:pt>
                <c:pt idx="90">
                  <c:v>3.8</c:v>
                </c:pt>
                <c:pt idx="91">
                  <c:v>3.8</c:v>
                </c:pt>
                <c:pt idx="92">
                  <c:v>3.8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  <c:pt idx="97">
                  <c:v>3.8</c:v>
                </c:pt>
                <c:pt idx="98">
                  <c:v>3.8</c:v>
                </c:pt>
                <c:pt idx="99">
                  <c:v>3.8</c:v>
                </c:pt>
                <c:pt idx="100">
                  <c:v>3.8</c:v>
                </c:pt>
                <c:pt idx="101">
                  <c:v>3.8</c:v>
                </c:pt>
                <c:pt idx="102">
                  <c:v>3.8</c:v>
                </c:pt>
                <c:pt idx="103">
                  <c:v>3.8</c:v>
                </c:pt>
                <c:pt idx="104">
                  <c:v>3.8</c:v>
                </c:pt>
                <c:pt idx="105">
                  <c:v>3.8</c:v>
                </c:pt>
                <c:pt idx="106">
                  <c:v>3.8</c:v>
                </c:pt>
                <c:pt idx="107">
                  <c:v>3.8</c:v>
                </c:pt>
                <c:pt idx="108">
                  <c:v>3.8</c:v>
                </c:pt>
                <c:pt idx="109">
                  <c:v>3.8</c:v>
                </c:pt>
                <c:pt idx="110">
                  <c:v>3.8</c:v>
                </c:pt>
                <c:pt idx="111">
                  <c:v>3.8</c:v>
                </c:pt>
                <c:pt idx="112">
                  <c:v>3.8</c:v>
                </c:pt>
                <c:pt idx="113">
                  <c:v>3.8</c:v>
                </c:pt>
                <c:pt idx="114">
                  <c:v>3.8</c:v>
                </c:pt>
                <c:pt idx="115">
                  <c:v>3.8</c:v>
                </c:pt>
                <c:pt idx="116">
                  <c:v>3.8</c:v>
                </c:pt>
                <c:pt idx="117">
                  <c:v>3.8</c:v>
                </c:pt>
                <c:pt idx="118">
                  <c:v>3.8</c:v>
                </c:pt>
                <c:pt idx="119">
                  <c:v>3.8</c:v>
                </c:pt>
                <c:pt idx="120">
                  <c:v>3.8</c:v>
                </c:pt>
                <c:pt idx="121">
                  <c:v>3.8</c:v>
                </c:pt>
                <c:pt idx="122">
                  <c:v>3.8</c:v>
                </c:pt>
                <c:pt idx="123">
                  <c:v>3.8</c:v>
                </c:pt>
                <c:pt idx="124">
                  <c:v>3.8</c:v>
                </c:pt>
                <c:pt idx="125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7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районам'!$P$5:$P$130</c:f>
              <c:numCache>
                <c:formatCode>0,00</c:formatCode>
                <c:ptCount val="126"/>
                <c:pt idx="0">
                  <c:v>3.8</c:v>
                </c:pt>
                <c:pt idx="1">
                  <c:v>3.9837500000000001</c:v>
                </c:pt>
                <c:pt idx="2">
                  <c:v>3.81</c:v>
                </c:pt>
                <c:pt idx="3">
                  <c:v>3.4</c:v>
                </c:pt>
                <c:pt idx="4">
                  <c:v>4.32</c:v>
                </c:pt>
                <c:pt idx="5">
                  <c:v>5</c:v>
                </c:pt>
                <c:pt idx="6">
                  <c:v>4</c:v>
                </c:pt>
                <c:pt idx="7">
                  <c:v>3.85</c:v>
                </c:pt>
                <c:pt idx="8">
                  <c:v>3.84</c:v>
                </c:pt>
                <c:pt idx="9">
                  <c:v>3.65</c:v>
                </c:pt>
                <c:pt idx="10">
                  <c:v>3.8978571428571436</c:v>
                </c:pt>
                <c:pt idx="11">
                  <c:v>3.87</c:v>
                </c:pt>
                <c:pt idx="12">
                  <c:v>3.94</c:v>
                </c:pt>
                <c:pt idx="13">
                  <c:v>4.32</c:v>
                </c:pt>
                <c:pt idx="14">
                  <c:v>3.92</c:v>
                </c:pt>
                <c:pt idx="15">
                  <c:v>3.97</c:v>
                </c:pt>
                <c:pt idx="16">
                  <c:v>3.2</c:v>
                </c:pt>
                <c:pt idx="17">
                  <c:v>3.7</c:v>
                </c:pt>
                <c:pt idx="18">
                  <c:v>4.5</c:v>
                </c:pt>
                <c:pt idx="19">
                  <c:v>4</c:v>
                </c:pt>
                <c:pt idx="20">
                  <c:v>3.67</c:v>
                </c:pt>
                <c:pt idx="21">
                  <c:v>3.53</c:v>
                </c:pt>
                <c:pt idx="22">
                  <c:v>3.84</c:v>
                </c:pt>
                <c:pt idx="23">
                  <c:v>4.1100000000000003</c:v>
                </c:pt>
                <c:pt idx="24">
                  <c:v>4</c:v>
                </c:pt>
                <c:pt idx="25">
                  <c:v>3.8615789473684221</c:v>
                </c:pt>
                <c:pt idx="26">
                  <c:v>4.2300000000000004</c:v>
                </c:pt>
                <c:pt idx="27">
                  <c:v>4.03</c:v>
                </c:pt>
                <c:pt idx="28">
                  <c:v>3.77</c:v>
                </c:pt>
                <c:pt idx="29">
                  <c:v>4.29</c:v>
                </c:pt>
                <c:pt idx="30">
                  <c:v>3.98</c:v>
                </c:pt>
                <c:pt idx="31">
                  <c:v>3.18</c:v>
                </c:pt>
                <c:pt idx="32">
                  <c:v>3.69</c:v>
                </c:pt>
                <c:pt idx="33">
                  <c:v>4</c:v>
                </c:pt>
                <c:pt idx="34">
                  <c:v>3.74</c:v>
                </c:pt>
                <c:pt idx="35">
                  <c:v>4.05</c:v>
                </c:pt>
                <c:pt idx="36">
                  <c:v>3.63</c:v>
                </c:pt>
                <c:pt idx="37">
                  <c:v>3.71</c:v>
                </c:pt>
                <c:pt idx="38">
                  <c:v>4.3499999999999996</c:v>
                </c:pt>
                <c:pt idx="39">
                  <c:v>3.79</c:v>
                </c:pt>
                <c:pt idx="40">
                  <c:v>3.63</c:v>
                </c:pt>
                <c:pt idx="41">
                  <c:v>3.94</c:v>
                </c:pt>
                <c:pt idx="42">
                  <c:v>3.68</c:v>
                </c:pt>
                <c:pt idx="43">
                  <c:v>3.7</c:v>
                </c:pt>
                <c:pt idx="44">
                  <c:v>3.98</c:v>
                </c:pt>
                <c:pt idx="45">
                  <c:v>3.8227777777777781</c:v>
                </c:pt>
                <c:pt idx="46">
                  <c:v>3.74</c:v>
                </c:pt>
                <c:pt idx="47">
                  <c:v>4.38</c:v>
                </c:pt>
                <c:pt idx="48">
                  <c:v>4.5</c:v>
                </c:pt>
                <c:pt idx="49">
                  <c:v>3.64</c:v>
                </c:pt>
                <c:pt idx="50">
                  <c:v>3.43</c:v>
                </c:pt>
                <c:pt idx="51">
                  <c:v>4.3600000000000003</c:v>
                </c:pt>
                <c:pt idx="52">
                  <c:v>3</c:v>
                </c:pt>
                <c:pt idx="53">
                  <c:v>3.87</c:v>
                </c:pt>
                <c:pt idx="54">
                  <c:v>3.43</c:v>
                </c:pt>
                <c:pt idx="55">
                  <c:v>4</c:v>
                </c:pt>
                <c:pt idx="56">
                  <c:v>3.5</c:v>
                </c:pt>
                <c:pt idx="58">
                  <c:v>4.3899999999999997</c:v>
                </c:pt>
                <c:pt idx="59">
                  <c:v>3.75</c:v>
                </c:pt>
                <c:pt idx="60">
                  <c:v>3.86</c:v>
                </c:pt>
                <c:pt idx="61">
                  <c:v>3.6</c:v>
                </c:pt>
                <c:pt idx="62">
                  <c:v>3.55</c:v>
                </c:pt>
                <c:pt idx="63">
                  <c:v>4.4800000000000004</c:v>
                </c:pt>
                <c:pt idx="64">
                  <c:v>3.33</c:v>
                </c:pt>
                <c:pt idx="65">
                  <c:v>3.7650000000000001</c:v>
                </c:pt>
                <c:pt idx="66">
                  <c:v>4.58</c:v>
                </c:pt>
                <c:pt idx="67">
                  <c:v>3.88</c:v>
                </c:pt>
                <c:pt idx="68">
                  <c:v>3.73</c:v>
                </c:pt>
                <c:pt idx="69">
                  <c:v>3.29</c:v>
                </c:pt>
                <c:pt idx="70">
                  <c:v>3.33</c:v>
                </c:pt>
                <c:pt idx="71">
                  <c:v>3.75</c:v>
                </c:pt>
                <c:pt idx="72">
                  <c:v>3.86</c:v>
                </c:pt>
                <c:pt idx="73">
                  <c:v>3.4</c:v>
                </c:pt>
                <c:pt idx="74">
                  <c:v>3.44</c:v>
                </c:pt>
                <c:pt idx="75">
                  <c:v>3.74</c:v>
                </c:pt>
                <c:pt idx="76">
                  <c:v>3.78</c:v>
                </c:pt>
                <c:pt idx="77">
                  <c:v>4.22</c:v>
                </c:pt>
                <c:pt idx="78">
                  <c:v>3.89</c:v>
                </c:pt>
                <c:pt idx="79">
                  <c:v>3</c:v>
                </c:pt>
                <c:pt idx="80">
                  <c:v>4.22</c:v>
                </c:pt>
                <c:pt idx="81">
                  <c:v>4.13</c:v>
                </c:pt>
                <c:pt idx="82">
                  <c:v>3.6862068965517234</c:v>
                </c:pt>
                <c:pt idx="83">
                  <c:v>3.76</c:v>
                </c:pt>
                <c:pt idx="84">
                  <c:v>3.71</c:v>
                </c:pt>
                <c:pt idx="85">
                  <c:v>3.46</c:v>
                </c:pt>
                <c:pt idx="86">
                  <c:v>3.54</c:v>
                </c:pt>
                <c:pt idx="87">
                  <c:v>3.82</c:v>
                </c:pt>
                <c:pt idx="88">
                  <c:v>3.4</c:v>
                </c:pt>
                <c:pt idx="89">
                  <c:v>3.67</c:v>
                </c:pt>
                <c:pt idx="90">
                  <c:v>3.53</c:v>
                </c:pt>
                <c:pt idx="91">
                  <c:v>3.64</c:v>
                </c:pt>
                <c:pt idx="92">
                  <c:v>3.63</c:v>
                </c:pt>
                <c:pt idx="93">
                  <c:v>3.67</c:v>
                </c:pt>
                <c:pt idx="94">
                  <c:v>3.7</c:v>
                </c:pt>
                <c:pt idx="95">
                  <c:v>3.21</c:v>
                </c:pt>
                <c:pt idx="96">
                  <c:v>3.24</c:v>
                </c:pt>
                <c:pt idx="97">
                  <c:v>3.59</c:v>
                </c:pt>
                <c:pt idx="98">
                  <c:v>4.3</c:v>
                </c:pt>
                <c:pt idx="99">
                  <c:v>3.77</c:v>
                </c:pt>
                <c:pt idx="100">
                  <c:v>3.59</c:v>
                </c:pt>
                <c:pt idx="101">
                  <c:v>3.45</c:v>
                </c:pt>
                <c:pt idx="102">
                  <c:v>3.14</c:v>
                </c:pt>
                <c:pt idx="103">
                  <c:v>4</c:v>
                </c:pt>
                <c:pt idx="104">
                  <c:v>3.8</c:v>
                </c:pt>
                <c:pt idx="105">
                  <c:v>4</c:v>
                </c:pt>
                <c:pt idx="106">
                  <c:v>3.89</c:v>
                </c:pt>
                <c:pt idx="107">
                  <c:v>3.49</c:v>
                </c:pt>
                <c:pt idx="108">
                  <c:v>4.07</c:v>
                </c:pt>
                <c:pt idx="109">
                  <c:v>3.8</c:v>
                </c:pt>
                <c:pt idx="110">
                  <c:v>3.96</c:v>
                </c:pt>
                <c:pt idx="111">
                  <c:v>4.07</c:v>
                </c:pt>
                <c:pt idx="114">
                  <c:v>3.8975</c:v>
                </c:pt>
                <c:pt idx="116">
                  <c:v>4.4000000000000004</c:v>
                </c:pt>
                <c:pt idx="117">
                  <c:v>3.56</c:v>
                </c:pt>
                <c:pt idx="118">
                  <c:v>4.67</c:v>
                </c:pt>
                <c:pt idx="120">
                  <c:v>3.9</c:v>
                </c:pt>
                <c:pt idx="121">
                  <c:v>4</c:v>
                </c:pt>
                <c:pt idx="122">
                  <c:v>3.36</c:v>
                </c:pt>
                <c:pt idx="123">
                  <c:v>3.5</c:v>
                </c:pt>
                <c:pt idx="124">
                  <c:v>3.79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8"/>
          <c:tx>
            <c:v>2016 ср. балл по городу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районам'!$U$5:$U$130</c:f>
              <c:numCache>
                <c:formatCode>Основной</c:formatCode>
                <c:ptCount val="126"/>
                <c:pt idx="0">
                  <c:v>3.17</c:v>
                </c:pt>
                <c:pt idx="1">
                  <c:v>3.17</c:v>
                </c:pt>
                <c:pt idx="2">
                  <c:v>3.17</c:v>
                </c:pt>
                <c:pt idx="3">
                  <c:v>3.17</c:v>
                </c:pt>
                <c:pt idx="4">
                  <c:v>3.17</c:v>
                </c:pt>
                <c:pt idx="5">
                  <c:v>3.17</c:v>
                </c:pt>
                <c:pt idx="6">
                  <c:v>3.17</c:v>
                </c:pt>
                <c:pt idx="7">
                  <c:v>3.17</c:v>
                </c:pt>
                <c:pt idx="8">
                  <c:v>3.17</c:v>
                </c:pt>
                <c:pt idx="9">
                  <c:v>3.17</c:v>
                </c:pt>
                <c:pt idx="10" formatCode="0,00">
                  <c:v>3.17</c:v>
                </c:pt>
                <c:pt idx="11">
                  <c:v>3.17</c:v>
                </c:pt>
                <c:pt idx="12">
                  <c:v>3.17</c:v>
                </c:pt>
                <c:pt idx="13">
                  <c:v>3.17</c:v>
                </c:pt>
                <c:pt idx="14">
                  <c:v>3.17</c:v>
                </c:pt>
                <c:pt idx="15">
                  <c:v>3.17</c:v>
                </c:pt>
                <c:pt idx="16">
                  <c:v>3.17</c:v>
                </c:pt>
                <c:pt idx="17">
                  <c:v>3.17</c:v>
                </c:pt>
                <c:pt idx="18">
                  <c:v>3.17</c:v>
                </c:pt>
                <c:pt idx="19">
                  <c:v>3.17</c:v>
                </c:pt>
                <c:pt idx="20">
                  <c:v>3.17</c:v>
                </c:pt>
                <c:pt idx="21">
                  <c:v>3.17</c:v>
                </c:pt>
                <c:pt idx="22">
                  <c:v>3.17</c:v>
                </c:pt>
                <c:pt idx="23">
                  <c:v>3.17</c:v>
                </c:pt>
                <c:pt idx="24">
                  <c:v>3.17</c:v>
                </c:pt>
                <c:pt idx="25" formatCode="0,00">
                  <c:v>3.17</c:v>
                </c:pt>
                <c:pt idx="26">
                  <c:v>3.17</c:v>
                </c:pt>
                <c:pt idx="27">
                  <c:v>3.17</c:v>
                </c:pt>
                <c:pt idx="28">
                  <c:v>3.17</c:v>
                </c:pt>
                <c:pt idx="29">
                  <c:v>3.17</c:v>
                </c:pt>
                <c:pt idx="30">
                  <c:v>3.17</c:v>
                </c:pt>
                <c:pt idx="31">
                  <c:v>3.17</c:v>
                </c:pt>
                <c:pt idx="32">
                  <c:v>3.17</c:v>
                </c:pt>
                <c:pt idx="33">
                  <c:v>3.17</c:v>
                </c:pt>
                <c:pt idx="34">
                  <c:v>3.17</c:v>
                </c:pt>
                <c:pt idx="35">
                  <c:v>3.17</c:v>
                </c:pt>
                <c:pt idx="36">
                  <c:v>3.17</c:v>
                </c:pt>
                <c:pt idx="37">
                  <c:v>3.17</c:v>
                </c:pt>
                <c:pt idx="38">
                  <c:v>3.17</c:v>
                </c:pt>
                <c:pt idx="39">
                  <c:v>3.17</c:v>
                </c:pt>
                <c:pt idx="40">
                  <c:v>3.17</c:v>
                </c:pt>
                <c:pt idx="41">
                  <c:v>3.17</c:v>
                </c:pt>
                <c:pt idx="42">
                  <c:v>3.17</c:v>
                </c:pt>
                <c:pt idx="43">
                  <c:v>3.17</c:v>
                </c:pt>
                <c:pt idx="44">
                  <c:v>3.17</c:v>
                </c:pt>
                <c:pt idx="45" formatCode="0,00">
                  <c:v>3.17</c:v>
                </c:pt>
                <c:pt idx="46">
                  <c:v>3.17</c:v>
                </c:pt>
                <c:pt idx="47">
                  <c:v>3.17</c:v>
                </c:pt>
                <c:pt idx="48">
                  <c:v>3.17</c:v>
                </c:pt>
                <c:pt idx="49">
                  <c:v>3.17</c:v>
                </c:pt>
                <c:pt idx="50">
                  <c:v>3.17</c:v>
                </c:pt>
                <c:pt idx="51">
                  <c:v>3.17</c:v>
                </c:pt>
                <c:pt idx="52">
                  <c:v>3.17</c:v>
                </c:pt>
                <c:pt idx="53">
                  <c:v>3.17</c:v>
                </c:pt>
                <c:pt idx="54">
                  <c:v>3.17</c:v>
                </c:pt>
                <c:pt idx="55">
                  <c:v>3.17</c:v>
                </c:pt>
                <c:pt idx="56">
                  <c:v>3.17</c:v>
                </c:pt>
                <c:pt idx="57">
                  <c:v>3.17</c:v>
                </c:pt>
                <c:pt idx="58">
                  <c:v>3.17</c:v>
                </c:pt>
                <c:pt idx="59">
                  <c:v>3.17</c:v>
                </c:pt>
                <c:pt idx="60">
                  <c:v>3.17</c:v>
                </c:pt>
                <c:pt idx="61">
                  <c:v>3.17</c:v>
                </c:pt>
                <c:pt idx="62">
                  <c:v>3.17</c:v>
                </c:pt>
                <c:pt idx="63">
                  <c:v>3.17</c:v>
                </c:pt>
                <c:pt idx="64">
                  <c:v>3.17</c:v>
                </c:pt>
                <c:pt idx="65" formatCode="0,00">
                  <c:v>3.17</c:v>
                </c:pt>
                <c:pt idx="66">
                  <c:v>3.17</c:v>
                </c:pt>
                <c:pt idx="67">
                  <c:v>3.17</c:v>
                </c:pt>
                <c:pt idx="68">
                  <c:v>3.17</c:v>
                </c:pt>
                <c:pt idx="69">
                  <c:v>3.17</c:v>
                </c:pt>
                <c:pt idx="70">
                  <c:v>3.17</c:v>
                </c:pt>
                <c:pt idx="71">
                  <c:v>3.17</c:v>
                </c:pt>
                <c:pt idx="72">
                  <c:v>3.17</c:v>
                </c:pt>
                <c:pt idx="73">
                  <c:v>3.17</c:v>
                </c:pt>
                <c:pt idx="74">
                  <c:v>3.17</c:v>
                </c:pt>
                <c:pt idx="75">
                  <c:v>3.17</c:v>
                </c:pt>
                <c:pt idx="76">
                  <c:v>3.17</c:v>
                </c:pt>
                <c:pt idx="77">
                  <c:v>3.17</c:v>
                </c:pt>
                <c:pt idx="78">
                  <c:v>3.17</c:v>
                </c:pt>
                <c:pt idx="79">
                  <c:v>3.17</c:v>
                </c:pt>
                <c:pt idx="80">
                  <c:v>3.17</c:v>
                </c:pt>
                <c:pt idx="81">
                  <c:v>3.17</c:v>
                </c:pt>
                <c:pt idx="82" formatCode="0,00">
                  <c:v>3.17</c:v>
                </c:pt>
                <c:pt idx="83">
                  <c:v>3.17</c:v>
                </c:pt>
                <c:pt idx="84">
                  <c:v>3.17</c:v>
                </c:pt>
                <c:pt idx="85">
                  <c:v>3.17</c:v>
                </c:pt>
                <c:pt idx="86">
                  <c:v>3.17</c:v>
                </c:pt>
                <c:pt idx="87">
                  <c:v>3.17</c:v>
                </c:pt>
                <c:pt idx="88">
                  <c:v>3.17</c:v>
                </c:pt>
                <c:pt idx="89">
                  <c:v>3.17</c:v>
                </c:pt>
                <c:pt idx="90">
                  <c:v>3.17</c:v>
                </c:pt>
                <c:pt idx="91">
                  <c:v>3.17</c:v>
                </c:pt>
                <c:pt idx="92">
                  <c:v>3.17</c:v>
                </c:pt>
                <c:pt idx="93">
                  <c:v>3.17</c:v>
                </c:pt>
                <c:pt idx="94">
                  <c:v>3.17</c:v>
                </c:pt>
                <c:pt idx="95">
                  <c:v>3.17</c:v>
                </c:pt>
                <c:pt idx="96">
                  <c:v>3.17</c:v>
                </c:pt>
                <c:pt idx="97">
                  <c:v>3.17</c:v>
                </c:pt>
                <c:pt idx="98">
                  <c:v>3.17</c:v>
                </c:pt>
                <c:pt idx="99">
                  <c:v>3.17</c:v>
                </c:pt>
                <c:pt idx="100">
                  <c:v>3.17</c:v>
                </c:pt>
                <c:pt idx="101">
                  <c:v>3.17</c:v>
                </c:pt>
                <c:pt idx="102">
                  <c:v>3.17</c:v>
                </c:pt>
                <c:pt idx="103">
                  <c:v>3.17</c:v>
                </c:pt>
                <c:pt idx="104">
                  <c:v>3.17</c:v>
                </c:pt>
                <c:pt idx="105">
                  <c:v>3.17</c:v>
                </c:pt>
                <c:pt idx="106">
                  <c:v>3.17</c:v>
                </c:pt>
                <c:pt idx="107">
                  <c:v>3.17</c:v>
                </c:pt>
                <c:pt idx="108">
                  <c:v>3.17</c:v>
                </c:pt>
                <c:pt idx="109">
                  <c:v>3.17</c:v>
                </c:pt>
                <c:pt idx="110">
                  <c:v>3.17</c:v>
                </c:pt>
                <c:pt idx="111">
                  <c:v>3.17</c:v>
                </c:pt>
                <c:pt idx="112">
                  <c:v>3.17</c:v>
                </c:pt>
                <c:pt idx="113">
                  <c:v>3.17</c:v>
                </c:pt>
                <c:pt idx="114" formatCode="0,00">
                  <c:v>3.17</c:v>
                </c:pt>
                <c:pt idx="115">
                  <c:v>3.17</c:v>
                </c:pt>
                <c:pt idx="116">
                  <c:v>3.17</c:v>
                </c:pt>
                <c:pt idx="117">
                  <c:v>3.17</c:v>
                </c:pt>
                <c:pt idx="118">
                  <c:v>3.17</c:v>
                </c:pt>
                <c:pt idx="119">
                  <c:v>3.17</c:v>
                </c:pt>
                <c:pt idx="120">
                  <c:v>3.17</c:v>
                </c:pt>
                <c:pt idx="121">
                  <c:v>3.17</c:v>
                </c:pt>
                <c:pt idx="122">
                  <c:v>3.17</c:v>
                </c:pt>
                <c:pt idx="123">
                  <c:v>3.17</c:v>
                </c:pt>
                <c:pt idx="124">
                  <c:v>3.17</c:v>
                </c:pt>
                <c:pt idx="125">
                  <c:v>3.17</c:v>
                </c:pt>
              </c:numCache>
            </c:numRef>
          </c:val>
          <c:smooth val="0"/>
        </c:ser>
        <c:ser>
          <c:idx val="7"/>
          <c:order val="9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районам'!$T$5:$T$130</c:f>
              <c:numCache>
                <c:formatCode>0,00</c:formatCode>
                <c:ptCount val="126"/>
                <c:pt idx="0">
                  <c:v>3.93</c:v>
                </c:pt>
                <c:pt idx="1">
                  <c:v>3.2462500000000007</c:v>
                </c:pt>
                <c:pt idx="2">
                  <c:v>2.62</c:v>
                </c:pt>
                <c:pt idx="3">
                  <c:v>2.77</c:v>
                </c:pt>
                <c:pt idx="4">
                  <c:v>3.74</c:v>
                </c:pt>
                <c:pt idx="5">
                  <c:v>4</c:v>
                </c:pt>
                <c:pt idx="6">
                  <c:v>3.2</c:v>
                </c:pt>
                <c:pt idx="7">
                  <c:v>3.21</c:v>
                </c:pt>
                <c:pt idx="8">
                  <c:v>3.33</c:v>
                </c:pt>
                <c:pt idx="9">
                  <c:v>3.1</c:v>
                </c:pt>
                <c:pt idx="10">
                  <c:v>3.0928571428571425</c:v>
                </c:pt>
                <c:pt idx="11">
                  <c:v>3</c:v>
                </c:pt>
                <c:pt idx="12">
                  <c:v>3.36</c:v>
                </c:pt>
                <c:pt idx="13">
                  <c:v>3.7</c:v>
                </c:pt>
                <c:pt idx="14">
                  <c:v>3.28</c:v>
                </c:pt>
                <c:pt idx="15">
                  <c:v>3.22</c:v>
                </c:pt>
                <c:pt idx="16">
                  <c:v>3.07</c:v>
                </c:pt>
                <c:pt idx="17">
                  <c:v>3.14</c:v>
                </c:pt>
                <c:pt idx="18">
                  <c:v>3.67</c:v>
                </c:pt>
                <c:pt idx="19">
                  <c:v>3.4</c:v>
                </c:pt>
                <c:pt idx="20">
                  <c:v>3.31</c:v>
                </c:pt>
                <c:pt idx="21">
                  <c:v>2</c:v>
                </c:pt>
                <c:pt idx="22">
                  <c:v>2.6</c:v>
                </c:pt>
                <c:pt idx="23">
                  <c:v>3.05</c:v>
                </c:pt>
                <c:pt idx="24">
                  <c:v>2.5</c:v>
                </c:pt>
                <c:pt idx="25">
                  <c:v>3.2605263157894733</c:v>
                </c:pt>
                <c:pt idx="26">
                  <c:v>4.4000000000000004</c:v>
                </c:pt>
                <c:pt idx="27">
                  <c:v>3.45</c:v>
                </c:pt>
                <c:pt idx="28">
                  <c:v>3.86</c:v>
                </c:pt>
                <c:pt idx="29">
                  <c:v>3.63</c:v>
                </c:pt>
                <c:pt idx="30">
                  <c:v>3.32</c:v>
                </c:pt>
                <c:pt idx="31">
                  <c:v>2.71</c:v>
                </c:pt>
                <c:pt idx="32">
                  <c:v>2.9</c:v>
                </c:pt>
                <c:pt idx="33">
                  <c:v>3</c:v>
                </c:pt>
                <c:pt idx="34">
                  <c:v>3.17</c:v>
                </c:pt>
                <c:pt idx="35">
                  <c:v>3.7</c:v>
                </c:pt>
                <c:pt idx="36">
                  <c:v>2.63</c:v>
                </c:pt>
                <c:pt idx="37">
                  <c:v>2.79</c:v>
                </c:pt>
                <c:pt idx="38">
                  <c:v>3.93</c:v>
                </c:pt>
                <c:pt idx="39">
                  <c:v>3.07</c:v>
                </c:pt>
                <c:pt idx="40">
                  <c:v>2.68</c:v>
                </c:pt>
                <c:pt idx="41">
                  <c:v>3.65</c:v>
                </c:pt>
                <c:pt idx="42">
                  <c:v>3.36</c:v>
                </c:pt>
                <c:pt idx="43">
                  <c:v>2.91</c:v>
                </c:pt>
                <c:pt idx="44">
                  <c:v>2.79</c:v>
                </c:pt>
                <c:pt idx="45">
                  <c:v>3.2952631578947371</c:v>
                </c:pt>
                <c:pt idx="46">
                  <c:v>3.59</c:v>
                </c:pt>
                <c:pt idx="47">
                  <c:v>3.78</c:v>
                </c:pt>
                <c:pt idx="48">
                  <c:v>4.57</c:v>
                </c:pt>
                <c:pt idx="49">
                  <c:v>3.42</c:v>
                </c:pt>
                <c:pt idx="50">
                  <c:v>2.38</c:v>
                </c:pt>
                <c:pt idx="51">
                  <c:v>2.86</c:v>
                </c:pt>
                <c:pt idx="52">
                  <c:v>4</c:v>
                </c:pt>
                <c:pt idx="53">
                  <c:v>4.1500000000000004</c:v>
                </c:pt>
                <c:pt idx="54">
                  <c:v>2.44</c:v>
                </c:pt>
                <c:pt idx="55">
                  <c:v>3</c:v>
                </c:pt>
                <c:pt idx="56">
                  <c:v>2.83</c:v>
                </c:pt>
                <c:pt idx="57">
                  <c:v>3</c:v>
                </c:pt>
                <c:pt idx="58">
                  <c:v>4.33</c:v>
                </c:pt>
                <c:pt idx="59">
                  <c:v>2.67</c:v>
                </c:pt>
                <c:pt idx="60">
                  <c:v>3.56</c:v>
                </c:pt>
                <c:pt idx="61">
                  <c:v>2.71</c:v>
                </c:pt>
                <c:pt idx="62">
                  <c:v>3.13</c:v>
                </c:pt>
                <c:pt idx="63">
                  <c:v>3.77</c:v>
                </c:pt>
                <c:pt idx="64">
                  <c:v>2.42</c:v>
                </c:pt>
                <c:pt idx="65">
                  <c:v>3.2618749999999994</c:v>
                </c:pt>
                <c:pt idx="66">
                  <c:v>3.19</c:v>
                </c:pt>
                <c:pt idx="67">
                  <c:v>3.63</c:v>
                </c:pt>
                <c:pt idx="68">
                  <c:v>3.69</c:v>
                </c:pt>
                <c:pt idx="69">
                  <c:v>3.38</c:v>
                </c:pt>
                <c:pt idx="70">
                  <c:v>3.4</c:v>
                </c:pt>
                <c:pt idx="71">
                  <c:v>2.5</c:v>
                </c:pt>
                <c:pt idx="72">
                  <c:v>2.77</c:v>
                </c:pt>
                <c:pt idx="73">
                  <c:v>3.71</c:v>
                </c:pt>
                <c:pt idx="74">
                  <c:v>3.14</c:v>
                </c:pt>
                <c:pt idx="75">
                  <c:v>3</c:v>
                </c:pt>
                <c:pt idx="76">
                  <c:v>2.94</c:v>
                </c:pt>
                <c:pt idx="77">
                  <c:v>2.33</c:v>
                </c:pt>
                <c:pt idx="78">
                  <c:v>3.46</c:v>
                </c:pt>
                <c:pt idx="79">
                  <c:v>4.1500000000000004</c:v>
                </c:pt>
                <c:pt idx="80">
                  <c:v>3</c:v>
                </c:pt>
                <c:pt idx="81">
                  <c:v>3.9</c:v>
                </c:pt>
                <c:pt idx="82">
                  <c:v>3.0000000000000004</c:v>
                </c:pt>
                <c:pt idx="83">
                  <c:v>3.04</c:v>
                </c:pt>
                <c:pt idx="84">
                  <c:v>3.24</c:v>
                </c:pt>
                <c:pt idx="85">
                  <c:v>3.03</c:v>
                </c:pt>
                <c:pt idx="86">
                  <c:v>2.69</c:v>
                </c:pt>
                <c:pt idx="87">
                  <c:v>3.17</c:v>
                </c:pt>
                <c:pt idx="88">
                  <c:v>3.25</c:v>
                </c:pt>
                <c:pt idx="89">
                  <c:v>2.88</c:v>
                </c:pt>
                <c:pt idx="90">
                  <c:v>3</c:v>
                </c:pt>
                <c:pt idx="91">
                  <c:v>3.27</c:v>
                </c:pt>
                <c:pt idx="92">
                  <c:v>2.61</c:v>
                </c:pt>
                <c:pt idx="93">
                  <c:v>2.81</c:v>
                </c:pt>
                <c:pt idx="94">
                  <c:v>2.79</c:v>
                </c:pt>
                <c:pt idx="95">
                  <c:v>2.35</c:v>
                </c:pt>
                <c:pt idx="96">
                  <c:v>2.76</c:v>
                </c:pt>
                <c:pt idx="97">
                  <c:v>2.59</c:v>
                </c:pt>
                <c:pt idx="98">
                  <c:v>3.93</c:v>
                </c:pt>
                <c:pt idx="99">
                  <c:v>3.17</c:v>
                </c:pt>
                <c:pt idx="100">
                  <c:v>2.67</c:v>
                </c:pt>
                <c:pt idx="101">
                  <c:v>2.44</c:v>
                </c:pt>
                <c:pt idx="102">
                  <c:v>2.4700000000000002</c:v>
                </c:pt>
                <c:pt idx="103">
                  <c:v>3.43</c:v>
                </c:pt>
                <c:pt idx="104">
                  <c:v>2.86</c:v>
                </c:pt>
                <c:pt idx="105">
                  <c:v>3.15</c:v>
                </c:pt>
                <c:pt idx="106">
                  <c:v>3.06</c:v>
                </c:pt>
                <c:pt idx="107">
                  <c:v>3.33</c:v>
                </c:pt>
                <c:pt idx="108">
                  <c:v>3</c:v>
                </c:pt>
                <c:pt idx="109">
                  <c:v>2.69</c:v>
                </c:pt>
                <c:pt idx="110">
                  <c:v>3.23</c:v>
                </c:pt>
                <c:pt idx="111">
                  <c:v>4.09</c:v>
                </c:pt>
                <c:pt idx="114">
                  <c:v>3.1937500000000005</c:v>
                </c:pt>
                <c:pt idx="116">
                  <c:v>4</c:v>
                </c:pt>
                <c:pt idx="117">
                  <c:v>3.73</c:v>
                </c:pt>
                <c:pt idx="118">
                  <c:v>3.33</c:v>
                </c:pt>
                <c:pt idx="120">
                  <c:v>3.5</c:v>
                </c:pt>
                <c:pt idx="121">
                  <c:v>2.5</c:v>
                </c:pt>
                <c:pt idx="122">
                  <c:v>2.69</c:v>
                </c:pt>
                <c:pt idx="123">
                  <c:v>2.8</c:v>
                </c:pt>
                <c:pt idx="124">
                  <c:v>3</c:v>
                </c:pt>
              </c:numCache>
            </c:numRef>
          </c:val>
          <c:smooth val="0"/>
        </c:ser>
        <c:ser>
          <c:idx val="8"/>
          <c:order val="10"/>
          <c:tx>
            <c:v>2015 ср. балл по городу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районам'!$Y$5:$Y$130</c:f>
              <c:numCache>
                <c:formatCode>Основной</c:formatCode>
                <c:ptCount val="126"/>
                <c:pt idx="0">
                  <c:v>4.59</c:v>
                </c:pt>
                <c:pt idx="1">
                  <c:v>4.59</c:v>
                </c:pt>
                <c:pt idx="2">
                  <c:v>4.59</c:v>
                </c:pt>
                <c:pt idx="3">
                  <c:v>4.59</c:v>
                </c:pt>
                <c:pt idx="4">
                  <c:v>4.59</c:v>
                </c:pt>
                <c:pt idx="5">
                  <c:v>4.59</c:v>
                </c:pt>
                <c:pt idx="6">
                  <c:v>4.59</c:v>
                </c:pt>
                <c:pt idx="7">
                  <c:v>4.59</c:v>
                </c:pt>
                <c:pt idx="8">
                  <c:v>4.59</c:v>
                </c:pt>
                <c:pt idx="9">
                  <c:v>4.59</c:v>
                </c:pt>
                <c:pt idx="10" formatCode="0,00">
                  <c:v>4.59</c:v>
                </c:pt>
                <c:pt idx="11">
                  <c:v>4.59</c:v>
                </c:pt>
                <c:pt idx="12">
                  <c:v>4.59</c:v>
                </c:pt>
                <c:pt idx="13">
                  <c:v>4.59</c:v>
                </c:pt>
                <c:pt idx="14">
                  <c:v>4.59</c:v>
                </c:pt>
                <c:pt idx="15">
                  <c:v>4.59</c:v>
                </c:pt>
                <c:pt idx="16">
                  <c:v>4.59</c:v>
                </c:pt>
                <c:pt idx="17">
                  <c:v>4.59</c:v>
                </c:pt>
                <c:pt idx="18">
                  <c:v>4.59</c:v>
                </c:pt>
                <c:pt idx="19">
                  <c:v>4.59</c:v>
                </c:pt>
                <c:pt idx="20">
                  <c:v>4.59</c:v>
                </c:pt>
                <c:pt idx="21">
                  <c:v>4.59</c:v>
                </c:pt>
                <c:pt idx="22">
                  <c:v>4.59</c:v>
                </c:pt>
                <c:pt idx="23">
                  <c:v>4.59</c:v>
                </c:pt>
                <c:pt idx="24">
                  <c:v>4.59</c:v>
                </c:pt>
                <c:pt idx="25" formatCode="0,00">
                  <c:v>4.59</c:v>
                </c:pt>
                <c:pt idx="26">
                  <c:v>4.59</c:v>
                </c:pt>
                <c:pt idx="27">
                  <c:v>4.59</c:v>
                </c:pt>
                <c:pt idx="28">
                  <c:v>4.59</c:v>
                </c:pt>
                <c:pt idx="29">
                  <c:v>4.59</c:v>
                </c:pt>
                <c:pt idx="30">
                  <c:v>4.59</c:v>
                </c:pt>
                <c:pt idx="31">
                  <c:v>4.59</c:v>
                </c:pt>
                <c:pt idx="32">
                  <c:v>4.59</c:v>
                </c:pt>
                <c:pt idx="33">
                  <c:v>4.59</c:v>
                </c:pt>
                <c:pt idx="34">
                  <c:v>4.59</c:v>
                </c:pt>
                <c:pt idx="35">
                  <c:v>4.59</c:v>
                </c:pt>
                <c:pt idx="36">
                  <c:v>4.59</c:v>
                </c:pt>
                <c:pt idx="37">
                  <c:v>4.59</c:v>
                </c:pt>
                <c:pt idx="38">
                  <c:v>4.59</c:v>
                </c:pt>
                <c:pt idx="39">
                  <c:v>4.59</c:v>
                </c:pt>
                <c:pt idx="40">
                  <c:v>4.59</c:v>
                </c:pt>
                <c:pt idx="41">
                  <c:v>4.59</c:v>
                </c:pt>
                <c:pt idx="42">
                  <c:v>4.59</c:v>
                </c:pt>
                <c:pt idx="43">
                  <c:v>4.59</c:v>
                </c:pt>
                <c:pt idx="44">
                  <c:v>4.59</c:v>
                </c:pt>
                <c:pt idx="45" formatCode="0,00">
                  <c:v>4.59</c:v>
                </c:pt>
                <c:pt idx="46">
                  <c:v>4.59</c:v>
                </c:pt>
                <c:pt idx="47">
                  <c:v>4.59</c:v>
                </c:pt>
                <c:pt idx="48">
                  <c:v>4.59</c:v>
                </c:pt>
                <c:pt idx="49">
                  <c:v>4.59</c:v>
                </c:pt>
                <c:pt idx="50">
                  <c:v>4.59</c:v>
                </c:pt>
                <c:pt idx="51">
                  <c:v>4.59</c:v>
                </c:pt>
                <c:pt idx="52">
                  <c:v>4.59</c:v>
                </c:pt>
                <c:pt idx="53">
                  <c:v>4.59</c:v>
                </c:pt>
                <c:pt idx="54">
                  <c:v>4.59</c:v>
                </c:pt>
                <c:pt idx="55">
                  <c:v>4.59</c:v>
                </c:pt>
                <c:pt idx="56">
                  <c:v>4.59</c:v>
                </c:pt>
                <c:pt idx="57">
                  <c:v>4.59</c:v>
                </c:pt>
                <c:pt idx="58">
                  <c:v>4.59</c:v>
                </c:pt>
                <c:pt idx="59">
                  <c:v>4.59</c:v>
                </c:pt>
                <c:pt idx="60">
                  <c:v>4.59</c:v>
                </c:pt>
                <c:pt idx="61">
                  <c:v>4.59</c:v>
                </c:pt>
                <c:pt idx="62">
                  <c:v>4.59</c:v>
                </c:pt>
                <c:pt idx="63">
                  <c:v>4.59</c:v>
                </c:pt>
                <c:pt idx="64">
                  <c:v>4.59</c:v>
                </c:pt>
                <c:pt idx="65" formatCode="0,00">
                  <c:v>4.59</c:v>
                </c:pt>
                <c:pt idx="66">
                  <c:v>4.59</c:v>
                </c:pt>
                <c:pt idx="67">
                  <c:v>4.59</c:v>
                </c:pt>
                <c:pt idx="68">
                  <c:v>4.59</c:v>
                </c:pt>
                <c:pt idx="69">
                  <c:v>4.59</c:v>
                </c:pt>
                <c:pt idx="70">
                  <c:v>4.59</c:v>
                </c:pt>
                <c:pt idx="71">
                  <c:v>4.59</c:v>
                </c:pt>
                <c:pt idx="72">
                  <c:v>4.59</c:v>
                </c:pt>
                <c:pt idx="73">
                  <c:v>4.59</c:v>
                </c:pt>
                <c:pt idx="74">
                  <c:v>4.59</c:v>
                </c:pt>
                <c:pt idx="75">
                  <c:v>4.59</c:v>
                </c:pt>
                <c:pt idx="76">
                  <c:v>4.59</c:v>
                </c:pt>
                <c:pt idx="77">
                  <c:v>4.59</c:v>
                </c:pt>
                <c:pt idx="78">
                  <c:v>4.59</c:v>
                </c:pt>
                <c:pt idx="79">
                  <c:v>4.59</c:v>
                </c:pt>
                <c:pt idx="80">
                  <c:v>4.59</c:v>
                </c:pt>
                <c:pt idx="81">
                  <c:v>4.59</c:v>
                </c:pt>
                <c:pt idx="82" formatCode="0,00">
                  <c:v>4.59</c:v>
                </c:pt>
                <c:pt idx="83">
                  <c:v>4.59</c:v>
                </c:pt>
                <c:pt idx="84">
                  <c:v>4.59</c:v>
                </c:pt>
                <c:pt idx="85">
                  <c:v>4.59</c:v>
                </c:pt>
                <c:pt idx="86">
                  <c:v>4.59</c:v>
                </c:pt>
                <c:pt idx="87">
                  <c:v>4.59</c:v>
                </c:pt>
                <c:pt idx="88">
                  <c:v>4.59</c:v>
                </c:pt>
                <c:pt idx="89">
                  <c:v>4.59</c:v>
                </c:pt>
                <c:pt idx="90">
                  <c:v>4.59</c:v>
                </c:pt>
                <c:pt idx="91">
                  <c:v>4.59</c:v>
                </c:pt>
                <c:pt idx="92">
                  <c:v>4.59</c:v>
                </c:pt>
                <c:pt idx="93">
                  <c:v>4.59</c:v>
                </c:pt>
                <c:pt idx="94">
                  <c:v>4.59</c:v>
                </c:pt>
                <c:pt idx="95">
                  <c:v>4.59</c:v>
                </c:pt>
                <c:pt idx="96">
                  <c:v>4.59</c:v>
                </c:pt>
                <c:pt idx="97">
                  <c:v>4.59</c:v>
                </c:pt>
                <c:pt idx="98">
                  <c:v>4.59</c:v>
                </c:pt>
                <c:pt idx="99">
                  <c:v>4.59</c:v>
                </c:pt>
                <c:pt idx="100">
                  <c:v>4.59</c:v>
                </c:pt>
                <c:pt idx="101">
                  <c:v>4.59</c:v>
                </c:pt>
                <c:pt idx="102">
                  <c:v>4.59</c:v>
                </c:pt>
                <c:pt idx="103">
                  <c:v>4.59</c:v>
                </c:pt>
                <c:pt idx="104">
                  <c:v>4.59</c:v>
                </c:pt>
                <c:pt idx="105">
                  <c:v>4.59</c:v>
                </c:pt>
                <c:pt idx="106">
                  <c:v>4.59</c:v>
                </c:pt>
                <c:pt idx="107">
                  <c:v>4.59</c:v>
                </c:pt>
                <c:pt idx="108">
                  <c:v>4.59</c:v>
                </c:pt>
                <c:pt idx="109">
                  <c:v>4.59</c:v>
                </c:pt>
                <c:pt idx="110">
                  <c:v>4.59</c:v>
                </c:pt>
                <c:pt idx="111">
                  <c:v>4.59</c:v>
                </c:pt>
                <c:pt idx="112">
                  <c:v>4.59</c:v>
                </c:pt>
                <c:pt idx="113">
                  <c:v>4.59</c:v>
                </c:pt>
                <c:pt idx="114" formatCode="0,00">
                  <c:v>4.59</c:v>
                </c:pt>
                <c:pt idx="115">
                  <c:v>4.59</c:v>
                </c:pt>
                <c:pt idx="116">
                  <c:v>4.59</c:v>
                </c:pt>
                <c:pt idx="117">
                  <c:v>4.59</c:v>
                </c:pt>
                <c:pt idx="118">
                  <c:v>4.59</c:v>
                </c:pt>
                <c:pt idx="119">
                  <c:v>4.59</c:v>
                </c:pt>
                <c:pt idx="120">
                  <c:v>4.59</c:v>
                </c:pt>
                <c:pt idx="121">
                  <c:v>4.59</c:v>
                </c:pt>
                <c:pt idx="122">
                  <c:v>4.59</c:v>
                </c:pt>
                <c:pt idx="123">
                  <c:v>4.59</c:v>
                </c:pt>
                <c:pt idx="124">
                  <c:v>4.59</c:v>
                </c:pt>
                <c:pt idx="125">
                  <c:v>4.59</c:v>
                </c:pt>
              </c:numCache>
            </c:numRef>
          </c:val>
          <c:smooth val="0"/>
        </c:ser>
        <c:ser>
          <c:idx val="9"/>
          <c:order val="11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'Географ-9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'Географ-9 диаграмма по районам'!$X$5:$X$130</c:f>
              <c:numCache>
                <c:formatCode>Основной</c:formatCode>
                <c:ptCount val="126"/>
                <c:pt idx="1">
                  <c:v>4.25</c:v>
                </c:pt>
                <c:pt idx="3" formatCode="0,00">
                  <c:v>3.5</c:v>
                </c:pt>
                <c:pt idx="5" formatCode="0,00">
                  <c:v>5</c:v>
                </c:pt>
                <c:pt idx="10" formatCode="0,00">
                  <c:v>0</c:v>
                </c:pt>
                <c:pt idx="25" formatCode="0,00">
                  <c:v>0</c:v>
                </c:pt>
                <c:pt idx="45" formatCode="0,00">
                  <c:v>4.96</c:v>
                </c:pt>
                <c:pt idx="48" formatCode="0,00">
                  <c:v>5</c:v>
                </c:pt>
                <c:pt idx="52" formatCode="0,00">
                  <c:v>5</c:v>
                </c:pt>
                <c:pt idx="53" formatCode="0,00">
                  <c:v>5</c:v>
                </c:pt>
                <c:pt idx="60" formatCode="0,00">
                  <c:v>5</c:v>
                </c:pt>
                <c:pt idx="63" formatCode="0,00">
                  <c:v>4.8</c:v>
                </c:pt>
                <c:pt idx="65" formatCode="0,00">
                  <c:v>0</c:v>
                </c:pt>
                <c:pt idx="82" formatCode="0,00">
                  <c:v>4</c:v>
                </c:pt>
                <c:pt idx="97" formatCode="0,00">
                  <c:v>4</c:v>
                </c:pt>
                <c:pt idx="114" formatCode="0,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94464"/>
        <c:axId val="85460096"/>
      </c:lineChart>
      <c:catAx>
        <c:axId val="8529446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460096"/>
        <c:crosses val="autoZero"/>
        <c:auto val="1"/>
        <c:lblAlgn val="ctr"/>
        <c:lblOffset val="100"/>
        <c:noMultiLvlLbl val="0"/>
      </c:catAx>
      <c:valAx>
        <c:axId val="85460096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294464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95026857657403"/>
          <c:y val="1.0658781379249702E-2"/>
          <c:w val="0.76204973578637081"/>
          <c:h val="4.235323970249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География  </a:t>
            </a:r>
            <a:r>
              <a:rPr lang="ru-RU" baseline="0"/>
              <a:t>ОГЭ 2020 - 2015</a:t>
            </a:r>
            <a:endParaRPr lang="ru-RU"/>
          </a:p>
        </c:rich>
      </c:tx>
      <c:layout>
        <c:manualLayout>
          <c:xMode val="edge"/>
          <c:yMode val="edge"/>
          <c:x val="3.699505980430795E-2"/>
          <c:y val="9.336242340886214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012595094846675E-2"/>
          <c:y val="7.3846691937125397E-2"/>
          <c:w val="0.9758710653918744"/>
          <c:h val="0.58694018330217568"/>
        </c:manualLayout>
      </c:layout>
      <c:lineChart>
        <c:grouping val="standard"/>
        <c:varyColors val="0"/>
        <c:ser>
          <c:idx val="11"/>
          <c:order val="0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диаграмма'!$E$5:$E$130</c:f>
              <c:numCache>
                <c:formatCode>0,00</c:formatCode>
                <c:ptCount val="126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3.9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3.9</c:v>
                </c:pt>
                <c:pt idx="55">
                  <c:v>3.9</c:v>
                </c:pt>
                <c:pt idx="56">
                  <c:v>3.9</c:v>
                </c:pt>
                <c:pt idx="57">
                  <c:v>3.9</c:v>
                </c:pt>
                <c:pt idx="58">
                  <c:v>3.9</c:v>
                </c:pt>
                <c:pt idx="59">
                  <c:v>3.9</c:v>
                </c:pt>
                <c:pt idx="60">
                  <c:v>3.9</c:v>
                </c:pt>
                <c:pt idx="61">
                  <c:v>3.9</c:v>
                </c:pt>
                <c:pt idx="62">
                  <c:v>3.9</c:v>
                </c:pt>
                <c:pt idx="63">
                  <c:v>3.9</c:v>
                </c:pt>
                <c:pt idx="64">
                  <c:v>3.9</c:v>
                </c:pt>
                <c:pt idx="65">
                  <c:v>3.9</c:v>
                </c:pt>
                <c:pt idx="66">
                  <c:v>3.9</c:v>
                </c:pt>
                <c:pt idx="67">
                  <c:v>3.9</c:v>
                </c:pt>
                <c:pt idx="68">
                  <c:v>3.9</c:v>
                </c:pt>
                <c:pt idx="69">
                  <c:v>3.9</c:v>
                </c:pt>
                <c:pt idx="70">
                  <c:v>3.9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3.9</c:v>
                </c:pt>
                <c:pt idx="80">
                  <c:v>3.9</c:v>
                </c:pt>
                <c:pt idx="81">
                  <c:v>3.9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3.9</c:v>
                </c:pt>
                <c:pt idx="93">
                  <c:v>3.9</c:v>
                </c:pt>
                <c:pt idx="94">
                  <c:v>3.9</c:v>
                </c:pt>
                <c:pt idx="95">
                  <c:v>3.9</c:v>
                </c:pt>
                <c:pt idx="96">
                  <c:v>3.9</c:v>
                </c:pt>
                <c:pt idx="97">
                  <c:v>3.9</c:v>
                </c:pt>
                <c:pt idx="98">
                  <c:v>3.9</c:v>
                </c:pt>
                <c:pt idx="99">
                  <c:v>3.9</c:v>
                </c:pt>
                <c:pt idx="100">
                  <c:v>3.9</c:v>
                </c:pt>
                <c:pt idx="101">
                  <c:v>3.9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3.9</c:v>
                </c:pt>
                <c:pt idx="108">
                  <c:v>3.9</c:v>
                </c:pt>
                <c:pt idx="109">
                  <c:v>3.9</c:v>
                </c:pt>
                <c:pt idx="110">
                  <c:v>3.9</c:v>
                </c:pt>
                <c:pt idx="111">
                  <c:v>3.9</c:v>
                </c:pt>
                <c:pt idx="112">
                  <c:v>3.9</c:v>
                </c:pt>
                <c:pt idx="113">
                  <c:v>3.9</c:v>
                </c:pt>
                <c:pt idx="114">
                  <c:v>3.9</c:v>
                </c:pt>
                <c:pt idx="115">
                  <c:v>3.9</c:v>
                </c:pt>
                <c:pt idx="116">
                  <c:v>3.9</c:v>
                </c:pt>
                <c:pt idx="117">
                  <c:v>3.9</c:v>
                </c:pt>
                <c:pt idx="118">
                  <c:v>3.9</c:v>
                </c:pt>
                <c:pt idx="119">
                  <c:v>3.9</c:v>
                </c:pt>
                <c:pt idx="120">
                  <c:v>3.9</c:v>
                </c:pt>
                <c:pt idx="121">
                  <c:v>3.9</c:v>
                </c:pt>
                <c:pt idx="122">
                  <c:v>3.9</c:v>
                </c:pt>
                <c:pt idx="123">
                  <c:v>3.9</c:v>
                </c:pt>
                <c:pt idx="124">
                  <c:v>3.9</c:v>
                </c:pt>
                <c:pt idx="125">
                  <c:v>3.9</c:v>
                </c:pt>
              </c:numCache>
            </c:numRef>
          </c:val>
          <c:smooth val="0"/>
        </c:ser>
        <c:ser>
          <c:idx val="10"/>
          <c:order val="1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диаграмма'!$D$5:$D$130</c:f>
              <c:numCache>
                <c:formatCode>0,00</c:formatCode>
                <c:ptCount val="126"/>
                <c:pt idx="1">
                  <c:v>3.5560333333333332</c:v>
                </c:pt>
                <c:pt idx="2">
                  <c:v>4.0004</c:v>
                </c:pt>
                <c:pt idx="3">
                  <c:v>3.6151</c:v>
                </c:pt>
                <c:pt idx="4">
                  <c:v>3.0525999999999995</c:v>
                </c:pt>
                <c:pt idx="10">
                  <c:v>2.6855666666666664</c:v>
                </c:pt>
                <c:pt idx="11">
                  <c:v>2.95</c:v>
                </c:pt>
                <c:pt idx="12">
                  <c:v>2.7316999999999996</c:v>
                </c:pt>
                <c:pt idx="13">
                  <c:v>2.375</c:v>
                </c:pt>
                <c:pt idx="25">
                  <c:v>3.1900750000000002</c:v>
                </c:pt>
                <c:pt idx="26">
                  <c:v>4.0667</c:v>
                </c:pt>
                <c:pt idx="27">
                  <c:v>3.2153000000000005</c:v>
                </c:pt>
                <c:pt idx="28">
                  <c:v>3</c:v>
                </c:pt>
                <c:pt idx="29">
                  <c:v>2.4782999999999999</c:v>
                </c:pt>
                <c:pt idx="45">
                  <c:v>3.0559333333333334</c:v>
                </c:pt>
                <c:pt idx="46">
                  <c:v>3.3108</c:v>
                </c:pt>
                <c:pt idx="47">
                  <c:v>3.0909000000000004</c:v>
                </c:pt>
                <c:pt idx="48">
                  <c:v>3.0894999999999997</c:v>
                </c:pt>
                <c:pt idx="49">
                  <c:v>3.0697000000000001</c:v>
                </c:pt>
                <c:pt idx="50">
                  <c:v>3.0455000000000001</c:v>
                </c:pt>
                <c:pt idx="51">
                  <c:v>2.7292000000000001</c:v>
                </c:pt>
                <c:pt idx="65">
                  <c:v>3.257825</c:v>
                </c:pt>
                <c:pt idx="66">
                  <c:v>3.4706000000000001</c:v>
                </c:pt>
                <c:pt idx="67">
                  <c:v>3.36</c:v>
                </c:pt>
                <c:pt idx="68">
                  <c:v>3.2281</c:v>
                </c:pt>
                <c:pt idx="69">
                  <c:v>2.9725999999999999</c:v>
                </c:pt>
                <c:pt idx="82">
                  <c:v>3.3793615384615383</c:v>
                </c:pt>
                <c:pt idx="83">
                  <c:v>4.5186000000000002</c:v>
                </c:pt>
                <c:pt idx="84">
                  <c:v>4.0388000000000002</c:v>
                </c:pt>
                <c:pt idx="85">
                  <c:v>3.9762</c:v>
                </c:pt>
                <c:pt idx="86">
                  <c:v>3.8050999999999999</c:v>
                </c:pt>
                <c:pt idx="87">
                  <c:v>3.3938999999999999</c:v>
                </c:pt>
                <c:pt idx="88">
                  <c:v>3.3083000000000005</c:v>
                </c:pt>
                <c:pt idx="89">
                  <c:v>3.2496999999999998</c:v>
                </c:pt>
                <c:pt idx="90">
                  <c:v>3.2250000000000001</c:v>
                </c:pt>
                <c:pt idx="91">
                  <c:v>3.2172999999999998</c:v>
                </c:pt>
                <c:pt idx="92">
                  <c:v>3.1160000000000001</c:v>
                </c:pt>
                <c:pt idx="93">
                  <c:v>2.9791000000000003</c:v>
                </c:pt>
                <c:pt idx="94">
                  <c:v>2.7191000000000001</c:v>
                </c:pt>
                <c:pt idx="95">
                  <c:v>2.3845999999999998</c:v>
                </c:pt>
                <c:pt idx="114">
                  <c:v>3.3234999999999997</c:v>
                </c:pt>
                <c:pt idx="115">
                  <c:v>3.9849999999999994</c:v>
                </c:pt>
                <c:pt idx="116">
                  <c:v>2.6619999999999999</c:v>
                </c:pt>
              </c:numCache>
            </c:numRef>
          </c:val>
          <c:smooth val="0"/>
        </c:ser>
        <c:ser>
          <c:idx val="0"/>
          <c:order val="2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диаграмма'!$I$5:$I$130</c:f>
              <c:numCache>
                <c:formatCode>Основной</c:formatCode>
                <c:ptCount val="126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  <c:pt idx="116">
                  <c:v>3.67</c:v>
                </c:pt>
                <c:pt idx="117">
                  <c:v>3.67</c:v>
                </c:pt>
                <c:pt idx="118">
                  <c:v>3.67</c:v>
                </c:pt>
                <c:pt idx="119">
                  <c:v>3.67</c:v>
                </c:pt>
                <c:pt idx="120">
                  <c:v>3.67</c:v>
                </c:pt>
                <c:pt idx="121">
                  <c:v>3.67</c:v>
                </c:pt>
                <c:pt idx="122">
                  <c:v>3.67</c:v>
                </c:pt>
                <c:pt idx="123">
                  <c:v>3.67</c:v>
                </c:pt>
                <c:pt idx="124">
                  <c:v>3.67</c:v>
                </c:pt>
                <c:pt idx="125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диаграмма'!$H$5:$H$130</c:f>
              <c:numCache>
                <c:formatCode>0,00</c:formatCode>
                <c:ptCount val="126"/>
                <c:pt idx="0">
                  <c:v>3.88</c:v>
                </c:pt>
                <c:pt idx="1">
                  <c:v>3.8075000000000001</c:v>
                </c:pt>
                <c:pt idx="2">
                  <c:v>4</c:v>
                </c:pt>
                <c:pt idx="3">
                  <c:v>3.48</c:v>
                </c:pt>
                <c:pt idx="4">
                  <c:v>3.64</c:v>
                </c:pt>
                <c:pt idx="5">
                  <c:v>3.93</c:v>
                </c:pt>
                <c:pt idx="6">
                  <c:v>4.21</c:v>
                </c:pt>
                <c:pt idx="7">
                  <c:v>3.75</c:v>
                </c:pt>
                <c:pt idx="8">
                  <c:v>3.69</c:v>
                </c:pt>
                <c:pt idx="9">
                  <c:v>3.76</c:v>
                </c:pt>
                <c:pt idx="10">
                  <c:v>3.7738461538461539</c:v>
                </c:pt>
                <c:pt idx="11">
                  <c:v>3.88</c:v>
                </c:pt>
                <c:pt idx="12">
                  <c:v>3.78</c:v>
                </c:pt>
                <c:pt idx="13">
                  <c:v>3.41</c:v>
                </c:pt>
                <c:pt idx="14">
                  <c:v>4.2</c:v>
                </c:pt>
                <c:pt idx="15">
                  <c:v>3.71</c:v>
                </c:pt>
                <c:pt idx="16">
                  <c:v>4.25</c:v>
                </c:pt>
                <c:pt idx="17">
                  <c:v>4.12</c:v>
                </c:pt>
                <c:pt idx="18">
                  <c:v>3.67</c:v>
                </c:pt>
                <c:pt idx="19">
                  <c:v>3.52</c:v>
                </c:pt>
                <c:pt idx="20">
                  <c:v>3.76</c:v>
                </c:pt>
                <c:pt idx="21">
                  <c:v>3.2</c:v>
                </c:pt>
                <c:pt idx="23">
                  <c:v>3.37</c:v>
                </c:pt>
                <c:pt idx="24" formatCode="Основной">
                  <c:v>4.1900000000000004</c:v>
                </c:pt>
                <c:pt idx="25">
                  <c:v>3.6610526315789476</c:v>
                </c:pt>
                <c:pt idx="26">
                  <c:v>3.62</c:v>
                </c:pt>
                <c:pt idx="27">
                  <c:v>4.2</c:v>
                </c:pt>
                <c:pt idx="28">
                  <c:v>3.47</c:v>
                </c:pt>
                <c:pt idx="29">
                  <c:v>4.29</c:v>
                </c:pt>
                <c:pt idx="30">
                  <c:v>4.0199999999999996</c:v>
                </c:pt>
                <c:pt idx="31">
                  <c:v>3.71</c:v>
                </c:pt>
                <c:pt idx="32">
                  <c:v>3.53</c:v>
                </c:pt>
                <c:pt idx="33">
                  <c:v>3.32</c:v>
                </c:pt>
                <c:pt idx="34">
                  <c:v>3.54</c:v>
                </c:pt>
                <c:pt idx="35">
                  <c:v>3.81</c:v>
                </c:pt>
                <c:pt idx="36">
                  <c:v>3.96</c:v>
                </c:pt>
                <c:pt idx="37">
                  <c:v>3</c:v>
                </c:pt>
                <c:pt idx="38">
                  <c:v>3.33</c:v>
                </c:pt>
                <c:pt idx="39">
                  <c:v>4.0199999999999996</c:v>
                </c:pt>
                <c:pt idx="40">
                  <c:v>3.5</c:v>
                </c:pt>
                <c:pt idx="41">
                  <c:v>3.66</c:v>
                </c:pt>
                <c:pt idx="42">
                  <c:v>3.71</c:v>
                </c:pt>
                <c:pt idx="43">
                  <c:v>3.43</c:v>
                </c:pt>
                <c:pt idx="44">
                  <c:v>3.44</c:v>
                </c:pt>
                <c:pt idx="45">
                  <c:v>3.7768421052631576</c:v>
                </c:pt>
                <c:pt idx="46">
                  <c:v>4.18</c:v>
                </c:pt>
                <c:pt idx="47">
                  <c:v>3.69</c:v>
                </c:pt>
                <c:pt idx="48">
                  <c:v>3.59</c:v>
                </c:pt>
                <c:pt idx="49">
                  <c:v>3.54</c:v>
                </c:pt>
                <c:pt idx="50">
                  <c:v>3.4</c:v>
                </c:pt>
                <c:pt idx="51">
                  <c:v>3.22</c:v>
                </c:pt>
                <c:pt idx="52">
                  <c:v>3.9</c:v>
                </c:pt>
                <c:pt idx="53">
                  <c:v>4.5</c:v>
                </c:pt>
                <c:pt idx="54">
                  <c:v>3.57</c:v>
                </c:pt>
                <c:pt idx="55">
                  <c:v>4.12</c:v>
                </c:pt>
                <c:pt idx="56">
                  <c:v>3.89</c:v>
                </c:pt>
                <c:pt idx="57">
                  <c:v>4.25</c:v>
                </c:pt>
                <c:pt idx="58">
                  <c:v>3.55</c:v>
                </c:pt>
                <c:pt idx="59">
                  <c:v>3.64</c:v>
                </c:pt>
                <c:pt idx="60">
                  <c:v>3.92</c:v>
                </c:pt>
                <c:pt idx="61">
                  <c:v>4</c:v>
                </c:pt>
                <c:pt idx="62">
                  <c:v>3.23</c:v>
                </c:pt>
                <c:pt idx="63">
                  <c:v>3.07</c:v>
                </c:pt>
                <c:pt idx="64">
                  <c:v>4.5</c:v>
                </c:pt>
                <c:pt idx="65" formatCode="Основной">
                  <c:v>3.79</c:v>
                </c:pt>
                <c:pt idx="66">
                  <c:v>4</c:v>
                </c:pt>
                <c:pt idx="67">
                  <c:v>3.64</c:v>
                </c:pt>
                <c:pt idx="68">
                  <c:v>4.0199999999999996</c:v>
                </c:pt>
                <c:pt idx="69">
                  <c:v>4.12</c:v>
                </c:pt>
                <c:pt idx="70">
                  <c:v>4.33</c:v>
                </c:pt>
                <c:pt idx="71">
                  <c:v>3.89</c:v>
                </c:pt>
                <c:pt idx="72">
                  <c:v>4.03</c:v>
                </c:pt>
                <c:pt idx="74">
                  <c:v>3.43</c:v>
                </c:pt>
                <c:pt idx="75">
                  <c:v>3.67</c:v>
                </c:pt>
                <c:pt idx="76">
                  <c:v>3.83</c:v>
                </c:pt>
                <c:pt idx="77">
                  <c:v>3</c:v>
                </c:pt>
                <c:pt idx="78">
                  <c:v>4.26</c:v>
                </c:pt>
                <c:pt idx="79">
                  <c:v>3.2</c:v>
                </c:pt>
                <c:pt idx="80">
                  <c:v>4.1399999999999997</c:v>
                </c:pt>
                <c:pt idx="81" formatCode="Основной">
                  <c:v>3.29</c:v>
                </c:pt>
                <c:pt idx="82" formatCode="Основной">
                  <c:v>3.734</c:v>
                </c:pt>
                <c:pt idx="83">
                  <c:v>3.74</c:v>
                </c:pt>
                <c:pt idx="84">
                  <c:v>3.54</c:v>
                </c:pt>
                <c:pt idx="85">
                  <c:v>3.69</c:v>
                </c:pt>
                <c:pt idx="86">
                  <c:v>3.63</c:v>
                </c:pt>
                <c:pt idx="87">
                  <c:v>3.33</c:v>
                </c:pt>
                <c:pt idx="88">
                  <c:v>3.86</c:v>
                </c:pt>
                <c:pt idx="89">
                  <c:v>3.62</c:v>
                </c:pt>
                <c:pt idx="90">
                  <c:v>3.83</c:v>
                </c:pt>
                <c:pt idx="91">
                  <c:v>3.21</c:v>
                </c:pt>
                <c:pt idx="92">
                  <c:v>3.31</c:v>
                </c:pt>
                <c:pt idx="93">
                  <c:v>3.94</c:v>
                </c:pt>
                <c:pt idx="94">
                  <c:v>3.67</c:v>
                </c:pt>
                <c:pt idx="96">
                  <c:v>3.71</c:v>
                </c:pt>
                <c:pt idx="97">
                  <c:v>3.93</c:v>
                </c:pt>
                <c:pt idx="98">
                  <c:v>3.9</c:v>
                </c:pt>
                <c:pt idx="99">
                  <c:v>4.34</c:v>
                </c:pt>
                <c:pt idx="100">
                  <c:v>4.26</c:v>
                </c:pt>
                <c:pt idx="101">
                  <c:v>3.66</c:v>
                </c:pt>
                <c:pt idx="102">
                  <c:v>3.5</c:v>
                </c:pt>
                <c:pt idx="103">
                  <c:v>4.25</c:v>
                </c:pt>
                <c:pt idx="104">
                  <c:v>4.3499999999999996</c:v>
                </c:pt>
                <c:pt idx="105">
                  <c:v>4</c:v>
                </c:pt>
                <c:pt idx="106">
                  <c:v>4</c:v>
                </c:pt>
                <c:pt idx="107">
                  <c:v>3.78</c:v>
                </c:pt>
                <c:pt idx="108">
                  <c:v>3.28</c:v>
                </c:pt>
                <c:pt idx="109">
                  <c:v>3.71</c:v>
                </c:pt>
                <c:pt idx="110">
                  <c:v>3.33</c:v>
                </c:pt>
                <c:pt idx="111">
                  <c:v>3.68</c:v>
                </c:pt>
                <c:pt idx="112">
                  <c:v>3.32</c:v>
                </c:pt>
                <c:pt idx="113">
                  <c:v>3.65</c:v>
                </c:pt>
                <c:pt idx="114" formatCode="Основной">
                  <c:v>3.83</c:v>
                </c:pt>
                <c:pt idx="115">
                  <c:v>4.25</c:v>
                </c:pt>
                <c:pt idx="117">
                  <c:v>4.33</c:v>
                </c:pt>
                <c:pt idx="118">
                  <c:v>3.59</c:v>
                </c:pt>
                <c:pt idx="119">
                  <c:v>3.93</c:v>
                </c:pt>
                <c:pt idx="121">
                  <c:v>4</c:v>
                </c:pt>
                <c:pt idx="123" formatCode="Основной">
                  <c:v>3.62</c:v>
                </c:pt>
                <c:pt idx="124" formatCode="Основной">
                  <c:v>3.25</c:v>
                </c:pt>
                <c:pt idx="125" formatCode="Основной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4"/>
          <c:tx>
            <c:v>2018 ср. балл по городу</c:v>
          </c:tx>
          <c:spPr>
            <a:ln w="28575" cap="rnd">
              <a:solidFill>
                <a:srgbClr val="FFE935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диаграмма'!$M$5:$M$130</c:f>
              <c:numCache>
                <c:formatCode>Основной</c:formatCode>
                <c:ptCount val="126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  <c:pt idx="116">
                  <c:v>3.67</c:v>
                </c:pt>
                <c:pt idx="117">
                  <c:v>3.67</c:v>
                </c:pt>
                <c:pt idx="118">
                  <c:v>3.67</c:v>
                </c:pt>
                <c:pt idx="119">
                  <c:v>3.67</c:v>
                </c:pt>
                <c:pt idx="120">
                  <c:v>3.67</c:v>
                </c:pt>
                <c:pt idx="121">
                  <c:v>3.67</c:v>
                </c:pt>
                <c:pt idx="122">
                  <c:v>3.67</c:v>
                </c:pt>
                <c:pt idx="123">
                  <c:v>3.67</c:v>
                </c:pt>
                <c:pt idx="124">
                  <c:v>3.67</c:v>
                </c:pt>
                <c:pt idx="125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5"/>
          <c:tx>
            <c:v>2018 ср. балл ОУ</c:v>
          </c:tx>
          <c:spPr>
            <a:ln w="25400" cap="rnd">
              <a:solidFill>
                <a:srgbClr val="FFA015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диаграмма'!$L$5:$L$130</c:f>
              <c:numCache>
                <c:formatCode>0,00</c:formatCode>
                <c:ptCount val="126"/>
                <c:pt idx="0">
                  <c:v>4.08</c:v>
                </c:pt>
                <c:pt idx="1">
                  <c:v>3.7890000000000001</c:v>
                </c:pt>
                <c:pt idx="2">
                  <c:v>3.7330000000000001</c:v>
                </c:pt>
                <c:pt idx="3">
                  <c:v>3.96</c:v>
                </c:pt>
                <c:pt idx="4">
                  <c:v>4</c:v>
                </c:pt>
                <c:pt idx="5">
                  <c:v>3.8210000000000002</c:v>
                </c:pt>
                <c:pt idx="6">
                  <c:v>3.85</c:v>
                </c:pt>
                <c:pt idx="7">
                  <c:v>3.552</c:v>
                </c:pt>
                <c:pt idx="8">
                  <c:v>3.8</c:v>
                </c:pt>
                <c:pt idx="9">
                  <c:v>3.5960000000000001</c:v>
                </c:pt>
                <c:pt idx="10">
                  <c:v>3.6587999999999998</c:v>
                </c:pt>
                <c:pt idx="11">
                  <c:v>3.774</c:v>
                </c:pt>
                <c:pt idx="12">
                  <c:v>3.238</c:v>
                </c:pt>
                <c:pt idx="13">
                  <c:v>3.1579999999999999</c:v>
                </c:pt>
                <c:pt idx="14">
                  <c:v>3.923</c:v>
                </c:pt>
                <c:pt idx="15">
                  <c:v>3.97</c:v>
                </c:pt>
                <c:pt idx="16">
                  <c:v>3.71</c:v>
                </c:pt>
                <c:pt idx="17">
                  <c:v>3.4169999999999998</c:v>
                </c:pt>
                <c:pt idx="18">
                  <c:v>3.4239999999999999</c:v>
                </c:pt>
                <c:pt idx="19">
                  <c:v>3.7770000000000001</c:v>
                </c:pt>
                <c:pt idx="20">
                  <c:v>4</c:v>
                </c:pt>
                <c:pt idx="21">
                  <c:v>3.242</c:v>
                </c:pt>
                <c:pt idx="23">
                  <c:v>3.8929999999999998</c:v>
                </c:pt>
                <c:pt idx="24" formatCode="Основной">
                  <c:v>4.0384000000000002</c:v>
                </c:pt>
                <c:pt idx="25">
                  <c:v>3.6556842105263159</c:v>
                </c:pt>
                <c:pt idx="26">
                  <c:v>3.7949999999999999</c:v>
                </c:pt>
                <c:pt idx="27">
                  <c:v>4.0709999999999997</c:v>
                </c:pt>
                <c:pt idx="28">
                  <c:v>3.4159999999999999</c:v>
                </c:pt>
                <c:pt idx="29">
                  <c:v>4</c:v>
                </c:pt>
                <c:pt idx="30">
                  <c:v>3.8109999999999999</c:v>
                </c:pt>
                <c:pt idx="31">
                  <c:v>3.4460000000000002</c:v>
                </c:pt>
                <c:pt idx="32">
                  <c:v>3.5750000000000002</c:v>
                </c:pt>
                <c:pt idx="33">
                  <c:v>3.3889999999999998</c:v>
                </c:pt>
                <c:pt idx="34">
                  <c:v>4.2350000000000003</c:v>
                </c:pt>
                <c:pt idx="35">
                  <c:v>4.0970000000000004</c:v>
                </c:pt>
                <c:pt idx="36">
                  <c:v>4.1379999999999999</c:v>
                </c:pt>
                <c:pt idx="37">
                  <c:v>2.8820000000000001</c:v>
                </c:pt>
                <c:pt idx="38">
                  <c:v>3.4750000000000001</c:v>
                </c:pt>
                <c:pt idx="39">
                  <c:v>4.3479999999999999</c:v>
                </c:pt>
                <c:pt idx="40">
                  <c:v>3.25</c:v>
                </c:pt>
                <c:pt idx="41">
                  <c:v>3.3330000000000002</c:v>
                </c:pt>
                <c:pt idx="42">
                  <c:v>3.3679999999999999</c:v>
                </c:pt>
                <c:pt idx="43">
                  <c:v>3.4289999999999998</c:v>
                </c:pt>
                <c:pt idx="44">
                  <c:v>3.4</c:v>
                </c:pt>
                <c:pt idx="45">
                  <c:v>3.8290588235294116</c:v>
                </c:pt>
                <c:pt idx="46">
                  <c:v>3.3</c:v>
                </c:pt>
                <c:pt idx="48">
                  <c:v>4.1710000000000003</c:v>
                </c:pt>
                <c:pt idx="49">
                  <c:v>3.722</c:v>
                </c:pt>
                <c:pt idx="50">
                  <c:v>3.3570000000000002</c:v>
                </c:pt>
                <c:pt idx="51">
                  <c:v>3.6669999999999998</c:v>
                </c:pt>
                <c:pt idx="52">
                  <c:v>3.7290000000000001</c:v>
                </c:pt>
                <c:pt idx="53">
                  <c:v>5</c:v>
                </c:pt>
                <c:pt idx="54">
                  <c:v>3.5289999999999999</c:v>
                </c:pt>
                <c:pt idx="55" formatCode="Основной">
                  <c:v>3.8570000000000002</c:v>
                </c:pt>
                <c:pt idx="56">
                  <c:v>4.1109999999999998</c:v>
                </c:pt>
                <c:pt idx="57">
                  <c:v>4.1820000000000004</c:v>
                </c:pt>
                <c:pt idx="58">
                  <c:v>3.6539999999999999</c:v>
                </c:pt>
                <c:pt idx="59">
                  <c:v>3.25</c:v>
                </c:pt>
                <c:pt idx="60">
                  <c:v>3.6659999999999999</c:v>
                </c:pt>
                <c:pt idx="61">
                  <c:v>4.4000000000000004</c:v>
                </c:pt>
                <c:pt idx="62">
                  <c:v>3.8839999999999999</c:v>
                </c:pt>
                <c:pt idx="63">
                  <c:v>3.6150000000000002</c:v>
                </c:pt>
                <c:pt idx="65">
                  <c:v>3.7609399999999997</c:v>
                </c:pt>
                <c:pt idx="66">
                  <c:v>3.5</c:v>
                </c:pt>
                <c:pt idx="67">
                  <c:v>3.512</c:v>
                </c:pt>
                <c:pt idx="68">
                  <c:v>3.7650000000000001</c:v>
                </c:pt>
                <c:pt idx="69">
                  <c:v>4.1515000000000004</c:v>
                </c:pt>
                <c:pt idx="70">
                  <c:v>4.4000000000000004</c:v>
                </c:pt>
                <c:pt idx="71">
                  <c:v>3.9390000000000001</c:v>
                </c:pt>
                <c:pt idx="72">
                  <c:v>4.1429999999999998</c:v>
                </c:pt>
                <c:pt idx="74">
                  <c:v>3.1739999999999999</c:v>
                </c:pt>
                <c:pt idx="75">
                  <c:v>4.0670000000000002</c:v>
                </c:pt>
                <c:pt idx="76">
                  <c:v>3.875</c:v>
                </c:pt>
                <c:pt idx="77">
                  <c:v>3.6360000000000001</c:v>
                </c:pt>
                <c:pt idx="78">
                  <c:v>3.6219999999999999</c:v>
                </c:pt>
                <c:pt idx="79">
                  <c:v>3.3635999999999999</c:v>
                </c:pt>
                <c:pt idx="80">
                  <c:v>3.8</c:v>
                </c:pt>
                <c:pt idx="81">
                  <c:v>3.4660000000000002</c:v>
                </c:pt>
                <c:pt idx="82">
                  <c:v>3.5600689655172419</c:v>
                </c:pt>
                <c:pt idx="83">
                  <c:v>4</c:v>
                </c:pt>
                <c:pt idx="84">
                  <c:v>3.3</c:v>
                </c:pt>
                <c:pt idx="85">
                  <c:v>3.7749999999999999</c:v>
                </c:pt>
                <c:pt idx="86">
                  <c:v>3.6</c:v>
                </c:pt>
                <c:pt idx="87">
                  <c:v>3.5259999999999998</c:v>
                </c:pt>
                <c:pt idx="89">
                  <c:v>3.1480000000000001</c:v>
                </c:pt>
                <c:pt idx="90">
                  <c:v>3.6360000000000001</c:v>
                </c:pt>
                <c:pt idx="91">
                  <c:v>3.1429999999999998</c:v>
                </c:pt>
                <c:pt idx="92">
                  <c:v>3.6819999999999999</c:v>
                </c:pt>
                <c:pt idx="93">
                  <c:v>3.7320000000000002</c:v>
                </c:pt>
                <c:pt idx="94">
                  <c:v>3.556</c:v>
                </c:pt>
                <c:pt idx="96">
                  <c:v>3.75</c:v>
                </c:pt>
                <c:pt idx="97">
                  <c:v>3.6469999999999998</c:v>
                </c:pt>
                <c:pt idx="98">
                  <c:v>3.5920000000000001</c:v>
                </c:pt>
                <c:pt idx="99">
                  <c:v>3.5</c:v>
                </c:pt>
                <c:pt idx="100">
                  <c:v>3.7</c:v>
                </c:pt>
                <c:pt idx="101">
                  <c:v>3.5790000000000002</c:v>
                </c:pt>
                <c:pt idx="102">
                  <c:v>3.4119999999999999</c:v>
                </c:pt>
                <c:pt idx="103">
                  <c:v>4</c:v>
                </c:pt>
                <c:pt idx="104">
                  <c:v>3.8079999999999998</c:v>
                </c:pt>
                <c:pt idx="105">
                  <c:v>3.71</c:v>
                </c:pt>
                <c:pt idx="106">
                  <c:v>3.7709999999999999</c:v>
                </c:pt>
                <c:pt idx="107">
                  <c:v>3.8460000000000001</c:v>
                </c:pt>
                <c:pt idx="108">
                  <c:v>2.7</c:v>
                </c:pt>
                <c:pt idx="109">
                  <c:v>3.6619999999999999</c:v>
                </c:pt>
                <c:pt idx="110">
                  <c:v>3.286</c:v>
                </c:pt>
                <c:pt idx="111">
                  <c:v>3.4319999999999999</c:v>
                </c:pt>
                <c:pt idx="112">
                  <c:v>3.3159999999999998</c:v>
                </c:pt>
                <c:pt idx="113">
                  <c:v>3.4329999999999998</c:v>
                </c:pt>
                <c:pt idx="114">
                  <c:v>3.4407000000000005</c:v>
                </c:pt>
                <c:pt idx="115">
                  <c:v>4.0949999999999998</c:v>
                </c:pt>
                <c:pt idx="117">
                  <c:v>3</c:v>
                </c:pt>
                <c:pt idx="118">
                  <c:v>3.29</c:v>
                </c:pt>
                <c:pt idx="119">
                  <c:v>3.786</c:v>
                </c:pt>
                <c:pt idx="120">
                  <c:v>3.1429999999999998</c:v>
                </c:pt>
                <c:pt idx="121">
                  <c:v>4</c:v>
                </c:pt>
                <c:pt idx="122">
                  <c:v>2.9089999999999998</c:v>
                </c:pt>
                <c:pt idx="123">
                  <c:v>3.5</c:v>
                </c:pt>
                <c:pt idx="124">
                  <c:v>3.4169999999999998</c:v>
                </c:pt>
                <c:pt idx="125">
                  <c:v>3.2669999999999999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6"/>
          <c:tx>
            <c:v>2017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диаграмма'!$Q$5:$Q$130</c:f>
              <c:numCache>
                <c:formatCode>0,00</c:formatCode>
                <c:ptCount val="126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3.8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3.8</c:v>
                </c:pt>
                <c:pt idx="55">
                  <c:v>3.8</c:v>
                </c:pt>
                <c:pt idx="56">
                  <c:v>3.8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  <c:pt idx="72">
                  <c:v>3.8</c:v>
                </c:pt>
                <c:pt idx="73">
                  <c:v>3.8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3.8</c:v>
                </c:pt>
                <c:pt idx="79">
                  <c:v>3.8</c:v>
                </c:pt>
                <c:pt idx="80">
                  <c:v>3.8</c:v>
                </c:pt>
                <c:pt idx="81">
                  <c:v>3.8</c:v>
                </c:pt>
                <c:pt idx="82">
                  <c:v>3.8</c:v>
                </c:pt>
                <c:pt idx="83">
                  <c:v>3.8</c:v>
                </c:pt>
                <c:pt idx="84">
                  <c:v>3.8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3.8</c:v>
                </c:pt>
                <c:pt idx="90">
                  <c:v>3.8</c:v>
                </c:pt>
                <c:pt idx="91">
                  <c:v>3.8</c:v>
                </c:pt>
                <c:pt idx="92">
                  <c:v>3.8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  <c:pt idx="97">
                  <c:v>3.8</c:v>
                </c:pt>
                <c:pt idx="98">
                  <c:v>3.8</c:v>
                </c:pt>
                <c:pt idx="99">
                  <c:v>3.8</c:v>
                </c:pt>
                <c:pt idx="100">
                  <c:v>3.8</c:v>
                </c:pt>
                <c:pt idx="101">
                  <c:v>3.8</c:v>
                </c:pt>
                <c:pt idx="102">
                  <c:v>3.8</c:v>
                </c:pt>
                <c:pt idx="103">
                  <c:v>3.8</c:v>
                </c:pt>
                <c:pt idx="104">
                  <c:v>3.8</c:v>
                </c:pt>
                <c:pt idx="105">
                  <c:v>3.8</c:v>
                </c:pt>
                <c:pt idx="106">
                  <c:v>3.8</c:v>
                </c:pt>
                <c:pt idx="107">
                  <c:v>3.8</c:v>
                </c:pt>
                <c:pt idx="108">
                  <c:v>3.8</c:v>
                </c:pt>
                <c:pt idx="109">
                  <c:v>3.8</c:v>
                </c:pt>
                <c:pt idx="110">
                  <c:v>3.8</c:v>
                </c:pt>
                <c:pt idx="111">
                  <c:v>3.8</c:v>
                </c:pt>
                <c:pt idx="112">
                  <c:v>3.8</c:v>
                </c:pt>
                <c:pt idx="113">
                  <c:v>3.8</c:v>
                </c:pt>
                <c:pt idx="114">
                  <c:v>3.8</c:v>
                </c:pt>
                <c:pt idx="115">
                  <c:v>3.8</c:v>
                </c:pt>
                <c:pt idx="116">
                  <c:v>3.8</c:v>
                </c:pt>
                <c:pt idx="117">
                  <c:v>3.8</c:v>
                </c:pt>
                <c:pt idx="118">
                  <c:v>3.8</c:v>
                </c:pt>
                <c:pt idx="119">
                  <c:v>3.8</c:v>
                </c:pt>
                <c:pt idx="120">
                  <c:v>3.8</c:v>
                </c:pt>
                <c:pt idx="121">
                  <c:v>3.8</c:v>
                </c:pt>
                <c:pt idx="122">
                  <c:v>3.8</c:v>
                </c:pt>
                <c:pt idx="123">
                  <c:v>3.8</c:v>
                </c:pt>
                <c:pt idx="124">
                  <c:v>3.8</c:v>
                </c:pt>
                <c:pt idx="125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7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диаграмма'!$P$5:$P$130</c:f>
              <c:numCache>
                <c:formatCode>0,00</c:formatCode>
                <c:ptCount val="126"/>
                <c:pt idx="0">
                  <c:v>3.8</c:v>
                </c:pt>
                <c:pt idx="1">
                  <c:v>3.9837500000000001</c:v>
                </c:pt>
                <c:pt idx="2">
                  <c:v>5</c:v>
                </c:pt>
                <c:pt idx="3">
                  <c:v>3.84</c:v>
                </c:pt>
                <c:pt idx="4">
                  <c:v>3.65</c:v>
                </c:pt>
                <c:pt idx="5">
                  <c:v>3.4</c:v>
                </c:pt>
                <c:pt idx="6">
                  <c:v>4.32</c:v>
                </c:pt>
                <c:pt idx="7">
                  <c:v>3.81</c:v>
                </c:pt>
                <c:pt idx="8">
                  <c:v>4</c:v>
                </c:pt>
                <c:pt idx="9">
                  <c:v>3.85</c:v>
                </c:pt>
                <c:pt idx="10">
                  <c:v>3.8978571428571436</c:v>
                </c:pt>
                <c:pt idx="11">
                  <c:v>3.92</c:v>
                </c:pt>
                <c:pt idx="12">
                  <c:v>3.97</c:v>
                </c:pt>
                <c:pt idx="13">
                  <c:v>3.67</c:v>
                </c:pt>
                <c:pt idx="14">
                  <c:v>4.32</c:v>
                </c:pt>
                <c:pt idx="15">
                  <c:v>3.87</c:v>
                </c:pt>
                <c:pt idx="16">
                  <c:v>3.94</c:v>
                </c:pt>
                <c:pt idx="17">
                  <c:v>4</c:v>
                </c:pt>
                <c:pt idx="18">
                  <c:v>4</c:v>
                </c:pt>
                <c:pt idx="19">
                  <c:v>3.7</c:v>
                </c:pt>
                <c:pt idx="20">
                  <c:v>4.5</c:v>
                </c:pt>
                <c:pt idx="21">
                  <c:v>3.2</c:v>
                </c:pt>
                <c:pt idx="22">
                  <c:v>3.53</c:v>
                </c:pt>
                <c:pt idx="23">
                  <c:v>3.84</c:v>
                </c:pt>
                <c:pt idx="24">
                  <c:v>4.1100000000000003</c:v>
                </c:pt>
                <c:pt idx="25">
                  <c:v>3.8615789473684221</c:v>
                </c:pt>
                <c:pt idx="26">
                  <c:v>3.77</c:v>
                </c:pt>
                <c:pt idx="27">
                  <c:v>4.2300000000000004</c:v>
                </c:pt>
                <c:pt idx="28">
                  <c:v>3.69</c:v>
                </c:pt>
                <c:pt idx="29">
                  <c:v>4.29</c:v>
                </c:pt>
                <c:pt idx="30">
                  <c:v>4.03</c:v>
                </c:pt>
                <c:pt idx="31">
                  <c:v>3.98</c:v>
                </c:pt>
                <c:pt idx="32">
                  <c:v>3.98</c:v>
                </c:pt>
                <c:pt idx="33">
                  <c:v>3.18</c:v>
                </c:pt>
                <c:pt idx="34">
                  <c:v>4</c:v>
                </c:pt>
                <c:pt idx="35">
                  <c:v>3.74</c:v>
                </c:pt>
                <c:pt idx="36">
                  <c:v>4.05</c:v>
                </c:pt>
                <c:pt idx="37">
                  <c:v>3.63</c:v>
                </c:pt>
                <c:pt idx="38">
                  <c:v>3.71</c:v>
                </c:pt>
                <c:pt idx="39">
                  <c:v>4.3499999999999996</c:v>
                </c:pt>
                <c:pt idx="40">
                  <c:v>3.79</c:v>
                </c:pt>
                <c:pt idx="41">
                  <c:v>3.63</c:v>
                </c:pt>
                <c:pt idx="42">
                  <c:v>3.94</c:v>
                </c:pt>
                <c:pt idx="43">
                  <c:v>3.68</c:v>
                </c:pt>
                <c:pt idx="44">
                  <c:v>3.7</c:v>
                </c:pt>
                <c:pt idx="45">
                  <c:v>3.8227777777777781</c:v>
                </c:pt>
                <c:pt idx="46">
                  <c:v>3.55</c:v>
                </c:pt>
                <c:pt idx="47">
                  <c:v>3.75</c:v>
                </c:pt>
                <c:pt idx="48">
                  <c:v>4.4800000000000004</c:v>
                </c:pt>
                <c:pt idx="49">
                  <c:v>3.43</c:v>
                </c:pt>
                <c:pt idx="50">
                  <c:v>4</c:v>
                </c:pt>
                <c:pt idx="51">
                  <c:v>3.33</c:v>
                </c:pt>
                <c:pt idx="52">
                  <c:v>3.74</c:v>
                </c:pt>
                <c:pt idx="53">
                  <c:v>4.5</c:v>
                </c:pt>
                <c:pt idx="54">
                  <c:v>3.64</c:v>
                </c:pt>
                <c:pt idx="55">
                  <c:v>4.38</c:v>
                </c:pt>
                <c:pt idx="56">
                  <c:v>4.3600000000000003</c:v>
                </c:pt>
                <c:pt idx="57">
                  <c:v>3.43</c:v>
                </c:pt>
                <c:pt idx="58">
                  <c:v>3.87</c:v>
                </c:pt>
                <c:pt idx="59">
                  <c:v>3.5</c:v>
                </c:pt>
                <c:pt idx="61">
                  <c:v>4.3899999999999997</c:v>
                </c:pt>
                <c:pt idx="62">
                  <c:v>3.86</c:v>
                </c:pt>
                <c:pt idx="63">
                  <c:v>3.6</c:v>
                </c:pt>
                <c:pt idx="64">
                  <c:v>3</c:v>
                </c:pt>
                <c:pt idx="65">
                  <c:v>3.7649999999999997</c:v>
                </c:pt>
                <c:pt idx="66">
                  <c:v>3.44</c:v>
                </c:pt>
                <c:pt idx="67">
                  <c:v>3.89</c:v>
                </c:pt>
                <c:pt idx="68">
                  <c:v>3.33</c:v>
                </c:pt>
                <c:pt idx="69">
                  <c:v>3.88</c:v>
                </c:pt>
                <c:pt idx="70">
                  <c:v>4.58</c:v>
                </c:pt>
                <c:pt idx="71">
                  <c:v>4.13</c:v>
                </c:pt>
                <c:pt idx="72">
                  <c:v>3.29</c:v>
                </c:pt>
                <c:pt idx="73">
                  <c:v>3.75</c:v>
                </c:pt>
                <c:pt idx="74">
                  <c:v>3.86</c:v>
                </c:pt>
                <c:pt idx="75">
                  <c:v>3.4</c:v>
                </c:pt>
                <c:pt idx="76">
                  <c:v>3.73</c:v>
                </c:pt>
                <c:pt idx="77">
                  <c:v>3.74</c:v>
                </c:pt>
                <c:pt idx="78">
                  <c:v>3.78</c:v>
                </c:pt>
                <c:pt idx="79">
                  <c:v>4.22</c:v>
                </c:pt>
                <c:pt idx="80">
                  <c:v>3</c:v>
                </c:pt>
                <c:pt idx="81">
                  <c:v>4.22</c:v>
                </c:pt>
                <c:pt idx="82">
                  <c:v>3.6862068965517238</c:v>
                </c:pt>
                <c:pt idx="83">
                  <c:v>4.07</c:v>
                </c:pt>
                <c:pt idx="84">
                  <c:v>3.46</c:v>
                </c:pt>
                <c:pt idx="85">
                  <c:v>3.59</c:v>
                </c:pt>
                <c:pt idx="86">
                  <c:v>3.8</c:v>
                </c:pt>
                <c:pt idx="87">
                  <c:v>3.53</c:v>
                </c:pt>
                <c:pt idx="89">
                  <c:v>3.76</c:v>
                </c:pt>
                <c:pt idx="90">
                  <c:v>4</c:v>
                </c:pt>
                <c:pt idx="91">
                  <c:v>3.63</c:v>
                </c:pt>
                <c:pt idx="92">
                  <c:v>3.7</c:v>
                </c:pt>
                <c:pt idx="93">
                  <c:v>3.96</c:v>
                </c:pt>
                <c:pt idx="94">
                  <c:v>3.24</c:v>
                </c:pt>
                <c:pt idx="96">
                  <c:v>3.89</c:v>
                </c:pt>
                <c:pt idx="97">
                  <c:v>4.07</c:v>
                </c:pt>
                <c:pt idx="98">
                  <c:v>3.8</c:v>
                </c:pt>
                <c:pt idx="99">
                  <c:v>4.3</c:v>
                </c:pt>
                <c:pt idx="100">
                  <c:v>3.77</c:v>
                </c:pt>
                <c:pt idx="101">
                  <c:v>3.59</c:v>
                </c:pt>
                <c:pt idx="102">
                  <c:v>3.45</c:v>
                </c:pt>
                <c:pt idx="103">
                  <c:v>3.14</c:v>
                </c:pt>
                <c:pt idx="104">
                  <c:v>4</c:v>
                </c:pt>
                <c:pt idx="105">
                  <c:v>3.49</c:v>
                </c:pt>
                <c:pt idx="106">
                  <c:v>3.82</c:v>
                </c:pt>
                <c:pt idx="107">
                  <c:v>3.71</c:v>
                </c:pt>
                <c:pt idx="108">
                  <c:v>3.4</c:v>
                </c:pt>
                <c:pt idx="109">
                  <c:v>3.67</c:v>
                </c:pt>
                <c:pt idx="110">
                  <c:v>3.64</c:v>
                </c:pt>
                <c:pt idx="111">
                  <c:v>3.54</c:v>
                </c:pt>
                <c:pt idx="112">
                  <c:v>3.67</c:v>
                </c:pt>
                <c:pt idx="113">
                  <c:v>3.21</c:v>
                </c:pt>
                <c:pt idx="114">
                  <c:v>3.8975</c:v>
                </c:pt>
                <c:pt idx="115">
                  <c:v>4.67</c:v>
                </c:pt>
                <c:pt idx="118">
                  <c:v>3.79</c:v>
                </c:pt>
                <c:pt idx="119">
                  <c:v>3.56</c:v>
                </c:pt>
                <c:pt idx="120">
                  <c:v>4.4000000000000004</c:v>
                </c:pt>
                <c:pt idx="121">
                  <c:v>3.9</c:v>
                </c:pt>
                <c:pt idx="122">
                  <c:v>4</c:v>
                </c:pt>
                <c:pt idx="123">
                  <c:v>3.36</c:v>
                </c:pt>
                <c:pt idx="125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8"/>
          <c:tx>
            <c:v>2016 ср. балл по городу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диаграмма'!$U$5:$U$130</c:f>
              <c:numCache>
                <c:formatCode>Основной</c:formatCode>
                <c:ptCount val="126"/>
                <c:pt idx="0">
                  <c:v>3.17</c:v>
                </c:pt>
                <c:pt idx="1">
                  <c:v>3.17</c:v>
                </c:pt>
                <c:pt idx="2">
                  <c:v>3.17</c:v>
                </c:pt>
                <c:pt idx="3">
                  <c:v>3.17</c:v>
                </c:pt>
                <c:pt idx="4">
                  <c:v>3.17</c:v>
                </c:pt>
                <c:pt idx="5">
                  <c:v>3.17</c:v>
                </c:pt>
                <c:pt idx="6">
                  <c:v>3.17</c:v>
                </c:pt>
                <c:pt idx="7">
                  <c:v>3.17</c:v>
                </c:pt>
                <c:pt idx="8">
                  <c:v>3.17</c:v>
                </c:pt>
                <c:pt idx="9">
                  <c:v>3.17</c:v>
                </c:pt>
                <c:pt idx="10" formatCode="0,00">
                  <c:v>3.17</c:v>
                </c:pt>
                <c:pt idx="11">
                  <c:v>3.17</c:v>
                </c:pt>
                <c:pt idx="12">
                  <c:v>3.17</c:v>
                </c:pt>
                <c:pt idx="13">
                  <c:v>3.17</c:v>
                </c:pt>
                <c:pt idx="14">
                  <c:v>3.17</c:v>
                </c:pt>
                <c:pt idx="15">
                  <c:v>3.17</c:v>
                </c:pt>
                <c:pt idx="16">
                  <c:v>3.17</c:v>
                </c:pt>
                <c:pt idx="17">
                  <c:v>3.17</c:v>
                </c:pt>
                <c:pt idx="18">
                  <c:v>3.17</c:v>
                </c:pt>
                <c:pt idx="19">
                  <c:v>3.17</c:v>
                </c:pt>
                <c:pt idx="20">
                  <c:v>3.17</c:v>
                </c:pt>
                <c:pt idx="21">
                  <c:v>3.17</c:v>
                </c:pt>
                <c:pt idx="22">
                  <c:v>3.17</c:v>
                </c:pt>
                <c:pt idx="23">
                  <c:v>3.17</c:v>
                </c:pt>
                <c:pt idx="24">
                  <c:v>3.17</c:v>
                </c:pt>
                <c:pt idx="25" formatCode="0,00">
                  <c:v>3.17</c:v>
                </c:pt>
                <c:pt idx="26">
                  <c:v>3.17</c:v>
                </c:pt>
                <c:pt idx="27">
                  <c:v>3.17</c:v>
                </c:pt>
                <c:pt idx="28">
                  <c:v>3.17</c:v>
                </c:pt>
                <c:pt idx="29">
                  <c:v>3.17</c:v>
                </c:pt>
                <c:pt idx="30">
                  <c:v>3.17</c:v>
                </c:pt>
                <c:pt idx="31">
                  <c:v>3.17</c:v>
                </c:pt>
                <c:pt idx="32">
                  <c:v>3.17</c:v>
                </c:pt>
                <c:pt idx="33">
                  <c:v>3.17</c:v>
                </c:pt>
                <c:pt idx="34">
                  <c:v>3.17</c:v>
                </c:pt>
                <c:pt idx="35">
                  <c:v>3.17</c:v>
                </c:pt>
                <c:pt idx="36">
                  <c:v>3.17</c:v>
                </c:pt>
                <c:pt idx="37">
                  <c:v>3.17</c:v>
                </c:pt>
                <c:pt idx="38">
                  <c:v>3.17</c:v>
                </c:pt>
                <c:pt idx="39">
                  <c:v>3.17</c:v>
                </c:pt>
                <c:pt idx="40">
                  <c:v>3.17</c:v>
                </c:pt>
                <c:pt idx="41">
                  <c:v>3.17</c:v>
                </c:pt>
                <c:pt idx="42">
                  <c:v>3.17</c:v>
                </c:pt>
                <c:pt idx="43">
                  <c:v>3.17</c:v>
                </c:pt>
                <c:pt idx="44">
                  <c:v>3.17</c:v>
                </c:pt>
                <c:pt idx="45" formatCode="0,00">
                  <c:v>3.17</c:v>
                </c:pt>
                <c:pt idx="46">
                  <c:v>3.17</c:v>
                </c:pt>
                <c:pt idx="47">
                  <c:v>3.17</c:v>
                </c:pt>
                <c:pt idx="48">
                  <c:v>3.17</c:v>
                </c:pt>
                <c:pt idx="49">
                  <c:v>3.17</c:v>
                </c:pt>
                <c:pt idx="50">
                  <c:v>3.17</c:v>
                </c:pt>
                <c:pt idx="51">
                  <c:v>3.17</c:v>
                </c:pt>
                <c:pt idx="52">
                  <c:v>3.17</c:v>
                </c:pt>
                <c:pt idx="53">
                  <c:v>3.17</c:v>
                </c:pt>
                <c:pt idx="54">
                  <c:v>3.17</c:v>
                </c:pt>
                <c:pt idx="55">
                  <c:v>3.17</c:v>
                </c:pt>
                <c:pt idx="56">
                  <c:v>3.17</c:v>
                </c:pt>
                <c:pt idx="57">
                  <c:v>3.17</c:v>
                </c:pt>
                <c:pt idx="58">
                  <c:v>3.17</c:v>
                </c:pt>
                <c:pt idx="59">
                  <c:v>3.17</c:v>
                </c:pt>
                <c:pt idx="60">
                  <c:v>3.17</c:v>
                </c:pt>
                <c:pt idx="61">
                  <c:v>3.17</c:v>
                </c:pt>
                <c:pt idx="62">
                  <c:v>3.17</c:v>
                </c:pt>
                <c:pt idx="63">
                  <c:v>3.17</c:v>
                </c:pt>
                <c:pt idx="64">
                  <c:v>3.17</c:v>
                </c:pt>
                <c:pt idx="65" formatCode="0,00">
                  <c:v>3.17</c:v>
                </c:pt>
                <c:pt idx="66">
                  <c:v>3.17</c:v>
                </c:pt>
                <c:pt idx="67">
                  <c:v>3.17</c:v>
                </c:pt>
                <c:pt idx="68">
                  <c:v>3.17</c:v>
                </c:pt>
                <c:pt idx="69">
                  <c:v>3.17</c:v>
                </c:pt>
                <c:pt idx="70">
                  <c:v>3.17</c:v>
                </c:pt>
                <c:pt idx="71">
                  <c:v>3.17</c:v>
                </c:pt>
                <c:pt idx="72">
                  <c:v>3.17</c:v>
                </c:pt>
                <c:pt idx="73">
                  <c:v>3.17</c:v>
                </c:pt>
                <c:pt idx="74">
                  <c:v>3.17</c:v>
                </c:pt>
                <c:pt idx="75">
                  <c:v>3.17</c:v>
                </c:pt>
                <c:pt idx="76">
                  <c:v>3.17</c:v>
                </c:pt>
                <c:pt idx="77">
                  <c:v>3.17</c:v>
                </c:pt>
                <c:pt idx="78">
                  <c:v>3.17</c:v>
                </c:pt>
                <c:pt idx="79">
                  <c:v>3.17</c:v>
                </c:pt>
                <c:pt idx="80">
                  <c:v>3.17</c:v>
                </c:pt>
                <c:pt idx="81">
                  <c:v>3.17</c:v>
                </c:pt>
                <c:pt idx="82" formatCode="0,00">
                  <c:v>3.17</c:v>
                </c:pt>
                <c:pt idx="83">
                  <c:v>3.17</c:v>
                </c:pt>
                <c:pt idx="84">
                  <c:v>3.17</c:v>
                </c:pt>
                <c:pt idx="85">
                  <c:v>3.17</c:v>
                </c:pt>
                <c:pt idx="86">
                  <c:v>3.17</c:v>
                </c:pt>
                <c:pt idx="87">
                  <c:v>3.17</c:v>
                </c:pt>
                <c:pt idx="88">
                  <c:v>3.17</c:v>
                </c:pt>
                <c:pt idx="89">
                  <c:v>3.17</c:v>
                </c:pt>
                <c:pt idx="90">
                  <c:v>3.17</c:v>
                </c:pt>
                <c:pt idx="91">
                  <c:v>3.17</c:v>
                </c:pt>
                <c:pt idx="92">
                  <c:v>3.17</c:v>
                </c:pt>
                <c:pt idx="93">
                  <c:v>3.17</c:v>
                </c:pt>
                <c:pt idx="94">
                  <c:v>3.17</c:v>
                </c:pt>
                <c:pt idx="95">
                  <c:v>3.17</c:v>
                </c:pt>
                <c:pt idx="96">
                  <c:v>3.17</c:v>
                </c:pt>
                <c:pt idx="97">
                  <c:v>3.17</c:v>
                </c:pt>
                <c:pt idx="98">
                  <c:v>3.17</c:v>
                </c:pt>
                <c:pt idx="99">
                  <c:v>3.17</c:v>
                </c:pt>
                <c:pt idx="100">
                  <c:v>3.17</c:v>
                </c:pt>
                <c:pt idx="101">
                  <c:v>3.17</c:v>
                </c:pt>
                <c:pt idx="102">
                  <c:v>3.17</c:v>
                </c:pt>
                <c:pt idx="103">
                  <c:v>3.17</c:v>
                </c:pt>
                <c:pt idx="104">
                  <c:v>3.17</c:v>
                </c:pt>
                <c:pt idx="105">
                  <c:v>3.17</c:v>
                </c:pt>
                <c:pt idx="106">
                  <c:v>3.17</c:v>
                </c:pt>
                <c:pt idx="107">
                  <c:v>3.17</c:v>
                </c:pt>
                <c:pt idx="108">
                  <c:v>3.17</c:v>
                </c:pt>
                <c:pt idx="109">
                  <c:v>3.17</c:v>
                </c:pt>
                <c:pt idx="110">
                  <c:v>3.17</c:v>
                </c:pt>
                <c:pt idx="111">
                  <c:v>3.17</c:v>
                </c:pt>
                <c:pt idx="112">
                  <c:v>3.17</c:v>
                </c:pt>
                <c:pt idx="113">
                  <c:v>3.17</c:v>
                </c:pt>
                <c:pt idx="114" formatCode="0,00">
                  <c:v>3.17</c:v>
                </c:pt>
                <c:pt idx="115">
                  <c:v>3.17</c:v>
                </c:pt>
                <c:pt idx="116">
                  <c:v>3.17</c:v>
                </c:pt>
                <c:pt idx="117">
                  <c:v>3.17</c:v>
                </c:pt>
                <c:pt idx="118">
                  <c:v>3.17</c:v>
                </c:pt>
                <c:pt idx="119">
                  <c:v>3.17</c:v>
                </c:pt>
                <c:pt idx="120">
                  <c:v>3.17</c:v>
                </c:pt>
                <c:pt idx="121">
                  <c:v>3.17</c:v>
                </c:pt>
                <c:pt idx="122">
                  <c:v>3.17</c:v>
                </c:pt>
                <c:pt idx="123">
                  <c:v>3.17</c:v>
                </c:pt>
                <c:pt idx="124">
                  <c:v>3.17</c:v>
                </c:pt>
                <c:pt idx="125">
                  <c:v>3.17</c:v>
                </c:pt>
              </c:numCache>
            </c:numRef>
          </c:val>
          <c:smooth val="0"/>
        </c:ser>
        <c:ser>
          <c:idx val="7"/>
          <c:order val="9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диаграмма'!$T$5:$T$130</c:f>
              <c:numCache>
                <c:formatCode>0,00</c:formatCode>
                <c:ptCount val="126"/>
                <c:pt idx="0">
                  <c:v>3.93</c:v>
                </c:pt>
                <c:pt idx="1">
                  <c:v>3.2462499999999999</c:v>
                </c:pt>
                <c:pt idx="2">
                  <c:v>4</c:v>
                </c:pt>
                <c:pt idx="3">
                  <c:v>3.33</c:v>
                </c:pt>
                <c:pt idx="4">
                  <c:v>3.1</c:v>
                </c:pt>
                <c:pt idx="5">
                  <c:v>2.77</c:v>
                </c:pt>
                <c:pt idx="6">
                  <c:v>3.74</c:v>
                </c:pt>
                <c:pt idx="7">
                  <c:v>2.62</c:v>
                </c:pt>
                <c:pt idx="8">
                  <c:v>3.2</c:v>
                </c:pt>
                <c:pt idx="9">
                  <c:v>3.21</c:v>
                </c:pt>
                <c:pt idx="10">
                  <c:v>3.0928571428571425</c:v>
                </c:pt>
                <c:pt idx="11">
                  <c:v>3.28</c:v>
                </c:pt>
                <c:pt idx="12">
                  <c:v>3.22</c:v>
                </c:pt>
                <c:pt idx="13">
                  <c:v>3.31</c:v>
                </c:pt>
                <c:pt idx="14">
                  <c:v>3.7</c:v>
                </c:pt>
                <c:pt idx="15">
                  <c:v>3</c:v>
                </c:pt>
                <c:pt idx="16">
                  <c:v>3.36</c:v>
                </c:pt>
                <c:pt idx="17">
                  <c:v>3.4</c:v>
                </c:pt>
                <c:pt idx="18">
                  <c:v>2.5</c:v>
                </c:pt>
                <c:pt idx="19">
                  <c:v>3.14</c:v>
                </c:pt>
                <c:pt idx="20">
                  <c:v>3.67</c:v>
                </c:pt>
                <c:pt idx="21">
                  <c:v>3.07</c:v>
                </c:pt>
                <c:pt idx="22">
                  <c:v>2</c:v>
                </c:pt>
                <c:pt idx="23">
                  <c:v>2.6</c:v>
                </c:pt>
                <c:pt idx="24">
                  <c:v>3.05</c:v>
                </c:pt>
                <c:pt idx="25">
                  <c:v>3.2605263157894737</c:v>
                </c:pt>
                <c:pt idx="26">
                  <c:v>3.86</c:v>
                </c:pt>
                <c:pt idx="27">
                  <c:v>4.4000000000000004</c:v>
                </c:pt>
                <c:pt idx="28">
                  <c:v>2.9</c:v>
                </c:pt>
                <c:pt idx="29">
                  <c:v>3.63</c:v>
                </c:pt>
                <c:pt idx="30">
                  <c:v>3.45</c:v>
                </c:pt>
                <c:pt idx="31">
                  <c:v>3.32</c:v>
                </c:pt>
                <c:pt idx="32">
                  <c:v>2.79</c:v>
                </c:pt>
                <c:pt idx="33">
                  <c:v>2.71</c:v>
                </c:pt>
                <c:pt idx="34">
                  <c:v>3</c:v>
                </c:pt>
                <c:pt idx="35">
                  <c:v>3.17</c:v>
                </c:pt>
                <c:pt idx="36">
                  <c:v>3.7</c:v>
                </c:pt>
                <c:pt idx="37">
                  <c:v>2.63</c:v>
                </c:pt>
                <c:pt idx="38">
                  <c:v>2.79</c:v>
                </c:pt>
                <c:pt idx="39">
                  <c:v>3.93</c:v>
                </c:pt>
                <c:pt idx="40">
                  <c:v>3.07</c:v>
                </c:pt>
                <c:pt idx="41">
                  <c:v>2.68</c:v>
                </c:pt>
                <c:pt idx="42">
                  <c:v>3.65</c:v>
                </c:pt>
                <c:pt idx="43">
                  <c:v>3.36</c:v>
                </c:pt>
                <c:pt idx="44">
                  <c:v>2.91</c:v>
                </c:pt>
                <c:pt idx="45">
                  <c:v>3.2952631578947367</c:v>
                </c:pt>
                <c:pt idx="46">
                  <c:v>3.13</c:v>
                </c:pt>
                <c:pt idx="47">
                  <c:v>2.67</c:v>
                </c:pt>
                <c:pt idx="48">
                  <c:v>3.77</c:v>
                </c:pt>
                <c:pt idx="49">
                  <c:v>2.44</c:v>
                </c:pt>
                <c:pt idx="50">
                  <c:v>3</c:v>
                </c:pt>
                <c:pt idx="51">
                  <c:v>2.42</c:v>
                </c:pt>
                <c:pt idx="52">
                  <c:v>3.59</c:v>
                </c:pt>
                <c:pt idx="53">
                  <c:v>4.57</c:v>
                </c:pt>
                <c:pt idx="54">
                  <c:v>3.42</c:v>
                </c:pt>
                <c:pt idx="55">
                  <c:v>3.78</c:v>
                </c:pt>
                <c:pt idx="56">
                  <c:v>2.86</c:v>
                </c:pt>
                <c:pt idx="57">
                  <c:v>2.38</c:v>
                </c:pt>
                <c:pt idx="58">
                  <c:v>4.1500000000000004</c:v>
                </c:pt>
                <c:pt idx="59">
                  <c:v>2.83</c:v>
                </c:pt>
                <c:pt idx="60">
                  <c:v>3</c:v>
                </c:pt>
                <c:pt idx="61">
                  <c:v>4.33</c:v>
                </c:pt>
                <c:pt idx="62">
                  <c:v>3.56</c:v>
                </c:pt>
                <c:pt idx="63">
                  <c:v>2.71</c:v>
                </c:pt>
                <c:pt idx="64">
                  <c:v>4</c:v>
                </c:pt>
                <c:pt idx="65">
                  <c:v>3.2618749999999994</c:v>
                </c:pt>
                <c:pt idx="66">
                  <c:v>3.14</c:v>
                </c:pt>
                <c:pt idx="67">
                  <c:v>3.46</c:v>
                </c:pt>
                <c:pt idx="68">
                  <c:v>3.4</c:v>
                </c:pt>
                <c:pt idx="69">
                  <c:v>3.63</c:v>
                </c:pt>
                <c:pt idx="70">
                  <c:v>3.19</c:v>
                </c:pt>
                <c:pt idx="71">
                  <c:v>3.9</c:v>
                </c:pt>
                <c:pt idx="72">
                  <c:v>3.38</c:v>
                </c:pt>
                <c:pt idx="73">
                  <c:v>2.5</c:v>
                </c:pt>
                <c:pt idx="74">
                  <c:v>2.77</c:v>
                </c:pt>
                <c:pt idx="75">
                  <c:v>3.71</c:v>
                </c:pt>
                <c:pt idx="76">
                  <c:v>3.69</c:v>
                </c:pt>
                <c:pt idx="77">
                  <c:v>3</c:v>
                </c:pt>
                <c:pt idx="78">
                  <c:v>2.94</c:v>
                </c:pt>
                <c:pt idx="79">
                  <c:v>2.33</c:v>
                </c:pt>
                <c:pt idx="80">
                  <c:v>4.1500000000000004</c:v>
                </c:pt>
                <c:pt idx="81">
                  <c:v>3</c:v>
                </c:pt>
                <c:pt idx="82">
                  <c:v>2.9999999999999991</c:v>
                </c:pt>
                <c:pt idx="83">
                  <c:v>4.09</c:v>
                </c:pt>
                <c:pt idx="84">
                  <c:v>3.03</c:v>
                </c:pt>
                <c:pt idx="85">
                  <c:v>2.59</c:v>
                </c:pt>
                <c:pt idx="86">
                  <c:v>2.86</c:v>
                </c:pt>
                <c:pt idx="87">
                  <c:v>3</c:v>
                </c:pt>
                <c:pt idx="89">
                  <c:v>3.04</c:v>
                </c:pt>
                <c:pt idx="90">
                  <c:v>3.43</c:v>
                </c:pt>
                <c:pt idx="91">
                  <c:v>2.61</c:v>
                </c:pt>
                <c:pt idx="92">
                  <c:v>2.79</c:v>
                </c:pt>
                <c:pt idx="93">
                  <c:v>3.23</c:v>
                </c:pt>
                <c:pt idx="94">
                  <c:v>2.76</c:v>
                </c:pt>
                <c:pt idx="96">
                  <c:v>3.06</c:v>
                </c:pt>
                <c:pt idx="97">
                  <c:v>3</c:v>
                </c:pt>
                <c:pt idx="98">
                  <c:v>2.69</c:v>
                </c:pt>
                <c:pt idx="99">
                  <c:v>3.93</c:v>
                </c:pt>
                <c:pt idx="100">
                  <c:v>3.17</c:v>
                </c:pt>
                <c:pt idx="101">
                  <c:v>2.67</c:v>
                </c:pt>
                <c:pt idx="102">
                  <c:v>2.44</c:v>
                </c:pt>
                <c:pt idx="103">
                  <c:v>2.4700000000000002</c:v>
                </c:pt>
                <c:pt idx="104">
                  <c:v>3.15</c:v>
                </c:pt>
                <c:pt idx="105">
                  <c:v>3.33</c:v>
                </c:pt>
                <c:pt idx="106">
                  <c:v>3.17</c:v>
                </c:pt>
                <c:pt idx="107">
                  <c:v>3.24</c:v>
                </c:pt>
                <c:pt idx="108">
                  <c:v>3.25</c:v>
                </c:pt>
                <c:pt idx="109">
                  <c:v>2.88</c:v>
                </c:pt>
                <c:pt idx="110">
                  <c:v>3.27</c:v>
                </c:pt>
                <c:pt idx="111">
                  <c:v>2.69</c:v>
                </c:pt>
                <c:pt idx="112">
                  <c:v>2.81</c:v>
                </c:pt>
                <c:pt idx="113">
                  <c:v>2.35</c:v>
                </c:pt>
                <c:pt idx="114">
                  <c:v>3.1937500000000005</c:v>
                </c:pt>
                <c:pt idx="115">
                  <c:v>3.33</c:v>
                </c:pt>
                <c:pt idx="118">
                  <c:v>3</c:v>
                </c:pt>
                <c:pt idx="119">
                  <c:v>3.73</c:v>
                </c:pt>
                <c:pt idx="120">
                  <c:v>4</c:v>
                </c:pt>
                <c:pt idx="121">
                  <c:v>3.5</c:v>
                </c:pt>
                <c:pt idx="122">
                  <c:v>2.5</c:v>
                </c:pt>
                <c:pt idx="123">
                  <c:v>2.69</c:v>
                </c:pt>
                <c:pt idx="125">
                  <c:v>2.8</c:v>
                </c:pt>
              </c:numCache>
            </c:numRef>
          </c:val>
          <c:smooth val="0"/>
        </c:ser>
        <c:ser>
          <c:idx val="8"/>
          <c:order val="10"/>
          <c:tx>
            <c:v>2015 ср. балл по городу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диаграмма'!$Y$5:$Y$130</c:f>
              <c:numCache>
                <c:formatCode>Основной</c:formatCode>
                <c:ptCount val="126"/>
                <c:pt idx="0">
                  <c:v>4.59</c:v>
                </c:pt>
                <c:pt idx="1">
                  <c:v>4.59</c:v>
                </c:pt>
                <c:pt idx="2">
                  <c:v>4.59</c:v>
                </c:pt>
                <c:pt idx="3">
                  <c:v>4.59</c:v>
                </c:pt>
                <c:pt idx="4">
                  <c:v>4.59</c:v>
                </c:pt>
                <c:pt idx="5">
                  <c:v>4.59</c:v>
                </c:pt>
                <c:pt idx="6">
                  <c:v>4.59</c:v>
                </c:pt>
                <c:pt idx="7">
                  <c:v>4.59</c:v>
                </c:pt>
                <c:pt idx="8">
                  <c:v>4.59</c:v>
                </c:pt>
                <c:pt idx="9">
                  <c:v>4.59</c:v>
                </c:pt>
                <c:pt idx="10" formatCode="0,00">
                  <c:v>4.59</c:v>
                </c:pt>
                <c:pt idx="11">
                  <c:v>4.59</c:v>
                </c:pt>
                <c:pt idx="12">
                  <c:v>4.59</c:v>
                </c:pt>
                <c:pt idx="13">
                  <c:v>4.59</c:v>
                </c:pt>
                <c:pt idx="14">
                  <c:v>4.59</c:v>
                </c:pt>
                <c:pt idx="15">
                  <c:v>4.59</c:v>
                </c:pt>
                <c:pt idx="16">
                  <c:v>4.59</c:v>
                </c:pt>
                <c:pt idx="17">
                  <c:v>4.59</c:v>
                </c:pt>
                <c:pt idx="18">
                  <c:v>4.59</c:v>
                </c:pt>
                <c:pt idx="19">
                  <c:v>4.59</c:v>
                </c:pt>
                <c:pt idx="20">
                  <c:v>4.59</c:v>
                </c:pt>
                <c:pt idx="21">
                  <c:v>4.59</c:v>
                </c:pt>
                <c:pt idx="22">
                  <c:v>4.59</c:v>
                </c:pt>
                <c:pt idx="23">
                  <c:v>4.59</c:v>
                </c:pt>
                <c:pt idx="24">
                  <c:v>4.59</c:v>
                </c:pt>
                <c:pt idx="25" formatCode="0,00">
                  <c:v>4.59</c:v>
                </c:pt>
                <c:pt idx="26">
                  <c:v>4.59</c:v>
                </c:pt>
                <c:pt idx="27">
                  <c:v>4.59</c:v>
                </c:pt>
                <c:pt idx="28">
                  <c:v>4.59</c:v>
                </c:pt>
                <c:pt idx="29">
                  <c:v>4.59</c:v>
                </c:pt>
                <c:pt idx="30">
                  <c:v>4.59</c:v>
                </c:pt>
                <c:pt idx="31">
                  <c:v>4.59</c:v>
                </c:pt>
                <c:pt idx="32">
                  <c:v>4.59</c:v>
                </c:pt>
                <c:pt idx="33">
                  <c:v>4.59</c:v>
                </c:pt>
                <c:pt idx="34">
                  <c:v>4.59</c:v>
                </c:pt>
                <c:pt idx="35">
                  <c:v>4.59</c:v>
                </c:pt>
                <c:pt idx="36">
                  <c:v>4.59</c:v>
                </c:pt>
                <c:pt idx="37">
                  <c:v>4.59</c:v>
                </c:pt>
                <c:pt idx="38">
                  <c:v>4.59</c:v>
                </c:pt>
                <c:pt idx="39">
                  <c:v>4.59</c:v>
                </c:pt>
                <c:pt idx="40">
                  <c:v>4.59</c:v>
                </c:pt>
                <c:pt idx="41">
                  <c:v>4.59</c:v>
                </c:pt>
                <c:pt idx="42">
                  <c:v>4.59</c:v>
                </c:pt>
                <c:pt idx="43">
                  <c:v>4.59</c:v>
                </c:pt>
                <c:pt idx="44">
                  <c:v>4.59</c:v>
                </c:pt>
                <c:pt idx="45" formatCode="0,00">
                  <c:v>4.59</c:v>
                </c:pt>
                <c:pt idx="46">
                  <c:v>4.59</c:v>
                </c:pt>
                <c:pt idx="47">
                  <c:v>4.59</c:v>
                </c:pt>
                <c:pt idx="48">
                  <c:v>4.59</c:v>
                </c:pt>
                <c:pt idx="49">
                  <c:v>4.59</c:v>
                </c:pt>
                <c:pt idx="50">
                  <c:v>4.59</c:v>
                </c:pt>
                <c:pt idx="51">
                  <c:v>4.59</c:v>
                </c:pt>
                <c:pt idx="52">
                  <c:v>4.59</c:v>
                </c:pt>
                <c:pt idx="53">
                  <c:v>4.59</c:v>
                </c:pt>
                <c:pt idx="54">
                  <c:v>4.59</c:v>
                </c:pt>
                <c:pt idx="55">
                  <c:v>4.59</c:v>
                </c:pt>
                <c:pt idx="56">
                  <c:v>4.59</c:v>
                </c:pt>
                <c:pt idx="57">
                  <c:v>4.59</c:v>
                </c:pt>
                <c:pt idx="58">
                  <c:v>4.59</c:v>
                </c:pt>
                <c:pt idx="59">
                  <c:v>4.59</c:v>
                </c:pt>
                <c:pt idx="60">
                  <c:v>4.59</c:v>
                </c:pt>
                <c:pt idx="61">
                  <c:v>4.59</c:v>
                </c:pt>
                <c:pt idx="62">
                  <c:v>4.59</c:v>
                </c:pt>
                <c:pt idx="63">
                  <c:v>4.59</c:v>
                </c:pt>
                <c:pt idx="64">
                  <c:v>4.59</c:v>
                </c:pt>
                <c:pt idx="65" formatCode="0,00">
                  <c:v>4.59</c:v>
                </c:pt>
                <c:pt idx="66">
                  <c:v>4.59</c:v>
                </c:pt>
                <c:pt idx="67">
                  <c:v>4.59</c:v>
                </c:pt>
                <c:pt idx="68">
                  <c:v>4.59</c:v>
                </c:pt>
                <c:pt idx="69">
                  <c:v>4.59</c:v>
                </c:pt>
                <c:pt idx="70">
                  <c:v>4.59</c:v>
                </c:pt>
                <c:pt idx="71">
                  <c:v>4.59</c:v>
                </c:pt>
                <c:pt idx="72">
                  <c:v>4.59</c:v>
                </c:pt>
                <c:pt idx="73">
                  <c:v>4.59</c:v>
                </c:pt>
                <c:pt idx="74">
                  <c:v>4.59</c:v>
                </c:pt>
                <c:pt idx="75">
                  <c:v>4.59</c:v>
                </c:pt>
                <c:pt idx="76">
                  <c:v>4.59</c:v>
                </c:pt>
                <c:pt idx="77">
                  <c:v>4.59</c:v>
                </c:pt>
                <c:pt idx="78">
                  <c:v>4.59</c:v>
                </c:pt>
                <c:pt idx="79">
                  <c:v>4.59</c:v>
                </c:pt>
                <c:pt idx="80">
                  <c:v>4.59</c:v>
                </c:pt>
                <c:pt idx="81">
                  <c:v>4.59</c:v>
                </c:pt>
                <c:pt idx="82" formatCode="0,00">
                  <c:v>4.59</c:v>
                </c:pt>
                <c:pt idx="83">
                  <c:v>4.59</c:v>
                </c:pt>
                <c:pt idx="84">
                  <c:v>4.59</c:v>
                </c:pt>
                <c:pt idx="85">
                  <c:v>4.59</c:v>
                </c:pt>
                <c:pt idx="86">
                  <c:v>4.59</c:v>
                </c:pt>
                <c:pt idx="87">
                  <c:v>4.59</c:v>
                </c:pt>
                <c:pt idx="88">
                  <c:v>4.59</c:v>
                </c:pt>
                <c:pt idx="89">
                  <c:v>4.59</c:v>
                </c:pt>
                <c:pt idx="90">
                  <c:v>4.59</c:v>
                </c:pt>
                <c:pt idx="91">
                  <c:v>4.59</c:v>
                </c:pt>
                <c:pt idx="92">
                  <c:v>4.59</c:v>
                </c:pt>
                <c:pt idx="93">
                  <c:v>4.59</c:v>
                </c:pt>
                <c:pt idx="94">
                  <c:v>4.59</c:v>
                </c:pt>
                <c:pt idx="95">
                  <c:v>4.59</c:v>
                </c:pt>
                <c:pt idx="96">
                  <c:v>4.59</c:v>
                </c:pt>
                <c:pt idx="97">
                  <c:v>4.59</c:v>
                </c:pt>
                <c:pt idx="98">
                  <c:v>4.59</c:v>
                </c:pt>
                <c:pt idx="99">
                  <c:v>4.59</c:v>
                </c:pt>
                <c:pt idx="100">
                  <c:v>4.59</c:v>
                </c:pt>
                <c:pt idx="101">
                  <c:v>4.59</c:v>
                </c:pt>
                <c:pt idx="102">
                  <c:v>4.59</c:v>
                </c:pt>
                <c:pt idx="103">
                  <c:v>4.59</c:v>
                </c:pt>
                <c:pt idx="104">
                  <c:v>4.59</c:v>
                </c:pt>
                <c:pt idx="105">
                  <c:v>4.59</c:v>
                </c:pt>
                <c:pt idx="106">
                  <c:v>4.59</c:v>
                </c:pt>
                <c:pt idx="107">
                  <c:v>4.59</c:v>
                </c:pt>
                <c:pt idx="108">
                  <c:v>4.59</c:v>
                </c:pt>
                <c:pt idx="109">
                  <c:v>4.59</c:v>
                </c:pt>
                <c:pt idx="110">
                  <c:v>4.59</c:v>
                </c:pt>
                <c:pt idx="111">
                  <c:v>4.59</c:v>
                </c:pt>
                <c:pt idx="112">
                  <c:v>4.59</c:v>
                </c:pt>
                <c:pt idx="113">
                  <c:v>4.59</c:v>
                </c:pt>
                <c:pt idx="114" formatCode="0,00">
                  <c:v>4.59</c:v>
                </c:pt>
                <c:pt idx="115">
                  <c:v>4.59</c:v>
                </c:pt>
                <c:pt idx="116">
                  <c:v>4.59</c:v>
                </c:pt>
                <c:pt idx="117">
                  <c:v>4.59</c:v>
                </c:pt>
                <c:pt idx="118">
                  <c:v>4.59</c:v>
                </c:pt>
                <c:pt idx="119">
                  <c:v>4.59</c:v>
                </c:pt>
                <c:pt idx="120">
                  <c:v>4.59</c:v>
                </c:pt>
                <c:pt idx="121">
                  <c:v>4.59</c:v>
                </c:pt>
                <c:pt idx="122">
                  <c:v>4.59</c:v>
                </c:pt>
                <c:pt idx="123">
                  <c:v>4.59</c:v>
                </c:pt>
                <c:pt idx="124">
                  <c:v>4.59</c:v>
                </c:pt>
                <c:pt idx="125">
                  <c:v>4.59</c:v>
                </c:pt>
              </c:numCache>
            </c:numRef>
          </c:val>
          <c:smooth val="0"/>
        </c:ser>
        <c:ser>
          <c:idx val="9"/>
          <c:order val="11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'Географ-9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Лицей № 28</c:v>
                </c:pt>
                <c:pt idx="3">
                  <c:v>МАОУ СШ № 32</c:v>
                </c:pt>
                <c:pt idx="4">
                  <c:v>МБОУ СШ № 86 </c:v>
                </c:pt>
                <c:pt idx="5">
                  <c:v>МАОУ Гимназия № 9</c:v>
                </c:pt>
                <c:pt idx="6">
                  <c:v>МАОУ Лицей № 7 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МБОУ СШ № 63</c:v>
                </c:pt>
                <c:pt idx="14">
                  <c:v>МАОУ Гимназия № 10</c:v>
                </c:pt>
                <c:pt idx="15">
                  <c:v>МАОУ Гимназия № 4</c:v>
                </c:pt>
                <c:pt idx="16">
                  <c:v>МАОУ Гимназия № 6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16</c:v>
                </c:pt>
                <c:pt idx="29">
                  <c:v>МБОУ Лицей № 3</c:v>
                </c:pt>
                <c:pt idx="30">
                  <c:v>МАОУ Гимназия № 11 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95</c:v>
                </c:pt>
                <c:pt idx="47">
                  <c:v>МБОУ СШ № 73</c:v>
                </c:pt>
                <c:pt idx="48">
                  <c:v>МБОУ СШ № 99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133 </c:v>
                </c:pt>
                <c:pt idx="52">
                  <c:v>МАОУ "КУГ № 1 - Универс" </c:v>
                </c:pt>
                <c:pt idx="53">
                  <c:v>МАОУ Гимназия № 13 "Академ"</c:v>
                </c:pt>
                <c:pt idx="54">
                  <c:v>МАОУ Лицей № 1</c:v>
                </c:pt>
                <c:pt idx="55">
                  <c:v>МБОУ Гимназия № 3</c:v>
                </c:pt>
                <c:pt idx="56">
                  <c:v>МБОУ Лицей № 10</c:v>
                </c:pt>
                <c:pt idx="57">
                  <c:v>МБОУ Лицей № 8</c:v>
                </c:pt>
                <c:pt idx="58">
                  <c:v>МБОУ СШ № 3</c:v>
                </c:pt>
                <c:pt idx="59">
                  <c:v>МБОУ СШ № 36</c:v>
                </c:pt>
                <c:pt idx="60">
                  <c:v>МБОУ СШ № 39</c:v>
                </c:pt>
                <c:pt idx="61">
                  <c:v>МБОУ СШ № 72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 </c:v>
                </c:pt>
                <c:pt idx="65">
                  <c:v>СВЕРДЛОВСКИЙ РАЙОН</c:v>
                </c:pt>
                <c:pt idx="66">
                  <c:v>МБОУ СШ № 45</c:v>
                </c:pt>
                <c:pt idx="67">
                  <c:v>МБОУ СШ № 92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МБОУ СШ № 5</c:v>
                </c:pt>
                <c:pt idx="85">
                  <c:v>МБОУ СШ № 108</c:v>
                </c:pt>
                <c:pt idx="86">
                  <c:v>МАОУ СШ № 143</c:v>
                </c:pt>
                <c:pt idx="87">
                  <c:v>МБОУ СШ № 56</c:v>
                </c:pt>
                <c:pt idx="88">
                  <c:v>МАОУ СШ № 154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69</c:v>
                </c:pt>
                <c:pt idx="92">
                  <c:v>МБОУ СШ № 85</c:v>
                </c:pt>
                <c:pt idx="93">
                  <c:v>МАОУ СШ № 151</c:v>
                </c:pt>
                <c:pt idx="94">
                  <c:v>МБОУ СШ № 98</c:v>
                </c:pt>
                <c:pt idx="95">
                  <c:v>МАОУ СШ № 157</c:v>
                </c:pt>
                <c:pt idx="96">
                  <c:v>МАОУ СШ № 145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МБОУ СШ № 115</c:v>
                </c:pt>
                <c:pt idx="100">
                  <c:v>МБОУ СШ № 121</c:v>
                </c:pt>
                <c:pt idx="101">
                  <c:v>МБОУ СШ № 129</c:v>
                </c:pt>
                <c:pt idx="102">
                  <c:v>МБОУ СШ № 134</c:v>
                </c:pt>
                <c:pt idx="103">
                  <c:v>МБОУ СШ № 139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66</c:v>
                </c:pt>
                <c:pt idx="111">
                  <c:v>МБОУ СШ № 7</c:v>
                </c:pt>
                <c:pt idx="112">
                  <c:v>МБОУ СШ № 70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4</c:v>
                </c:pt>
                <c:pt idx="125">
                  <c:v>МБОУ СШ № 51</c:v>
                </c:pt>
              </c:strCache>
            </c:strRef>
          </c:cat>
          <c:val>
            <c:numRef>
              <c:f>'Географ-9 диаграмма'!$X$5:$X$130</c:f>
              <c:numCache>
                <c:formatCode>Основной</c:formatCode>
                <c:ptCount val="126"/>
                <c:pt idx="1">
                  <c:v>4.25</c:v>
                </c:pt>
                <c:pt idx="2" formatCode="0,00">
                  <c:v>5</c:v>
                </c:pt>
                <c:pt idx="5" formatCode="0,00">
                  <c:v>3.5</c:v>
                </c:pt>
                <c:pt idx="10" formatCode="0,00">
                  <c:v>0</c:v>
                </c:pt>
                <c:pt idx="25" formatCode="0,00">
                  <c:v>0</c:v>
                </c:pt>
                <c:pt idx="45" formatCode="0,00">
                  <c:v>4.96</c:v>
                </c:pt>
                <c:pt idx="48" formatCode="0,00">
                  <c:v>4.8</c:v>
                </c:pt>
                <c:pt idx="53" formatCode="0,00">
                  <c:v>5</c:v>
                </c:pt>
                <c:pt idx="58" formatCode="0,00">
                  <c:v>5</c:v>
                </c:pt>
                <c:pt idx="62" formatCode="0,00">
                  <c:v>5</c:v>
                </c:pt>
                <c:pt idx="64" formatCode="0,00">
                  <c:v>5</c:v>
                </c:pt>
                <c:pt idx="65" formatCode="0,00">
                  <c:v>0</c:v>
                </c:pt>
                <c:pt idx="82" formatCode="0,00">
                  <c:v>4</c:v>
                </c:pt>
                <c:pt idx="85" formatCode="0,00">
                  <c:v>4</c:v>
                </c:pt>
                <c:pt idx="114" formatCode="0,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0448"/>
        <c:axId val="93974528"/>
      </c:lineChart>
      <c:catAx>
        <c:axId val="9396044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974528"/>
        <c:crosses val="autoZero"/>
        <c:auto val="1"/>
        <c:lblAlgn val="ctr"/>
        <c:lblOffset val="100"/>
        <c:noMultiLvlLbl val="0"/>
      </c:catAx>
      <c:valAx>
        <c:axId val="93974528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960448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70842870688054"/>
          <c:y val="1.0658781379249702E-2"/>
          <c:w val="0.74129159120081045"/>
          <c:h val="4.235323970249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47625</xdr:rowOff>
    </xdr:from>
    <xdr:to>
      <xdr:col>37</xdr:col>
      <xdr:colOff>11906</xdr:colOff>
      <xdr:row>0</xdr:row>
      <xdr:rowOff>5107781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0.10251</cdr:x>
      <cdr:y>0.07487</cdr:y>
    </cdr:from>
    <cdr:to>
      <cdr:x>0.1043</cdr:x>
      <cdr:y>0.6766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19617" y="378862"/>
          <a:ext cx="38757" cy="30448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0.2192</cdr:x>
      <cdr:y>0.07739</cdr:y>
    </cdr:from>
    <cdr:to>
      <cdr:x>0.22032</cdr:x>
      <cdr:y>0.68078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746150" y="391598"/>
          <a:ext cx="24287" cy="30532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0.37299</cdr:x>
      <cdr:y>0.08046</cdr:y>
    </cdr:from>
    <cdr:to>
      <cdr:x>0.37467</cdr:x>
      <cdr:y>0.68078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075980" y="407163"/>
          <a:ext cx="36376" cy="30377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0.52996</cdr:x>
      <cdr:y>0.07946</cdr:y>
    </cdr:from>
    <cdr:to>
      <cdr:x>0.53021</cdr:x>
      <cdr:y>0.68078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474885" y="402103"/>
          <a:ext cx="5385" cy="30427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0.65982</cdr:x>
      <cdr:y>0.0808</cdr:y>
    </cdr:from>
    <cdr:to>
      <cdr:x>0.66262</cdr:x>
      <cdr:y>0.6766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286440" y="408868"/>
          <a:ext cx="60626" cy="30148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0.9077</cdr:x>
      <cdr:y>0.07627</cdr:y>
    </cdr:from>
    <cdr:to>
      <cdr:x>0.90973</cdr:x>
      <cdr:y>0.67242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653778" y="385954"/>
          <a:ext cx="43954" cy="30166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0.03392</cdr:x>
      <cdr:y>0.07634</cdr:y>
    </cdr:from>
    <cdr:to>
      <cdr:x>0.03446</cdr:x>
      <cdr:y>0.67033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664104" y="386292"/>
          <a:ext cx="10583" cy="30056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41011</xdr:colOff>
      <xdr:row>0</xdr:row>
      <xdr:rowOff>47625</xdr:rowOff>
    </xdr:from>
    <xdr:to>
      <xdr:col>37</xdr:col>
      <xdr:colOff>29104</xdr:colOff>
      <xdr:row>0</xdr:row>
      <xdr:rowOff>5107781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0.10227</cdr:x>
      <cdr:y>0.07069</cdr:y>
    </cdr:from>
    <cdr:to>
      <cdr:x>0.10401</cdr:x>
      <cdr:y>0.67242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14447" y="357702"/>
          <a:ext cx="37675" cy="30448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0.21882</cdr:x>
      <cdr:y>0.0753</cdr:y>
    </cdr:from>
    <cdr:to>
      <cdr:x>0.21934</cdr:x>
      <cdr:y>0.67033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737897" y="381030"/>
          <a:ext cx="11259" cy="30109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0.37367</cdr:x>
      <cdr:y>0.07628</cdr:y>
    </cdr:from>
    <cdr:to>
      <cdr:x>0.37374</cdr:x>
      <cdr:y>0.68079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090677" y="385969"/>
          <a:ext cx="1516" cy="30589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0.52777</cdr:x>
      <cdr:y>0.0711</cdr:y>
    </cdr:from>
    <cdr:to>
      <cdr:x>0.52893</cdr:x>
      <cdr:y>0.66824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427382" y="359770"/>
          <a:ext cx="25107" cy="30216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0.65921</cdr:x>
      <cdr:y>0.07871</cdr:y>
    </cdr:from>
    <cdr:to>
      <cdr:x>0.66131</cdr:x>
      <cdr:y>0.68705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273283" y="398309"/>
          <a:ext cx="45470" cy="30782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0.90819</cdr:x>
      <cdr:y>0.07627</cdr:y>
    </cdr:from>
    <cdr:to>
      <cdr:x>0.90988</cdr:x>
      <cdr:y>0.68287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664361" y="385953"/>
          <a:ext cx="36593" cy="30694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0.03314</cdr:x>
      <cdr:y>0.06798</cdr:y>
    </cdr:from>
    <cdr:to>
      <cdr:x>0.03314</cdr:x>
      <cdr:y>0.66824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717606" y="343974"/>
          <a:ext cx="0" cy="30374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195" customWidth="1"/>
    <col min="2" max="2" width="32.85546875" style="195" customWidth="1"/>
    <col min="3" max="26" width="7.7109375" style="195" customWidth="1"/>
    <col min="27" max="27" width="8.85546875" style="195" customWidth="1"/>
    <col min="28" max="28" width="7.85546875" style="195" customWidth="1"/>
    <col min="29" max="16384" width="9.140625" style="195"/>
  </cols>
  <sheetData>
    <row r="1" spans="1:32" ht="409.5" customHeight="1" thickBot="1" x14ac:dyDescent="0.3"/>
    <row r="2" spans="1:32" ht="15" customHeight="1" x14ac:dyDescent="0.25">
      <c r="A2" s="1004" t="s">
        <v>0</v>
      </c>
      <c r="B2" s="1006" t="s">
        <v>118</v>
      </c>
      <c r="C2" s="1008">
        <v>2020</v>
      </c>
      <c r="D2" s="1009"/>
      <c r="E2" s="1009"/>
      <c r="F2" s="1010"/>
      <c r="G2" s="1008">
        <v>2019</v>
      </c>
      <c r="H2" s="1009"/>
      <c r="I2" s="1009"/>
      <c r="J2" s="1010"/>
      <c r="K2" s="1008">
        <v>2018</v>
      </c>
      <c r="L2" s="1009"/>
      <c r="M2" s="1009"/>
      <c r="N2" s="1010"/>
      <c r="O2" s="1008">
        <v>2017</v>
      </c>
      <c r="P2" s="1009"/>
      <c r="Q2" s="1009"/>
      <c r="R2" s="1010"/>
      <c r="S2" s="1011">
        <v>2016</v>
      </c>
      <c r="T2" s="1012"/>
      <c r="U2" s="1012"/>
      <c r="V2" s="1013"/>
      <c r="W2" s="1011">
        <v>2015</v>
      </c>
      <c r="X2" s="1012"/>
      <c r="Y2" s="1012"/>
      <c r="Z2" s="1013"/>
      <c r="AA2" s="1002" t="s">
        <v>115</v>
      </c>
    </row>
    <row r="3" spans="1:32" ht="45" customHeight="1" thickBot="1" x14ac:dyDescent="0.3">
      <c r="A3" s="1005"/>
      <c r="B3" s="1007"/>
      <c r="C3" s="408" t="s">
        <v>81</v>
      </c>
      <c r="D3" s="310" t="s">
        <v>116</v>
      </c>
      <c r="E3" s="310" t="s">
        <v>117</v>
      </c>
      <c r="F3" s="709" t="s">
        <v>123</v>
      </c>
      <c r="G3" s="408" t="s">
        <v>81</v>
      </c>
      <c r="H3" s="310" t="s">
        <v>116</v>
      </c>
      <c r="I3" s="623" t="s">
        <v>117</v>
      </c>
      <c r="J3" s="492" t="s">
        <v>123</v>
      </c>
      <c r="K3" s="408" t="s">
        <v>81</v>
      </c>
      <c r="L3" s="495" t="s">
        <v>116</v>
      </c>
      <c r="M3" s="168" t="s">
        <v>117</v>
      </c>
      <c r="N3" s="492" t="s">
        <v>123</v>
      </c>
      <c r="O3" s="407" t="s">
        <v>81</v>
      </c>
      <c r="P3" s="495" t="s">
        <v>116</v>
      </c>
      <c r="Q3" s="494" t="s">
        <v>117</v>
      </c>
      <c r="R3" s="474" t="s">
        <v>123</v>
      </c>
      <c r="S3" s="407" t="s">
        <v>81</v>
      </c>
      <c r="T3" s="495" t="s">
        <v>116</v>
      </c>
      <c r="U3" s="494" t="s">
        <v>117</v>
      </c>
      <c r="V3" s="474" t="s">
        <v>123</v>
      </c>
      <c r="W3" s="407" t="s">
        <v>81</v>
      </c>
      <c r="X3" s="495" t="s">
        <v>116</v>
      </c>
      <c r="Y3" s="494" t="s">
        <v>117</v>
      </c>
      <c r="Z3" s="474" t="s">
        <v>123</v>
      </c>
      <c r="AA3" s="1003"/>
    </row>
    <row r="4" spans="1:32" ht="15" customHeight="1" thickBot="1" x14ac:dyDescent="0.3">
      <c r="A4" s="681"/>
      <c r="B4" s="682" t="s">
        <v>143</v>
      </c>
      <c r="C4" s="683">
        <f>C5+C6+C15+C30+C50+C70+C87+C119</f>
        <v>1872</v>
      </c>
      <c r="D4" s="684">
        <f>AVERAGE(D5,D7:D14,D16:D29,D31:D49,D51:D69,D71:D86,D88:D118,D120:D130)</f>
        <v>3.2408771428571428</v>
      </c>
      <c r="E4" s="684">
        <v>3.9</v>
      </c>
      <c r="F4" s="686"/>
      <c r="G4" s="683">
        <f>G5+G6+G15+G30+G50+G70+G87+G119</f>
        <v>3411</v>
      </c>
      <c r="H4" s="684">
        <f>AVERAGE(H5,H7:H14,H16:H29,H31:H49,H51:H69,H71:H86,H88:H118,H120:H130)</f>
        <v>3.7542477876106179</v>
      </c>
      <c r="I4" s="685">
        <f t="shared" ref="I4" si="0">$L$132</f>
        <v>3.67</v>
      </c>
      <c r="J4" s="686"/>
      <c r="K4" s="683">
        <f>K5+K6+K15+K30+K50+K70+K87+K119</f>
        <v>3188</v>
      </c>
      <c r="L4" s="684">
        <f>AVERAGE(L5,L7:L14,L16:L29,L31:L49,L51:L69,L71:L86,L88:L118,L120:L130)</f>
        <v>3.6658169642857144</v>
      </c>
      <c r="M4" s="249">
        <f t="shared" ref="M4:M30" si="1">$L$132</f>
        <v>3.67</v>
      </c>
      <c r="N4" s="686"/>
      <c r="O4" s="687">
        <f>O5+O6+O15+O30+O50+O70+O87+O119</f>
        <v>2611</v>
      </c>
      <c r="P4" s="688">
        <f>AVERAGE(P5,P7:P14,P16:P29,P31:P49,P51:P69,P71:P86,P88:P118,P120:P130)</f>
        <v>3.8118584070796446</v>
      </c>
      <c r="Q4" s="688">
        <f t="shared" ref="Q4:Q30" si="2">$P$132</f>
        <v>3.8</v>
      </c>
      <c r="R4" s="689"/>
      <c r="S4" s="687">
        <f>S5+S6+S15+S30+S50+S70+S87+S119</f>
        <v>2226</v>
      </c>
      <c r="T4" s="688">
        <f>AVERAGE(T5,T7:T14,T16:T29,T31:T49,T51:T69,T71:T86,T88:T118,T120:T130)</f>
        <v>3.1798245614035094</v>
      </c>
      <c r="U4" s="690">
        <f t="shared" ref="U4:U30" si="3">$T$132</f>
        <v>3.17</v>
      </c>
      <c r="V4" s="689"/>
      <c r="W4" s="691">
        <f>W5+W6+W15+W30+W50+W70+W87+W119</f>
        <v>21</v>
      </c>
      <c r="X4" s="688">
        <f>AVERAGE(X5,X7:X14,X16:X29,X31:X49,X51:X69,X71:X86,X88:X118,X120:X130)</f>
        <v>4.6624999999999996</v>
      </c>
      <c r="Y4" s="690">
        <f t="shared" ref="Y4:Y30" si="4">$X$132</f>
        <v>4.59</v>
      </c>
      <c r="Z4" s="689"/>
      <c r="AA4" s="692"/>
      <c r="AC4" s="477"/>
      <c r="AD4" s="197" t="s">
        <v>85</v>
      </c>
    </row>
    <row r="5" spans="1:32" ht="15" customHeight="1" thickBot="1" x14ac:dyDescent="0.3">
      <c r="A5" s="669">
        <v>1</v>
      </c>
      <c r="B5" s="670" t="s">
        <v>38</v>
      </c>
      <c r="C5" s="917"/>
      <c r="D5" s="918"/>
      <c r="E5" s="954">
        <v>3.9</v>
      </c>
      <c r="F5" s="919">
        <v>36</v>
      </c>
      <c r="G5" s="334">
        <v>8</v>
      </c>
      <c r="H5" s="330">
        <v>3.88</v>
      </c>
      <c r="I5" s="671">
        <v>3.67</v>
      </c>
      <c r="J5" s="672">
        <v>44</v>
      </c>
      <c r="K5" s="673">
        <v>13</v>
      </c>
      <c r="L5" s="330">
        <v>4.08</v>
      </c>
      <c r="M5" s="671">
        <v>3.67</v>
      </c>
      <c r="N5" s="672">
        <v>14</v>
      </c>
      <c r="O5" s="674">
        <v>15</v>
      </c>
      <c r="P5" s="675">
        <v>3.8</v>
      </c>
      <c r="Q5" s="676">
        <v>3.8</v>
      </c>
      <c r="R5" s="126">
        <v>55</v>
      </c>
      <c r="S5" s="24">
        <v>14</v>
      </c>
      <c r="T5" s="677">
        <v>3.93</v>
      </c>
      <c r="U5" s="66">
        <v>3.17</v>
      </c>
      <c r="V5" s="126">
        <v>12</v>
      </c>
      <c r="W5" s="678"/>
      <c r="X5" s="676"/>
      <c r="Y5" s="679">
        <v>4.59</v>
      </c>
      <c r="Z5" s="126">
        <v>9</v>
      </c>
      <c r="AA5" s="680">
        <f>Z5+V5+R5+N5+J5+F5</f>
        <v>170</v>
      </c>
      <c r="AC5" s="476"/>
      <c r="AD5" s="197" t="s">
        <v>86</v>
      </c>
    </row>
    <row r="6" spans="1:32" ht="15" customHeight="1" thickBot="1" x14ac:dyDescent="0.3">
      <c r="A6" s="398"/>
      <c r="B6" s="399" t="s">
        <v>132</v>
      </c>
      <c r="C6" s="409">
        <f>SUM(C7:C14)</f>
        <v>92</v>
      </c>
      <c r="D6" s="469">
        <f>AVERAGE(D7:D14)</f>
        <v>3.5560333333333332</v>
      </c>
      <c r="E6" s="469">
        <v>3.9</v>
      </c>
      <c r="F6" s="410"/>
      <c r="G6" s="409">
        <f>SUM(G7:G14)</f>
        <v>308</v>
      </c>
      <c r="H6" s="469">
        <f>AVERAGE(H7:H14)</f>
        <v>3.8075000000000006</v>
      </c>
      <c r="I6" s="624">
        <f t="shared" ref="I6" si="5">$L$132</f>
        <v>3.67</v>
      </c>
      <c r="J6" s="410"/>
      <c r="K6" s="409">
        <f>SUM(K7:K14)</f>
        <v>267</v>
      </c>
      <c r="L6" s="469">
        <f>AVERAGE(L7:L14)</f>
        <v>3.7890000000000001</v>
      </c>
      <c r="M6" s="216">
        <f t="shared" si="1"/>
        <v>3.67</v>
      </c>
      <c r="N6" s="410"/>
      <c r="O6" s="400">
        <f>SUM(O7:O14)</f>
        <v>210</v>
      </c>
      <c r="P6" s="465">
        <f>AVERAGE(P7:P14)</f>
        <v>3.9837500000000001</v>
      </c>
      <c r="Q6" s="465">
        <f t="shared" si="2"/>
        <v>3.8</v>
      </c>
      <c r="R6" s="402"/>
      <c r="S6" s="400">
        <f>SUM(S7:S14)</f>
        <v>186</v>
      </c>
      <c r="T6" s="465">
        <f>AVERAGE(T7:T14)</f>
        <v>3.2462500000000007</v>
      </c>
      <c r="U6" s="401">
        <f t="shared" si="3"/>
        <v>3.17</v>
      </c>
      <c r="V6" s="402"/>
      <c r="W6" s="403">
        <f>SUM(W7:W14)</f>
        <v>6</v>
      </c>
      <c r="X6" s="401">
        <f>AVERAGE(X7:X14)</f>
        <v>4.25</v>
      </c>
      <c r="Y6" s="401">
        <f t="shared" si="4"/>
        <v>4.59</v>
      </c>
      <c r="Z6" s="402"/>
      <c r="AA6" s="437"/>
      <c r="AC6" s="707"/>
      <c r="AD6" s="197" t="s">
        <v>87</v>
      </c>
    </row>
    <row r="7" spans="1:32" ht="15" customHeight="1" x14ac:dyDescent="0.25">
      <c r="A7" s="481">
        <v>1</v>
      </c>
      <c r="B7" s="88" t="s">
        <v>3</v>
      </c>
      <c r="C7" s="920"/>
      <c r="D7" s="955"/>
      <c r="E7" s="955">
        <v>3.9</v>
      </c>
      <c r="F7" s="921">
        <v>36</v>
      </c>
      <c r="G7" s="335">
        <v>60</v>
      </c>
      <c r="H7" s="331">
        <v>3.75</v>
      </c>
      <c r="I7" s="630">
        <v>3.67</v>
      </c>
      <c r="J7" s="451">
        <v>53</v>
      </c>
      <c r="K7" s="335">
        <v>29</v>
      </c>
      <c r="L7" s="331">
        <v>3.552</v>
      </c>
      <c r="M7" s="630">
        <v>3.67</v>
      </c>
      <c r="N7" s="451">
        <v>70</v>
      </c>
      <c r="O7" s="660">
        <v>36</v>
      </c>
      <c r="P7" s="627">
        <v>3.81</v>
      </c>
      <c r="Q7" s="628">
        <v>3.8</v>
      </c>
      <c r="R7" s="209">
        <v>52</v>
      </c>
      <c r="S7" s="21">
        <v>21</v>
      </c>
      <c r="T7" s="629">
        <v>2.62</v>
      </c>
      <c r="U7" s="502">
        <v>3.17</v>
      </c>
      <c r="V7" s="209">
        <v>100</v>
      </c>
      <c r="W7" s="650"/>
      <c r="X7" s="628"/>
      <c r="Y7" s="559">
        <v>4.59</v>
      </c>
      <c r="Z7" s="209">
        <v>9</v>
      </c>
      <c r="AA7" s="439">
        <f t="shared" ref="AA7:AA14" si="6">Z7+V7+R7+N7+J7+F7</f>
        <v>320</v>
      </c>
      <c r="AC7" s="200"/>
      <c r="AD7" s="197" t="s">
        <v>88</v>
      </c>
    </row>
    <row r="8" spans="1:32" x14ac:dyDescent="0.25">
      <c r="A8" s="204">
        <v>2</v>
      </c>
      <c r="B8" s="33" t="s">
        <v>91</v>
      </c>
      <c r="C8" s="972"/>
      <c r="D8" s="993"/>
      <c r="E8" s="993">
        <v>3.9</v>
      </c>
      <c r="F8" s="973">
        <v>36</v>
      </c>
      <c r="G8" s="335">
        <v>55</v>
      </c>
      <c r="H8" s="331">
        <v>3.93</v>
      </c>
      <c r="I8" s="630">
        <v>3.67</v>
      </c>
      <c r="J8" s="451">
        <v>35</v>
      </c>
      <c r="K8" s="335">
        <v>39</v>
      </c>
      <c r="L8" s="331">
        <v>3.8210000000000002</v>
      </c>
      <c r="M8" s="630">
        <v>3.67</v>
      </c>
      <c r="N8" s="451">
        <v>34</v>
      </c>
      <c r="O8" s="660">
        <v>19</v>
      </c>
      <c r="P8" s="627">
        <v>3.4</v>
      </c>
      <c r="Q8" s="628">
        <v>3.8</v>
      </c>
      <c r="R8" s="209">
        <v>102</v>
      </c>
      <c r="S8" s="21">
        <v>44</v>
      </c>
      <c r="T8" s="629">
        <v>2.77</v>
      </c>
      <c r="U8" s="502">
        <v>3.17</v>
      </c>
      <c r="V8" s="209">
        <v>88</v>
      </c>
      <c r="W8" s="359">
        <v>4</v>
      </c>
      <c r="X8" s="628">
        <v>3.5</v>
      </c>
      <c r="Y8" s="559">
        <v>4.59</v>
      </c>
      <c r="Z8" s="209">
        <v>8</v>
      </c>
      <c r="AA8" s="438">
        <f t="shared" si="6"/>
        <v>303</v>
      </c>
      <c r="AF8" s="198"/>
    </row>
    <row r="9" spans="1:32" ht="15" customHeight="1" x14ac:dyDescent="0.25">
      <c r="A9" s="199">
        <v>3</v>
      </c>
      <c r="B9" s="88" t="s">
        <v>90</v>
      </c>
      <c r="C9" s="920"/>
      <c r="D9" s="955"/>
      <c r="E9" s="955">
        <v>3.9</v>
      </c>
      <c r="F9" s="921">
        <v>36</v>
      </c>
      <c r="G9" s="335">
        <v>24</v>
      </c>
      <c r="H9" s="331">
        <v>4.21</v>
      </c>
      <c r="I9" s="630">
        <v>3.67</v>
      </c>
      <c r="J9" s="451">
        <v>14</v>
      </c>
      <c r="K9" s="335">
        <v>40</v>
      </c>
      <c r="L9" s="331">
        <v>3.85</v>
      </c>
      <c r="M9" s="630">
        <v>3.67</v>
      </c>
      <c r="N9" s="451">
        <v>32</v>
      </c>
      <c r="O9" s="660">
        <v>19</v>
      </c>
      <c r="P9" s="627">
        <v>4.32</v>
      </c>
      <c r="Q9" s="628">
        <v>3.8</v>
      </c>
      <c r="R9" s="209">
        <v>12</v>
      </c>
      <c r="S9" s="21">
        <v>19</v>
      </c>
      <c r="T9" s="629">
        <v>3.74</v>
      </c>
      <c r="U9" s="502">
        <v>3.17</v>
      </c>
      <c r="V9" s="209">
        <v>17</v>
      </c>
      <c r="W9" s="650"/>
      <c r="X9" s="628"/>
      <c r="Y9" s="559">
        <v>4.59</v>
      </c>
      <c r="Z9" s="209">
        <v>9</v>
      </c>
      <c r="AA9" s="439">
        <f t="shared" si="6"/>
        <v>120</v>
      </c>
      <c r="AF9" s="198"/>
    </row>
    <row r="10" spans="1:32" ht="15" customHeight="1" x14ac:dyDescent="0.25">
      <c r="A10" s="199">
        <v>4</v>
      </c>
      <c r="B10" s="86" t="s">
        <v>2</v>
      </c>
      <c r="C10" s="920">
        <v>15</v>
      </c>
      <c r="D10" s="955">
        <v>4.0004</v>
      </c>
      <c r="E10" s="955">
        <v>3.9</v>
      </c>
      <c r="F10" s="921">
        <v>4</v>
      </c>
      <c r="G10" s="335">
        <v>16</v>
      </c>
      <c r="H10" s="331">
        <v>4</v>
      </c>
      <c r="I10" s="630">
        <v>3.67</v>
      </c>
      <c r="J10" s="451">
        <v>30</v>
      </c>
      <c r="K10" s="335">
        <v>15</v>
      </c>
      <c r="L10" s="331">
        <v>3.7330000000000001</v>
      </c>
      <c r="M10" s="630">
        <v>3.67</v>
      </c>
      <c r="N10" s="451">
        <v>49</v>
      </c>
      <c r="O10" s="660">
        <v>2</v>
      </c>
      <c r="P10" s="627">
        <v>5</v>
      </c>
      <c r="Q10" s="628">
        <v>3.8</v>
      </c>
      <c r="R10" s="209">
        <v>1</v>
      </c>
      <c r="S10" s="21">
        <v>6</v>
      </c>
      <c r="T10" s="629">
        <v>4</v>
      </c>
      <c r="U10" s="502">
        <v>3.17</v>
      </c>
      <c r="V10" s="209">
        <v>7</v>
      </c>
      <c r="W10" s="359">
        <v>2</v>
      </c>
      <c r="X10" s="628">
        <v>5</v>
      </c>
      <c r="Y10" s="559">
        <v>4.59</v>
      </c>
      <c r="Z10" s="209">
        <v>1</v>
      </c>
      <c r="AA10" s="439">
        <f t="shared" si="6"/>
        <v>92</v>
      </c>
      <c r="AC10" s="201"/>
      <c r="AD10" s="198"/>
      <c r="AF10" s="198"/>
    </row>
    <row r="11" spans="1:32" ht="15" customHeight="1" x14ac:dyDescent="0.25">
      <c r="A11" s="199">
        <v>5</v>
      </c>
      <c r="B11" s="88" t="s">
        <v>92</v>
      </c>
      <c r="C11" s="920"/>
      <c r="D11" s="955"/>
      <c r="E11" s="955">
        <v>3.9</v>
      </c>
      <c r="F11" s="921">
        <v>36</v>
      </c>
      <c r="G11" s="335">
        <v>39</v>
      </c>
      <c r="H11" s="331">
        <v>3.69</v>
      </c>
      <c r="I11" s="630">
        <v>3.67</v>
      </c>
      <c r="J11" s="451">
        <v>61</v>
      </c>
      <c r="K11" s="335">
        <v>10</v>
      </c>
      <c r="L11" s="331">
        <v>3.8</v>
      </c>
      <c r="M11" s="630">
        <v>3.67</v>
      </c>
      <c r="N11" s="451">
        <v>38</v>
      </c>
      <c r="O11" s="660">
        <v>20</v>
      </c>
      <c r="P11" s="627">
        <v>4</v>
      </c>
      <c r="Q11" s="628">
        <v>3.8</v>
      </c>
      <c r="R11" s="209">
        <v>25</v>
      </c>
      <c r="S11" s="21">
        <v>10</v>
      </c>
      <c r="T11" s="629">
        <v>3.2</v>
      </c>
      <c r="U11" s="502">
        <v>3.17</v>
      </c>
      <c r="V11" s="209">
        <v>51</v>
      </c>
      <c r="W11" s="650"/>
      <c r="X11" s="628"/>
      <c r="Y11" s="559">
        <v>4.59</v>
      </c>
      <c r="Z11" s="209">
        <v>9</v>
      </c>
      <c r="AA11" s="439">
        <f t="shared" si="6"/>
        <v>220</v>
      </c>
      <c r="AC11" s="201"/>
      <c r="AD11" s="198"/>
      <c r="AF11" s="198"/>
    </row>
    <row r="12" spans="1:32" ht="15" customHeight="1" x14ac:dyDescent="0.25">
      <c r="A12" s="199">
        <v>6</v>
      </c>
      <c r="B12" s="88" t="s">
        <v>67</v>
      </c>
      <c r="C12" s="920"/>
      <c r="D12" s="955"/>
      <c r="E12" s="955">
        <v>3.9</v>
      </c>
      <c r="F12" s="921">
        <v>36</v>
      </c>
      <c r="G12" s="335">
        <v>49</v>
      </c>
      <c r="H12" s="331">
        <v>3.76</v>
      </c>
      <c r="I12" s="630">
        <v>3.67</v>
      </c>
      <c r="J12" s="451">
        <v>51</v>
      </c>
      <c r="K12" s="335">
        <v>57</v>
      </c>
      <c r="L12" s="331">
        <v>3.5960000000000001</v>
      </c>
      <c r="M12" s="630">
        <v>3.67</v>
      </c>
      <c r="N12" s="451">
        <v>64</v>
      </c>
      <c r="O12" s="660">
        <v>52</v>
      </c>
      <c r="P12" s="627">
        <v>3.85</v>
      </c>
      <c r="Q12" s="628">
        <v>3.8</v>
      </c>
      <c r="R12" s="209">
        <v>48</v>
      </c>
      <c r="S12" s="21">
        <v>53</v>
      </c>
      <c r="T12" s="629">
        <v>3.21</v>
      </c>
      <c r="U12" s="502">
        <v>3.17</v>
      </c>
      <c r="V12" s="209">
        <v>50</v>
      </c>
      <c r="W12" s="650"/>
      <c r="X12" s="628"/>
      <c r="Y12" s="559">
        <v>4.59</v>
      </c>
      <c r="Z12" s="209">
        <v>9</v>
      </c>
      <c r="AA12" s="438">
        <f t="shared" si="6"/>
        <v>258</v>
      </c>
      <c r="AC12" s="201"/>
      <c r="AD12" s="198"/>
      <c r="AF12" s="198"/>
    </row>
    <row r="13" spans="1:32" ht="15" customHeight="1" x14ac:dyDescent="0.25">
      <c r="A13" s="203">
        <v>7</v>
      </c>
      <c r="B13" s="88" t="s">
        <v>93</v>
      </c>
      <c r="C13" s="920">
        <v>39</v>
      </c>
      <c r="D13" s="955">
        <v>3.6151</v>
      </c>
      <c r="E13" s="955">
        <v>3.9</v>
      </c>
      <c r="F13" s="921">
        <v>8</v>
      </c>
      <c r="G13" s="335">
        <v>23</v>
      </c>
      <c r="H13" s="331">
        <v>3.48</v>
      </c>
      <c r="I13" s="630">
        <v>3.67</v>
      </c>
      <c r="J13" s="451">
        <v>89</v>
      </c>
      <c r="K13" s="335">
        <v>25</v>
      </c>
      <c r="L13" s="331">
        <v>3.96</v>
      </c>
      <c r="M13" s="630">
        <v>3.67</v>
      </c>
      <c r="N13" s="451">
        <v>25</v>
      </c>
      <c r="O13" s="660">
        <v>31</v>
      </c>
      <c r="P13" s="627">
        <v>3.84</v>
      </c>
      <c r="Q13" s="628">
        <v>3.8</v>
      </c>
      <c r="R13" s="209">
        <v>49</v>
      </c>
      <c r="S13" s="21">
        <v>3</v>
      </c>
      <c r="T13" s="629">
        <v>3.33</v>
      </c>
      <c r="U13" s="502">
        <v>3.17</v>
      </c>
      <c r="V13" s="209">
        <v>41</v>
      </c>
      <c r="W13" s="650"/>
      <c r="X13" s="628"/>
      <c r="Y13" s="559">
        <v>4.59</v>
      </c>
      <c r="Z13" s="209">
        <v>9</v>
      </c>
      <c r="AA13" s="439">
        <f t="shared" si="6"/>
        <v>221</v>
      </c>
      <c r="AC13" s="201"/>
      <c r="AD13" s="198"/>
      <c r="AF13" s="198"/>
    </row>
    <row r="14" spans="1:32" ht="15" customHeight="1" thickBot="1" x14ac:dyDescent="0.3">
      <c r="A14" s="203">
        <v>8</v>
      </c>
      <c r="B14" s="131" t="s">
        <v>128</v>
      </c>
      <c r="C14" s="974">
        <v>38</v>
      </c>
      <c r="D14" s="994">
        <v>3.0525999999999995</v>
      </c>
      <c r="E14" s="994">
        <v>3.9</v>
      </c>
      <c r="F14" s="976">
        <v>23</v>
      </c>
      <c r="G14" s="335">
        <v>42</v>
      </c>
      <c r="H14" s="331">
        <v>3.64</v>
      </c>
      <c r="I14" s="630">
        <v>3.67</v>
      </c>
      <c r="J14" s="451">
        <v>71</v>
      </c>
      <c r="K14" s="335">
        <v>52</v>
      </c>
      <c r="L14" s="331">
        <v>4</v>
      </c>
      <c r="M14" s="630">
        <v>3.67</v>
      </c>
      <c r="N14" s="451">
        <v>18</v>
      </c>
      <c r="O14" s="660">
        <v>31</v>
      </c>
      <c r="P14" s="627">
        <v>3.65</v>
      </c>
      <c r="Q14" s="628">
        <v>3.8</v>
      </c>
      <c r="R14" s="209">
        <v>78</v>
      </c>
      <c r="S14" s="21">
        <v>30</v>
      </c>
      <c r="T14" s="629">
        <v>3.1</v>
      </c>
      <c r="U14" s="502">
        <v>3.17</v>
      </c>
      <c r="V14" s="209">
        <v>60</v>
      </c>
      <c r="W14" s="650"/>
      <c r="X14" s="628"/>
      <c r="Y14" s="559">
        <v>4.59</v>
      </c>
      <c r="Z14" s="209">
        <v>9</v>
      </c>
      <c r="AA14" s="440">
        <f t="shared" si="6"/>
        <v>259</v>
      </c>
      <c r="AC14" s="201"/>
      <c r="AD14" s="198"/>
      <c r="AF14" s="198"/>
    </row>
    <row r="15" spans="1:32" ht="15" customHeight="1" thickBot="1" x14ac:dyDescent="0.3">
      <c r="A15" s="398"/>
      <c r="B15" s="411" t="s">
        <v>133</v>
      </c>
      <c r="C15" s="412">
        <f>SUM(C16:C29)</f>
        <v>77</v>
      </c>
      <c r="D15" s="470">
        <f>AVERAGE(D16:D29)</f>
        <v>2.6855666666666664</v>
      </c>
      <c r="E15" s="470">
        <v>3.9</v>
      </c>
      <c r="F15" s="414"/>
      <c r="G15" s="412">
        <f>SUM(G16:G29)</f>
        <v>383</v>
      </c>
      <c r="H15" s="470">
        <f>AVERAGE(H16:H29)</f>
        <v>3.7738461538461534</v>
      </c>
      <c r="I15" s="413">
        <f t="shared" ref="I15" si="7">$L$132</f>
        <v>3.67</v>
      </c>
      <c r="J15" s="414"/>
      <c r="K15" s="412">
        <f>SUM(K16:K29)</f>
        <v>365</v>
      </c>
      <c r="L15" s="470">
        <f>AVERAGE(L16:L29)</f>
        <v>3.6588000000000003</v>
      </c>
      <c r="M15" s="413">
        <f t="shared" si="1"/>
        <v>3.67</v>
      </c>
      <c r="N15" s="414"/>
      <c r="O15" s="449">
        <f>SUM(O16:O29)</f>
        <v>240</v>
      </c>
      <c r="P15" s="415">
        <f>AVERAGE(P16:P29)</f>
        <v>3.8978571428571436</v>
      </c>
      <c r="Q15" s="416">
        <f t="shared" si="2"/>
        <v>3.8</v>
      </c>
      <c r="R15" s="417"/>
      <c r="S15" s="215">
        <f>SUM(S16:S29)</f>
        <v>271</v>
      </c>
      <c r="T15" s="418">
        <f>AVERAGE(T16:T29)</f>
        <v>3.0928571428571425</v>
      </c>
      <c r="U15" s="419">
        <f t="shared" si="3"/>
        <v>3.17</v>
      </c>
      <c r="V15" s="417"/>
      <c r="W15" s="420">
        <f>SUM(W16:W29)</f>
        <v>0</v>
      </c>
      <c r="X15" s="421">
        <v>0</v>
      </c>
      <c r="Y15" s="422">
        <f t="shared" si="4"/>
        <v>4.59</v>
      </c>
      <c r="Z15" s="417"/>
      <c r="AA15" s="441"/>
      <c r="AC15" s="201"/>
      <c r="AD15" s="198"/>
      <c r="AF15" s="198"/>
    </row>
    <row r="16" spans="1:32" ht="15" customHeight="1" x14ac:dyDescent="0.25">
      <c r="A16" s="196">
        <v>1</v>
      </c>
      <c r="B16" s="88" t="s">
        <v>4</v>
      </c>
      <c r="C16" s="920"/>
      <c r="D16" s="955"/>
      <c r="E16" s="955">
        <v>3.9</v>
      </c>
      <c r="F16" s="921">
        <v>36</v>
      </c>
      <c r="G16" s="335">
        <v>24</v>
      </c>
      <c r="H16" s="331">
        <v>3.71</v>
      </c>
      <c r="I16" s="630">
        <v>3.67</v>
      </c>
      <c r="J16" s="451">
        <v>59</v>
      </c>
      <c r="K16" s="335">
        <v>34</v>
      </c>
      <c r="L16" s="331">
        <v>3.97</v>
      </c>
      <c r="M16" s="630">
        <v>3.67</v>
      </c>
      <c r="N16" s="451">
        <v>24</v>
      </c>
      <c r="O16" s="660">
        <v>15</v>
      </c>
      <c r="P16" s="627">
        <v>3.87</v>
      </c>
      <c r="Q16" s="628">
        <v>3.8</v>
      </c>
      <c r="R16" s="209">
        <v>45</v>
      </c>
      <c r="S16" s="655">
        <v>7</v>
      </c>
      <c r="T16" s="629">
        <v>3</v>
      </c>
      <c r="U16" s="631">
        <v>3.17</v>
      </c>
      <c r="V16" s="209">
        <v>71</v>
      </c>
      <c r="W16" s="650"/>
      <c r="X16" s="628"/>
      <c r="Y16" s="559">
        <v>4.59</v>
      </c>
      <c r="Z16" s="209">
        <v>9</v>
      </c>
      <c r="AA16" s="439">
        <f t="shared" ref="AA16:AA79" si="8">Z16+V16+R16+N16+J16+F16</f>
        <v>244</v>
      </c>
      <c r="AC16" s="198"/>
      <c r="AD16" s="198"/>
      <c r="AF16" s="198"/>
    </row>
    <row r="17" spans="1:32" ht="15" customHeight="1" x14ac:dyDescent="0.25">
      <c r="A17" s="199">
        <v>2</v>
      </c>
      <c r="B17" s="88" t="s">
        <v>6</v>
      </c>
      <c r="C17" s="920"/>
      <c r="D17" s="955"/>
      <c r="E17" s="955">
        <v>3.9</v>
      </c>
      <c r="F17" s="921">
        <v>36</v>
      </c>
      <c r="G17" s="335">
        <v>24</v>
      </c>
      <c r="H17" s="331">
        <v>4.25</v>
      </c>
      <c r="I17" s="630">
        <v>3.67</v>
      </c>
      <c r="J17" s="451">
        <v>11</v>
      </c>
      <c r="K17" s="335">
        <v>31</v>
      </c>
      <c r="L17" s="331">
        <v>3.71</v>
      </c>
      <c r="M17" s="630">
        <v>3.67</v>
      </c>
      <c r="N17" s="451">
        <v>52</v>
      </c>
      <c r="O17" s="660">
        <v>16</v>
      </c>
      <c r="P17" s="627">
        <v>3.94</v>
      </c>
      <c r="Q17" s="628">
        <v>3.8</v>
      </c>
      <c r="R17" s="209">
        <v>37</v>
      </c>
      <c r="S17" s="655">
        <v>11</v>
      </c>
      <c r="T17" s="629">
        <v>3.36</v>
      </c>
      <c r="U17" s="631">
        <v>3.17</v>
      </c>
      <c r="V17" s="209">
        <v>38</v>
      </c>
      <c r="W17" s="650"/>
      <c r="X17" s="628"/>
      <c r="Y17" s="559">
        <v>4.59</v>
      </c>
      <c r="Z17" s="209">
        <v>9</v>
      </c>
      <c r="AA17" s="439">
        <f t="shared" si="8"/>
        <v>183</v>
      </c>
      <c r="AC17" s="198"/>
      <c r="AD17" s="198"/>
      <c r="AF17" s="198"/>
    </row>
    <row r="18" spans="1:32" ht="15" customHeight="1" x14ac:dyDescent="0.25">
      <c r="A18" s="199">
        <v>3</v>
      </c>
      <c r="B18" s="88" t="s">
        <v>15</v>
      </c>
      <c r="C18" s="920"/>
      <c r="D18" s="955"/>
      <c r="E18" s="955">
        <v>3.9</v>
      </c>
      <c r="F18" s="921">
        <v>36</v>
      </c>
      <c r="G18" s="335">
        <v>20</v>
      </c>
      <c r="H18" s="331">
        <v>4.2</v>
      </c>
      <c r="I18" s="630">
        <v>3.67</v>
      </c>
      <c r="J18" s="451">
        <v>15</v>
      </c>
      <c r="K18" s="335">
        <v>13</v>
      </c>
      <c r="L18" s="331">
        <v>3.923</v>
      </c>
      <c r="M18" s="630">
        <v>3.67</v>
      </c>
      <c r="N18" s="451">
        <v>27</v>
      </c>
      <c r="O18" s="660">
        <v>19</v>
      </c>
      <c r="P18" s="627">
        <v>4.32</v>
      </c>
      <c r="Q18" s="628">
        <v>3.8</v>
      </c>
      <c r="R18" s="209">
        <v>13</v>
      </c>
      <c r="S18" s="655">
        <v>10</v>
      </c>
      <c r="T18" s="629">
        <v>3.7</v>
      </c>
      <c r="U18" s="631">
        <v>3.17</v>
      </c>
      <c r="V18" s="209">
        <v>21</v>
      </c>
      <c r="W18" s="650"/>
      <c r="X18" s="628"/>
      <c r="Y18" s="559">
        <v>4.59</v>
      </c>
      <c r="Z18" s="209">
        <v>9</v>
      </c>
      <c r="AA18" s="438">
        <f t="shared" si="8"/>
        <v>121</v>
      </c>
      <c r="AC18" s="198"/>
      <c r="AD18" s="198"/>
      <c r="AF18" s="198"/>
    </row>
    <row r="19" spans="1:32" ht="15" customHeight="1" x14ac:dyDescent="0.25">
      <c r="A19" s="199">
        <v>4</v>
      </c>
      <c r="B19" s="88" t="s">
        <v>5</v>
      </c>
      <c r="C19" s="920">
        <v>20</v>
      </c>
      <c r="D19" s="955">
        <v>2.95</v>
      </c>
      <c r="E19" s="955">
        <v>3.9</v>
      </c>
      <c r="F19" s="921">
        <v>28</v>
      </c>
      <c r="G19" s="335">
        <v>41</v>
      </c>
      <c r="H19" s="331">
        <v>3.88</v>
      </c>
      <c r="I19" s="630">
        <v>3.67</v>
      </c>
      <c r="J19" s="451">
        <v>43</v>
      </c>
      <c r="K19" s="335">
        <v>31</v>
      </c>
      <c r="L19" s="331">
        <v>3.774</v>
      </c>
      <c r="M19" s="630">
        <v>3.67</v>
      </c>
      <c r="N19" s="451">
        <v>44</v>
      </c>
      <c r="O19" s="660">
        <v>38</v>
      </c>
      <c r="P19" s="627">
        <v>3.92</v>
      </c>
      <c r="Q19" s="628">
        <v>3.8</v>
      </c>
      <c r="R19" s="209">
        <v>39</v>
      </c>
      <c r="S19" s="655">
        <v>43</v>
      </c>
      <c r="T19" s="629">
        <v>3.28</v>
      </c>
      <c r="U19" s="631">
        <v>3.17</v>
      </c>
      <c r="V19" s="209">
        <v>44</v>
      </c>
      <c r="W19" s="650"/>
      <c r="X19" s="628"/>
      <c r="Y19" s="559">
        <v>4.59</v>
      </c>
      <c r="Z19" s="209">
        <v>9</v>
      </c>
      <c r="AA19" s="439">
        <f t="shared" si="8"/>
        <v>207</v>
      </c>
      <c r="AC19" s="198"/>
      <c r="AD19" s="198"/>
      <c r="AF19" s="198"/>
    </row>
    <row r="20" spans="1:32" ht="15" customHeight="1" x14ac:dyDescent="0.25">
      <c r="A20" s="199">
        <v>5</v>
      </c>
      <c r="B20" s="88" t="s">
        <v>7</v>
      </c>
      <c r="C20" s="920">
        <v>41</v>
      </c>
      <c r="D20" s="955">
        <v>2.7316999999999996</v>
      </c>
      <c r="E20" s="955">
        <v>3.9</v>
      </c>
      <c r="F20" s="921">
        <v>29</v>
      </c>
      <c r="G20" s="335">
        <v>45</v>
      </c>
      <c r="H20" s="331">
        <v>3.78</v>
      </c>
      <c r="I20" s="630">
        <v>3.67</v>
      </c>
      <c r="J20" s="451">
        <v>49</v>
      </c>
      <c r="K20" s="335">
        <v>42</v>
      </c>
      <c r="L20" s="331">
        <v>3.238</v>
      </c>
      <c r="M20" s="630">
        <v>3.67</v>
      </c>
      <c r="N20" s="451">
        <v>102</v>
      </c>
      <c r="O20" s="660">
        <v>34</v>
      </c>
      <c r="P20" s="627">
        <v>3.97</v>
      </c>
      <c r="Q20" s="628">
        <v>3.8</v>
      </c>
      <c r="R20" s="209">
        <v>35</v>
      </c>
      <c r="S20" s="655">
        <v>45</v>
      </c>
      <c r="T20" s="629">
        <v>3.22</v>
      </c>
      <c r="U20" s="631">
        <v>3.17</v>
      </c>
      <c r="V20" s="209">
        <v>49</v>
      </c>
      <c r="W20" s="650"/>
      <c r="X20" s="628"/>
      <c r="Y20" s="559">
        <v>4.59</v>
      </c>
      <c r="Z20" s="209">
        <v>9</v>
      </c>
      <c r="AA20" s="439">
        <f t="shared" si="8"/>
        <v>273</v>
      </c>
      <c r="AC20" s="198"/>
      <c r="AD20" s="198"/>
      <c r="AF20" s="198"/>
    </row>
    <row r="21" spans="1:32" ht="15" customHeight="1" x14ac:dyDescent="0.25">
      <c r="A21" s="199">
        <v>6</v>
      </c>
      <c r="B21" s="88" t="s">
        <v>95</v>
      </c>
      <c r="C21" s="920"/>
      <c r="D21" s="955"/>
      <c r="E21" s="955">
        <v>3.9</v>
      </c>
      <c r="F21" s="921">
        <v>36</v>
      </c>
      <c r="G21" s="335">
        <v>40</v>
      </c>
      <c r="H21" s="331">
        <v>3.2</v>
      </c>
      <c r="I21" s="630">
        <v>3.67</v>
      </c>
      <c r="J21" s="451">
        <v>110</v>
      </c>
      <c r="K21" s="335">
        <v>33</v>
      </c>
      <c r="L21" s="331">
        <v>3.242</v>
      </c>
      <c r="M21" s="630">
        <v>3.67</v>
      </c>
      <c r="N21" s="451">
        <v>103</v>
      </c>
      <c r="O21" s="660">
        <v>10</v>
      </c>
      <c r="P21" s="627">
        <v>3.2</v>
      </c>
      <c r="Q21" s="628">
        <v>3.8</v>
      </c>
      <c r="R21" s="209">
        <v>109</v>
      </c>
      <c r="S21" s="655">
        <v>14</v>
      </c>
      <c r="T21" s="629">
        <v>3.07</v>
      </c>
      <c r="U21" s="631">
        <v>3.17</v>
      </c>
      <c r="V21" s="209">
        <v>61</v>
      </c>
      <c r="W21" s="650"/>
      <c r="X21" s="628"/>
      <c r="Y21" s="559">
        <v>4.59</v>
      </c>
      <c r="Z21" s="209">
        <v>9</v>
      </c>
      <c r="AA21" s="439">
        <f t="shared" si="8"/>
        <v>428</v>
      </c>
      <c r="AC21" s="198"/>
      <c r="AD21" s="198"/>
      <c r="AF21" s="198"/>
    </row>
    <row r="22" spans="1:32" ht="15" customHeight="1" x14ac:dyDescent="0.25">
      <c r="A22" s="199">
        <v>7</v>
      </c>
      <c r="B22" s="88" t="s">
        <v>8</v>
      </c>
      <c r="C22" s="920"/>
      <c r="D22" s="955"/>
      <c r="E22" s="955">
        <v>3.9</v>
      </c>
      <c r="F22" s="921">
        <v>36</v>
      </c>
      <c r="G22" s="335">
        <v>44</v>
      </c>
      <c r="H22" s="331">
        <v>3.52</v>
      </c>
      <c r="I22" s="630">
        <v>3.67</v>
      </c>
      <c r="J22" s="451">
        <v>86</v>
      </c>
      <c r="K22" s="335">
        <v>27</v>
      </c>
      <c r="L22" s="331">
        <v>3.7770000000000001</v>
      </c>
      <c r="M22" s="630">
        <v>3.67</v>
      </c>
      <c r="N22" s="451">
        <v>42</v>
      </c>
      <c r="O22" s="660">
        <v>10</v>
      </c>
      <c r="P22" s="627">
        <v>3.7</v>
      </c>
      <c r="Q22" s="628">
        <v>3.8</v>
      </c>
      <c r="R22" s="209">
        <v>71</v>
      </c>
      <c r="S22" s="655">
        <v>29</v>
      </c>
      <c r="T22" s="629">
        <v>3.14</v>
      </c>
      <c r="U22" s="631">
        <v>3.17</v>
      </c>
      <c r="V22" s="209">
        <v>57</v>
      </c>
      <c r="W22" s="650"/>
      <c r="X22" s="628"/>
      <c r="Y22" s="559">
        <v>4.59</v>
      </c>
      <c r="Z22" s="209">
        <v>9</v>
      </c>
      <c r="AA22" s="439">
        <f t="shared" si="8"/>
        <v>301</v>
      </c>
      <c r="AC22" s="198"/>
      <c r="AD22" s="198"/>
      <c r="AF22" s="198"/>
    </row>
    <row r="23" spans="1:32" ht="15" customHeight="1" x14ac:dyDescent="0.25">
      <c r="A23" s="199">
        <v>8</v>
      </c>
      <c r="B23" s="88" t="s">
        <v>9</v>
      </c>
      <c r="C23" s="920"/>
      <c r="D23" s="955"/>
      <c r="E23" s="955">
        <v>3.9</v>
      </c>
      <c r="F23" s="921">
        <v>36</v>
      </c>
      <c r="G23" s="335">
        <v>21</v>
      </c>
      <c r="H23" s="331">
        <v>3.76</v>
      </c>
      <c r="I23" s="630">
        <v>3.67</v>
      </c>
      <c r="J23" s="451">
        <v>52</v>
      </c>
      <c r="K23" s="335">
        <v>8</v>
      </c>
      <c r="L23" s="331">
        <v>4</v>
      </c>
      <c r="M23" s="630">
        <v>3.67</v>
      </c>
      <c r="N23" s="451">
        <v>22</v>
      </c>
      <c r="O23" s="660">
        <v>4</v>
      </c>
      <c r="P23" s="627">
        <v>4.5</v>
      </c>
      <c r="Q23" s="628">
        <v>3.8</v>
      </c>
      <c r="R23" s="209">
        <v>4</v>
      </c>
      <c r="S23" s="655">
        <v>3</v>
      </c>
      <c r="T23" s="629">
        <v>3.67</v>
      </c>
      <c r="U23" s="631">
        <v>3.17</v>
      </c>
      <c r="V23" s="209">
        <v>23</v>
      </c>
      <c r="W23" s="650"/>
      <c r="X23" s="628"/>
      <c r="Y23" s="559">
        <v>4.59</v>
      </c>
      <c r="Z23" s="209">
        <v>9</v>
      </c>
      <c r="AA23" s="439">
        <f t="shared" si="8"/>
        <v>146</v>
      </c>
      <c r="AC23" s="198"/>
      <c r="AD23" s="198"/>
      <c r="AF23" s="198"/>
    </row>
    <row r="24" spans="1:32" ht="15" customHeight="1" x14ac:dyDescent="0.25">
      <c r="A24" s="199">
        <v>9</v>
      </c>
      <c r="B24" s="88" t="s">
        <v>10</v>
      </c>
      <c r="C24" s="920"/>
      <c r="D24" s="955"/>
      <c r="E24" s="955">
        <v>3.9</v>
      </c>
      <c r="F24" s="921">
        <v>36</v>
      </c>
      <c r="G24" s="335">
        <v>25</v>
      </c>
      <c r="H24" s="331">
        <v>4.12</v>
      </c>
      <c r="I24" s="630">
        <v>3.67</v>
      </c>
      <c r="J24" s="451">
        <v>21</v>
      </c>
      <c r="K24" s="335">
        <v>12</v>
      </c>
      <c r="L24" s="331">
        <v>3.4169999999999998</v>
      </c>
      <c r="M24" s="630">
        <v>3.67</v>
      </c>
      <c r="N24" s="451">
        <v>85</v>
      </c>
      <c r="O24" s="660">
        <v>8</v>
      </c>
      <c r="P24" s="627">
        <v>4</v>
      </c>
      <c r="Q24" s="628">
        <v>3.8</v>
      </c>
      <c r="R24" s="209">
        <v>30</v>
      </c>
      <c r="S24" s="655">
        <v>15</v>
      </c>
      <c r="T24" s="629">
        <v>3.4</v>
      </c>
      <c r="U24" s="631">
        <v>3.17</v>
      </c>
      <c r="V24" s="209">
        <v>34</v>
      </c>
      <c r="W24" s="650"/>
      <c r="X24" s="628"/>
      <c r="Y24" s="559">
        <v>4.59</v>
      </c>
      <c r="Z24" s="209">
        <v>9</v>
      </c>
      <c r="AA24" s="439">
        <f t="shared" si="8"/>
        <v>215</v>
      </c>
      <c r="AC24" s="198"/>
      <c r="AD24" s="198"/>
      <c r="AF24" s="198"/>
    </row>
    <row r="25" spans="1:32" ht="15" customHeight="1" x14ac:dyDescent="0.25">
      <c r="A25" s="199">
        <v>10</v>
      </c>
      <c r="B25" s="88" t="s">
        <v>11</v>
      </c>
      <c r="C25" s="920">
        <v>16</v>
      </c>
      <c r="D25" s="955">
        <v>2.375</v>
      </c>
      <c r="E25" s="955">
        <v>3.9</v>
      </c>
      <c r="F25" s="921">
        <v>35</v>
      </c>
      <c r="G25" s="335">
        <v>34</v>
      </c>
      <c r="H25" s="331">
        <v>3.41</v>
      </c>
      <c r="I25" s="630">
        <v>3.67</v>
      </c>
      <c r="J25" s="451">
        <v>94</v>
      </c>
      <c r="K25" s="335">
        <v>19</v>
      </c>
      <c r="L25" s="331">
        <v>3.1579999999999999</v>
      </c>
      <c r="M25" s="630">
        <v>3.67</v>
      </c>
      <c r="N25" s="451">
        <v>105</v>
      </c>
      <c r="O25" s="660">
        <v>30</v>
      </c>
      <c r="P25" s="627">
        <v>3.67</v>
      </c>
      <c r="Q25" s="628">
        <v>3.8</v>
      </c>
      <c r="R25" s="209">
        <v>76</v>
      </c>
      <c r="S25" s="655">
        <v>29</v>
      </c>
      <c r="T25" s="629">
        <v>3.31</v>
      </c>
      <c r="U25" s="631">
        <v>3.17</v>
      </c>
      <c r="V25" s="209">
        <v>43</v>
      </c>
      <c r="W25" s="650"/>
      <c r="X25" s="628"/>
      <c r="Y25" s="559">
        <v>4.59</v>
      </c>
      <c r="Z25" s="209">
        <v>9</v>
      </c>
      <c r="AA25" s="439">
        <f t="shared" si="8"/>
        <v>362</v>
      </c>
      <c r="AC25" s="198"/>
      <c r="AD25" s="198"/>
      <c r="AF25" s="198"/>
    </row>
    <row r="26" spans="1:32" ht="15" customHeight="1" x14ac:dyDescent="0.25">
      <c r="A26" s="199">
        <v>11</v>
      </c>
      <c r="B26" s="90" t="s">
        <v>12</v>
      </c>
      <c r="C26" s="922"/>
      <c r="D26" s="502"/>
      <c r="E26" s="956">
        <v>3.9</v>
      </c>
      <c r="F26" s="923">
        <v>36</v>
      </c>
      <c r="G26" s="21"/>
      <c r="H26" s="502"/>
      <c r="I26" s="502">
        <v>3.67</v>
      </c>
      <c r="J26" s="451">
        <v>114</v>
      </c>
      <c r="K26" s="21"/>
      <c r="L26" s="502"/>
      <c r="M26" s="502">
        <v>3.67</v>
      </c>
      <c r="N26" s="451">
        <v>113</v>
      </c>
      <c r="O26" s="660">
        <v>17</v>
      </c>
      <c r="P26" s="627">
        <v>3.53</v>
      </c>
      <c r="Q26" s="628">
        <v>3.8</v>
      </c>
      <c r="R26" s="209">
        <v>91</v>
      </c>
      <c r="S26" s="655">
        <v>2</v>
      </c>
      <c r="T26" s="629">
        <v>2</v>
      </c>
      <c r="U26" s="631">
        <v>3.17</v>
      </c>
      <c r="V26" s="209">
        <v>114</v>
      </c>
      <c r="W26" s="650"/>
      <c r="X26" s="628"/>
      <c r="Y26" s="559">
        <v>4.59</v>
      </c>
      <c r="Z26" s="209">
        <v>9</v>
      </c>
      <c r="AA26" s="439">
        <f t="shared" si="8"/>
        <v>477</v>
      </c>
      <c r="AC26" s="198"/>
      <c r="AD26" s="198"/>
      <c r="AF26" s="198"/>
    </row>
    <row r="27" spans="1:32" ht="15" customHeight="1" x14ac:dyDescent="0.25">
      <c r="A27" s="199">
        <v>12</v>
      </c>
      <c r="B27" s="90" t="s">
        <v>13</v>
      </c>
      <c r="C27" s="922"/>
      <c r="D27" s="502"/>
      <c r="E27" s="956">
        <v>3.9</v>
      </c>
      <c r="F27" s="923">
        <v>36</v>
      </c>
      <c r="G27" s="335">
        <v>38</v>
      </c>
      <c r="H27" s="331">
        <v>3.37</v>
      </c>
      <c r="I27" s="502">
        <v>3.67</v>
      </c>
      <c r="J27" s="451">
        <v>96</v>
      </c>
      <c r="K27" s="335">
        <v>56</v>
      </c>
      <c r="L27" s="331">
        <v>3.8929999999999998</v>
      </c>
      <c r="M27" s="502">
        <v>3.67</v>
      </c>
      <c r="N27" s="451">
        <v>28</v>
      </c>
      <c r="O27" s="660">
        <v>19</v>
      </c>
      <c r="P27" s="627">
        <v>3.84</v>
      </c>
      <c r="Q27" s="628">
        <v>3.8</v>
      </c>
      <c r="R27" s="209">
        <v>50</v>
      </c>
      <c r="S27" s="655">
        <v>10</v>
      </c>
      <c r="T27" s="629">
        <v>2.6</v>
      </c>
      <c r="U27" s="631">
        <v>3.17</v>
      </c>
      <c r="V27" s="209">
        <v>102</v>
      </c>
      <c r="W27" s="650"/>
      <c r="X27" s="628"/>
      <c r="Y27" s="559">
        <v>4.59</v>
      </c>
      <c r="Z27" s="209">
        <v>9</v>
      </c>
      <c r="AA27" s="439">
        <f t="shared" si="8"/>
        <v>321</v>
      </c>
      <c r="AC27" s="198"/>
      <c r="AD27" s="198"/>
      <c r="AF27" s="198"/>
    </row>
    <row r="28" spans="1:32" ht="15" customHeight="1" x14ac:dyDescent="0.25">
      <c r="A28" s="199">
        <v>13</v>
      </c>
      <c r="B28" s="131" t="s">
        <v>14</v>
      </c>
      <c r="C28" s="974"/>
      <c r="D28" s="975"/>
      <c r="E28" s="994">
        <v>3.9</v>
      </c>
      <c r="F28" s="976">
        <v>36</v>
      </c>
      <c r="G28" s="335">
        <v>21</v>
      </c>
      <c r="H28" s="331">
        <v>4.1900000000000004</v>
      </c>
      <c r="I28" s="630">
        <v>3.67</v>
      </c>
      <c r="J28" s="451">
        <v>17</v>
      </c>
      <c r="K28" s="335">
        <v>26</v>
      </c>
      <c r="L28" s="331">
        <v>4.0384000000000002</v>
      </c>
      <c r="M28" s="630">
        <v>3.67</v>
      </c>
      <c r="N28" s="451">
        <v>17</v>
      </c>
      <c r="O28" s="660">
        <v>9</v>
      </c>
      <c r="P28" s="627">
        <v>4.1100000000000003</v>
      </c>
      <c r="Q28" s="628">
        <v>3.8</v>
      </c>
      <c r="R28" s="209">
        <v>20</v>
      </c>
      <c r="S28" s="655">
        <v>21</v>
      </c>
      <c r="T28" s="629">
        <v>3.05</v>
      </c>
      <c r="U28" s="631">
        <v>3.17</v>
      </c>
      <c r="V28" s="209">
        <v>64</v>
      </c>
      <c r="W28" s="650"/>
      <c r="X28" s="628"/>
      <c r="Y28" s="559">
        <v>4.59</v>
      </c>
      <c r="Z28" s="209">
        <v>9</v>
      </c>
      <c r="AA28" s="439">
        <f t="shared" si="8"/>
        <v>163</v>
      </c>
      <c r="AC28" s="198"/>
      <c r="AD28" s="198"/>
      <c r="AF28" s="198"/>
    </row>
    <row r="29" spans="1:32" ht="15" customHeight="1" thickBot="1" x14ac:dyDescent="0.3">
      <c r="A29" s="203">
        <v>14</v>
      </c>
      <c r="B29" s="88" t="s">
        <v>16</v>
      </c>
      <c r="C29" s="920"/>
      <c r="D29" s="630"/>
      <c r="E29" s="955">
        <v>3.9</v>
      </c>
      <c r="F29" s="921">
        <v>36</v>
      </c>
      <c r="G29" s="335">
        <v>6</v>
      </c>
      <c r="H29" s="331">
        <v>3.67</v>
      </c>
      <c r="I29" s="630">
        <v>3.67</v>
      </c>
      <c r="J29" s="451">
        <v>67</v>
      </c>
      <c r="K29" s="335">
        <v>33</v>
      </c>
      <c r="L29" s="331">
        <v>3.4239999999999999</v>
      </c>
      <c r="M29" s="630">
        <v>3.67</v>
      </c>
      <c r="N29" s="451">
        <v>84</v>
      </c>
      <c r="O29" s="660">
        <v>11</v>
      </c>
      <c r="P29" s="627">
        <v>4</v>
      </c>
      <c r="Q29" s="628">
        <v>3.8</v>
      </c>
      <c r="R29" s="209">
        <v>28</v>
      </c>
      <c r="S29" s="655">
        <v>32</v>
      </c>
      <c r="T29" s="629">
        <v>2.5</v>
      </c>
      <c r="U29" s="631">
        <v>3.17</v>
      </c>
      <c r="V29" s="209">
        <v>104</v>
      </c>
      <c r="W29" s="650"/>
      <c r="X29" s="628"/>
      <c r="Y29" s="559">
        <v>4.59</v>
      </c>
      <c r="Z29" s="209">
        <v>9</v>
      </c>
      <c r="AA29" s="438">
        <f t="shared" si="8"/>
        <v>328</v>
      </c>
      <c r="AC29" s="198"/>
      <c r="AD29" s="198"/>
      <c r="AF29" s="198"/>
    </row>
    <row r="30" spans="1:32" ht="15" customHeight="1" thickBot="1" x14ac:dyDescent="0.3">
      <c r="A30" s="398"/>
      <c r="B30" s="411" t="s">
        <v>134</v>
      </c>
      <c r="C30" s="412">
        <f>SUM(C31:C49)</f>
        <v>182</v>
      </c>
      <c r="D30" s="470">
        <f>AVERAGE(D31:D49)</f>
        <v>3.1900750000000002</v>
      </c>
      <c r="E30" s="470">
        <v>3.9</v>
      </c>
      <c r="F30" s="414"/>
      <c r="G30" s="412">
        <f>SUM(G31:G49)</f>
        <v>645</v>
      </c>
      <c r="H30" s="470">
        <f>AVERAGE(H31:H49)</f>
        <v>3.6610526315789467</v>
      </c>
      <c r="I30" s="413">
        <f t="shared" ref="I30" si="9">$L$132</f>
        <v>3.67</v>
      </c>
      <c r="J30" s="414"/>
      <c r="K30" s="412">
        <f>SUM(K31:K49)</f>
        <v>644</v>
      </c>
      <c r="L30" s="470">
        <f>AVERAGE(L31:L49)</f>
        <v>3.6556842105263159</v>
      </c>
      <c r="M30" s="413">
        <f t="shared" si="1"/>
        <v>3.67</v>
      </c>
      <c r="N30" s="414"/>
      <c r="O30" s="449">
        <f>SUM(O31:O49)</f>
        <v>584</v>
      </c>
      <c r="P30" s="415">
        <f>AVERAGE(P31:P49)</f>
        <v>3.8615789473684221</v>
      </c>
      <c r="Q30" s="416">
        <f t="shared" si="2"/>
        <v>3.8</v>
      </c>
      <c r="R30" s="417"/>
      <c r="S30" s="446">
        <f>SUM(S31:S49)</f>
        <v>467</v>
      </c>
      <c r="T30" s="418">
        <f>AVERAGE(T31:T49)</f>
        <v>3.2605263157894733</v>
      </c>
      <c r="U30" s="419">
        <f t="shared" si="3"/>
        <v>3.17</v>
      </c>
      <c r="V30" s="417"/>
      <c r="W30" s="423">
        <f>SUM(W31:W49)</f>
        <v>0</v>
      </c>
      <c r="X30" s="421">
        <v>0</v>
      </c>
      <c r="Y30" s="422">
        <f t="shared" si="4"/>
        <v>4.59</v>
      </c>
      <c r="Z30" s="417"/>
      <c r="AA30" s="441"/>
      <c r="AC30" s="198"/>
      <c r="AD30" s="198"/>
      <c r="AF30" s="198"/>
    </row>
    <row r="31" spans="1:32" ht="15" customHeight="1" x14ac:dyDescent="0.25">
      <c r="A31" s="204">
        <v>1</v>
      </c>
      <c r="B31" s="363" t="s">
        <v>69</v>
      </c>
      <c r="C31" s="977">
        <v>79</v>
      </c>
      <c r="D31" s="995">
        <v>3.2153000000000005</v>
      </c>
      <c r="E31" s="995">
        <v>3.9</v>
      </c>
      <c r="F31" s="978">
        <v>18</v>
      </c>
      <c r="G31" s="335">
        <v>15</v>
      </c>
      <c r="H31" s="331">
        <v>4.2</v>
      </c>
      <c r="I31" s="630">
        <v>3.67</v>
      </c>
      <c r="J31" s="451">
        <v>16</v>
      </c>
      <c r="K31" s="335">
        <v>14</v>
      </c>
      <c r="L31" s="331">
        <v>4.0709999999999997</v>
      </c>
      <c r="M31" s="630">
        <v>3.67</v>
      </c>
      <c r="N31" s="451">
        <v>16</v>
      </c>
      <c r="O31" s="660">
        <v>13</v>
      </c>
      <c r="P31" s="627">
        <v>4.2300000000000004</v>
      </c>
      <c r="Q31" s="628">
        <v>3.8</v>
      </c>
      <c r="R31" s="209">
        <v>16</v>
      </c>
      <c r="S31" s="21">
        <v>5</v>
      </c>
      <c r="T31" s="629">
        <v>4.4000000000000004</v>
      </c>
      <c r="U31" s="502">
        <v>3.17</v>
      </c>
      <c r="V31" s="209">
        <v>2</v>
      </c>
      <c r="W31" s="650"/>
      <c r="X31" s="628"/>
      <c r="Y31" s="559">
        <v>4.59</v>
      </c>
      <c r="Z31" s="209">
        <v>9</v>
      </c>
      <c r="AA31" s="482">
        <f t="shared" si="8"/>
        <v>77</v>
      </c>
      <c r="AC31" s="198"/>
      <c r="AD31" s="198"/>
      <c r="AF31" s="198"/>
    </row>
    <row r="32" spans="1:32" ht="15" customHeight="1" x14ac:dyDescent="0.25">
      <c r="A32" s="199">
        <v>2</v>
      </c>
      <c r="B32" s="88" t="s">
        <v>129</v>
      </c>
      <c r="C32" s="920"/>
      <c r="D32" s="955"/>
      <c r="E32" s="955">
        <v>3.9</v>
      </c>
      <c r="F32" s="921">
        <v>36</v>
      </c>
      <c r="G32" s="335">
        <v>53</v>
      </c>
      <c r="H32" s="331">
        <v>4.0199999999999996</v>
      </c>
      <c r="I32" s="630">
        <v>3.67</v>
      </c>
      <c r="J32" s="451">
        <v>25</v>
      </c>
      <c r="K32" s="335">
        <v>53</v>
      </c>
      <c r="L32" s="331">
        <v>3.8109999999999999</v>
      </c>
      <c r="M32" s="630">
        <v>3.67</v>
      </c>
      <c r="N32" s="451">
        <v>35</v>
      </c>
      <c r="O32" s="660">
        <v>62</v>
      </c>
      <c r="P32" s="627">
        <v>4.03</v>
      </c>
      <c r="Q32" s="628">
        <v>3.8</v>
      </c>
      <c r="R32" s="209">
        <v>24</v>
      </c>
      <c r="S32" s="21">
        <v>22</v>
      </c>
      <c r="T32" s="629">
        <v>3.45</v>
      </c>
      <c r="U32" s="502">
        <v>3.17</v>
      </c>
      <c r="V32" s="209">
        <v>31</v>
      </c>
      <c r="W32" s="650"/>
      <c r="X32" s="628"/>
      <c r="Y32" s="559">
        <v>4.59</v>
      </c>
      <c r="Z32" s="209">
        <v>9</v>
      </c>
      <c r="AA32" s="443">
        <f t="shared" si="8"/>
        <v>160</v>
      </c>
      <c r="AC32" s="198"/>
      <c r="AD32" s="198"/>
      <c r="AF32" s="198"/>
    </row>
    <row r="33" spans="1:32" ht="15" customHeight="1" x14ac:dyDescent="0.25">
      <c r="A33" s="199">
        <v>3</v>
      </c>
      <c r="B33" s="88" t="s">
        <v>96</v>
      </c>
      <c r="C33" s="920">
        <v>15</v>
      </c>
      <c r="D33" s="955">
        <v>4.0667</v>
      </c>
      <c r="E33" s="955">
        <v>3.9</v>
      </c>
      <c r="F33" s="921">
        <v>2</v>
      </c>
      <c r="G33" s="335">
        <v>42</v>
      </c>
      <c r="H33" s="331">
        <v>3.62</v>
      </c>
      <c r="I33" s="630">
        <v>3.67</v>
      </c>
      <c r="J33" s="451">
        <v>75</v>
      </c>
      <c r="K33" s="335">
        <v>39</v>
      </c>
      <c r="L33" s="331">
        <v>3.7949999999999999</v>
      </c>
      <c r="M33" s="630">
        <v>3.67</v>
      </c>
      <c r="N33" s="451">
        <v>39</v>
      </c>
      <c r="O33" s="660">
        <v>43</v>
      </c>
      <c r="P33" s="627">
        <v>3.77</v>
      </c>
      <c r="Q33" s="628">
        <v>3.8</v>
      </c>
      <c r="R33" s="209">
        <v>59</v>
      </c>
      <c r="S33" s="21">
        <v>14</v>
      </c>
      <c r="T33" s="629">
        <v>3.86</v>
      </c>
      <c r="U33" s="502">
        <v>3.17</v>
      </c>
      <c r="V33" s="209">
        <v>14</v>
      </c>
      <c r="W33" s="650"/>
      <c r="X33" s="628"/>
      <c r="Y33" s="559">
        <v>4.59</v>
      </c>
      <c r="Z33" s="209">
        <v>9</v>
      </c>
      <c r="AA33" s="206">
        <f t="shared" si="8"/>
        <v>198</v>
      </c>
      <c r="AC33" s="198"/>
      <c r="AD33" s="198"/>
      <c r="AF33" s="198"/>
    </row>
    <row r="34" spans="1:32" ht="15" customHeight="1" x14ac:dyDescent="0.25">
      <c r="A34" s="199">
        <v>4</v>
      </c>
      <c r="B34" s="88" t="s">
        <v>68</v>
      </c>
      <c r="C34" s="920">
        <v>23</v>
      </c>
      <c r="D34" s="955">
        <v>2.4782999999999999</v>
      </c>
      <c r="E34" s="955">
        <v>3.9</v>
      </c>
      <c r="F34" s="921">
        <v>33</v>
      </c>
      <c r="G34" s="335">
        <v>24</v>
      </c>
      <c r="H34" s="331">
        <v>4.29</v>
      </c>
      <c r="I34" s="630">
        <v>3.67</v>
      </c>
      <c r="J34" s="451">
        <v>7</v>
      </c>
      <c r="K34" s="335">
        <v>13</v>
      </c>
      <c r="L34" s="331">
        <v>4</v>
      </c>
      <c r="M34" s="630">
        <v>3.67</v>
      </c>
      <c r="N34" s="451">
        <v>21</v>
      </c>
      <c r="O34" s="660">
        <v>7</v>
      </c>
      <c r="P34" s="627">
        <v>4.29</v>
      </c>
      <c r="Q34" s="628">
        <v>3.8</v>
      </c>
      <c r="R34" s="209">
        <v>15</v>
      </c>
      <c r="S34" s="21">
        <v>8</v>
      </c>
      <c r="T34" s="629">
        <v>3.63</v>
      </c>
      <c r="U34" s="502">
        <v>3.17</v>
      </c>
      <c r="V34" s="209">
        <v>25</v>
      </c>
      <c r="W34" s="650"/>
      <c r="X34" s="628"/>
      <c r="Y34" s="559">
        <v>4.59</v>
      </c>
      <c r="Z34" s="209">
        <v>9</v>
      </c>
      <c r="AA34" s="206">
        <f t="shared" si="8"/>
        <v>110</v>
      </c>
      <c r="AC34" s="198"/>
      <c r="AD34" s="198"/>
      <c r="AF34" s="198"/>
    </row>
    <row r="35" spans="1:32" ht="15" customHeight="1" x14ac:dyDescent="0.25">
      <c r="A35" s="199">
        <v>5</v>
      </c>
      <c r="B35" s="90" t="s">
        <v>99</v>
      </c>
      <c r="C35" s="922"/>
      <c r="D35" s="956"/>
      <c r="E35" s="956">
        <v>3.9</v>
      </c>
      <c r="F35" s="923">
        <v>36</v>
      </c>
      <c r="G35" s="335">
        <v>31</v>
      </c>
      <c r="H35" s="331">
        <v>3.71</v>
      </c>
      <c r="I35" s="502">
        <v>3.67</v>
      </c>
      <c r="J35" s="451">
        <v>57</v>
      </c>
      <c r="K35" s="335">
        <v>56</v>
      </c>
      <c r="L35" s="331">
        <v>3.4460000000000002</v>
      </c>
      <c r="M35" s="502">
        <v>3.67</v>
      </c>
      <c r="N35" s="451">
        <v>79</v>
      </c>
      <c r="O35" s="660">
        <v>48</v>
      </c>
      <c r="P35" s="627">
        <v>3.98</v>
      </c>
      <c r="Q35" s="628">
        <v>3.8</v>
      </c>
      <c r="R35" s="209">
        <v>34</v>
      </c>
      <c r="S35" s="21">
        <v>28</v>
      </c>
      <c r="T35" s="629">
        <v>3.32</v>
      </c>
      <c r="U35" s="502">
        <v>3.17</v>
      </c>
      <c r="V35" s="209">
        <v>42</v>
      </c>
      <c r="W35" s="650"/>
      <c r="X35" s="628"/>
      <c r="Y35" s="559">
        <v>4.59</v>
      </c>
      <c r="Z35" s="209">
        <v>9</v>
      </c>
      <c r="AA35" s="206">
        <f t="shared" si="8"/>
        <v>257</v>
      </c>
      <c r="AC35" s="198"/>
      <c r="AD35" s="198"/>
      <c r="AF35" s="198"/>
    </row>
    <row r="36" spans="1:32" ht="15" customHeight="1" x14ac:dyDescent="0.25">
      <c r="A36" s="199">
        <v>6</v>
      </c>
      <c r="B36" s="88" t="s">
        <v>17</v>
      </c>
      <c r="C36" s="920"/>
      <c r="D36" s="955"/>
      <c r="E36" s="955">
        <v>3.9</v>
      </c>
      <c r="F36" s="921">
        <v>36</v>
      </c>
      <c r="G36" s="335">
        <v>22</v>
      </c>
      <c r="H36" s="331">
        <v>3.32</v>
      </c>
      <c r="I36" s="630">
        <v>3.67</v>
      </c>
      <c r="J36" s="451">
        <v>101</v>
      </c>
      <c r="K36" s="335">
        <v>18</v>
      </c>
      <c r="L36" s="331">
        <v>3.3889999999999998</v>
      </c>
      <c r="M36" s="630">
        <v>3.67</v>
      </c>
      <c r="N36" s="451">
        <v>89</v>
      </c>
      <c r="O36" s="660">
        <v>17</v>
      </c>
      <c r="P36" s="627">
        <v>3.18</v>
      </c>
      <c r="Q36" s="628">
        <v>3.8</v>
      </c>
      <c r="R36" s="209">
        <v>110</v>
      </c>
      <c r="S36" s="21">
        <v>14</v>
      </c>
      <c r="T36" s="629">
        <v>2.71</v>
      </c>
      <c r="U36" s="502">
        <v>3.17</v>
      </c>
      <c r="V36" s="209">
        <v>92</v>
      </c>
      <c r="W36" s="650"/>
      <c r="X36" s="628"/>
      <c r="Y36" s="559">
        <v>4.59</v>
      </c>
      <c r="Z36" s="209">
        <v>9</v>
      </c>
      <c r="AA36" s="206">
        <f t="shared" si="8"/>
        <v>437</v>
      </c>
      <c r="AC36" s="198"/>
      <c r="AD36" s="198"/>
      <c r="AF36" s="198"/>
    </row>
    <row r="37" spans="1:32" ht="15" customHeight="1" x14ac:dyDescent="0.25">
      <c r="A37" s="199">
        <v>7</v>
      </c>
      <c r="B37" s="88" t="s">
        <v>18</v>
      </c>
      <c r="C37" s="920">
        <v>65</v>
      </c>
      <c r="D37" s="955">
        <v>3</v>
      </c>
      <c r="E37" s="955">
        <v>3.9</v>
      </c>
      <c r="F37" s="921">
        <v>25</v>
      </c>
      <c r="G37" s="335">
        <v>38</v>
      </c>
      <c r="H37" s="331">
        <v>3.47</v>
      </c>
      <c r="I37" s="630">
        <v>3.67</v>
      </c>
      <c r="J37" s="451">
        <v>90</v>
      </c>
      <c r="K37" s="335">
        <v>48</v>
      </c>
      <c r="L37" s="331">
        <v>3.4159999999999999</v>
      </c>
      <c r="M37" s="630">
        <v>3.67</v>
      </c>
      <c r="N37" s="451">
        <v>83</v>
      </c>
      <c r="O37" s="660">
        <v>52</v>
      </c>
      <c r="P37" s="627">
        <v>3.69</v>
      </c>
      <c r="Q37" s="628">
        <v>3.8</v>
      </c>
      <c r="R37" s="209">
        <v>73</v>
      </c>
      <c r="S37" s="21">
        <v>49</v>
      </c>
      <c r="T37" s="629">
        <v>2.9</v>
      </c>
      <c r="U37" s="502">
        <v>3.17</v>
      </c>
      <c r="V37" s="209">
        <v>78</v>
      </c>
      <c r="W37" s="650"/>
      <c r="X37" s="628"/>
      <c r="Y37" s="559">
        <v>4.59</v>
      </c>
      <c r="Z37" s="209">
        <v>9</v>
      </c>
      <c r="AA37" s="206">
        <f t="shared" si="8"/>
        <v>358</v>
      </c>
      <c r="AC37" s="198"/>
      <c r="AD37" s="198"/>
      <c r="AF37" s="198"/>
    </row>
    <row r="38" spans="1:32" ht="15" customHeight="1" x14ac:dyDescent="0.25">
      <c r="A38" s="199">
        <v>8</v>
      </c>
      <c r="B38" s="88" t="s">
        <v>19</v>
      </c>
      <c r="C38" s="920"/>
      <c r="D38" s="630"/>
      <c r="E38" s="955">
        <v>3.9</v>
      </c>
      <c r="F38" s="921">
        <v>36</v>
      </c>
      <c r="G38" s="335">
        <v>13</v>
      </c>
      <c r="H38" s="331">
        <v>3.54</v>
      </c>
      <c r="I38" s="630">
        <v>3.67</v>
      </c>
      <c r="J38" s="451">
        <v>83</v>
      </c>
      <c r="K38" s="335">
        <v>17</v>
      </c>
      <c r="L38" s="331">
        <v>4.2350000000000003</v>
      </c>
      <c r="M38" s="630">
        <v>3.67</v>
      </c>
      <c r="N38" s="451">
        <v>5</v>
      </c>
      <c r="O38" s="660">
        <v>15</v>
      </c>
      <c r="P38" s="627">
        <v>4</v>
      </c>
      <c r="Q38" s="628">
        <v>3.8</v>
      </c>
      <c r="R38" s="209">
        <v>27</v>
      </c>
      <c r="S38" s="21">
        <v>8</v>
      </c>
      <c r="T38" s="629">
        <v>3</v>
      </c>
      <c r="U38" s="502">
        <v>3.17</v>
      </c>
      <c r="V38" s="209">
        <v>69</v>
      </c>
      <c r="W38" s="650"/>
      <c r="X38" s="628"/>
      <c r="Y38" s="559">
        <v>4.59</v>
      </c>
      <c r="Z38" s="209">
        <v>9</v>
      </c>
      <c r="AA38" s="206">
        <f t="shared" si="8"/>
        <v>229</v>
      </c>
      <c r="AC38" s="198"/>
      <c r="AD38" s="198"/>
      <c r="AF38" s="198"/>
    </row>
    <row r="39" spans="1:32" ht="15" customHeight="1" x14ac:dyDescent="0.25">
      <c r="A39" s="199">
        <v>9</v>
      </c>
      <c r="B39" s="88" t="s">
        <v>20</v>
      </c>
      <c r="C39" s="920"/>
      <c r="D39" s="630"/>
      <c r="E39" s="955">
        <v>3.9</v>
      </c>
      <c r="F39" s="921">
        <v>36</v>
      </c>
      <c r="G39" s="335">
        <v>36</v>
      </c>
      <c r="H39" s="331">
        <v>3.81</v>
      </c>
      <c r="I39" s="630">
        <v>3.67</v>
      </c>
      <c r="J39" s="451">
        <v>48</v>
      </c>
      <c r="K39" s="335">
        <v>31</v>
      </c>
      <c r="L39" s="331">
        <v>4.0970000000000004</v>
      </c>
      <c r="M39" s="630">
        <v>3.67</v>
      </c>
      <c r="N39" s="451">
        <v>13</v>
      </c>
      <c r="O39" s="660">
        <v>27</v>
      </c>
      <c r="P39" s="627">
        <v>3.74</v>
      </c>
      <c r="Q39" s="628">
        <v>3.8</v>
      </c>
      <c r="R39" s="209">
        <v>66</v>
      </c>
      <c r="S39" s="21">
        <v>24</v>
      </c>
      <c r="T39" s="629">
        <v>3.17</v>
      </c>
      <c r="U39" s="502">
        <v>3.17</v>
      </c>
      <c r="V39" s="209">
        <v>53</v>
      </c>
      <c r="W39" s="650"/>
      <c r="X39" s="628"/>
      <c r="Y39" s="559">
        <v>4.59</v>
      </c>
      <c r="Z39" s="209">
        <v>9</v>
      </c>
      <c r="AA39" s="206">
        <f t="shared" si="8"/>
        <v>225</v>
      </c>
      <c r="AC39" s="198"/>
      <c r="AD39" s="198"/>
      <c r="AF39" s="198"/>
    </row>
    <row r="40" spans="1:32" ht="15" customHeight="1" x14ac:dyDescent="0.25">
      <c r="A40" s="199">
        <v>10</v>
      </c>
      <c r="B40" s="88" t="s">
        <v>21</v>
      </c>
      <c r="C40" s="920"/>
      <c r="D40" s="630"/>
      <c r="E40" s="955">
        <v>3.9</v>
      </c>
      <c r="F40" s="921">
        <v>36</v>
      </c>
      <c r="G40" s="335">
        <v>23</v>
      </c>
      <c r="H40" s="331">
        <v>3.96</v>
      </c>
      <c r="I40" s="630">
        <v>3.67</v>
      </c>
      <c r="J40" s="451">
        <v>33</v>
      </c>
      <c r="K40" s="335">
        <v>29</v>
      </c>
      <c r="L40" s="331">
        <v>4.1379999999999999</v>
      </c>
      <c r="M40" s="630">
        <v>3.67</v>
      </c>
      <c r="N40" s="451">
        <v>9</v>
      </c>
      <c r="O40" s="660">
        <v>38</v>
      </c>
      <c r="P40" s="627">
        <v>4.05</v>
      </c>
      <c r="Q40" s="628">
        <v>3.8</v>
      </c>
      <c r="R40" s="209">
        <v>23</v>
      </c>
      <c r="S40" s="21">
        <v>37</v>
      </c>
      <c r="T40" s="629">
        <v>3.7</v>
      </c>
      <c r="U40" s="502">
        <v>3.17</v>
      </c>
      <c r="V40" s="209">
        <v>20</v>
      </c>
      <c r="W40" s="650"/>
      <c r="X40" s="628"/>
      <c r="Y40" s="559">
        <v>4.59</v>
      </c>
      <c r="Z40" s="209">
        <v>9</v>
      </c>
      <c r="AA40" s="206">
        <f t="shared" si="8"/>
        <v>130</v>
      </c>
      <c r="AC40" s="198"/>
      <c r="AD40" s="198"/>
      <c r="AF40" s="198"/>
    </row>
    <row r="41" spans="1:32" ht="15" customHeight="1" x14ac:dyDescent="0.25">
      <c r="A41" s="199">
        <v>11</v>
      </c>
      <c r="B41" s="90" t="s">
        <v>22</v>
      </c>
      <c r="C41" s="922"/>
      <c r="D41" s="502"/>
      <c r="E41" s="956">
        <v>3.9</v>
      </c>
      <c r="F41" s="923">
        <v>36</v>
      </c>
      <c r="G41" s="335">
        <v>1</v>
      </c>
      <c r="H41" s="331">
        <v>3</v>
      </c>
      <c r="I41" s="502">
        <v>3.67</v>
      </c>
      <c r="J41" s="451">
        <v>113</v>
      </c>
      <c r="K41" s="335">
        <v>17</v>
      </c>
      <c r="L41" s="331">
        <v>2.8820000000000001</v>
      </c>
      <c r="M41" s="502">
        <v>3.67</v>
      </c>
      <c r="N41" s="451">
        <v>111</v>
      </c>
      <c r="O41" s="660">
        <v>8</v>
      </c>
      <c r="P41" s="627">
        <v>3.63</v>
      </c>
      <c r="Q41" s="628">
        <v>3.8</v>
      </c>
      <c r="R41" s="209">
        <v>82</v>
      </c>
      <c r="S41" s="21">
        <v>8</v>
      </c>
      <c r="T41" s="629">
        <v>2.63</v>
      </c>
      <c r="U41" s="502">
        <v>3.17</v>
      </c>
      <c r="V41" s="209">
        <v>99</v>
      </c>
      <c r="W41" s="650"/>
      <c r="X41" s="628"/>
      <c r="Y41" s="559">
        <v>4.59</v>
      </c>
      <c r="Z41" s="209">
        <v>9</v>
      </c>
      <c r="AA41" s="206">
        <f t="shared" si="8"/>
        <v>450</v>
      </c>
      <c r="AC41" s="198"/>
      <c r="AD41" s="198"/>
      <c r="AF41" s="198"/>
    </row>
    <row r="42" spans="1:32" ht="15" customHeight="1" x14ac:dyDescent="0.25">
      <c r="A42" s="199">
        <v>12</v>
      </c>
      <c r="B42" s="90" t="s">
        <v>23</v>
      </c>
      <c r="C42" s="922"/>
      <c r="D42" s="502"/>
      <c r="E42" s="956">
        <v>3.9</v>
      </c>
      <c r="F42" s="923">
        <v>36</v>
      </c>
      <c r="G42" s="335">
        <v>57</v>
      </c>
      <c r="H42" s="331">
        <v>3.33</v>
      </c>
      <c r="I42" s="502">
        <v>3.67</v>
      </c>
      <c r="J42" s="451">
        <v>97</v>
      </c>
      <c r="K42" s="335">
        <v>40</v>
      </c>
      <c r="L42" s="331">
        <v>3.4750000000000001</v>
      </c>
      <c r="M42" s="502">
        <v>3.67</v>
      </c>
      <c r="N42" s="451">
        <v>77</v>
      </c>
      <c r="O42" s="660">
        <v>42</v>
      </c>
      <c r="P42" s="627">
        <v>3.71</v>
      </c>
      <c r="Q42" s="628">
        <v>3.8</v>
      </c>
      <c r="R42" s="209">
        <v>68</v>
      </c>
      <c r="S42" s="21">
        <v>42</v>
      </c>
      <c r="T42" s="629">
        <v>2.79</v>
      </c>
      <c r="U42" s="502">
        <v>3.17</v>
      </c>
      <c r="V42" s="209">
        <v>86</v>
      </c>
      <c r="W42" s="650"/>
      <c r="X42" s="628"/>
      <c r="Y42" s="559">
        <v>4.59</v>
      </c>
      <c r="Z42" s="209">
        <v>9</v>
      </c>
      <c r="AA42" s="206">
        <f t="shared" si="8"/>
        <v>373</v>
      </c>
      <c r="AC42" s="198"/>
      <c r="AD42" s="198"/>
      <c r="AF42" s="198"/>
    </row>
    <row r="43" spans="1:32" ht="15" customHeight="1" x14ac:dyDescent="0.25">
      <c r="A43" s="199">
        <v>13</v>
      </c>
      <c r="B43" s="90" t="s">
        <v>24</v>
      </c>
      <c r="C43" s="922"/>
      <c r="D43" s="502"/>
      <c r="E43" s="956">
        <v>3.9</v>
      </c>
      <c r="F43" s="923">
        <v>36</v>
      </c>
      <c r="G43" s="335">
        <v>63</v>
      </c>
      <c r="H43" s="331">
        <v>4.0199999999999996</v>
      </c>
      <c r="I43" s="502">
        <v>3.67</v>
      </c>
      <c r="J43" s="451">
        <v>24</v>
      </c>
      <c r="K43" s="335">
        <v>46</v>
      </c>
      <c r="L43" s="331">
        <v>4.3479999999999999</v>
      </c>
      <c r="M43" s="502">
        <v>3.67</v>
      </c>
      <c r="N43" s="451">
        <v>4</v>
      </c>
      <c r="O43" s="660">
        <v>34</v>
      </c>
      <c r="P43" s="627">
        <v>4.3499999999999996</v>
      </c>
      <c r="Q43" s="628">
        <v>3.8</v>
      </c>
      <c r="R43" s="209">
        <v>11</v>
      </c>
      <c r="S43" s="21">
        <v>28</v>
      </c>
      <c r="T43" s="629">
        <v>3.93</v>
      </c>
      <c r="U43" s="502">
        <v>3.17</v>
      </c>
      <c r="V43" s="209">
        <v>11</v>
      </c>
      <c r="W43" s="650"/>
      <c r="X43" s="628"/>
      <c r="Y43" s="559">
        <v>4.59</v>
      </c>
      <c r="Z43" s="209">
        <v>9</v>
      </c>
      <c r="AA43" s="206">
        <f t="shared" si="8"/>
        <v>95</v>
      </c>
      <c r="AC43" s="198"/>
      <c r="AD43" s="198"/>
      <c r="AF43" s="198"/>
    </row>
    <row r="44" spans="1:32" ht="15" customHeight="1" x14ac:dyDescent="0.25">
      <c r="A44" s="199">
        <v>14</v>
      </c>
      <c r="B44" s="90" t="s">
        <v>97</v>
      </c>
      <c r="C44" s="922"/>
      <c r="D44" s="502"/>
      <c r="E44" s="956">
        <v>3.9</v>
      </c>
      <c r="F44" s="923">
        <v>36</v>
      </c>
      <c r="G44" s="335">
        <v>6</v>
      </c>
      <c r="H44" s="331">
        <v>3.5</v>
      </c>
      <c r="I44" s="502">
        <v>3.67</v>
      </c>
      <c r="J44" s="451">
        <v>88</v>
      </c>
      <c r="K44" s="335">
        <v>12</v>
      </c>
      <c r="L44" s="331">
        <v>3.25</v>
      </c>
      <c r="M44" s="502">
        <v>3.67</v>
      </c>
      <c r="N44" s="451">
        <v>100</v>
      </c>
      <c r="O44" s="660">
        <v>43</v>
      </c>
      <c r="P44" s="627">
        <v>3.79</v>
      </c>
      <c r="Q44" s="628">
        <v>3.8</v>
      </c>
      <c r="R44" s="209">
        <v>56</v>
      </c>
      <c r="S44" s="21">
        <v>14</v>
      </c>
      <c r="T44" s="629">
        <v>3.07</v>
      </c>
      <c r="U44" s="502">
        <v>3.17</v>
      </c>
      <c r="V44" s="209">
        <v>62</v>
      </c>
      <c r="W44" s="650"/>
      <c r="X44" s="628"/>
      <c r="Y44" s="559">
        <v>4.59</v>
      </c>
      <c r="Z44" s="209">
        <v>9</v>
      </c>
      <c r="AA44" s="206">
        <f t="shared" si="8"/>
        <v>351</v>
      </c>
      <c r="AC44" s="198"/>
      <c r="AD44" s="198"/>
      <c r="AF44" s="198"/>
    </row>
    <row r="45" spans="1:32" ht="15" customHeight="1" x14ac:dyDescent="0.25">
      <c r="A45" s="199">
        <v>15</v>
      </c>
      <c r="B45" s="90" t="s">
        <v>98</v>
      </c>
      <c r="C45" s="922"/>
      <c r="D45" s="502"/>
      <c r="E45" s="956">
        <v>3.9</v>
      </c>
      <c r="F45" s="923">
        <v>36</v>
      </c>
      <c r="G45" s="335">
        <v>44</v>
      </c>
      <c r="H45" s="331">
        <v>3.66</v>
      </c>
      <c r="I45" s="502">
        <v>3.67</v>
      </c>
      <c r="J45" s="451">
        <v>68</v>
      </c>
      <c r="K45" s="335">
        <v>15</v>
      </c>
      <c r="L45" s="331">
        <v>3.3330000000000002</v>
      </c>
      <c r="M45" s="502">
        <v>3.67</v>
      </c>
      <c r="N45" s="451">
        <v>93</v>
      </c>
      <c r="O45" s="660">
        <v>16</v>
      </c>
      <c r="P45" s="627">
        <v>3.63</v>
      </c>
      <c r="Q45" s="628">
        <v>3.8</v>
      </c>
      <c r="R45" s="209">
        <v>81</v>
      </c>
      <c r="S45" s="21">
        <v>34</v>
      </c>
      <c r="T45" s="629">
        <v>2.68</v>
      </c>
      <c r="U45" s="502">
        <v>3.17</v>
      </c>
      <c r="V45" s="209">
        <v>96</v>
      </c>
      <c r="W45" s="650"/>
      <c r="X45" s="628"/>
      <c r="Y45" s="559">
        <v>4.59</v>
      </c>
      <c r="Z45" s="209">
        <v>9</v>
      </c>
      <c r="AA45" s="206">
        <f t="shared" si="8"/>
        <v>383</v>
      </c>
      <c r="AC45" s="198"/>
      <c r="AD45" s="198"/>
      <c r="AF45" s="198"/>
    </row>
    <row r="46" spans="1:32" ht="15" customHeight="1" x14ac:dyDescent="0.25">
      <c r="A46" s="199">
        <v>16</v>
      </c>
      <c r="B46" s="90" t="s">
        <v>25</v>
      </c>
      <c r="C46" s="922"/>
      <c r="D46" s="502"/>
      <c r="E46" s="956">
        <v>3.9</v>
      </c>
      <c r="F46" s="923">
        <v>36</v>
      </c>
      <c r="G46" s="335">
        <v>28</v>
      </c>
      <c r="H46" s="331">
        <v>3.71</v>
      </c>
      <c r="I46" s="502">
        <v>3.67</v>
      </c>
      <c r="J46" s="451">
        <v>58</v>
      </c>
      <c r="K46" s="335">
        <v>38</v>
      </c>
      <c r="L46" s="331">
        <v>3.3679999999999999</v>
      </c>
      <c r="M46" s="502">
        <v>3.67</v>
      </c>
      <c r="N46" s="451">
        <v>90</v>
      </c>
      <c r="O46" s="660">
        <v>16</v>
      </c>
      <c r="P46" s="627">
        <v>3.94</v>
      </c>
      <c r="Q46" s="628">
        <v>3.8</v>
      </c>
      <c r="R46" s="209">
        <v>38</v>
      </c>
      <c r="S46" s="21">
        <v>17</v>
      </c>
      <c r="T46" s="629">
        <v>3.65</v>
      </c>
      <c r="U46" s="502">
        <v>3.17</v>
      </c>
      <c r="V46" s="209">
        <v>24</v>
      </c>
      <c r="W46" s="650"/>
      <c r="X46" s="628"/>
      <c r="Y46" s="559">
        <v>4.59</v>
      </c>
      <c r="Z46" s="209">
        <v>9</v>
      </c>
      <c r="AA46" s="206">
        <f t="shared" si="8"/>
        <v>255</v>
      </c>
      <c r="AC46" s="198"/>
      <c r="AD46" s="198"/>
      <c r="AF46" s="198"/>
    </row>
    <row r="47" spans="1:32" ht="15" customHeight="1" x14ac:dyDescent="0.25">
      <c r="A47" s="199">
        <v>17</v>
      </c>
      <c r="B47" s="90" t="s">
        <v>26</v>
      </c>
      <c r="C47" s="922"/>
      <c r="D47" s="502"/>
      <c r="E47" s="956">
        <v>3.9</v>
      </c>
      <c r="F47" s="923">
        <v>36</v>
      </c>
      <c r="G47" s="335">
        <v>40</v>
      </c>
      <c r="H47" s="331">
        <v>3.43</v>
      </c>
      <c r="I47" s="502">
        <v>3.67</v>
      </c>
      <c r="J47" s="451">
        <v>92</v>
      </c>
      <c r="K47" s="335">
        <v>35</v>
      </c>
      <c r="L47" s="331">
        <v>3.4289999999999998</v>
      </c>
      <c r="M47" s="502">
        <v>3.67</v>
      </c>
      <c r="N47" s="451">
        <v>81</v>
      </c>
      <c r="O47" s="660">
        <v>25</v>
      </c>
      <c r="P47" s="627">
        <v>3.68</v>
      </c>
      <c r="Q47" s="628">
        <v>3.8</v>
      </c>
      <c r="R47" s="209">
        <v>74</v>
      </c>
      <c r="S47" s="21">
        <v>28</v>
      </c>
      <c r="T47" s="629">
        <v>3.36</v>
      </c>
      <c r="U47" s="502">
        <v>3.17</v>
      </c>
      <c r="V47" s="209">
        <v>37</v>
      </c>
      <c r="W47" s="650"/>
      <c r="X47" s="628"/>
      <c r="Y47" s="559">
        <v>4.59</v>
      </c>
      <c r="Z47" s="209">
        <v>9</v>
      </c>
      <c r="AA47" s="206">
        <f t="shared" si="8"/>
        <v>329</v>
      </c>
      <c r="AC47" s="198"/>
      <c r="AD47" s="198"/>
      <c r="AF47" s="198"/>
    </row>
    <row r="48" spans="1:32" ht="15" customHeight="1" x14ac:dyDescent="0.25">
      <c r="A48" s="203">
        <v>18</v>
      </c>
      <c r="B48" s="157" t="s">
        <v>27</v>
      </c>
      <c r="C48" s="979"/>
      <c r="D48" s="980"/>
      <c r="E48" s="996">
        <v>3.9</v>
      </c>
      <c r="F48" s="981">
        <v>36</v>
      </c>
      <c r="G48" s="335">
        <v>41</v>
      </c>
      <c r="H48" s="331">
        <v>3.44</v>
      </c>
      <c r="I48" s="502">
        <v>3.67</v>
      </c>
      <c r="J48" s="451">
        <v>91</v>
      </c>
      <c r="K48" s="335">
        <v>50</v>
      </c>
      <c r="L48" s="331">
        <v>3.4</v>
      </c>
      <c r="M48" s="502">
        <v>3.67</v>
      </c>
      <c r="N48" s="451">
        <v>88</v>
      </c>
      <c r="O48" s="660">
        <v>27</v>
      </c>
      <c r="P48" s="627">
        <v>3.7</v>
      </c>
      <c r="Q48" s="628">
        <v>3.8</v>
      </c>
      <c r="R48" s="209">
        <v>70</v>
      </c>
      <c r="S48" s="21">
        <v>34</v>
      </c>
      <c r="T48" s="629">
        <v>2.91</v>
      </c>
      <c r="U48" s="502">
        <v>3.17</v>
      </c>
      <c r="V48" s="209">
        <v>77</v>
      </c>
      <c r="W48" s="650"/>
      <c r="X48" s="628"/>
      <c r="Y48" s="559">
        <v>4.59</v>
      </c>
      <c r="Z48" s="209">
        <v>9</v>
      </c>
      <c r="AA48" s="405">
        <f t="shared" si="8"/>
        <v>371</v>
      </c>
      <c r="AC48" s="198"/>
      <c r="AD48" s="198"/>
      <c r="AF48" s="198"/>
    </row>
    <row r="49" spans="1:32" ht="15" customHeight="1" thickBot="1" x14ac:dyDescent="0.3">
      <c r="A49" s="203">
        <v>19</v>
      </c>
      <c r="B49" s="90" t="s">
        <v>28</v>
      </c>
      <c r="C49" s="922"/>
      <c r="D49" s="502"/>
      <c r="E49" s="956">
        <v>3.9</v>
      </c>
      <c r="F49" s="923">
        <v>36</v>
      </c>
      <c r="G49" s="335">
        <v>68</v>
      </c>
      <c r="H49" s="331">
        <v>3.53</v>
      </c>
      <c r="I49" s="502">
        <v>3.67</v>
      </c>
      <c r="J49" s="451">
        <v>85</v>
      </c>
      <c r="K49" s="335">
        <v>73</v>
      </c>
      <c r="L49" s="331">
        <v>3.5750000000000002</v>
      </c>
      <c r="M49" s="502">
        <v>3.67</v>
      </c>
      <c r="N49" s="451">
        <v>67</v>
      </c>
      <c r="O49" s="660">
        <v>51</v>
      </c>
      <c r="P49" s="627">
        <v>3.98</v>
      </c>
      <c r="Q49" s="628">
        <v>3.8</v>
      </c>
      <c r="R49" s="209">
        <v>33</v>
      </c>
      <c r="S49" s="21">
        <v>53</v>
      </c>
      <c r="T49" s="629">
        <v>2.79</v>
      </c>
      <c r="U49" s="502">
        <v>3.17</v>
      </c>
      <c r="V49" s="209">
        <v>85</v>
      </c>
      <c r="W49" s="650"/>
      <c r="X49" s="628"/>
      <c r="Y49" s="559">
        <v>4.59</v>
      </c>
      <c r="Z49" s="209">
        <v>9</v>
      </c>
      <c r="AA49" s="206">
        <f t="shared" si="8"/>
        <v>315</v>
      </c>
      <c r="AC49" s="198"/>
      <c r="AD49" s="198"/>
      <c r="AF49" s="198"/>
    </row>
    <row r="50" spans="1:32" ht="15" customHeight="1" thickBot="1" x14ac:dyDescent="0.3">
      <c r="A50" s="398"/>
      <c r="B50" s="411" t="s">
        <v>135</v>
      </c>
      <c r="C50" s="412">
        <f>SUM(C51:C69)</f>
        <v>247</v>
      </c>
      <c r="D50" s="470">
        <f>AVERAGE(D51:D69)</f>
        <v>3.0559333333333334</v>
      </c>
      <c r="E50" s="470">
        <v>3.9</v>
      </c>
      <c r="F50" s="414"/>
      <c r="G50" s="412">
        <f>SUM(G51:G69)</f>
        <v>371</v>
      </c>
      <c r="H50" s="470">
        <f>AVERAGE(H51:H69)</f>
        <v>3.7768421052631576</v>
      </c>
      <c r="I50" s="413">
        <f t="shared" ref="I50" si="10">$L$132</f>
        <v>3.67</v>
      </c>
      <c r="J50" s="414"/>
      <c r="K50" s="412">
        <f>SUM(K51:K69)</f>
        <v>331</v>
      </c>
      <c r="L50" s="470">
        <f>AVERAGE(L51:L69)</f>
        <v>3.8290588235294116</v>
      </c>
      <c r="M50" s="413">
        <f t="shared" ref="M50" si="11">$L$132</f>
        <v>3.67</v>
      </c>
      <c r="N50" s="414"/>
      <c r="O50" s="449">
        <f>SUM(O51:O69)</f>
        <v>326</v>
      </c>
      <c r="P50" s="415">
        <f>AVERAGE(P51:P69)</f>
        <v>3.8227777777777781</v>
      </c>
      <c r="Q50" s="416">
        <f t="shared" ref="Q50" si="12">$P$132</f>
        <v>3.8</v>
      </c>
      <c r="R50" s="417"/>
      <c r="S50" s="215">
        <f>SUM(S51:S69)</f>
        <v>278</v>
      </c>
      <c r="T50" s="418">
        <f>AVERAGE(T51:T69)</f>
        <v>3.2952631578947371</v>
      </c>
      <c r="U50" s="419">
        <f t="shared" ref="U50" si="13">$T$132</f>
        <v>3.17</v>
      </c>
      <c r="V50" s="417"/>
      <c r="W50" s="423">
        <f>SUM(W51:W69)</f>
        <v>14</v>
      </c>
      <c r="X50" s="421">
        <f>AVERAGE(X51:X69)</f>
        <v>4.96</v>
      </c>
      <c r="Y50" s="422">
        <f t="shared" ref="Y50" si="14">$X$132</f>
        <v>4.59</v>
      </c>
      <c r="Z50" s="417"/>
      <c r="AA50" s="441"/>
      <c r="AC50" s="198"/>
      <c r="AD50" s="198"/>
      <c r="AF50" s="198"/>
    </row>
    <row r="51" spans="1:32" ht="15" customHeight="1" x14ac:dyDescent="0.25">
      <c r="A51" s="196">
        <v>1</v>
      </c>
      <c r="B51" s="88" t="s">
        <v>100</v>
      </c>
      <c r="C51" s="920"/>
      <c r="D51" s="955"/>
      <c r="E51" s="955">
        <v>3.9</v>
      </c>
      <c r="F51" s="921">
        <v>36</v>
      </c>
      <c r="G51" s="335">
        <v>41</v>
      </c>
      <c r="H51" s="337">
        <v>3.9</v>
      </c>
      <c r="I51" s="630">
        <v>3.67</v>
      </c>
      <c r="J51" s="451">
        <v>40</v>
      </c>
      <c r="K51" s="335">
        <v>48</v>
      </c>
      <c r="L51" s="337">
        <v>3.7290000000000001</v>
      </c>
      <c r="M51" s="630">
        <v>3.67</v>
      </c>
      <c r="N51" s="451">
        <v>47</v>
      </c>
      <c r="O51" s="660">
        <v>39</v>
      </c>
      <c r="P51" s="627">
        <v>3.74</v>
      </c>
      <c r="Q51" s="628">
        <v>3.8</v>
      </c>
      <c r="R51" s="209">
        <v>64</v>
      </c>
      <c r="S51" s="21">
        <v>44</v>
      </c>
      <c r="T51" s="629">
        <v>3.59</v>
      </c>
      <c r="U51" s="502">
        <v>3.17</v>
      </c>
      <c r="V51" s="209">
        <v>27</v>
      </c>
      <c r="W51" s="359"/>
      <c r="X51" s="632"/>
      <c r="Y51" s="559">
        <v>4.59</v>
      </c>
      <c r="Z51" s="209">
        <v>9</v>
      </c>
      <c r="AA51" s="205">
        <f t="shared" si="8"/>
        <v>223</v>
      </c>
      <c r="AC51" s="198"/>
      <c r="AD51" s="198"/>
      <c r="AF51" s="198"/>
    </row>
    <row r="52" spans="1:32" ht="15" customHeight="1" x14ac:dyDescent="0.25">
      <c r="A52" s="204">
        <v>2</v>
      </c>
      <c r="B52" s="88" t="s">
        <v>131</v>
      </c>
      <c r="C52" s="920"/>
      <c r="D52" s="955"/>
      <c r="E52" s="955">
        <v>3.9</v>
      </c>
      <c r="F52" s="921">
        <v>36</v>
      </c>
      <c r="G52" s="335">
        <v>17</v>
      </c>
      <c r="H52" s="337">
        <v>4.12</v>
      </c>
      <c r="I52" s="630">
        <v>3.67</v>
      </c>
      <c r="J52" s="451">
        <v>22</v>
      </c>
      <c r="K52" s="335">
        <v>7</v>
      </c>
      <c r="L52" s="337">
        <v>3.8570000000000002</v>
      </c>
      <c r="M52" s="630">
        <v>3.67</v>
      </c>
      <c r="N52" s="451">
        <v>31</v>
      </c>
      <c r="O52" s="660">
        <v>13</v>
      </c>
      <c r="P52" s="627">
        <v>4.38</v>
      </c>
      <c r="Q52" s="628">
        <v>3.8</v>
      </c>
      <c r="R52" s="209">
        <v>9</v>
      </c>
      <c r="S52" s="21">
        <v>9</v>
      </c>
      <c r="T52" s="629">
        <v>3.78</v>
      </c>
      <c r="U52" s="502">
        <v>3.17</v>
      </c>
      <c r="V52" s="209">
        <v>15</v>
      </c>
      <c r="W52" s="359"/>
      <c r="X52" s="632"/>
      <c r="Y52" s="559">
        <v>4.59</v>
      </c>
      <c r="Z52" s="209">
        <v>9</v>
      </c>
      <c r="AA52" s="206">
        <f t="shared" si="8"/>
        <v>122</v>
      </c>
      <c r="AC52" s="198"/>
      <c r="AD52" s="198"/>
      <c r="AF52" s="198"/>
    </row>
    <row r="53" spans="1:32" ht="15" customHeight="1" x14ac:dyDescent="0.25">
      <c r="A53" s="199">
        <v>3</v>
      </c>
      <c r="B53" s="89" t="s">
        <v>104</v>
      </c>
      <c r="C53" s="924"/>
      <c r="D53" s="957"/>
      <c r="E53" s="957">
        <v>3.9</v>
      </c>
      <c r="F53" s="925">
        <v>36</v>
      </c>
      <c r="G53" s="335">
        <v>6</v>
      </c>
      <c r="H53" s="337">
        <v>4.5</v>
      </c>
      <c r="I53" s="633">
        <v>3.67</v>
      </c>
      <c r="J53" s="451">
        <v>1</v>
      </c>
      <c r="K53" s="335">
        <v>1</v>
      </c>
      <c r="L53" s="337">
        <v>5</v>
      </c>
      <c r="M53" s="633">
        <v>3.67</v>
      </c>
      <c r="N53" s="451">
        <v>1</v>
      </c>
      <c r="O53" s="660">
        <v>4</v>
      </c>
      <c r="P53" s="627">
        <v>4.5</v>
      </c>
      <c r="Q53" s="628">
        <v>3.8</v>
      </c>
      <c r="R53" s="209">
        <v>5</v>
      </c>
      <c r="S53" s="21">
        <v>7</v>
      </c>
      <c r="T53" s="629">
        <v>4.57</v>
      </c>
      <c r="U53" s="502">
        <v>3.17</v>
      </c>
      <c r="V53" s="209">
        <v>1</v>
      </c>
      <c r="W53" s="651">
        <v>2</v>
      </c>
      <c r="X53" s="632">
        <v>5</v>
      </c>
      <c r="Y53" s="559">
        <v>4.59</v>
      </c>
      <c r="Z53" s="209">
        <v>2</v>
      </c>
      <c r="AA53" s="206">
        <f t="shared" si="8"/>
        <v>46</v>
      </c>
      <c r="AC53" s="198"/>
      <c r="AD53" s="198"/>
      <c r="AF53" s="198"/>
    </row>
    <row r="54" spans="1:32" ht="15" customHeight="1" x14ac:dyDescent="0.25">
      <c r="A54" s="199">
        <v>4</v>
      </c>
      <c r="B54" s="88" t="s">
        <v>101</v>
      </c>
      <c r="C54" s="920"/>
      <c r="D54" s="955"/>
      <c r="E54" s="955">
        <v>3.9</v>
      </c>
      <c r="F54" s="921">
        <v>36</v>
      </c>
      <c r="G54" s="335">
        <v>37</v>
      </c>
      <c r="H54" s="337">
        <v>3.57</v>
      </c>
      <c r="I54" s="630">
        <v>3.67</v>
      </c>
      <c r="J54" s="451">
        <v>80</v>
      </c>
      <c r="K54" s="335">
        <v>51</v>
      </c>
      <c r="L54" s="337">
        <v>3.5289999999999999</v>
      </c>
      <c r="M54" s="630">
        <v>3.67</v>
      </c>
      <c r="N54" s="451">
        <v>71</v>
      </c>
      <c r="O54" s="660">
        <v>39</v>
      </c>
      <c r="P54" s="627">
        <v>3.64</v>
      </c>
      <c r="Q54" s="628">
        <v>3.8</v>
      </c>
      <c r="R54" s="209">
        <v>79</v>
      </c>
      <c r="S54" s="21">
        <v>19</v>
      </c>
      <c r="T54" s="629">
        <v>3.42</v>
      </c>
      <c r="U54" s="502">
        <v>3.17</v>
      </c>
      <c r="V54" s="209">
        <v>33</v>
      </c>
      <c r="W54" s="651"/>
      <c r="X54" s="632"/>
      <c r="Y54" s="559">
        <v>4.59</v>
      </c>
      <c r="Z54" s="209">
        <v>9</v>
      </c>
      <c r="AA54" s="206">
        <f t="shared" si="8"/>
        <v>308</v>
      </c>
      <c r="AC54" s="198"/>
      <c r="AD54" s="198"/>
      <c r="AF54" s="198"/>
    </row>
    <row r="55" spans="1:32" ht="15" customHeight="1" x14ac:dyDescent="0.25">
      <c r="A55" s="199">
        <v>5</v>
      </c>
      <c r="B55" s="88" t="s">
        <v>30</v>
      </c>
      <c r="C55" s="920"/>
      <c r="D55" s="955"/>
      <c r="E55" s="955">
        <v>3.9</v>
      </c>
      <c r="F55" s="921">
        <v>36</v>
      </c>
      <c r="G55" s="335">
        <v>8</v>
      </c>
      <c r="H55" s="337">
        <v>4.25</v>
      </c>
      <c r="I55" s="630">
        <v>3.67</v>
      </c>
      <c r="J55" s="451">
        <v>12</v>
      </c>
      <c r="K55" s="335">
        <v>11</v>
      </c>
      <c r="L55" s="337">
        <v>4.1820000000000004</v>
      </c>
      <c r="M55" s="630">
        <v>3.67</v>
      </c>
      <c r="N55" s="451">
        <v>6</v>
      </c>
      <c r="O55" s="660">
        <v>14</v>
      </c>
      <c r="P55" s="627">
        <v>3.43</v>
      </c>
      <c r="Q55" s="628">
        <v>3.8</v>
      </c>
      <c r="R55" s="209">
        <v>99</v>
      </c>
      <c r="S55" s="21">
        <v>8</v>
      </c>
      <c r="T55" s="629">
        <v>2.38</v>
      </c>
      <c r="U55" s="502">
        <v>3.17</v>
      </c>
      <c r="V55" s="209">
        <v>111</v>
      </c>
      <c r="W55" s="651"/>
      <c r="X55" s="632"/>
      <c r="Y55" s="559">
        <v>4.59</v>
      </c>
      <c r="Z55" s="209">
        <v>9</v>
      </c>
      <c r="AA55" s="206">
        <f t="shared" si="8"/>
        <v>273</v>
      </c>
      <c r="AC55" s="198"/>
      <c r="AD55" s="198"/>
      <c r="AF55" s="198"/>
    </row>
    <row r="56" spans="1:32" ht="15" customHeight="1" x14ac:dyDescent="0.25">
      <c r="A56" s="199">
        <v>6</v>
      </c>
      <c r="B56" s="88" t="s">
        <v>31</v>
      </c>
      <c r="C56" s="920"/>
      <c r="D56" s="955"/>
      <c r="E56" s="955">
        <v>3.9</v>
      </c>
      <c r="F56" s="921">
        <v>36</v>
      </c>
      <c r="G56" s="335">
        <v>38</v>
      </c>
      <c r="H56" s="337">
        <v>3.89</v>
      </c>
      <c r="I56" s="630">
        <v>3.67</v>
      </c>
      <c r="J56" s="451">
        <v>42</v>
      </c>
      <c r="K56" s="335">
        <v>18</v>
      </c>
      <c r="L56" s="337">
        <v>4.1109999999999998</v>
      </c>
      <c r="M56" s="630">
        <v>3.67</v>
      </c>
      <c r="N56" s="451">
        <v>11</v>
      </c>
      <c r="O56" s="660">
        <v>11</v>
      </c>
      <c r="P56" s="627">
        <v>4.3600000000000003</v>
      </c>
      <c r="Q56" s="628">
        <v>3.8</v>
      </c>
      <c r="R56" s="209">
        <v>10</v>
      </c>
      <c r="S56" s="21">
        <v>7</v>
      </c>
      <c r="T56" s="629">
        <v>2.86</v>
      </c>
      <c r="U56" s="502">
        <v>3.17</v>
      </c>
      <c r="V56" s="209">
        <v>81</v>
      </c>
      <c r="W56" s="651"/>
      <c r="X56" s="632"/>
      <c r="Y56" s="559">
        <v>4.59</v>
      </c>
      <c r="Z56" s="209">
        <v>9</v>
      </c>
      <c r="AA56" s="206">
        <f t="shared" si="8"/>
        <v>189</v>
      </c>
      <c r="AC56" s="198"/>
      <c r="AD56" s="198"/>
      <c r="AF56" s="198"/>
    </row>
    <row r="57" spans="1:32" ht="15" customHeight="1" x14ac:dyDescent="0.25">
      <c r="A57" s="199">
        <v>7</v>
      </c>
      <c r="B57" s="131" t="s">
        <v>130</v>
      </c>
      <c r="C57" s="974"/>
      <c r="D57" s="994"/>
      <c r="E57" s="994">
        <v>3.9</v>
      </c>
      <c r="F57" s="976">
        <v>36</v>
      </c>
      <c r="G57" s="335">
        <v>2</v>
      </c>
      <c r="H57" s="337">
        <v>4.5</v>
      </c>
      <c r="I57" s="630">
        <v>3.67</v>
      </c>
      <c r="J57" s="451">
        <v>2</v>
      </c>
      <c r="K57" s="657"/>
      <c r="L57" s="630"/>
      <c r="M57" s="630">
        <v>3.67</v>
      </c>
      <c r="N57" s="451">
        <v>113</v>
      </c>
      <c r="O57" s="660">
        <v>1</v>
      </c>
      <c r="P57" s="627">
        <v>3</v>
      </c>
      <c r="Q57" s="628">
        <v>3.8</v>
      </c>
      <c r="R57" s="209">
        <v>113</v>
      </c>
      <c r="S57" s="21">
        <v>1</v>
      </c>
      <c r="T57" s="629">
        <v>4</v>
      </c>
      <c r="U57" s="502">
        <v>3.17</v>
      </c>
      <c r="V57" s="209">
        <v>8</v>
      </c>
      <c r="W57" s="359">
        <v>1</v>
      </c>
      <c r="X57" s="632">
        <v>5</v>
      </c>
      <c r="Y57" s="559">
        <v>4.59</v>
      </c>
      <c r="Z57" s="209">
        <v>4</v>
      </c>
      <c r="AA57" s="405">
        <f t="shared" si="8"/>
        <v>276</v>
      </c>
      <c r="AC57" s="198"/>
      <c r="AD57" s="198"/>
      <c r="AF57" s="198"/>
    </row>
    <row r="58" spans="1:32" ht="15" customHeight="1" x14ac:dyDescent="0.25">
      <c r="A58" s="195">
        <v>8</v>
      </c>
      <c r="B58" s="88" t="s">
        <v>29</v>
      </c>
      <c r="C58" s="920"/>
      <c r="D58" s="955"/>
      <c r="E58" s="955">
        <v>3.9</v>
      </c>
      <c r="F58" s="921">
        <v>36</v>
      </c>
      <c r="G58" s="335">
        <v>11</v>
      </c>
      <c r="H58" s="337">
        <v>3.55</v>
      </c>
      <c r="I58" s="630">
        <v>3.67</v>
      </c>
      <c r="J58" s="451">
        <v>81</v>
      </c>
      <c r="K58" s="335">
        <v>26</v>
      </c>
      <c r="L58" s="337">
        <v>3.6539999999999999</v>
      </c>
      <c r="M58" s="630">
        <v>3.67</v>
      </c>
      <c r="N58" s="451">
        <v>59</v>
      </c>
      <c r="O58" s="660">
        <v>30</v>
      </c>
      <c r="P58" s="627">
        <v>3.87</v>
      </c>
      <c r="Q58" s="628">
        <v>3.8</v>
      </c>
      <c r="R58" s="209">
        <v>44</v>
      </c>
      <c r="S58" s="21">
        <v>26</v>
      </c>
      <c r="T58" s="629">
        <v>4.1500000000000004</v>
      </c>
      <c r="U58" s="502">
        <v>3.17</v>
      </c>
      <c r="V58" s="209">
        <v>4</v>
      </c>
      <c r="W58" s="651">
        <v>2</v>
      </c>
      <c r="X58" s="632">
        <v>5</v>
      </c>
      <c r="Y58" s="559">
        <v>4.59</v>
      </c>
      <c r="Z58" s="209">
        <v>3</v>
      </c>
      <c r="AA58" s="206">
        <f t="shared" si="8"/>
        <v>227</v>
      </c>
      <c r="AC58" s="198"/>
      <c r="AD58" s="198"/>
      <c r="AF58" s="198"/>
    </row>
    <row r="59" spans="1:32" ht="15" customHeight="1" x14ac:dyDescent="0.25">
      <c r="A59" s="199">
        <v>9</v>
      </c>
      <c r="B59" s="88" t="s">
        <v>102</v>
      </c>
      <c r="C59" s="920">
        <v>43</v>
      </c>
      <c r="D59" s="955">
        <v>3.0697000000000001</v>
      </c>
      <c r="E59" s="955">
        <v>3.9</v>
      </c>
      <c r="F59" s="921">
        <v>22</v>
      </c>
      <c r="G59" s="335">
        <v>13</v>
      </c>
      <c r="H59" s="337">
        <v>3.54</v>
      </c>
      <c r="I59" s="630">
        <v>3.67</v>
      </c>
      <c r="J59" s="451">
        <v>84</v>
      </c>
      <c r="K59" s="335">
        <v>18</v>
      </c>
      <c r="L59" s="337">
        <v>3.722</v>
      </c>
      <c r="M59" s="630">
        <v>3.67</v>
      </c>
      <c r="N59" s="451">
        <v>50</v>
      </c>
      <c r="O59" s="660">
        <v>14</v>
      </c>
      <c r="P59" s="627">
        <v>3.43</v>
      </c>
      <c r="Q59" s="628">
        <v>3.8</v>
      </c>
      <c r="R59" s="209">
        <v>98</v>
      </c>
      <c r="S59" s="21">
        <v>9</v>
      </c>
      <c r="T59" s="629">
        <v>2.44</v>
      </c>
      <c r="U59" s="502">
        <v>3.17</v>
      </c>
      <c r="V59" s="209">
        <v>109</v>
      </c>
      <c r="W59" s="359"/>
      <c r="X59" s="632"/>
      <c r="Y59" s="559">
        <v>4.59</v>
      </c>
      <c r="Z59" s="209">
        <v>9</v>
      </c>
      <c r="AA59" s="206">
        <f t="shared" si="8"/>
        <v>372</v>
      </c>
      <c r="AC59" s="198"/>
      <c r="AD59" s="198"/>
      <c r="AF59" s="198"/>
    </row>
    <row r="60" spans="1:32" ht="15" customHeight="1" x14ac:dyDescent="0.25">
      <c r="A60" s="199">
        <v>10</v>
      </c>
      <c r="B60" s="339" t="s">
        <v>155</v>
      </c>
      <c r="C60" s="930">
        <v>22</v>
      </c>
      <c r="D60" s="960">
        <v>3.0455000000000001</v>
      </c>
      <c r="E60" s="960">
        <v>3.9</v>
      </c>
      <c r="F60" s="931">
        <v>24</v>
      </c>
      <c r="G60" s="335">
        <v>5</v>
      </c>
      <c r="H60" s="337">
        <v>3.4</v>
      </c>
      <c r="I60" s="635">
        <v>3.67</v>
      </c>
      <c r="J60" s="451">
        <v>95</v>
      </c>
      <c r="K60" s="335">
        <v>14</v>
      </c>
      <c r="L60" s="337">
        <v>3.3570000000000002</v>
      </c>
      <c r="M60" s="636">
        <v>3.67</v>
      </c>
      <c r="N60" s="451">
        <v>92</v>
      </c>
      <c r="O60" s="660">
        <v>8</v>
      </c>
      <c r="P60" s="627">
        <v>4</v>
      </c>
      <c r="Q60" s="628">
        <v>3.8</v>
      </c>
      <c r="R60" s="209">
        <v>31</v>
      </c>
      <c r="S60" s="21">
        <v>3</v>
      </c>
      <c r="T60" s="629">
        <v>3</v>
      </c>
      <c r="U60" s="502">
        <v>3.17</v>
      </c>
      <c r="V60" s="209">
        <v>74</v>
      </c>
      <c r="W60" s="359"/>
      <c r="X60" s="632"/>
      <c r="Y60" s="559">
        <v>4.59</v>
      </c>
      <c r="Z60" s="209">
        <v>9</v>
      </c>
      <c r="AA60" s="206">
        <f t="shared" si="8"/>
        <v>325</v>
      </c>
      <c r="AC60" s="198"/>
      <c r="AD60" s="198"/>
      <c r="AF60" s="198"/>
    </row>
    <row r="61" spans="1:32" ht="15" customHeight="1" x14ac:dyDescent="0.25">
      <c r="A61" s="199">
        <v>11</v>
      </c>
      <c r="B61" s="89" t="s">
        <v>33</v>
      </c>
      <c r="C61" s="924"/>
      <c r="D61" s="957"/>
      <c r="E61" s="957">
        <v>3.9</v>
      </c>
      <c r="F61" s="925">
        <v>36</v>
      </c>
      <c r="G61" s="335">
        <v>11</v>
      </c>
      <c r="H61" s="337">
        <v>3.64</v>
      </c>
      <c r="I61" s="633">
        <v>3.67</v>
      </c>
      <c r="J61" s="451">
        <v>73</v>
      </c>
      <c r="K61" s="335">
        <v>8</v>
      </c>
      <c r="L61" s="337">
        <v>3.25</v>
      </c>
      <c r="M61" s="633">
        <v>3.67</v>
      </c>
      <c r="N61" s="451">
        <v>101</v>
      </c>
      <c r="O61" s="660">
        <v>2</v>
      </c>
      <c r="P61" s="627">
        <v>3.5</v>
      </c>
      <c r="Q61" s="628">
        <v>3.8</v>
      </c>
      <c r="R61" s="209">
        <v>93</v>
      </c>
      <c r="S61" s="21">
        <v>6</v>
      </c>
      <c r="T61" s="629">
        <v>2.83</v>
      </c>
      <c r="U61" s="502">
        <v>3.17</v>
      </c>
      <c r="V61" s="209">
        <v>82</v>
      </c>
      <c r="W61" s="359"/>
      <c r="X61" s="632"/>
      <c r="Y61" s="559">
        <v>4.59</v>
      </c>
      <c r="Z61" s="209">
        <v>9</v>
      </c>
      <c r="AA61" s="206">
        <f t="shared" si="8"/>
        <v>394</v>
      </c>
      <c r="AC61" s="198"/>
      <c r="AD61" s="198"/>
      <c r="AF61" s="198"/>
    </row>
    <row r="62" spans="1:32" ht="15" customHeight="1" x14ac:dyDescent="0.25">
      <c r="A62" s="199">
        <v>12</v>
      </c>
      <c r="B62" s="360" t="s">
        <v>34</v>
      </c>
      <c r="C62" s="928"/>
      <c r="D62" s="959"/>
      <c r="E62" s="959">
        <v>3.9</v>
      </c>
      <c r="F62" s="929">
        <v>36</v>
      </c>
      <c r="G62" s="335">
        <v>12</v>
      </c>
      <c r="H62" s="496">
        <v>3.92</v>
      </c>
      <c r="I62" s="637">
        <v>3.67</v>
      </c>
      <c r="J62" s="451">
        <v>38</v>
      </c>
      <c r="K62" s="335">
        <v>6</v>
      </c>
      <c r="L62" s="337">
        <v>3.6659999999999999</v>
      </c>
      <c r="M62" s="633">
        <v>3.67</v>
      </c>
      <c r="N62" s="451">
        <v>56</v>
      </c>
      <c r="O62" s="660"/>
      <c r="P62" s="627"/>
      <c r="Q62" s="628">
        <v>3.8</v>
      </c>
      <c r="R62" s="209">
        <v>114</v>
      </c>
      <c r="S62" s="21">
        <v>4</v>
      </c>
      <c r="T62" s="629">
        <v>3</v>
      </c>
      <c r="U62" s="502">
        <v>3.17</v>
      </c>
      <c r="V62" s="209">
        <v>72</v>
      </c>
      <c r="W62" s="359"/>
      <c r="X62" s="632"/>
      <c r="Y62" s="559">
        <v>4.59</v>
      </c>
      <c r="Z62" s="209">
        <v>9</v>
      </c>
      <c r="AA62" s="206">
        <f t="shared" si="8"/>
        <v>325</v>
      </c>
      <c r="AC62" s="198"/>
      <c r="AD62" s="198"/>
      <c r="AF62" s="198"/>
    </row>
    <row r="63" spans="1:32" ht="15" customHeight="1" x14ac:dyDescent="0.25">
      <c r="A63" s="199">
        <v>13</v>
      </c>
      <c r="B63" s="450" t="s">
        <v>136</v>
      </c>
      <c r="C63" s="926"/>
      <c r="D63" s="958"/>
      <c r="E63" s="958">
        <v>3.9</v>
      </c>
      <c r="F63" s="927">
        <v>36</v>
      </c>
      <c r="G63" s="335">
        <v>6</v>
      </c>
      <c r="H63" s="496">
        <v>4</v>
      </c>
      <c r="I63" s="638">
        <v>3.67</v>
      </c>
      <c r="J63" s="451">
        <v>32</v>
      </c>
      <c r="K63" s="335">
        <v>10</v>
      </c>
      <c r="L63" s="496">
        <v>4.4000000000000004</v>
      </c>
      <c r="M63" s="639">
        <v>3.67</v>
      </c>
      <c r="N63" s="451">
        <v>3</v>
      </c>
      <c r="O63" s="660">
        <v>18</v>
      </c>
      <c r="P63" s="640">
        <v>4.3899999999999997</v>
      </c>
      <c r="Q63" s="628">
        <v>3.8</v>
      </c>
      <c r="R63" s="209">
        <v>8</v>
      </c>
      <c r="S63" s="21">
        <v>6</v>
      </c>
      <c r="T63" s="629">
        <v>4.33</v>
      </c>
      <c r="U63" s="502">
        <v>3.17</v>
      </c>
      <c r="V63" s="209">
        <v>3</v>
      </c>
      <c r="W63" s="359"/>
      <c r="X63" s="632"/>
      <c r="Y63" s="559">
        <v>4.59</v>
      </c>
      <c r="Z63" s="209">
        <v>9</v>
      </c>
      <c r="AA63" s="206">
        <f t="shared" si="8"/>
        <v>91</v>
      </c>
      <c r="AC63" s="198"/>
      <c r="AD63" s="198"/>
      <c r="AF63" s="198"/>
    </row>
    <row r="64" spans="1:32" ht="15" customHeight="1" x14ac:dyDescent="0.25">
      <c r="A64" s="199">
        <v>14</v>
      </c>
      <c r="B64" s="89" t="s">
        <v>105</v>
      </c>
      <c r="C64" s="924">
        <v>11</v>
      </c>
      <c r="D64" s="957">
        <v>3.0909000000000004</v>
      </c>
      <c r="E64" s="957">
        <v>3.9</v>
      </c>
      <c r="F64" s="925">
        <v>20</v>
      </c>
      <c r="G64" s="335">
        <v>45</v>
      </c>
      <c r="H64" s="337">
        <v>3.69</v>
      </c>
      <c r="I64" s="633">
        <v>3.67</v>
      </c>
      <c r="J64" s="451">
        <v>60</v>
      </c>
      <c r="K64" s="663"/>
      <c r="L64" s="633"/>
      <c r="M64" s="633">
        <v>3.67</v>
      </c>
      <c r="N64" s="451">
        <v>113</v>
      </c>
      <c r="O64" s="660">
        <v>4</v>
      </c>
      <c r="P64" s="627">
        <v>3.75</v>
      </c>
      <c r="Q64" s="628">
        <v>3.8</v>
      </c>
      <c r="R64" s="209">
        <v>63</v>
      </c>
      <c r="S64" s="21">
        <v>12</v>
      </c>
      <c r="T64" s="629">
        <v>2.67</v>
      </c>
      <c r="U64" s="502">
        <v>3.17</v>
      </c>
      <c r="V64" s="209">
        <v>97</v>
      </c>
      <c r="W64" s="359"/>
      <c r="X64" s="632"/>
      <c r="Y64" s="559">
        <v>4.59</v>
      </c>
      <c r="Z64" s="209">
        <v>9</v>
      </c>
      <c r="AA64" s="206">
        <f t="shared" si="8"/>
        <v>362</v>
      </c>
      <c r="AC64" s="198"/>
      <c r="AD64" s="198"/>
      <c r="AF64" s="198"/>
    </row>
    <row r="65" spans="1:32" ht="15" customHeight="1" x14ac:dyDescent="0.25">
      <c r="A65" s="199">
        <v>15</v>
      </c>
      <c r="B65" s="89" t="s">
        <v>35</v>
      </c>
      <c r="C65" s="924"/>
      <c r="D65" s="957"/>
      <c r="E65" s="957">
        <v>3.9</v>
      </c>
      <c r="F65" s="925">
        <v>36</v>
      </c>
      <c r="G65" s="335">
        <v>30</v>
      </c>
      <c r="H65" s="337">
        <v>3.23</v>
      </c>
      <c r="I65" s="633">
        <v>3.67</v>
      </c>
      <c r="J65" s="451">
        <v>106</v>
      </c>
      <c r="K65" s="335">
        <v>26</v>
      </c>
      <c r="L65" s="337">
        <v>3.8839999999999999</v>
      </c>
      <c r="M65" s="633">
        <v>3.67</v>
      </c>
      <c r="N65" s="451">
        <v>30</v>
      </c>
      <c r="O65" s="660">
        <v>29</v>
      </c>
      <c r="P65" s="627">
        <v>3.86</v>
      </c>
      <c r="Q65" s="628">
        <v>3.8</v>
      </c>
      <c r="R65" s="209">
        <v>46</v>
      </c>
      <c r="S65" s="21">
        <v>27</v>
      </c>
      <c r="T65" s="629">
        <v>3.56</v>
      </c>
      <c r="U65" s="502">
        <v>3.17</v>
      </c>
      <c r="V65" s="209">
        <v>28</v>
      </c>
      <c r="W65" s="359">
        <v>1</v>
      </c>
      <c r="X65" s="632">
        <v>5</v>
      </c>
      <c r="Y65" s="559">
        <v>4.59</v>
      </c>
      <c r="Z65" s="209">
        <v>5</v>
      </c>
      <c r="AA65" s="206">
        <f t="shared" si="8"/>
        <v>251</v>
      </c>
      <c r="AC65" s="198"/>
      <c r="AD65" s="198"/>
      <c r="AF65" s="198"/>
    </row>
    <row r="66" spans="1:32" ht="15" customHeight="1" x14ac:dyDescent="0.25">
      <c r="A66" s="199">
        <v>16</v>
      </c>
      <c r="B66" s="89" t="s">
        <v>36</v>
      </c>
      <c r="C66" s="924"/>
      <c r="D66" s="957"/>
      <c r="E66" s="957">
        <v>3.9</v>
      </c>
      <c r="F66" s="925">
        <v>36</v>
      </c>
      <c r="G66" s="335">
        <v>29</v>
      </c>
      <c r="H66" s="337">
        <v>3.07</v>
      </c>
      <c r="I66" s="633">
        <v>3.67</v>
      </c>
      <c r="J66" s="451">
        <v>111</v>
      </c>
      <c r="K66" s="335">
        <v>13</v>
      </c>
      <c r="L66" s="337">
        <v>3.6150000000000002</v>
      </c>
      <c r="M66" s="633">
        <v>3.67</v>
      </c>
      <c r="N66" s="451">
        <v>63</v>
      </c>
      <c r="O66" s="660">
        <v>10</v>
      </c>
      <c r="P66" s="627">
        <v>3.6</v>
      </c>
      <c r="Q66" s="628">
        <v>3.8</v>
      </c>
      <c r="R66" s="209">
        <v>84</v>
      </c>
      <c r="S66" s="21">
        <v>17</v>
      </c>
      <c r="T66" s="629">
        <v>2.71</v>
      </c>
      <c r="U66" s="502">
        <v>3.17</v>
      </c>
      <c r="V66" s="209">
        <v>91</v>
      </c>
      <c r="W66" s="359"/>
      <c r="X66" s="632"/>
      <c r="Y66" s="559">
        <v>4.59</v>
      </c>
      <c r="Z66" s="209">
        <v>9</v>
      </c>
      <c r="AA66" s="206">
        <f t="shared" si="8"/>
        <v>394</v>
      </c>
      <c r="AC66" s="198"/>
      <c r="AD66" s="198"/>
      <c r="AF66" s="198"/>
    </row>
    <row r="67" spans="1:32" ht="15" customHeight="1" x14ac:dyDescent="0.25">
      <c r="A67" s="199">
        <v>17</v>
      </c>
      <c r="B67" s="89" t="s">
        <v>106</v>
      </c>
      <c r="C67" s="924">
        <v>45</v>
      </c>
      <c r="D67" s="957">
        <v>3.3108</v>
      </c>
      <c r="E67" s="957">
        <v>3.9</v>
      </c>
      <c r="F67" s="925">
        <v>12</v>
      </c>
      <c r="G67" s="335">
        <v>34</v>
      </c>
      <c r="H67" s="337">
        <v>4.18</v>
      </c>
      <c r="I67" s="633">
        <v>3.67</v>
      </c>
      <c r="J67" s="451">
        <v>18</v>
      </c>
      <c r="K67" s="335">
        <v>30</v>
      </c>
      <c r="L67" s="337">
        <v>3.3</v>
      </c>
      <c r="M67" s="633">
        <v>3.67</v>
      </c>
      <c r="N67" s="451">
        <v>96</v>
      </c>
      <c r="O67" s="660">
        <v>33</v>
      </c>
      <c r="P67" s="627">
        <v>3.55</v>
      </c>
      <c r="Q67" s="628">
        <v>3.8</v>
      </c>
      <c r="R67" s="209">
        <v>88</v>
      </c>
      <c r="S67" s="21">
        <v>8</v>
      </c>
      <c r="T67" s="629">
        <v>3.13</v>
      </c>
      <c r="U67" s="502">
        <v>3.17</v>
      </c>
      <c r="V67" s="209">
        <v>59</v>
      </c>
      <c r="W67" s="359"/>
      <c r="X67" s="632"/>
      <c r="Y67" s="559">
        <v>4.59</v>
      </c>
      <c r="Z67" s="209">
        <v>9</v>
      </c>
      <c r="AA67" s="206">
        <f t="shared" si="8"/>
        <v>282</v>
      </c>
      <c r="AC67" s="198"/>
      <c r="AD67" s="198"/>
      <c r="AF67" s="198"/>
    </row>
    <row r="68" spans="1:32" ht="15" customHeight="1" x14ac:dyDescent="0.25">
      <c r="A68" s="199">
        <v>18</v>
      </c>
      <c r="B68" s="89" t="s">
        <v>37</v>
      </c>
      <c r="C68" s="924">
        <v>78</v>
      </c>
      <c r="D68" s="957">
        <v>3.0894999999999997</v>
      </c>
      <c r="E68" s="957">
        <v>3.9</v>
      </c>
      <c r="F68" s="925">
        <v>21</v>
      </c>
      <c r="G68" s="335">
        <v>17</v>
      </c>
      <c r="H68" s="337">
        <v>3.59</v>
      </c>
      <c r="I68" s="633">
        <v>3.67</v>
      </c>
      <c r="J68" s="451">
        <v>79</v>
      </c>
      <c r="K68" s="335">
        <v>35</v>
      </c>
      <c r="L68" s="337">
        <v>4.1710000000000003</v>
      </c>
      <c r="M68" s="633">
        <v>3.67</v>
      </c>
      <c r="N68" s="451">
        <v>7</v>
      </c>
      <c r="O68" s="660">
        <v>48</v>
      </c>
      <c r="P68" s="627">
        <v>4.4800000000000004</v>
      </c>
      <c r="Q68" s="628">
        <v>3.8</v>
      </c>
      <c r="R68" s="209">
        <v>6</v>
      </c>
      <c r="S68" s="656">
        <v>43</v>
      </c>
      <c r="T68" s="629">
        <v>3.77</v>
      </c>
      <c r="U68" s="641">
        <v>3.17</v>
      </c>
      <c r="V68" s="209">
        <v>16</v>
      </c>
      <c r="W68" s="359">
        <v>8</v>
      </c>
      <c r="X68" s="632">
        <v>4.8</v>
      </c>
      <c r="Y68" s="559">
        <v>4.59</v>
      </c>
      <c r="Z68" s="209">
        <v>6</v>
      </c>
      <c r="AA68" s="443">
        <f t="shared" si="8"/>
        <v>135</v>
      </c>
      <c r="AC68" s="198"/>
      <c r="AD68" s="198"/>
      <c r="AF68" s="198"/>
    </row>
    <row r="69" spans="1:32" ht="15" customHeight="1" thickBot="1" x14ac:dyDescent="0.3">
      <c r="A69" s="203">
        <v>19</v>
      </c>
      <c r="B69" s="93" t="s">
        <v>32</v>
      </c>
      <c r="C69" s="932">
        <v>48</v>
      </c>
      <c r="D69" s="961">
        <v>2.7292000000000001</v>
      </c>
      <c r="E69" s="961">
        <v>3.9</v>
      </c>
      <c r="F69" s="933">
        <v>30</v>
      </c>
      <c r="G69" s="356">
        <v>9</v>
      </c>
      <c r="H69" s="337">
        <v>3.22</v>
      </c>
      <c r="I69" s="634">
        <v>3.67</v>
      </c>
      <c r="J69" s="451">
        <v>107</v>
      </c>
      <c r="K69" s="335">
        <v>9</v>
      </c>
      <c r="L69" s="337">
        <v>3.6669999999999998</v>
      </c>
      <c r="M69" s="634">
        <v>3.67</v>
      </c>
      <c r="N69" s="451">
        <v>55</v>
      </c>
      <c r="O69" s="660">
        <v>9</v>
      </c>
      <c r="P69" s="627">
        <v>3.33</v>
      </c>
      <c r="Q69" s="628">
        <v>3.8</v>
      </c>
      <c r="R69" s="209">
        <v>105</v>
      </c>
      <c r="S69" s="21">
        <v>22</v>
      </c>
      <c r="T69" s="629">
        <v>2.42</v>
      </c>
      <c r="U69" s="502">
        <v>3.17</v>
      </c>
      <c r="V69" s="209">
        <v>110</v>
      </c>
      <c r="W69" s="359"/>
      <c r="X69" s="632"/>
      <c r="Y69" s="559">
        <v>4.59</v>
      </c>
      <c r="Z69" s="209">
        <v>9</v>
      </c>
      <c r="AA69" s="206">
        <f t="shared" si="8"/>
        <v>416</v>
      </c>
      <c r="AC69" s="198"/>
      <c r="AD69" s="198"/>
      <c r="AF69" s="198"/>
    </row>
    <row r="70" spans="1:32" ht="15" customHeight="1" thickBot="1" x14ac:dyDescent="0.3">
      <c r="A70" s="398"/>
      <c r="B70" s="424" t="s">
        <v>142</v>
      </c>
      <c r="C70" s="425">
        <f>SUM(C71:C86)</f>
        <v>290</v>
      </c>
      <c r="D70" s="471">
        <f>AVERAGE(D71:D86)</f>
        <v>3.2578249999999995</v>
      </c>
      <c r="E70" s="471">
        <v>3.9</v>
      </c>
      <c r="F70" s="427"/>
      <c r="G70" s="425">
        <f>SUM(G71:G86)</f>
        <v>465</v>
      </c>
      <c r="H70" s="258">
        <f>AVERAGE(H71:H86)</f>
        <v>3.79</v>
      </c>
      <c r="I70" s="426">
        <f t="shared" ref="I70" si="15">$L$132</f>
        <v>3.67</v>
      </c>
      <c r="J70" s="427"/>
      <c r="K70" s="425">
        <f>SUM(K71:K86)</f>
        <v>449</v>
      </c>
      <c r="L70" s="471">
        <f>AVERAGE(L71:L86)</f>
        <v>3.7609399999999997</v>
      </c>
      <c r="M70" s="426">
        <f t="shared" ref="M70:M87" si="16">$L$132</f>
        <v>3.67</v>
      </c>
      <c r="N70" s="427"/>
      <c r="O70" s="449">
        <f>SUM(O71:O86)</f>
        <v>374</v>
      </c>
      <c r="P70" s="415">
        <f>AVERAGE(P71:P86)</f>
        <v>3.7650000000000001</v>
      </c>
      <c r="Q70" s="416">
        <f t="shared" ref="Q70:Q87" si="17">$P$132</f>
        <v>3.8</v>
      </c>
      <c r="R70" s="417"/>
      <c r="S70" s="215">
        <f>SUM(S71:S86)</f>
        <v>257</v>
      </c>
      <c r="T70" s="418">
        <f>AVERAGE(T71:T86)</f>
        <v>3.2618749999999994</v>
      </c>
      <c r="U70" s="419">
        <f t="shared" ref="U70:U87" si="18">$T$132</f>
        <v>3.17</v>
      </c>
      <c r="V70" s="417"/>
      <c r="W70" s="420">
        <f>SUM(W71:W86)</f>
        <v>0</v>
      </c>
      <c r="X70" s="421">
        <v>0</v>
      </c>
      <c r="Y70" s="428">
        <f t="shared" ref="Y70:Y87" si="19">$X$132</f>
        <v>4.59</v>
      </c>
      <c r="Z70" s="417"/>
      <c r="AA70" s="441"/>
      <c r="AC70" s="198"/>
      <c r="AD70" s="198"/>
      <c r="AF70" s="198"/>
    </row>
    <row r="71" spans="1:32" ht="15" customHeight="1" x14ac:dyDescent="0.25">
      <c r="A71" s="196">
        <v>1</v>
      </c>
      <c r="B71" s="87" t="s">
        <v>109</v>
      </c>
      <c r="C71" s="934"/>
      <c r="D71" s="962"/>
      <c r="E71" s="962">
        <v>3.9</v>
      </c>
      <c r="F71" s="935">
        <v>36</v>
      </c>
      <c r="G71" s="335">
        <v>24</v>
      </c>
      <c r="H71" s="331">
        <v>4.33</v>
      </c>
      <c r="I71" s="626">
        <v>3.67</v>
      </c>
      <c r="J71" s="451">
        <v>5</v>
      </c>
      <c r="K71" s="335">
        <v>15</v>
      </c>
      <c r="L71" s="331">
        <v>4.4000000000000004</v>
      </c>
      <c r="M71" s="626">
        <v>3.67</v>
      </c>
      <c r="N71" s="451">
        <v>2</v>
      </c>
      <c r="O71" s="660">
        <v>19</v>
      </c>
      <c r="P71" s="627">
        <v>4.58</v>
      </c>
      <c r="Q71" s="628">
        <v>3.8</v>
      </c>
      <c r="R71" s="209">
        <v>3</v>
      </c>
      <c r="S71" s="657">
        <v>16</v>
      </c>
      <c r="T71" s="629">
        <v>3.19</v>
      </c>
      <c r="U71" s="502">
        <v>3.17</v>
      </c>
      <c r="V71" s="209">
        <v>52</v>
      </c>
      <c r="W71" s="650"/>
      <c r="X71" s="628"/>
      <c r="Y71" s="559">
        <v>4.59</v>
      </c>
      <c r="Z71" s="209">
        <v>9</v>
      </c>
      <c r="AA71" s="205">
        <f t="shared" si="8"/>
        <v>107</v>
      </c>
      <c r="AC71" s="198"/>
      <c r="AD71" s="198"/>
      <c r="AF71" s="198"/>
    </row>
    <row r="72" spans="1:32" ht="15" customHeight="1" x14ac:dyDescent="0.25">
      <c r="A72" s="199">
        <v>2</v>
      </c>
      <c r="B72" s="87" t="s">
        <v>108</v>
      </c>
      <c r="C72" s="934">
        <v>73</v>
      </c>
      <c r="D72" s="962">
        <v>2.9725999999999999</v>
      </c>
      <c r="E72" s="962">
        <v>3.9</v>
      </c>
      <c r="F72" s="935">
        <v>27</v>
      </c>
      <c r="G72" s="335">
        <v>41</v>
      </c>
      <c r="H72" s="331">
        <v>4.12</v>
      </c>
      <c r="I72" s="626">
        <v>3.67</v>
      </c>
      <c r="J72" s="451">
        <v>20</v>
      </c>
      <c r="K72" s="335">
        <v>33</v>
      </c>
      <c r="L72" s="331">
        <v>4.1515000000000004</v>
      </c>
      <c r="M72" s="626">
        <v>3.67</v>
      </c>
      <c r="N72" s="451">
        <v>8</v>
      </c>
      <c r="O72" s="660">
        <v>25</v>
      </c>
      <c r="P72" s="627">
        <v>3.88</v>
      </c>
      <c r="Q72" s="628">
        <v>3.8</v>
      </c>
      <c r="R72" s="209">
        <v>43</v>
      </c>
      <c r="S72" s="657">
        <v>8</v>
      </c>
      <c r="T72" s="629">
        <v>3.63</v>
      </c>
      <c r="U72" s="502">
        <v>3.17</v>
      </c>
      <c r="V72" s="209">
        <v>26</v>
      </c>
      <c r="W72" s="650"/>
      <c r="X72" s="628"/>
      <c r="Y72" s="559">
        <v>4.59</v>
      </c>
      <c r="Z72" s="209">
        <v>9</v>
      </c>
      <c r="AA72" s="206">
        <f t="shared" si="8"/>
        <v>133</v>
      </c>
      <c r="AC72" s="198"/>
      <c r="AD72" s="198"/>
      <c r="AF72" s="198"/>
    </row>
    <row r="73" spans="1:32" ht="15" customHeight="1" x14ac:dyDescent="0.25">
      <c r="A73" s="199">
        <v>3</v>
      </c>
      <c r="B73" s="87" t="s">
        <v>39</v>
      </c>
      <c r="C73" s="934"/>
      <c r="D73" s="962"/>
      <c r="E73" s="962">
        <v>3.9</v>
      </c>
      <c r="F73" s="935">
        <v>36</v>
      </c>
      <c r="G73" s="335">
        <v>18</v>
      </c>
      <c r="H73" s="331">
        <v>3.83</v>
      </c>
      <c r="I73" s="626">
        <v>3.67</v>
      </c>
      <c r="J73" s="451">
        <v>46</v>
      </c>
      <c r="K73" s="335">
        <v>32</v>
      </c>
      <c r="L73" s="331">
        <v>3.875</v>
      </c>
      <c r="M73" s="626">
        <v>3.67</v>
      </c>
      <c r="N73" s="451">
        <v>29</v>
      </c>
      <c r="O73" s="660">
        <v>15</v>
      </c>
      <c r="P73" s="627">
        <v>3.73</v>
      </c>
      <c r="Q73" s="628">
        <v>3.8</v>
      </c>
      <c r="R73" s="209">
        <v>67</v>
      </c>
      <c r="S73" s="657">
        <v>39</v>
      </c>
      <c r="T73" s="629">
        <v>3.69</v>
      </c>
      <c r="U73" s="502">
        <v>3.17</v>
      </c>
      <c r="V73" s="209">
        <v>22</v>
      </c>
      <c r="W73" s="650"/>
      <c r="X73" s="628"/>
      <c r="Y73" s="559">
        <v>4.59</v>
      </c>
      <c r="Z73" s="209">
        <v>9</v>
      </c>
      <c r="AA73" s="206">
        <f t="shared" si="8"/>
        <v>209</v>
      </c>
      <c r="AC73" s="198"/>
      <c r="AD73" s="198"/>
      <c r="AF73" s="198"/>
    </row>
    <row r="74" spans="1:32" ht="15" customHeight="1" x14ac:dyDescent="0.25">
      <c r="A74" s="199">
        <v>4</v>
      </c>
      <c r="B74" s="91" t="s">
        <v>40</v>
      </c>
      <c r="C74" s="936"/>
      <c r="D74" s="963"/>
      <c r="E74" s="963">
        <v>3.9</v>
      </c>
      <c r="F74" s="937">
        <v>36</v>
      </c>
      <c r="G74" s="335">
        <v>29</v>
      </c>
      <c r="H74" s="331">
        <v>4.03</v>
      </c>
      <c r="I74" s="642">
        <v>3.67</v>
      </c>
      <c r="J74" s="451">
        <v>23</v>
      </c>
      <c r="K74" s="335">
        <v>14</v>
      </c>
      <c r="L74" s="331">
        <v>4.1429999999999998</v>
      </c>
      <c r="M74" s="642">
        <v>3.67</v>
      </c>
      <c r="N74" s="451">
        <v>10</v>
      </c>
      <c r="O74" s="660">
        <v>17</v>
      </c>
      <c r="P74" s="627">
        <v>3.29</v>
      </c>
      <c r="Q74" s="628">
        <v>3.8</v>
      </c>
      <c r="R74" s="209">
        <v>106</v>
      </c>
      <c r="S74" s="657">
        <v>21</v>
      </c>
      <c r="T74" s="629">
        <v>3.38</v>
      </c>
      <c r="U74" s="502">
        <v>3.17</v>
      </c>
      <c r="V74" s="209">
        <v>36</v>
      </c>
      <c r="W74" s="650"/>
      <c r="X74" s="628"/>
      <c r="Y74" s="559">
        <v>4.59</v>
      </c>
      <c r="Z74" s="209">
        <v>9</v>
      </c>
      <c r="AA74" s="206">
        <f t="shared" si="8"/>
        <v>220</v>
      </c>
      <c r="AC74" s="198"/>
      <c r="AD74" s="198"/>
      <c r="AF74" s="198"/>
    </row>
    <row r="75" spans="1:32" ht="15" customHeight="1" x14ac:dyDescent="0.25">
      <c r="A75" s="199">
        <v>5</v>
      </c>
      <c r="B75" s="91" t="s">
        <v>41</v>
      </c>
      <c r="C75" s="936">
        <v>57</v>
      </c>
      <c r="D75" s="963">
        <v>3.2281</v>
      </c>
      <c r="E75" s="963">
        <v>3.9</v>
      </c>
      <c r="F75" s="937">
        <v>15</v>
      </c>
      <c r="G75" s="335">
        <v>42</v>
      </c>
      <c r="H75" s="331">
        <v>4.0199999999999996</v>
      </c>
      <c r="I75" s="642">
        <v>3.67</v>
      </c>
      <c r="J75" s="451">
        <v>26</v>
      </c>
      <c r="K75" s="335">
        <v>17</v>
      </c>
      <c r="L75" s="331">
        <v>3.7650000000000001</v>
      </c>
      <c r="M75" s="642">
        <v>3.67</v>
      </c>
      <c r="N75" s="451">
        <v>45</v>
      </c>
      <c r="O75" s="660">
        <v>18</v>
      </c>
      <c r="P75" s="627">
        <v>3.33</v>
      </c>
      <c r="Q75" s="628">
        <v>3.8</v>
      </c>
      <c r="R75" s="209">
        <v>104</v>
      </c>
      <c r="S75" s="657">
        <v>5</v>
      </c>
      <c r="T75" s="629">
        <v>3.4</v>
      </c>
      <c r="U75" s="502">
        <v>3.17</v>
      </c>
      <c r="V75" s="209">
        <v>35</v>
      </c>
      <c r="W75" s="650"/>
      <c r="X75" s="628"/>
      <c r="Y75" s="559">
        <v>4.59</v>
      </c>
      <c r="Z75" s="209">
        <v>9</v>
      </c>
      <c r="AA75" s="483">
        <f t="shared" si="8"/>
        <v>234</v>
      </c>
      <c r="AC75" s="198"/>
      <c r="AD75" s="198"/>
      <c r="AF75" s="198"/>
    </row>
    <row r="76" spans="1:32" ht="15" customHeight="1" x14ac:dyDescent="0.25">
      <c r="A76" s="199">
        <v>6</v>
      </c>
      <c r="B76" s="91" t="s">
        <v>110</v>
      </c>
      <c r="C76" s="936"/>
      <c r="D76" s="963"/>
      <c r="E76" s="963">
        <v>3.9</v>
      </c>
      <c r="F76" s="937">
        <v>36</v>
      </c>
      <c r="G76" s="664"/>
      <c r="H76" s="642"/>
      <c r="I76" s="642">
        <v>3.67</v>
      </c>
      <c r="J76" s="451">
        <v>114</v>
      </c>
      <c r="K76" s="664"/>
      <c r="L76" s="642"/>
      <c r="M76" s="642">
        <v>3.67</v>
      </c>
      <c r="N76" s="451">
        <v>113</v>
      </c>
      <c r="O76" s="660">
        <v>20</v>
      </c>
      <c r="P76" s="627">
        <v>3.75</v>
      </c>
      <c r="Q76" s="628">
        <v>3.8</v>
      </c>
      <c r="R76" s="209">
        <v>62</v>
      </c>
      <c r="S76" s="657">
        <v>4</v>
      </c>
      <c r="T76" s="629">
        <v>2.5</v>
      </c>
      <c r="U76" s="502">
        <v>3.17</v>
      </c>
      <c r="V76" s="209">
        <v>105</v>
      </c>
      <c r="W76" s="650"/>
      <c r="X76" s="628"/>
      <c r="Y76" s="559">
        <v>4.59</v>
      </c>
      <c r="Z76" s="209">
        <v>9</v>
      </c>
      <c r="AA76" s="206">
        <f t="shared" si="8"/>
        <v>439</v>
      </c>
      <c r="AC76" s="198"/>
      <c r="AD76" s="198"/>
      <c r="AF76" s="198"/>
    </row>
    <row r="77" spans="1:32" ht="15" customHeight="1" x14ac:dyDescent="0.25">
      <c r="A77" s="199">
        <v>7</v>
      </c>
      <c r="B77" s="91" t="s">
        <v>147</v>
      </c>
      <c r="C77" s="936"/>
      <c r="D77" s="963"/>
      <c r="E77" s="963">
        <v>3.9</v>
      </c>
      <c r="F77" s="937">
        <v>36</v>
      </c>
      <c r="G77" s="335">
        <v>35</v>
      </c>
      <c r="H77" s="340">
        <v>3.43</v>
      </c>
      <c r="I77" s="642">
        <v>3.67</v>
      </c>
      <c r="J77" s="451">
        <v>93</v>
      </c>
      <c r="K77" s="335">
        <v>23</v>
      </c>
      <c r="L77" s="340">
        <v>3.1739999999999999</v>
      </c>
      <c r="M77" s="642">
        <v>3.67</v>
      </c>
      <c r="N77" s="451">
        <v>104</v>
      </c>
      <c r="O77" s="660">
        <v>28</v>
      </c>
      <c r="P77" s="640">
        <v>3.86</v>
      </c>
      <c r="Q77" s="628">
        <v>3.8</v>
      </c>
      <c r="R77" s="209">
        <v>47</v>
      </c>
      <c r="S77" s="657">
        <v>30</v>
      </c>
      <c r="T77" s="629">
        <v>2.77</v>
      </c>
      <c r="U77" s="502">
        <v>3.17</v>
      </c>
      <c r="V77" s="209">
        <v>89</v>
      </c>
      <c r="W77" s="650"/>
      <c r="X77" s="628"/>
      <c r="Y77" s="559">
        <v>4.59</v>
      </c>
      <c r="Z77" s="209">
        <v>9</v>
      </c>
      <c r="AA77" s="206">
        <f t="shared" si="8"/>
        <v>378</v>
      </c>
      <c r="AC77" s="198"/>
      <c r="AD77" s="198"/>
      <c r="AF77" s="198"/>
    </row>
    <row r="78" spans="1:32" ht="15" customHeight="1" x14ac:dyDescent="0.25">
      <c r="A78" s="199">
        <v>8</v>
      </c>
      <c r="B78" s="91" t="s">
        <v>148</v>
      </c>
      <c r="C78" s="936"/>
      <c r="D78" s="963"/>
      <c r="E78" s="963">
        <v>3.9</v>
      </c>
      <c r="F78" s="937">
        <v>36</v>
      </c>
      <c r="G78" s="335">
        <v>27</v>
      </c>
      <c r="H78" s="331">
        <v>3.67</v>
      </c>
      <c r="I78" s="642">
        <v>3.67</v>
      </c>
      <c r="J78" s="451">
        <v>64</v>
      </c>
      <c r="K78" s="335">
        <v>30</v>
      </c>
      <c r="L78" s="331">
        <v>4.0670000000000002</v>
      </c>
      <c r="M78" s="642">
        <v>3.67</v>
      </c>
      <c r="N78" s="451">
        <v>15</v>
      </c>
      <c r="O78" s="660">
        <v>30</v>
      </c>
      <c r="P78" s="627">
        <v>3.4</v>
      </c>
      <c r="Q78" s="628">
        <v>3.8</v>
      </c>
      <c r="R78" s="209">
        <v>100</v>
      </c>
      <c r="S78" s="657">
        <v>7</v>
      </c>
      <c r="T78" s="629">
        <v>3.71</v>
      </c>
      <c r="U78" s="502">
        <v>3.17</v>
      </c>
      <c r="V78" s="209">
        <v>19</v>
      </c>
      <c r="W78" s="650"/>
      <c r="X78" s="628"/>
      <c r="Y78" s="559">
        <v>4.59</v>
      </c>
      <c r="Z78" s="209">
        <v>9</v>
      </c>
      <c r="AA78" s="445">
        <f t="shared" si="8"/>
        <v>243</v>
      </c>
      <c r="AC78" s="198"/>
      <c r="AD78" s="198"/>
      <c r="AF78" s="198"/>
    </row>
    <row r="79" spans="1:32" ht="15" customHeight="1" x14ac:dyDescent="0.25">
      <c r="A79" s="199">
        <v>9</v>
      </c>
      <c r="B79" s="91" t="s">
        <v>70</v>
      </c>
      <c r="C79" s="936">
        <v>85</v>
      </c>
      <c r="D79" s="963">
        <v>3.4706000000000001</v>
      </c>
      <c r="E79" s="963">
        <v>3.9</v>
      </c>
      <c r="F79" s="937">
        <v>9</v>
      </c>
      <c r="G79" s="335">
        <v>22</v>
      </c>
      <c r="H79" s="331">
        <v>4</v>
      </c>
      <c r="I79" s="642">
        <v>3.67</v>
      </c>
      <c r="J79" s="451">
        <v>29</v>
      </c>
      <c r="K79" s="335">
        <v>28</v>
      </c>
      <c r="L79" s="331">
        <v>3.5</v>
      </c>
      <c r="M79" s="642">
        <v>3.67</v>
      </c>
      <c r="N79" s="451">
        <v>74</v>
      </c>
      <c r="O79" s="660">
        <v>41</v>
      </c>
      <c r="P79" s="627">
        <v>3.44</v>
      </c>
      <c r="Q79" s="628">
        <v>3.8</v>
      </c>
      <c r="R79" s="209">
        <v>97</v>
      </c>
      <c r="S79" s="657">
        <v>14</v>
      </c>
      <c r="T79" s="629">
        <v>3.14</v>
      </c>
      <c r="U79" s="502">
        <v>3.17</v>
      </c>
      <c r="V79" s="209">
        <v>58</v>
      </c>
      <c r="W79" s="650"/>
      <c r="X79" s="628"/>
      <c r="Y79" s="559">
        <v>4.59</v>
      </c>
      <c r="Z79" s="209">
        <v>9</v>
      </c>
      <c r="AA79" s="206">
        <f t="shared" si="8"/>
        <v>276</v>
      </c>
      <c r="AC79" s="198"/>
      <c r="AD79" s="198"/>
      <c r="AF79" s="198"/>
    </row>
    <row r="80" spans="1:32" ht="15" customHeight="1" x14ac:dyDescent="0.25">
      <c r="A80" s="199">
        <v>10</v>
      </c>
      <c r="B80" s="91" t="s">
        <v>125</v>
      </c>
      <c r="C80" s="936"/>
      <c r="D80" s="963"/>
      <c r="E80" s="963">
        <v>3.9</v>
      </c>
      <c r="F80" s="937">
        <v>36</v>
      </c>
      <c r="G80" s="335">
        <v>2</v>
      </c>
      <c r="H80" s="331">
        <v>3</v>
      </c>
      <c r="I80" s="642">
        <v>3.67</v>
      </c>
      <c r="J80" s="451">
        <v>112</v>
      </c>
      <c r="K80" s="335">
        <v>33</v>
      </c>
      <c r="L80" s="331">
        <v>3.6360000000000001</v>
      </c>
      <c r="M80" s="642">
        <v>3.67</v>
      </c>
      <c r="N80" s="451">
        <v>60</v>
      </c>
      <c r="O80" s="660">
        <v>31</v>
      </c>
      <c r="P80" s="627">
        <v>3.74</v>
      </c>
      <c r="Q80" s="628">
        <v>3.8</v>
      </c>
      <c r="R80" s="209">
        <v>65</v>
      </c>
      <c r="S80" s="657">
        <v>8</v>
      </c>
      <c r="T80" s="629">
        <v>3</v>
      </c>
      <c r="U80" s="502">
        <v>3.17</v>
      </c>
      <c r="V80" s="209">
        <v>70</v>
      </c>
      <c r="W80" s="650"/>
      <c r="X80" s="628"/>
      <c r="Y80" s="559">
        <v>4.59</v>
      </c>
      <c r="Z80" s="209">
        <v>9</v>
      </c>
      <c r="AA80" s="206">
        <f t="shared" ref="AA80:AA130" si="20">Z80+V80+R80+N80+J80+F80</f>
        <v>352</v>
      </c>
      <c r="AC80" s="198"/>
      <c r="AD80" s="198"/>
      <c r="AF80" s="198"/>
    </row>
    <row r="81" spans="1:32" ht="15" customHeight="1" x14ac:dyDescent="0.25">
      <c r="A81" s="199">
        <v>11</v>
      </c>
      <c r="B81" s="91" t="s">
        <v>121</v>
      </c>
      <c r="C81" s="936"/>
      <c r="D81" s="963"/>
      <c r="E81" s="963">
        <v>3.9</v>
      </c>
      <c r="F81" s="937">
        <v>36</v>
      </c>
      <c r="G81" s="335">
        <v>46</v>
      </c>
      <c r="H81" s="331">
        <v>4.26</v>
      </c>
      <c r="I81" s="642">
        <v>3.67</v>
      </c>
      <c r="J81" s="451">
        <v>8</v>
      </c>
      <c r="K81" s="335">
        <v>45</v>
      </c>
      <c r="L81" s="331">
        <v>3.6219999999999999</v>
      </c>
      <c r="M81" s="642">
        <v>3.67</v>
      </c>
      <c r="N81" s="451">
        <v>62</v>
      </c>
      <c r="O81" s="660">
        <v>18</v>
      </c>
      <c r="P81" s="627">
        <v>3.78</v>
      </c>
      <c r="Q81" s="628">
        <v>3.8</v>
      </c>
      <c r="R81" s="209">
        <v>58</v>
      </c>
      <c r="S81" s="657">
        <v>16</v>
      </c>
      <c r="T81" s="629">
        <v>2.94</v>
      </c>
      <c r="U81" s="502">
        <v>3.17</v>
      </c>
      <c r="V81" s="209">
        <v>76</v>
      </c>
      <c r="W81" s="650"/>
      <c r="X81" s="628"/>
      <c r="Y81" s="559">
        <v>4.59</v>
      </c>
      <c r="Z81" s="209">
        <v>9</v>
      </c>
      <c r="AA81" s="206">
        <f t="shared" si="20"/>
        <v>249</v>
      </c>
      <c r="AC81" s="198"/>
      <c r="AD81" s="198"/>
      <c r="AF81" s="198"/>
    </row>
    <row r="82" spans="1:32" ht="15" customHeight="1" x14ac:dyDescent="0.25">
      <c r="A82" s="199">
        <v>12</v>
      </c>
      <c r="B82" s="91" t="s">
        <v>149</v>
      </c>
      <c r="C82" s="936"/>
      <c r="D82" s="963"/>
      <c r="E82" s="963">
        <v>3.9</v>
      </c>
      <c r="F82" s="937">
        <v>36</v>
      </c>
      <c r="G82" s="335">
        <v>41</v>
      </c>
      <c r="H82" s="331">
        <v>3.2</v>
      </c>
      <c r="I82" s="642">
        <v>3.67</v>
      </c>
      <c r="J82" s="451">
        <v>109</v>
      </c>
      <c r="K82" s="335">
        <v>44</v>
      </c>
      <c r="L82" s="331">
        <v>3.3635999999999999</v>
      </c>
      <c r="M82" s="642">
        <v>3.67</v>
      </c>
      <c r="N82" s="451">
        <v>91</v>
      </c>
      <c r="O82" s="660">
        <v>9</v>
      </c>
      <c r="P82" s="627">
        <v>4.22</v>
      </c>
      <c r="Q82" s="628">
        <v>3.8</v>
      </c>
      <c r="R82" s="209">
        <v>18</v>
      </c>
      <c r="S82" s="657">
        <v>3</v>
      </c>
      <c r="T82" s="629">
        <v>2.33</v>
      </c>
      <c r="U82" s="502">
        <v>3.17</v>
      </c>
      <c r="V82" s="652">
        <v>113</v>
      </c>
      <c r="W82" s="650"/>
      <c r="X82" s="628"/>
      <c r="Y82" s="559">
        <v>4.59</v>
      </c>
      <c r="Z82" s="209">
        <v>9</v>
      </c>
      <c r="AA82" s="206">
        <f t="shared" si="20"/>
        <v>376</v>
      </c>
      <c r="AC82" s="198"/>
      <c r="AD82" s="198"/>
      <c r="AF82" s="198"/>
    </row>
    <row r="83" spans="1:32" ht="15" customHeight="1" x14ac:dyDescent="0.25">
      <c r="A83" s="199">
        <v>13</v>
      </c>
      <c r="B83" s="360" t="s">
        <v>107</v>
      </c>
      <c r="C83" s="928">
        <v>75</v>
      </c>
      <c r="D83" s="959">
        <v>3.36</v>
      </c>
      <c r="E83" s="959">
        <v>3.9</v>
      </c>
      <c r="F83" s="929">
        <v>11</v>
      </c>
      <c r="G83" s="335">
        <v>42</v>
      </c>
      <c r="H83" s="331">
        <v>3.64</v>
      </c>
      <c r="I83" s="637">
        <v>3.67</v>
      </c>
      <c r="J83" s="451">
        <v>72</v>
      </c>
      <c r="K83" s="335">
        <v>41</v>
      </c>
      <c r="L83" s="331">
        <v>3.512</v>
      </c>
      <c r="M83" s="633">
        <v>3.67</v>
      </c>
      <c r="N83" s="451">
        <v>73</v>
      </c>
      <c r="O83" s="660">
        <v>45</v>
      </c>
      <c r="P83" s="627">
        <v>3.89</v>
      </c>
      <c r="Q83" s="628">
        <v>3.8</v>
      </c>
      <c r="R83" s="209">
        <v>41</v>
      </c>
      <c r="S83" s="657">
        <v>28</v>
      </c>
      <c r="T83" s="629">
        <v>3.46</v>
      </c>
      <c r="U83" s="502">
        <v>3.17</v>
      </c>
      <c r="V83" s="209">
        <v>30</v>
      </c>
      <c r="W83" s="650"/>
      <c r="X83" s="628"/>
      <c r="Y83" s="559">
        <v>4.59</v>
      </c>
      <c r="Z83" s="209">
        <v>9</v>
      </c>
      <c r="AA83" s="206">
        <f t="shared" si="20"/>
        <v>236</v>
      </c>
      <c r="AC83" s="198"/>
      <c r="AD83" s="198"/>
      <c r="AF83" s="198"/>
    </row>
    <row r="84" spans="1:32" ht="15" customHeight="1" x14ac:dyDescent="0.25">
      <c r="A84" s="199">
        <v>14</v>
      </c>
      <c r="B84" s="92" t="s">
        <v>122</v>
      </c>
      <c r="C84" s="938"/>
      <c r="D84" s="643"/>
      <c r="E84" s="964">
        <v>3.9</v>
      </c>
      <c r="F84" s="939">
        <v>36</v>
      </c>
      <c r="G84" s="335">
        <v>28</v>
      </c>
      <c r="H84" s="331">
        <v>4.1399999999999997</v>
      </c>
      <c r="I84" s="643">
        <v>3.67</v>
      </c>
      <c r="J84" s="451">
        <v>19</v>
      </c>
      <c r="K84" s="335">
        <v>30</v>
      </c>
      <c r="L84" s="331">
        <v>3.8</v>
      </c>
      <c r="M84" s="643">
        <v>3.67</v>
      </c>
      <c r="N84" s="451">
        <v>37</v>
      </c>
      <c r="O84" s="660">
        <v>10</v>
      </c>
      <c r="P84" s="627">
        <v>3</v>
      </c>
      <c r="Q84" s="628">
        <v>3.8</v>
      </c>
      <c r="R84" s="652">
        <v>112</v>
      </c>
      <c r="S84" s="657">
        <v>26</v>
      </c>
      <c r="T84" s="629">
        <v>4.1500000000000004</v>
      </c>
      <c r="U84" s="502">
        <v>3.17</v>
      </c>
      <c r="V84" s="209">
        <v>5</v>
      </c>
      <c r="W84" s="650"/>
      <c r="X84" s="628"/>
      <c r="Y84" s="559">
        <v>4.59</v>
      </c>
      <c r="Z84" s="209">
        <v>9</v>
      </c>
      <c r="AA84" s="206">
        <f t="shared" si="20"/>
        <v>218</v>
      </c>
      <c r="AC84" s="198"/>
      <c r="AD84" s="198"/>
      <c r="AF84" s="198"/>
    </row>
    <row r="85" spans="1:32" ht="15" customHeight="1" x14ac:dyDescent="0.25">
      <c r="A85" s="199">
        <v>15</v>
      </c>
      <c r="B85" s="313" t="s">
        <v>126</v>
      </c>
      <c r="C85" s="982"/>
      <c r="D85" s="983"/>
      <c r="E85" s="997">
        <v>3.9</v>
      </c>
      <c r="F85" s="984">
        <v>36</v>
      </c>
      <c r="G85" s="335">
        <v>21</v>
      </c>
      <c r="H85" s="331">
        <v>3.29</v>
      </c>
      <c r="I85" s="642">
        <v>3.67</v>
      </c>
      <c r="J85" s="451">
        <v>103</v>
      </c>
      <c r="K85" s="335">
        <v>15</v>
      </c>
      <c r="L85" s="331">
        <v>3.4660000000000002</v>
      </c>
      <c r="M85" s="642">
        <v>3.67</v>
      </c>
      <c r="N85" s="451">
        <v>78</v>
      </c>
      <c r="O85" s="660">
        <v>32</v>
      </c>
      <c r="P85" s="627">
        <v>4.22</v>
      </c>
      <c r="Q85" s="628">
        <v>3.8</v>
      </c>
      <c r="R85" s="209">
        <v>17</v>
      </c>
      <c r="S85" s="657">
        <v>3</v>
      </c>
      <c r="T85" s="629">
        <v>3</v>
      </c>
      <c r="U85" s="502">
        <v>3.17</v>
      </c>
      <c r="V85" s="209">
        <v>75</v>
      </c>
      <c r="W85" s="650"/>
      <c r="X85" s="628"/>
      <c r="Y85" s="559">
        <v>4.59</v>
      </c>
      <c r="Z85" s="209">
        <v>9</v>
      </c>
      <c r="AA85" s="445">
        <f t="shared" si="20"/>
        <v>318</v>
      </c>
      <c r="AC85" s="198"/>
      <c r="AD85" s="198"/>
      <c r="AF85" s="198"/>
    </row>
    <row r="86" spans="1:32" ht="15" customHeight="1" thickBot="1" x14ac:dyDescent="0.3">
      <c r="A86" s="203">
        <v>16</v>
      </c>
      <c r="B86" s="91" t="s">
        <v>42</v>
      </c>
      <c r="C86" s="936"/>
      <c r="D86" s="642"/>
      <c r="E86" s="963">
        <v>3.9</v>
      </c>
      <c r="F86" s="937">
        <v>36</v>
      </c>
      <c r="G86" s="335">
        <v>47</v>
      </c>
      <c r="H86" s="331">
        <v>3.89</v>
      </c>
      <c r="I86" s="642">
        <v>3.67</v>
      </c>
      <c r="J86" s="451">
        <v>41</v>
      </c>
      <c r="K86" s="335">
        <v>49</v>
      </c>
      <c r="L86" s="331">
        <v>3.9390000000000001</v>
      </c>
      <c r="M86" s="642">
        <v>3.67</v>
      </c>
      <c r="N86" s="451">
        <v>26</v>
      </c>
      <c r="O86" s="660">
        <v>16</v>
      </c>
      <c r="P86" s="627">
        <v>4.13</v>
      </c>
      <c r="Q86" s="628">
        <v>3.8</v>
      </c>
      <c r="R86" s="209">
        <v>19</v>
      </c>
      <c r="S86" s="657">
        <v>29</v>
      </c>
      <c r="T86" s="629">
        <v>3.9</v>
      </c>
      <c r="U86" s="502">
        <v>3.17</v>
      </c>
      <c r="V86" s="209">
        <v>13</v>
      </c>
      <c r="W86" s="650"/>
      <c r="X86" s="628"/>
      <c r="Y86" s="559">
        <v>4.59</v>
      </c>
      <c r="Z86" s="209">
        <v>9</v>
      </c>
      <c r="AA86" s="206">
        <f t="shared" si="20"/>
        <v>144</v>
      </c>
      <c r="AC86" s="198"/>
      <c r="AD86" s="198"/>
      <c r="AF86" s="198"/>
    </row>
    <row r="87" spans="1:32" ht="15" customHeight="1" thickBot="1" x14ac:dyDescent="0.3">
      <c r="A87" s="398"/>
      <c r="B87" s="429" t="s">
        <v>141</v>
      </c>
      <c r="C87" s="430">
        <f>SUM(C88:C118)</f>
        <v>846</v>
      </c>
      <c r="D87" s="472">
        <f>AVERAGE(D88:D118)</f>
        <v>3.3793615384615383</v>
      </c>
      <c r="E87" s="472">
        <v>3.9</v>
      </c>
      <c r="F87" s="432"/>
      <c r="G87" s="430">
        <f>SUM(G88:G118)</f>
        <v>1024</v>
      </c>
      <c r="H87" s="472">
        <f>AVERAGE(H88:H118)</f>
        <v>3.734</v>
      </c>
      <c r="I87" s="431">
        <f t="shared" ref="I87" si="21">$L$132</f>
        <v>3.67</v>
      </c>
      <c r="J87" s="432"/>
      <c r="K87" s="430">
        <f>SUM(K88:K118)</f>
        <v>912</v>
      </c>
      <c r="L87" s="472">
        <f>AVERAGE(L88:L118)</f>
        <v>3.5600689655172415</v>
      </c>
      <c r="M87" s="431">
        <f t="shared" si="16"/>
        <v>3.67</v>
      </c>
      <c r="N87" s="432"/>
      <c r="O87" s="449">
        <f>SUM(O88:O118)</f>
        <v>727</v>
      </c>
      <c r="P87" s="415">
        <f>AVERAGE(P88:P118)</f>
        <v>3.6862068965517234</v>
      </c>
      <c r="Q87" s="416">
        <f t="shared" si="17"/>
        <v>3.8</v>
      </c>
      <c r="R87" s="417"/>
      <c r="S87" s="448">
        <f>SUM(S88:S118)</f>
        <v>683</v>
      </c>
      <c r="T87" s="418">
        <f>AVERAGE(T88:T118)</f>
        <v>3.0000000000000004</v>
      </c>
      <c r="U87" s="419">
        <f t="shared" si="18"/>
        <v>3.17</v>
      </c>
      <c r="V87" s="417"/>
      <c r="W87" s="423">
        <f>SUM(W88:W118)</f>
        <v>1</v>
      </c>
      <c r="X87" s="421">
        <f>AVERAGE(X88:X118)</f>
        <v>4</v>
      </c>
      <c r="Y87" s="422">
        <f t="shared" si="19"/>
        <v>4.59</v>
      </c>
      <c r="Z87" s="417"/>
      <c r="AA87" s="441"/>
      <c r="AC87" s="198"/>
      <c r="AD87" s="198"/>
      <c r="AF87" s="198"/>
    </row>
    <row r="88" spans="1:32" ht="15" customHeight="1" x14ac:dyDescent="0.25">
      <c r="A88" s="484">
        <v>1</v>
      </c>
      <c r="B88" s="44" t="s">
        <v>44</v>
      </c>
      <c r="C88" s="940">
        <v>68</v>
      </c>
      <c r="D88" s="965">
        <v>3.2496999999999998</v>
      </c>
      <c r="E88" s="965">
        <v>3.9</v>
      </c>
      <c r="F88" s="941">
        <v>14</v>
      </c>
      <c r="G88" s="335">
        <v>37</v>
      </c>
      <c r="H88" s="331">
        <v>3.62</v>
      </c>
      <c r="I88" s="645">
        <v>3.67</v>
      </c>
      <c r="J88" s="451">
        <v>76</v>
      </c>
      <c r="K88" s="335">
        <v>27</v>
      </c>
      <c r="L88" s="708">
        <v>3.1480000000000001</v>
      </c>
      <c r="M88" s="645">
        <v>3.67</v>
      </c>
      <c r="N88" s="451">
        <v>106</v>
      </c>
      <c r="O88" s="660">
        <v>34</v>
      </c>
      <c r="P88" s="627">
        <v>3.76</v>
      </c>
      <c r="Q88" s="628">
        <v>3.8</v>
      </c>
      <c r="R88" s="209">
        <v>61</v>
      </c>
      <c r="S88" s="21">
        <v>45</v>
      </c>
      <c r="T88" s="629">
        <v>3.04</v>
      </c>
      <c r="U88" s="502">
        <v>3.17</v>
      </c>
      <c r="V88" s="209">
        <v>65</v>
      </c>
      <c r="W88" s="359"/>
      <c r="X88" s="628"/>
      <c r="Y88" s="559">
        <v>4.59</v>
      </c>
      <c r="Z88" s="209">
        <v>9</v>
      </c>
      <c r="AA88" s="206">
        <f t="shared" si="20"/>
        <v>331</v>
      </c>
      <c r="AC88" s="198"/>
      <c r="AD88" s="198"/>
      <c r="AF88" s="198"/>
    </row>
    <row r="89" spans="1:32" ht="15" customHeight="1" x14ac:dyDescent="0.25">
      <c r="A89" s="485">
        <v>2</v>
      </c>
      <c r="B89" s="45" t="s">
        <v>45</v>
      </c>
      <c r="C89" s="944"/>
      <c r="D89" s="967"/>
      <c r="E89" s="967">
        <v>3.9</v>
      </c>
      <c r="F89" s="945">
        <v>36</v>
      </c>
      <c r="G89" s="335">
        <v>32</v>
      </c>
      <c r="H89" s="331">
        <v>3.78</v>
      </c>
      <c r="I89" s="647">
        <v>3.67</v>
      </c>
      <c r="J89" s="451">
        <v>50</v>
      </c>
      <c r="K89" s="335">
        <v>39</v>
      </c>
      <c r="L89" s="331">
        <v>3.8460000000000001</v>
      </c>
      <c r="M89" s="647">
        <v>3.67</v>
      </c>
      <c r="N89" s="451">
        <v>33</v>
      </c>
      <c r="O89" s="660">
        <v>14</v>
      </c>
      <c r="P89" s="627">
        <v>3.71</v>
      </c>
      <c r="Q89" s="628">
        <v>3.8</v>
      </c>
      <c r="R89" s="209">
        <v>69</v>
      </c>
      <c r="S89" s="21">
        <v>17</v>
      </c>
      <c r="T89" s="629">
        <v>3.24</v>
      </c>
      <c r="U89" s="502">
        <v>3.17</v>
      </c>
      <c r="V89" s="209">
        <v>47</v>
      </c>
      <c r="W89" s="359"/>
      <c r="X89" s="628"/>
      <c r="Y89" s="559">
        <v>4.59</v>
      </c>
      <c r="Z89" s="209">
        <v>9</v>
      </c>
      <c r="AA89" s="206">
        <f t="shared" si="20"/>
        <v>244</v>
      </c>
      <c r="AC89" s="198"/>
      <c r="AD89" s="198"/>
      <c r="AF89" s="198"/>
    </row>
    <row r="90" spans="1:32" ht="15" customHeight="1" x14ac:dyDescent="0.25">
      <c r="A90" s="485">
        <v>3</v>
      </c>
      <c r="B90" s="44" t="s">
        <v>46</v>
      </c>
      <c r="C90" s="940">
        <v>26</v>
      </c>
      <c r="D90" s="965">
        <v>4.0388000000000002</v>
      </c>
      <c r="E90" s="965">
        <v>3.9</v>
      </c>
      <c r="F90" s="941">
        <v>3</v>
      </c>
      <c r="G90" s="335">
        <v>50</v>
      </c>
      <c r="H90" s="331">
        <v>3.54</v>
      </c>
      <c r="I90" s="645">
        <v>3.67</v>
      </c>
      <c r="J90" s="451">
        <v>82</v>
      </c>
      <c r="K90" s="335">
        <v>50</v>
      </c>
      <c r="L90" s="331">
        <v>3.3</v>
      </c>
      <c r="M90" s="645">
        <v>3.67</v>
      </c>
      <c r="N90" s="451">
        <v>95</v>
      </c>
      <c r="O90" s="660">
        <v>26</v>
      </c>
      <c r="P90" s="627">
        <v>3.46</v>
      </c>
      <c r="Q90" s="628">
        <v>3.8</v>
      </c>
      <c r="R90" s="209">
        <v>95</v>
      </c>
      <c r="S90" s="21">
        <v>31</v>
      </c>
      <c r="T90" s="629">
        <v>3.03</v>
      </c>
      <c r="U90" s="502">
        <v>3.17</v>
      </c>
      <c r="V90" s="209">
        <v>66</v>
      </c>
      <c r="W90" s="359"/>
      <c r="X90" s="628"/>
      <c r="Y90" s="559">
        <v>4.59</v>
      </c>
      <c r="Z90" s="209">
        <v>9</v>
      </c>
      <c r="AA90" s="206">
        <f t="shared" si="20"/>
        <v>350</v>
      </c>
      <c r="AC90" s="198"/>
      <c r="AD90" s="198"/>
      <c r="AF90" s="198"/>
    </row>
    <row r="91" spans="1:32" ht="15" customHeight="1" x14ac:dyDescent="0.25">
      <c r="A91" s="485">
        <v>4</v>
      </c>
      <c r="B91" s="44" t="s">
        <v>47</v>
      </c>
      <c r="C91" s="940"/>
      <c r="D91" s="965"/>
      <c r="E91" s="965">
        <v>3.9</v>
      </c>
      <c r="F91" s="941">
        <v>36</v>
      </c>
      <c r="G91" s="335">
        <v>47</v>
      </c>
      <c r="H91" s="331">
        <v>3.68</v>
      </c>
      <c r="I91" s="645">
        <v>3.67</v>
      </c>
      <c r="J91" s="451">
        <v>63</v>
      </c>
      <c r="K91" s="335">
        <v>44</v>
      </c>
      <c r="L91" s="331">
        <v>3.4319999999999999</v>
      </c>
      <c r="M91" s="645">
        <v>3.67</v>
      </c>
      <c r="N91" s="451">
        <v>80</v>
      </c>
      <c r="O91" s="660">
        <v>41</v>
      </c>
      <c r="P91" s="627">
        <v>3.54</v>
      </c>
      <c r="Q91" s="628">
        <v>3.8</v>
      </c>
      <c r="R91" s="209">
        <v>89</v>
      </c>
      <c r="S91" s="359">
        <v>26</v>
      </c>
      <c r="T91" s="629">
        <v>2.69</v>
      </c>
      <c r="U91" s="559">
        <v>3.17</v>
      </c>
      <c r="V91" s="209">
        <v>94</v>
      </c>
      <c r="W91" s="359"/>
      <c r="X91" s="628"/>
      <c r="Y91" s="559">
        <v>4.59</v>
      </c>
      <c r="Z91" s="209">
        <v>9</v>
      </c>
      <c r="AA91" s="206">
        <f t="shared" si="20"/>
        <v>371</v>
      </c>
      <c r="AC91" s="198"/>
      <c r="AD91" s="198"/>
      <c r="AF91" s="198"/>
    </row>
    <row r="92" spans="1:32" ht="15" customHeight="1" x14ac:dyDescent="0.25">
      <c r="A92" s="485">
        <v>5</v>
      </c>
      <c r="B92" s="44" t="s">
        <v>48</v>
      </c>
      <c r="C92" s="940"/>
      <c r="D92" s="965"/>
      <c r="E92" s="965">
        <v>3.9</v>
      </c>
      <c r="F92" s="941">
        <v>36</v>
      </c>
      <c r="G92" s="335">
        <v>52</v>
      </c>
      <c r="H92" s="331">
        <v>4</v>
      </c>
      <c r="I92" s="645">
        <v>3.67</v>
      </c>
      <c r="J92" s="451">
        <v>27</v>
      </c>
      <c r="K92" s="335">
        <v>48</v>
      </c>
      <c r="L92" s="331">
        <v>3.7709999999999999</v>
      </c>
      <c r="M92" s="645">
        <v>3.67</v>
      </c>
      <c r="N92" s="451">
        <v>43</v>
      </c>
      <c r="O92" s="660">
        <v>38</v>
      </c>
      <c r="P92" s="627">
        <v>3.82</v>
      </c>
      <c r="Q92" s="628">
        <v>3.8</v>
      </c>
      <c r="R92" s="209">
        <v>51</v>
      </c>
      <c r="S92" s="21">
        <v>23</v>
      </c>
      <c r="T92" s="629">
        <v>3.17</v>
      </c>
      <c r="U92" s="502">
        <v>3.17</v>
      </c>
      <c r="V92" s="209">
        <v>54</v>
      </c>
      <c r="W92" s="359"/>
      <c r="X92" s="628"/>
      <c r="Y92" s="559">
        <v>4.59</v>
      </c>
      <c r="Z92" s="209">
        <v>9</v>
      </c>
      <c r="AA92" s="206">
        <f t="shared" si="20"/>
        <v>220</v>
      </c>
      <c r="AC92" s="198"/>
      <c r="AD92" s="198"/>
      <c r="AF92" s="198"/>
    </row>
    <row r="93" spans="1:32" ht="15" customHeight="1" x14ac:dyDescent="0.25">
      <c r="A93" s="485">
        <v>6</v>
      </c>
      <c r="B93" s="44" t="s">
        <v>49</v>
      </c>
      <c r="C93" s="940"/>
      <c r="D93" s="965"/>
      <c r="E93" s="965">
        <v>3.9</v>
      </c>
      <c r="F93" s="941">
        <v>36</v>
      </c>
      <c r="G93" s="335">
        <v>25</v>
      </c>
      <c r="H93" s="331">
        <v>3.28</v>
      </c>
      <c r="I93" s="645">
        <v>3.67</v>
      </c>
      <c r="J93" s="451">
        <v>104</v>
      </c>
      <c r="K93" s="335">
        <v>10</v>
      </c>
      <c r="L93" s="331">
        <v>2.7</v>
      </c>
      <c r="M93" s="645">
        <v>3.67</v>
      </c>
      <c r="N93" s="451">
        <v>112</v>
      </c>
      <c r="O93" s="660">
        <v>20</v>
      </c>
      <c r="P93" s="627">
        <v>3.4</v>
      </c>
      <c r="Q93" s="628">
        <v>3.8</v>
      </c>
      <c r="R93" s="209">
        <v>101</v>
      </c>
      <c r="S93" s="21">
        <v>8</v>
      </c>
      <c r="T93" s="629">
        <v>3.25</v>
      </c>
      <c r="U93" s="502">
        <v>3.17</v>
      </c>
      <c r="V93" s="209">
        <v>46</v>
      </c>
      <c r="W93" s="359"/>
      <c r="X93" s="628"/>
      <c r="Y93" s="559">
        <v>4.59</v>
      </c>
      <c r="Z93" s="209">
        <v>9</v>
      </c>
      <c r="AA93" s="206">
        <f t="shared" si="20"/>
        <v>408</v>
      </c>
      <c r="AC93" s="198"/>
      <c r="AD93" s="198"/>
      <c r="AF93" s="198"/>
    </row>
    <row r="94" spans="1:32" ht="15" customHeight="1" x14ac:dyDescent="0.25">
      <c r="A94" s="485">
        <v>7</v>
      </c>
      <c r="B94" s="44" t="s">
        <v>50</v>
      </c>
      <c r="C94" s="940"/>
      <c r="D94" s="965"/>
      <c r="E94" s="965">
        <v>3.9</v>
      </c>
      <c r="F94" s="941">
        <v>36</v>
      </c>
      <c r="G94" s="335">
        <v>49</v>
      </c>
      <c r="H94" s="331">
        <v>3.71</v>
      </c>
      <c r="I94" s="645">
        <v>3.67</v>
      </c>
      <c r="J94" s="451">
        <v>55</v>
      </c>
      <c r="K94" s="335">
        <v>74</v>
      </c>
      <c r="L94" s="331">
        <v>3.6619999999999999</v>
      </c>
      <c r="M94" s="645">
        <v>3.67</v>
      </c>
      <c r="N94" s="451">
        <v>57</v>
      </c>
      <c r="O94" s="660">
        <v>42</v>
      </c>
      <c r="P94" s="627">
        <v>3.67</v>
      </c>
      <c r="Q94" s="628">
        <v>3.8</v>
      </c>
      <c r="R94" s="209">
        <v>75</v>
      </c>
      <c r="S94" s="21">
        <v>48</v>
      </c>
      <c r="T94" s="629">
        <v>2.88</v>
      </c>
      <c r="U94" s="502">
        <v>3.17</v>
      </c>
      <c r="V94" s="209">
        <v>79</v>
      </c>
      <c r="W94" s="359"/>
      <c r="X94" s="628"/>
      <c r="Y94" s="559">
        <v>4.59</v>
      </c>
      <c r="Z94" s="209">
        <v>9</v>
      </c>
      <c r="AA94" s="206">
        <f t="shared" si="20"/>
        <v>311</v>
      </c>
      <c r="AC94" s="198"/>
      <c r="AD94" s="198"/>
      <c r="AF94" s="198"/>
    </row>
    <row r="95" spans="1:32" ht="15" customHeight="1" x14ac:dyDescent="0.25">
      <c r="A95" s="199">
        <v>8</v>
      </c>
      <c r="B95" s="44" t="s">
        <v>51</v>
      </c>
      <c r="C95" s="940">
        <v>33</v>
      </c>
      <c r="D95" s="965">
        <v>3.3938999999999999</v>
      </c>
      <c r="E95" s="965">
        <v>3.9</v>
      </c>
      <c r="F95" s="941">
        <v>10</v>
      </c>
      <c r="G95" s="335">
        <v>18</v>
      </c>
      <c r="H95" s="331">
        <v>3.33</v>
      </c>
      <c r="I95" s="645">
        <v>3.67</v>
      </c>
      <c r="J95" s="451">
        <v>98</v>
      </c>
      <c r="K95" s="335">
        <v>19</v>
      </c>
      <c r="L95" s="331">
        <v>3.5259999999999998</v>
      </c>
      <c r="M95" s="645">
        <v>3.67</v>
      </c>
      <c r="N95" s="451">
        <v>72</v>
      </c>
      <c r="O95" s="660">
        <v>19</v>
      </c>
      <c r="P95" s="627">
        <v>3.53</v>
      </c>
      <c r="Q95" s="628">
        <v>3.8</v>
      </c>
      <c r="R95" s="209">
        <v>90</v>
      </c>
      <c r="S95" s="21">
        <v>12</v>
      </c>
      <c r="T95" s="629">
        <v>3</v>
      </c>
      <c r="U95" s="502">
        <v>3.17</v>
      </c>
      <c r="V95" s="209">
        <v>68</v>
      </c>
      <c r="W95" s="359"/>
      <c r="X95" s="628"/>
      <c r="Y95" s="559">
        <v>4.59</v>
      </c>
      <c r="Z95" s="209">
        <v>9</v>
      </c>
      <c r="AA95" s="206">
        <f t="shared" si="20"/>
        <v>347</v>
      </c>
      <c r="AC95" s="198"/>
      <c r="AD95" s="198"/>
      <c r="AF95" s="198"/>
    </row>
    <row r="96" spans="1:32" ht="15" customHeight="1" x14ac:dyDescent="0.25">
      <c r="A96" s="199">
        <v>9</v>
      </c>
      <c r="B96" s="44" t="s">
        <v>52</v>
      </c>
      <c r="C96" s="940"/>
      <c r="D96" s="965"/>
      <c r="E96" s="965">
        <v>3.9</v>
      </c>
      <c r="F96" s="941">
        <v>36</v>
      </c>
      <c r="G96" s="335">
        <v>3</v>
      </c>
      <c r="H96" s="331">
        <v>3.33</v>
      </c>
      <c r="I96" s="645">
        <v>3.67</v>
      </c>
      <c r="J96" s="451">
        <v>99</v>
      </c>
      <c r="K96" s="335">
        <v>14</v>
      </c>
      <c r="L96" s="331">
        <v>3.286</v>
      </c>
      <c r="M96" s="645">
        <v>3.67</v>
      </c>
      <c r="N96" s="451">
        <v>98</v>
      </c>
      <c r="O96" s="660">
        <v>11</v>
      </c>
      <c r="P96" s="627">
        <v>3.64</v>
      </c>
      <c r="Q96" s="628">
        <v>3.8</v>
      </c>
      <c r="R96" s="209">
        <v>80</v>
      </c>
      <c r="S96" s="21">
        <v>11</v>
      </c>
      <c r="T96" s="629">
        <v>3.27</v>
      </c>
      <c r="U96" s="502">
        <v>3.17</v>
      </c>
      <c r="V96" s="209">
        <v>45</v>
      </c>
      <c r="W96" s="359"/>
      <c r="X96" s="628"/>
      <c r="Y96" s="559">
        <v>4.59</v>
      </c>
      <c r="Z96" s="209">
        <v>9</v>
      </c>
      <c r="AA96" s="206">
        <f t="shared" si="20"/>
        <v>367</v>
      </c>
      <c r="AC96" s="198"/>
      <c r="AD96" s="198"/>
      <c r="AF96" s="198"/>
    </row>
    <row r="97" spans="1:32" ht="15" customHeight="1" x14ac:dyDescent="0.25">
      <c r="A97" s="199">
        <v>10</v>
      </c>
      <c r="B97" s="44" t="s">
        <v>43</v>
      </c>
      <c r="C97" s="940">
        <v>23</v>
      </c>
      <c r="D97" s="965">
        <v>3.2172999999999998</v>
      </c>
      <c r="E97" s="965">
        <v>3.9</v>
      </c>
      <c r="F97" s="941">
        <v>17</v>
      </c>
      <c r="G97" s="335">
        <v>19</v>
      </c>
      <c r="H97" s="331">
        <v>3.21</v>
      </c>
      <c r="I97" s="645">
        <v>3.67</v>
      </c>
      <c r="J97" s="451">
        <v>108</v>
      </c>
      <c r="K97" s="335">
        <v>14</v>
      </c>
      <c r="L97" s="331">
        <v>3.1429999999999998</v>
      </c>
      <c r="M97" s="645">
        <v>3.67</v>
      </c>
      <c r="N97" s="451">
        <v>107</v>
      </c>
      <c r="O97" s="660">
        <v>8</v>
      </c>
      <c r="P97" s="627">
        <v>3.63</v>
      </c>
      <c r="Q97" s="628">
        <v>3.8</v>
      </c>
      <c r="R97" s="209">
        <v>83</v>
      </c>
      <c r="S97" s="21">
        <v>23</v>
      </c>
      <c r="T97" s="629">
        <v>2.61</v>
      </c>
      <c r="U97" s="502">
        <v>3.17</v>
      </c>
      <c r="V97" s="209">
        <v>101</v>
      </c>
      <c r="W97" s="359"/>
      <c r="X97" s="628"/>
      <c r="Y97" s="559">
        <v>4.59</v>
      </c>
      <c r="Z97" s="209">
        <v>9</v>
      </c>
      <c r="AA97" s="206">
        <f t="shared" si="20"/>
        <v>425</v>
      </c>
      <c r="AC97" s="198"/>
      <c r="AD97" s="198"/>
      <c r="AF97" s="198"/>
    </row>
    <row r="98" spans="1:32" ht="15" customHeight="1" x14ac:dyDescent="0.25">
      <c r="A98" s="199">
        <v>11</v>
      </c>
      <c r="B98" s="44" t="s">
        <v>53</v>
      </c>
      <c r="C98" s="940"/>
      <c r="D98" s="965"/>
      <c r="E98" s="965">
        <v>3.9</v>
      </c>
      <c r="F98" s="941">
        <v>36</v>
      </c>
      <c r="G98" s="335">
        <v>25</v>
      </c>
      <c r="H98" s="331">
        <v>3.32</v>
      </c>
      <c r="I98" s="645">
        <v>3.67</v>
      </c>
      <c r="J98" s="451">
        <v>100</v>
      </c>
      <c r="K98" s="335">
        <v>19</v>
      </c>
      <c r="L98" s="331">
        <v>3.3159999999999998</v>
      </c>
      <c r="M98" s="645">
        <v>3.67</v>
      </c>
      <c r="N98" s="451">
        <v>94</v>
      </c>
      <c r="O98" s="660">
        <v>12</v>
      </c>
      <c r="P98" s="627">
        <v>3.67</v>
      </c>
      <c r="Q98" s="628">
        <v>3.8</v>
      </c>
      <c r="R98" s="209">
        <v>77</v>
      </c>
      <c r="S98" s="21">
        <v>16</v>
      </c>
      <c r="T98" s="629">
        <v>2.81</v>
      </c>
      <c r="U98" s="502">
        <v>3.17</v>
      </c>
      <c r="V98" s="209">
        <v>83</v>
      </c>
      <c r="W98" s="359"/>
      <c r="X98" s="628"/>
      <c r="Y98" s="559">
        <v>4.59</v>
      </c>
      <c r="Z98" s="209">
        <v>9</v>
      </c>
      <c r="AA98" s="206">
        <f t="shared" si="20"/>
        <v>399</v>
      </c>
      <c r="AC98" s="198"/>
      <c r="AD98" s="198"/>
      <c r="AF98" s="198"/>
    </row>
    <row r="99" spans="1:32" ht="15" customHeight="1" x14ac:dyDescent="0.25">
      <c r="A99" s="199">
        <v>12</v>
      </c>
      <c r="B99" s="44" t="s">
        <v>54</v>
      </c>
      <c r="C99" s="940">
        <v>69</v>
      </c>
      <c r="D99" s="965">
        <v>3.1160000000000001</v>
      </c>
      <c r="E99" s="965">
        <v>3.9</v>
      </c>
      <c r="F99" s="941">
        <v>19</v>
      </c>
      <c r="G99" s="335">
        <v>26</v>
      </c>
      <c r="H99" s="331">
        <v>3.31</v>
      </c>
      <c r="I99" s="645">
        <v>3.67</v>
      </c>
      <c r="J99" s="451">
        <v>102</v>
      </c>
      <c r="K99" s="335">
        <v>22</v>
      </c>
      <c r="L99" s="331">
        <v>3.6819999999999999</v>
      </c>
      <c r="M99" s="645">
        <v>3.67</v>
      </c>
      <c r="N99" s="451">
        <v>54</v>
      </c>
      <c r="O99" s="660">
        <v>10</v>
      </c>
      <c r="P99" s="627">
        <v>3.7</v>
      </c>
      <c r="Q99" s="628">
        <v>3.8</v>
      </c>
      <c r="R99" s="209">
        <v>72</v>
      </c>
      <c r="S99" s="21">
        <v>19</v>
      </c>
      <c r="T99" s="629">
        <v>2.79</v>
      </c>
      <c r="U99" s="502">
        <v>3.17</v>
      </c>
      <c r="V99" s="209">
        <v>87</v>
      </c>
      <c r="W99" s="359"/>
      <c r="X99" s="628"/>
      <c r="Y99" s="559">
        <v>4.59</v>
      </c>
      <c r="Z99" s="209">
        <v>9</v>
      </c>
      <c r="AA99" s="206">
        <f t="shared" si="20"/>
        <v>343</v>
      </c>
      <c r="AC99" s="198"/>
      <c r="AD99" s="198"/>
      <c r="AF99" s="198"/>
    </row>
    <row r="100" spans="1:32" ht="15" customHeight="1" x14ac:dyDescent="0.25">
      <c r="A100" s="199">
        <v>13</v>
      </c>
      <c r="B100" s="44" t="s">
        <v>55</v>
      </c>
      <c r="C100" s="940"/>
      <c r="D100" s="965"/>
      <c r="E100" s="965">
        <v>3.9</v>
      </c>
      <c r="F100" s="941">
        <v>36</v>
      </c>
      <c r="G100" s="335">
        <v>52</v>
      </c>
      <c r="H100" s="331">
        <v>3.65</v>
      </c>
      <c r="I100" s="645">
        <v>3.67</v>
      </c>
      <c r="J100" s="451">
        <v>70</v>
      </c>
      <c r="K100" s="335">
        <v>30</v>
      </c>
      <c r="L100" s="331">
        <v>3.4329999999999998</v>
      </c>
      <c r="M100" s="645">
        <v>3.67</v>
      </c>
      <c r="N100" s="451">
        <v>82</v>
      </c>
      <c r="O100" s="660">
        <v>24</v>
      </c>
      <c r="P100" s="627">
        <v>3.21</v>
      </c>
      <c r="Q100" s="628">
        <v>3.8</v>
      </c>
      <c r="R100" s="209">
        <v>108</v>
      </c>
      <c r="S100" s="21">
        <v>23</v>
      </c>
      <c r="T100" s="629">
        <v>2.35</v>
      </c>
      <c r="U100" s="502">
        <v>3.17</v>
      </c>
      <c r="V100" s="209">
        <v>112</v>
      </c>
      <c r="W100" s="359"/>
      <c r="X100" s="628"/>
      <c r="Y100" s="559">
        <v>4.59</v>
      </c>
      <c r="Z100" s="209">
        <v>9</v>
      </c>
      <c r="AA100" s="443">
        <f t="shared" si="20"/>
        <v>417</v>
      </c>
      <c r="AC100" s="198"/>
      <c r="AD100" s="198"/>
      <c r="AF100" s="198"/>
    </row>
    <row r="101" spans="1:32" ht="15" customHeight="1" x14ac:dyDescent="0.25">
      <c r="A101" s="199">
        <v>14</v>
      </c>
      <c r="B101" s="162" t="s">
        <v>56</v>
      </c>
      <c r="C101" s="985">
        <v>64</v>
      </c>
      <c r="D101" s="998">
        <v>2.7191000000000001</v>
      </c>
      <c r="E101" s="998">
        <v>3.9</v>
      </c>
      <c r="F101" s="986">
        <v>31</v>
      </c>
      <c r="G101" s="335">
        <v>27</v>
      </c>
      <c r="H101" s="331">
        <v>3.67</v>
      </c>
      <c r="I101" s="645">
        <v>3.67</v>
      </c>
      <c r="J101" s="451">
        <v>65</v>
      </c>
      <c r="K101" s="335">
        <v>36</v>
      </c>
      <c r="L101" s="331">
        <v>3.556</v>
      </c>
      <c r="M101" s="645">
        <v>3.67</v>
      </c>
      <c r="N101" s="451">
        <v>69</v>
      </c>
      <c r="O101" s="660">
        <v>37</v>
      </c>
      <c r="P101" s="627">
        <v>3.24</v>
      </c>
      <c r="Q101" s="628">
        <v>3.8</v>
      </c>
      <c r="R101" s="209">
        <v>107</v>
      </c>
      <c r="S101" s="359">
        <v>29</v>
      </c>
      <c r="T101" s="629">
        <v>2.76</v>
      </c>
      <c r="U101" s="559">
        <v>3.17</v>
      </c>
      <c r="V101" s="209">
        <v>90</v>
      </c>
      <c r="W101" s="359"/>
      <c r="X101" s="628"/>
      <c r="Y101" s="559">
        <v>4.59</v>
      </c>
      <c r="Z101" s="209">
        <v>9</v>
      </c>
      <c r="AA101" s="405">
        <f t="shared" si="20"/>
        <v>371</v>
      </c>
      <c r="AC101" s="198"/>
      <c r="AD101" s="198"/>
      <c r="AF101" s="198"/>
    </row>
    <row r="102" spans="1:32" ht="15" customHeight="1" x14ac:dyDescent="0.25">
      <c r="A102" s="195">
        <v>15</v>
      </c>
      <c r="B102" s="44" t="s">
        <v>57</v>
      </c>
      <c r="C102" s="940">
        <v>42</v>
      </c>
      <c r="D102" s="965">
        <v>3.9762</v>
      </c>
      <c r="E102" s="965">
        <v>3.9</v>
      </c>
      <c r="F102" s="941">
        <v>6</v>
      </c>
      <c r="G102" s="335">
        <v>32</v>
      </c>
      <c r="H102" s="331">
        <v>3.69</v>
      </c>
      <c r="I102" s="645">
        <v>3.67</v>
      </c>
      <c r="J102" s="451">
        <v>62</v>
      </c>
      <c r="K102" s="335">
        <v>49</v>
      </c>
      <c r="L102" s="331">
        <v>3.7749999999999999</v>
      </c>
      <c r="M102" s="645">
        <v>3.67</v>
      </c>
      <c r="N102" s="451">
        <v>41</v>
      </c>
      <c r="O102" s="660">
        <v>22</v>
      </c>
      <c r="P102" s="627">
        <v>3.59</v>
      </c>
      <c r="Q102" s="628">
        <v>3.8</v>
      </c>
      <c r="R102" s="209">
        <v>86</v>
      </c>
      <c r="S102" s="656">
        <v>29</v>
      </c>
      <c r="T102" s="629">
        <v>2.59</v>
      </c>
      <c r="U102" s="641">
        <v>3.17</v>
      </c>
      <c r="V102" s="209">
        <v>103</v>
      </c>
      <c r="W102" s="359">
        <v>1</v>
      </c>
      <c r="X102" s="331">
        <v>4</v>
      </c>
      <c r="Y102" s="559">
        <v>4.59</v>
      </c>
      <c r="Z102" s="209">
        <v>7</v>
      </c>
      <c r="AA102" s="206">
        <f t="shared" si="20"/>
        <v>305</v>
      </c>
      <c r="AC102" s="198"/>
      <c r="AD102" s="198"/>
      <c r="AF102" s="198"/>
    </row>
    <row r="103" spans="1:32" ht="15" customHeight="1" x14ac:dyDescent="0.25">
      <c r="A103" s="199">
        <v>16</v>
      </c>
      <c r="B103" s="44" t="s">
        <v>58</v>
      </c>
      <c r="C103" s="940"/>
      <c r="D103" s="965"/>
      <c r="E103" s="965">
        <v>3.9</v>
      </c>
      <c r="F103" s="941">
        <v>36</v>
      </c>
      <c r="G103" s="335">
        <v>35</v>
      </c>
      <c r="H103" s="331">
        <v>4.34</v>
      </c>
      <c r="I103" s="645">
        <v>3.67</v>
      </c>
      <c r="J103" s="451">
        <v>4</v>
      </c>
      <c r="K103" s="335">
        <v>6</v>
      </c>
      <c r="L103" s="331">
        <v>3.5</v>
      </c>
      <c r="M103" s="645">
        <v>3.67</v>
      </c>
      <c r="N103" s="451">
        <v>76</v>
      </c>
      <c r="O103" s="660">
        <v>30</v>
      </c>
      <c r="P103" s="627">
        <v>4.3</v>
      </c>
      <c r="Q103" s="628">
        <v>3.8</v>
      </c>
      <c r="R103" s="209">
        <v>14</v>
      </c>
      <c r="S103" s="21">
        <v>46</v>
      </c>
      <c r="T103" s="629">
        <v>3.93</v>
      </c>
      <c r="U103" s="502">
        <v>3.17</v>
      </c>
      <c r="V103" s="209">
        <v>10</v>
      </c>
      <c r="W103" s="359"/>
      <c r="X103" s="628"/>
      <c r="Y103" s="559">
        <v>4.59</v>
      </c>
      <c r="Z103" s="209">
        <v>9</v>
      </c>
      <c r="AA103" s="206">
        <f t="shared" si="20"/>
        <v>149</v>
      </c>
      <c r="AC103" s="198"/>
      <c r="AD103" s="198"/>
      <c r="AF103" s="198"/>
    </row>
    <row r="104" spans="1:32" ht="15" customHeight="1" x14ac:dyDescent="0.25">
      <c r="A104" s="199">
        <v>17</v>
      </c>
      <c r="B104" s="44" t="s">
        <v>59</v>
      </c>
      <c r="C104" s="940"/>
      <c r="D104" s="965"/>
      <c r="E104" s="965">
        <v>3.9</v>
      </c>
      <c r="F104" s="941">
        <v>36</v>
      </c>
      <c r="G104" s="335">
        <v>27</v>
      </c>
      <c r="H104" s="331">
        <v>4.26</v>
      </c>
      <c r="I104" s="645">
        <v>3.67</v>
      </c>
      <c r="J104" s="451">
        <v>9</v>
      </c>
      <c r="K104" s="335">
        <v>10</v>
      </c>
      <c r="L104" s="331">
        <v>3.7</v>
      </c>
      <c r="M104" s="645">
        <v>3.67</v>
      </c>
      <c r="N104" s="451">
        <v>53</v>
      </c>
      <c r="O104" s="660">
        <v>13</v>
      </c>
      <c r="P104" s="627">
        <v>3.77</v>
      </c>
      <c r="Q104" s="628">
        <v>3.8</v>
      </c>
      <c r="R104" s="209">
        <v>60</v>
      </c>
      <c r="S104" s="21">
        <v>6</v>
      </c>
      <c r="T104" s="629">
        <v>3.17</v>
      </c>
      <c r="U104" s="502">
        <v>3.17</v>
      </c>
      <c r="V104" s="209">
        <v>55</v>
      </c>
      <c r="W104" s="359"/>
      <c r="X104" s="628"/>
      <c r="Y104" s="559">
        <v>4.59</v>
      </c>
      <c r="Z104" s="209">
        <v>9</v>
      </c>
      <c r="AA104" s="206">
        <f t="shared" si="20"/>
        <v>222</v>
      </c>
      <c r="AC104" s="198"/>
      <c r="AD104" s="198"/>
      <c r="AF104" s="198"/>
    </row>
    <row r="105" spans="1:32" ht="15" customHeight="1" x14ac:dyDescent="0.25">
      <c r="A105" s="199">
        <v>18</v>
      </c>
      <c r="B105" s="44" t="s">
        <v>60</v>
      </c>
      <c r="C105" s="940"/>
      <c r="D105" s="965"/>
      <c r="E105" s="965">
        <v>3.9</v>
      </c>
      <c r="F105" s="941">
        <v>36</v>
      </c>
      <c r="G105" s="335">
        <v>29</v>
      </c>
      <c r="H105" s="331">
        <v>3.66</v>
      </c>
      <c r="I105" s="645">
        <v>3.67</v>
      </c>
      <c r="J105" s="451">
        <v>69</v>
      </c>
      <c r="K105" s="335">
        <v>38</v>
      </c>
      <c r="L105" s="331">
        <v>3.5790000000000002</v>
      </c>
      <c r="M105" s="645">
        <v>3.67</v>
      </c>
      <c r="N105" s="451">
        <v>68</v>
      </c>
      <c r="O105" s="660">
        <v>29</v>
      </c>
      <c r="P105" s="627">
        <v>3.59</v>
      </c>
      <c r="Q105" s="628">
        <v>3.8</v>
      </c>
      <c r="R105" s="209">
        <v>85</v>
      </c>
      <c r="S105" s="656">
        <v>9</v>
      </c>
      <c r="T105" s="629">
        <v>2.67</v>
      </c>
      <c r="U105" s="641">
        <v>3.17</v>
      </c>
      <c r="V105" s="209">
        <v>98</v>
      </c>
      <c r="W105" s="359"/>
      <c r="X105" s="628"/>
      <c r="Y105" s="559">
        <v>4.59</v>
      </c>
      <c r="Z105" s="209">
        <v>9</v>
      </c>
      <c r="AA105" s="206">
        <f t="shared" si="20"/>
        <v>365</v>
      </c>
      <c r="AC105" s="198"/>
      <c r="AD105" s="198"/>
      <c r="AF105" s="198"/>
    </row>
    <row r="106" spans="1:32" ht="15" customHeight="1" x14ac:dyDescent="0.25">
      <c r="A106" s="199">
        <v>19</v>
      </c>
      <c r="B106" s="44" t="s">
        <v>61</v>
      </c>
      <c r="C106" s="940"/>
      <c r="D106" s="965"/>
      <c r="E106" s="965">
        <v>3.9</v>
      </c>
      <c r="F106" s="941">
        <v>36</v>
      </c>
      <c r="G106" s="335">
        <v>20</v>
      </c>
      <c r="H106" s="331">
        <v>3.5</v>
      </c>
      <c r="I106" s="645">
        <v>3.67</v>
      </c>
      <c r="J106" s="451">
        <v>87</v>
      </c>
      <c r="K106" s="335">
        <v>17</v>
      </c>
      <c r="L106" s="331">
        <v>3.4119999999999999</v>
      </c>
      <c r="M106" s="645">
        <v>3.67</v>
      </c>
      <c r="N106" s="451">
        <v>87</v>
      </c>
      <c r="O106" s="660">
        <v>11</v>
      </c>
      <c r="P106" s="627">
        <v>3.45</v>
      </c>
      <c r="Q106" s="628">
        <v>3.8</v>
      </c>
      <c r="R106" s="209">
        <v>96</v>
      </c>
      <c r="S106" s="21">
        <v>16</v>
      </c>
      <c r="T106" s="629">
        <v>2.44</v>
      </c>
      <c r="U106" s="502">
        <v>3.17</v>
      </c>
      <c r="V106" s="209">
        <v>108</v>
      </c>
      <c r="W106" s="359"/>
      <c r="X106" s="628"/>
      <c r="Y106" s="559">
        <v>4.59</v>
      </c>
      <c r="Z106" s="209">
        <v>9</v>
      </c>
      <c r="AA106" s="206">
        <f t="shared" si="20"/>
        <v>423</v>
      </c>
      <c r="AC106" s="198"/>
      <c r="AD106" s="198"/>
      <c r="AF106" s="198"/>
    </row>
    <row r="107" spans="1:32" ht="15" customHeight="1" x14ac:dyDescent="0.25">
      <c r="A107" s="199">
        <v>20</v>
      </c>
      <c r="B107" s="44" t="s">
        <v>62</v>
      </c>
      <c r="C107" s="940"/>
      <c r="D107" s="965"/>
      <c r="E107" s="965">
        <v>3.9</v>
      </c>
      <c r="F107" s="941">
        <v>36</v>
      </c>
      <c r="G107" s="335">
        <v>4</v>
      </c>
      <c r="H107" s="331">
        <v>4.25</v>
      </c>
      <c r="I107" s="645">
        <v>3.67</v>
      </c>
      <c r="J107" s="451">
        <v>13</v>
      </c>
      <c r="K107" s="335">
        <v>3</v>
      </c>
      <c r="L107" s="331">
        <v>4</v>
      </c>
      <c r="M107" s="645">
        <v>3.67</v>
      </c>
      <c r="N107" s="451">
        <v>23</v>
      </c>
      <c r="O107" s="660">
        <v>14</v>
      </c>
      <c r="P107" s="627">
        <v>3.14</v>
      </c>
      <c r="Q107" s="628">
        <v>3.8</v>
      </c>
      <c r="R107" s="209">
        <v>111</v>
      </c>
      <c r="S107" s="21">
        <v>19</v>
      </c>
      <c r="T107" s="629">
        <v>2.4700000000000002</v>
      </c>
      <c r="U107" s="502">
        <v>3.17</v>
      </c>
      <c r="V107" s="209">
        <v>107</v>
      </c>
      <c r="W107" s="359"/>
      <c r="X107" s="628"/>
      <c r="Y107" s="559">
        <v>4.59</v>
      </c>
      <c r="Z107" s="209">
        <v>9</v>
      </c>
      <c r="AA107" s="206">
        <f t="shared" si="20"/>
        <v>299</v>
      </c>
      <c r="AC107" s="198"/>
      <c r="AD107" s="198"/>
      <c r="AF107" s="198"/>
    </row>
    <row r="108" spans="1:32" ht="15" customHeight="1" x14ac:dyDescent="0.25">
      <c r="A108" s="199">
        <v>21</v>
      </c>
      <c r="B108" s="44" t="s">
        <v>63</v>
      </c>
      <c r="C108" s="940">
        <v>80</v>
      </c>
      <c r="D108" s="965">
        <v>3.2250000000000001</v>
      </c>
      <c r="E108" s="965">
        <v>3.9</v>
      </c>
      <c r="F108" s="941">
        <v>16</v>
      </c>
      <c r="G108" s="335">
        <v>18</v>
      </c>
      <c r="H108" s="331">
        <v>3.83</v>
      </c>
      <c r="I108" s="645">
        <v>3.67</v>
      </c>
      <c r="J108" s="451">
        <v>47</v>
      </c>
      <c r="K108" s="335">
        <v>33</v>
      </c>
      <c r="L108" s="331">
        <v>3.6360000000000001</v>
      </c>
      <c r="M108" s="645">
        <v>3.67</v>
      </c>
      <c r="N108" s="451">
        <v>61</v>
      </c>
      <c r="O108" s="660">
        <v>10</v>
      </c>
      <c r="P108" s="627">
        <v>4</v>
      </c>
      <c r="Q108" s="628">
        <v>3.8</v>
      </c>
      <c r="R108" s="209">
        <v>29</v>
      </c>
      <c r="S108" s="21">
        <v>7</v>
      </c>
      <c r="T108" s="629">
        <v>3.43</v>
      </c>
      <c r="U108" s="502">
        <v>3.17</v>
      </c>
      <c r="V108" s="209">
        <v>32</v>
      </c>
      <c r="W108" s="359"/>
      <c r="X108" s="628"/>
      <c r="Y108" s="559">
        <v>4.59</v>
      </c>
      <c r="Z108" s="209">
        <v>9</v>
      </c>
      <c r="AA108" s="206">
        <f t="shared" si="20"/>
        <v>194</v>
      </c>
      <c r="AC108" s="198"/>
      <c r="AD108" s="198"/>
      <c r="AF108" s="198"/>
    </row>
    <row r="109" spans="1:32" ht="15" customHeight="1" x14ac:dyDescent="0.25">
      <c r="A109" s="199">
        <v>22</v>
      </c>
      <c r="B109" s="323" t="s">
        <v>153</v>
      </c>
      <c r="C109" s="942">
        <v>159</v>
      </c>
      <c r="D109" s="966">
        <v>3.8050999999999999</v>
      </c>
      <c r="E109" s="966">
        <v>3.9</v>
      </c>
      <c r="F109" s="943">
        <v>7</v>
      </c>
      <c r="G109" s="335">
        <v>43</v>
      </c>
      <c r="H109" s="331">
        <v>3.63</v>
      </c>
      <c r="I109" s="644">
        <v>3.67</v>
      </c>
      <c r="J109" s="451">
        <v>74</v>
      </c>
      <c r="K109" s="335">
        <v>40</v>
      </c>
      <c r="L109" s="331">
        <v>3.6</v>
      </c>
      <c r="M109" s="645">
        <v>3.67</v>
      </c>
      <c r="N109" s="451">
        <v>65</v>
      </c>
      <c r="O109" s="660">
        <v>41</v>
      </c>
      <c r="P109" s="627">
        <v>3.8</v>
      </c>
      <c r="Q109" s="628">
        <v>3.8</v>
      </c>
      <c r="R109" s="209">
        <v>54</v>
      </c>
      <c r="S109" s="21">
        <v>44</v>
      </c>
      <c r="T109" s="629">
        <v>2.86</v>
      </c>
      <c r="U109" s="502">
        <v>3.17</v>
      </c>
      <c r="V109" s="209">
        <v>80</v>
      </c>
      <c r="W109" s="359"/>
      <c r="X109" s="628"/>
      <c r="Y109" s="559">
        <v>4.59</v>
      </c>
      <c r="Z109" s="209">
        <v>9</v>
      </c>
      <c r="AA109" s="443">
        <f t="shared" si="20"/>
        <v>289</v>
      </c>
      <c r="AC109" s="198"/>
      <c r="AD109" s="198"/>
      <c r="AF109" s="198"/>
    </row>
    <row r="110" spans="1:32" ht="15" customHeight="1" x14ac:dyDescent="0.25">
      <c r="A110" s="199">
        <v>23</v>
      </c>
      <c r="B110" s="44" t="s">
        <v>64</v>
      </c>
      <c r="C110" s="940"/>
      <c r="D110" s="965"/>
      <c r="E110" s="965">
        <v>3.9</v>
      </c>
      <c r="F110" s="941">
        <v>36</v>
      </c>
      <c r="G110" s="335">
        <v>51</v>
      </c>
      <c r="H110" s="331">
        <v>4.3499999999999996</v>
      </c>
      <c r="I110" s="645">
        <v>3.67</v>
      </c>
      <c r="J110" s="451">
        <v>3</v>
      </c>
      <c r="K110" s="335">
        <v>26</v>
      </c>
      <c r="L110" s="331">
        <v>3.8079999999999998</v>
      </c>
      <c r="M110" s="645">
        <v>3.67</v>
      </c>
      <c r="N110" s="451">
        <v>36</v>
      </c>
      <c r="O110" s="660">
        <v>6</v>
      </c>
      <c r="P110" s="627">
        <v>4</v>
      </c>
      <c r="Q110" s="628">
        <v>3.8</v>
      </c>
      <c r="R110" s="209">
        <v>32</v>
      </c>
      <c r="S110" s="21">
        <v>13</v>
      </c>
      <c r="T110" s="629">
        <v>3.15</v>
      </c>
      <c r="U110" s="502">
        <v>3.17</v>
      </c>
      <c r="V110" s="209">
        <v>56</v>
      </c>
      <c r="W110" s="359"/>
      <c r="X110" s="628"/>
      <c r="Y110" s="559">
        <v>4.59</v>
      </c>
      <c r="Z110" s="209">
        <v>9</v>
      </c>
      <c r="AA110" s="206">
        <f t="shared" si="20"/>
        <v>172</v>
      </c>
      <c r="AC110" s="198"/>
      <c r="AD110" s="198"/>
      <c r="AF110" s="198"/>
    </row>
    <row r="111" spans="1:32" ht="15" customHeight="1" x14ac:dyDescent="0.25">
      <c r="A111" s="199">
        <v>24</v>
      </c>
      <c r="B111" s="323" t="s">
        <v>152</v>
      </c>
      <c r="C111" s="942"/>
      <c r="D111" s="966"/>
      <c r="E111" s="966">
        <v>3.9</v>
      </c>
      <c r="F111" s="943">
        <v>36</v>
      </c>
      <c r="G111" s="335">
        <v>41</v>
      </c>
      <c r="H111" s="331">
        <v>3.71</v>
      </c>
      <c r="I111" s="644">
        <v>3.67</v>
      </c>
      <c r="J111" s="451">
        <v>56</v>
      </c>
      <c r="K111" s="335">
        <v>48</v>
      </c>
      <c r="L111" s="331">
        <v>3.75</v>
      </c>
      <c r="M111" s="645">
        <v>3.67</v>
      </c>
      <c r="N111" s="451">
        <v>46</v>
      </c>
      <c r="O111" s="660">
        <v>18</v>
      </c>
      <c r="P111" s="627">
        <v>3.89</v>
      </c>
      <c r="Q111" s="628">
        <v>3.8</v>
      </c>
      <c r="R111" s="209">
        <v>42</v>
      </c>
      <c r="S111" s="21">
        <v>18</v>
      </c>
      <c r="T111" s="629">
        <v>3.06</v>
      </c>
      <c r="U111" s="502">
        <v>3.17</v>
      </c>
      <c r="V111" s="209">
        <v>63</v>
      </c>
      <c r="W111" s="359"/>
      <c r="X111" s="628"/>
      <c r="Y111" s="559">
        <v>4.59</v>
      </c>
      <c r="Z111" s="209">
        <v>9</v>
      </c>
      <c r="AA111" s="206">
        <f t="shared" si="20"/>
        <v>252</v>
      </c>
      <c r="AC111" s="198"/>
      <c r="AD111" s="198"/>
      <c r="AF111" s="198"/>
    </row>
    <row r="112" spans="1:32" ht="15" customHeight="1" x14ac:dyDescent="0.25">
      <c r="A112" s="199">
        <v>25</v>
      </c>
      <c r="B112" s="44" t="s">
        <v>65</v>
      </c>
      <c r="C112" s="940"/>
      <c r="D112" s="965"/>
      <c r="E112" s="965">
        <v>3.9</v>
      </c>
      <c r="F112" s="941">
        <v>36</v>
      </c>
      <c r="G112" s="335">
        <v>39</v>
      </c>
      <c r="H112" s="331">
        <v>4</v>
      </c>
      <c r="I112" s="645">
        <v>3.67</v>
      </c>
      <c r="J112" s="451">
        <v>28</v>
      </c>
      <c r="K112" s="335">
        <v>38</v>
      </c>
      <c r="L112" s="331">
        <v>3.71</v>
      </c>
      <c r="M112" s="645">
        <v>3.67</v>
      </c>
      <c r="N112" s="451">
        <v>51</v>
      </c>
      <c r="O112" s="660">
        <v>49</v>
      </c>
      <c r="P112" s="627">
        <v>3.49</v>
      </c>
      <c r="Q112" s="628">
        <v>3.8</v>
      </c>
      <c r="R112" s="209">
        <v>94</v>
      </c>
      <c r="S112" s="21">
        <v>30</v>
      </c>
      <c r="T112" s="629">
        <v>3.33</v>
      </c>
      <c r="U112" s="502">
        <v>3.17</v>
      </c>
      <c r="V112" s="209">
        <v>39</v>
      </c>
      <c r="W112" s="359"/>
      <c r="X112" s="628"/>
      <c r="Y112" s="559">
        <v>4.59</v>
      </c>
      <c r="Z112" s="209">
        <v>9</v>
      </c>
      <c r="AA112" s="206">
        <f t="shared" si="20"/>
        <v>257</v>
      </c>
      <c r="AC112" s="198"/>
      <c r="AD112" s="198"/>
      <c r="AF112" s="198"/>
    </row>
    <row r="113" spans="1:32" ht="15" customHeight="1" x14ac:dyDescent="0.25">
      <c r="A113" s="199">
        <v>26</v>
      </c>
      <c r="B113" s="323" t="s">
        <v>150</v>
      </c>
      <c r="C113" s="942"/>
      <c r="D113" s="966"/>
      <c r="E113" s="966">
        <v>3.9</v>
      </c>
      <c r="F113" s="943">
        <v>36</v>
      </c>
      <c r="G113" s="335">
        <v>46</v>
      </c>
      <c r="H113" s="331">
        <v>3.93</v>
      </c>
      <c r="I113" s="644">
        <v>3.67</v>
      </c>
      <c r="J113" s="451">
        <v>36</v>
      </c>
      <c r="K113" s="335">
        <v>34</v>
      </c>
      <c r="L113" s="331">
        <v>3.6469999999999998</v>
      </c>
      <c r="M113" s="645">
        <v>3.67</v>
      </c>
      <c r="N113" s="451">
        <v>58</v>
      </c>
      <c r="O113" s="660">
        <v>28</v>
      </c>
      <c r="P113" s="627">
        <v>4.07</v>
      </c>
      <c r="Q113" s="628">
        <v>3.8</v>
      </c>
      <c r="R113" s="209">
        <v>22</v>
      </c>
      <c r="S113" s="21">
        <v>13</v>
      </c>
      <c r="T113" s="629">
        <v>3</v>
      </c>
      <c r="U113" s="502">
        <v>3.17</v>
      </c>
      <c r="V113" s="209">
        <v>67</v>
      </c>
      <c r="W113" s="359"/>
      <c r="X113" s="628"/>
      <c r="Y113" s="559">
        <v>4.59</v>
      </c>
      <c r="Z113" s="209">
        <v>9</v>
      </c>
      <c r="AA113" s="206">
        <f t="shared" si="20"/>
        <v>228</v>
      </c>
      <c r="AC113" s="198"/>
      <c r="AD113" s="198"/>
      <c r="AF113" s="198"/>
    </row>
    <row r="114" spans="1:32" ht="15" customHeight="1" x14ac:dyDescent="0.25">
      <c r="A114" s="199">
        <v>27</v>
      </c>
      <c r="B114" s="323" t="s">
        <v>151</v>
      </c>
      <c r="C114" s="942"/>
      <c r="D114" s="966"/>
      <c r="E114" s="966">
        <v>3.9</v>
      </c>
      <c r="F114" s="943">
        <v>36</v>
      </c>
      <c r="G114" s="335">
        <v>91</v>
      </c>
      <c r="H114" s="331">
        <v>3.9</v>
      </c>
      <c r="I114" s="644">
        <v>3.67</v>
      </c>
      <c r="J114" s="451">
        <v>39</v>
      </c>
      <c r="K114" s="335">
        <v>54</v>
      </c>
      <c r="L114" s="331">
        <v>3.5920000000000001</v>
      </c>
      <c r="M114" s="645">
        <v>3.67</v>
      </c>
      <c r="N114" s="451">
        <v>66</v>
      </c>
      <c r="O114" s="660">
        <v>49</v>
      </c>
      <c r="P114" s="627">
        <v>3.8</v>
      </c>
      <c r="Q114" s="628">
        <v>3.8</v>
      </c>
      <c r="R114" s="209">
        <v>53</v>
      </c>
      <c r="S114" s="658">
        <v>49</v>
      </c>
      <c r="T114" s="629">
        <v>2.69</v>
      </c>
      <c r="U114" s="559">
        <v>3.17</v>
      </c>
      <c r="V114" s="209">
        <v>93</v>
      </c>
      <c r="W114" s="359"/>
      <c r="X114" s="628"/>
      <c r="Y114" s="559">
        <v>4.59</v>
      </c>
      <c r="Z114" s="209">
        <v>9</v>
      </c>
      <c r="AA114" s="206">
        <f t="shared" si="20"/>
        <v>296</v>
      </c>
      <c r="AC114" s="198"/>
      <c r="AD114" s="198"/>
      <c r="AF114" s="198"/>
    </row>
    <row r="115" spans="1:32" ht="15" customHeight="1" x14ac:dyDescent="0.25">
      <c r="A115" s="199">
        <v>28</v>
      </c>
      <c r="B115" s="44" t="s">
        <v>66</v>
      </c>
      <c r="C115" s="940">
        <v>96</v>
      </c>
      <c r="D115" s="965">
        <v>2.9791000000000003</v>
      </c>
      <c r="E115" s="965">
        <v>3.9</v>
      </c>
      <c r="F115" s="941">
        <v>26</v>
      </c>
      <c r="G115" s="365">
        <v>31</v>
      </c>
      <c r="H115" s="331">
        <v>3.94</v>
      </c>
      <c r="I115" s="645">
        <v>3.67</v>
      </c>
      <c r="J115" s="451">
        <v>34</v>
      </c>
      <c r="K115" s="335">
        <v>41</v>
      </c>
      <c r="L115" s="331">
        <v>3.7320000000000002</v>
      </c>
      <c r="M115" s="645">
        <v>3.67</v>
      </c>
      <c r="N115" s="451">
        <v>48</v>
      </c>
      <c r="O115" s="660">
        <v>28</v>
      </c>
      <c r="P115" s="627">
        <v>3.96</v>
      </c>
      <c r="Q115" s="628">
        <v>3.8</v>
      </c>
      <c r="R115" s="209">
        <v>36</v>
      </c>
      <c r="S115" s="21">
        <v>31</v>
      </c>
      <c r="T115" s="629">
        <v>3.23</v>
      </c>
      <c r="U115" s="502">
        <v>3.17</v>
      </c>
      <c r="V115" s="209">
        <v>48</v>
      </c>
      <c r="W115" s="359"/>
      <c r="X115" s="628"/>
      <c r="Y115" s="559">
        <v>4.59</v>
      </c>
      <c r="Z115" s="209">
        <v>9</v>
      </c>
      <c r="AA115" s="206">
        <f t="shared" si="20"/>
        <v>201</v>
      </c>
      <c r="AC115" s="198"/>
      <c r="AD115" s="198"/>
      <c r="AF115" s="198"/>
    </row>
    <row r="116" spans="1:32" ht="15" customHeight="1" x14ac:dyDescent="0.25">
      <c r="A116" s="199">
        <v>29</v>
      </c>
      <c r="B116" s="44" t="s">
        <v>111</v>
      </c>
      <c r="C116" s="940">
        <v>27</v>
      </c>
      <c r="D116" s="965">
        <v>4.5186000000000002</v>
      </c>
      <c r="E116" s="965">
        <v>3.9</v>
      </c>
      <c r="F116" s="941">
        <v>1</v>
      </c>
      <c r="G116" s="365">
        <v>27</v>
      </c>
      <c r="H116" s="331">
        <v>3.74</v>
      </c>
      <c r="I116" s="626">
        <v>3.67</v>
      </c>
      <c r="J116" s="451">
        <v>54</v>
      </c>
      <c r="K116" s="335">
        <v>29</v>
      </c>
      <c r="L116" s="331">
        <v>4</v>
      </c>
      <c r="M116" s="626">
        <v>3.67</v>
      </c>
      <c r="N116" s="451">
        <v>19</v>
      </c>
      <c r="O116" s="660">
        <v>43</v>
      </c>
      <c r="P116" s="627">
        <v>4.07</v>
      </c>
      <c r="Q116" s="628">
        <v>3.8</v>
      </c>
      <c r="R116" s="209">
        <v>21</v>
      </c>
      <c r="S116" s="21">
        <v>22</v>
      </c>
      <c r="T116" s="629">
        <v>4.09</v>
      </c>
      <c r="U116" s="502">
        <v>3.17</v>
      </c>
      <c r="V116" s="209">
        <v>6</v>
      </c>
      <c r="W116" s="359"/>
      <c r="X116" s="628"/>
      <c r="Y116" s="559">
        <v>4.59</v>
      </c>
      <c r="Z116" s="209">
        <v>9</v>
      </c>
      <c r="AA116" s="206">
        <f t="shared" si="20"/>
        <v>110</v>
      </c>
      <c r="AC116" s="198"/>
      <c r="AD116" s="198"/>
      <c r="AF116" s="198"/>
    </row>
    <row r="117" spans="1:32" ht="15" customHeight="1" x14ac:dyDescent="0.25">
      <c r="A117" s="199">
        <v>30</v>
      </c>
      <c r="B117" s="44" t="s">
        <v>159</v>
      </c>
      <c r="C117" s="940">
        <v>133</v>
      </c>
      <c r="D117" s="965">
        <v>3.3083000000000005</v>
      </c>
      <c r="E117" s="965">
        <v>3.9</v>
      </c>
      <c r="F117" s="941">
        <v>13</v>
      </c>
      <c r="G117" s="365">
        <v>28</v>
      </c>
      <c r="H117" s="331">
        <v>3.86</v>
      </c>
      <c r="I117" s="626">
        <v>3.67</v>
      </c>
      <c r="J117" s="451">
        <v>45</v>
      </c>
      <c r="K117" s="335"/>
      <c r="L117" s="331"/>
      <c r="M117" s="626">
        <v>3.67</v>
      </c>
      <c r="N117" s="451">
        <v>113</v>
      </c>
      <c r="O117" s="660"/>
      <c r="P117" s="627"/>
      <c r="Q117" s="628">
        <v>3.8</v>
      </c>
      <c r="R117" s="209">
        <v>114</v>
      </c>
      <c r="S117" s="21"/>
      <c r="T117" s="629"/>
      <c r="U117" s="502">
        <v>3.17</v>
      </c>
      <c r="V117" s="209">
        <v>115</v>
      </c>
      <c r="W117" s="359"/>
      <c r="X117" s="628"/>
      <c r="Y117" s="559">
        <v>4.59</v>
      </c>
      <c r="Z117" s="209">
        <v>9</v>
      </c>
      <c r="AA117" s="206">
        <f t="shared" si="20"/>
        <v>409</v>
      </c>
      <c r="AC117" s="198"/>
      <c r="AD117" s="198"/>
      <c r="AF117" s="198"/>
    </row>
    <row r="118" spans="1:32" ht="15" customHeight="1" thickBot="1" x14ac:dyDescent="0.3">
      <c r="A118" s="404">
        <v>31</v>
      </c>
      <c r="B118" s="702" t="s">
        <v>161</v>
      </c>
      <c r="C118" s="987">
        <v>26</v>
      </c>
      <c r="D118" s="999">
        <v>2.3845999999999998</v>
      </c>
      <c r="E118" s="999">
        <v>3.9</v>
      </c>
      <c r="F118" s="988">
        <v>34</v>
      </c>
      <c r="G118" s="334"/>
      <c r="H118" s="330"/>
      <c r="I118" s="712">
        <v>3.67</v>
      </c>
      <c r="J118" s="672">
        <v>114</v>
      </c>
      <c r="K118" s="713"/>
      <c r="L118" s="714"/>
      <c r="M118" s="671">
        <v>3.67</v>
      </c>
      <c r="N118" s="672">
        <v>113</v>
      </c>
      <c r="O118" s="674"/>
      <c r="P118" s="675"/>
      <c r="Q118" s="676">
        <v>3.8</v>
      </c>
      <c r="R118" s="126">
        <v>114</v>
      </c>
      <c r="S118" s="715"/>
      <c r="T118" s="677"/>
      <c r="U118" s="716">
        <v>3.17</v>
      </c>
      <c r="V118" s="126">
        <v>115</v>
      </c>
      <c r="W118" s="678"/>
      <c r="X118" s="676"/>
      <c r="Y118" s="679">
        <v>4.59</v>
      </c>
      <c r="Z118" s="126">
        <v>9</v>
      </c>
      <c r="AA118" s="443">
        <f t="shared" si="20"/>
        <v>499</v>
      </c>
      <c r="AC118" s="198"/>
      <c r="AD118" s="198"/>
      <c r="AF118" s="198"/>
    </row>
    <row r="119" spans="1:32" ht="15" customHeight="1" thickBot="1" x14ac:dyDescent="0.3">
      <c r="A119" s="398"/>
      <c r="B119" s="433" t="s">
        <v>140</v>
      </c>
      <c r="C119" s="434">
        <f>SUM(C120:C130)</f>
        <v>138</v>
      </c>
      <c r="D119" s="473">
        <f>AVERAGE(D120:D130)</f>
        <v>3.3234999999999997</v>
      </c>
      <c r="E119" s="473">
        <v>3.9</v>
      </c>
      <c r="F119" s="436"/>
      <c r="G119" s="434">
        <f>SUM(G120:G130)</f>
        <v>207</v>
      </c>
      <c r="H119" s="220">
        <f>AVERAGE(H120:H130)</f>
        <v>3.8299999999999996</v>
      </c>
      <c r="I119" s="435">
        <f t="shared" ref="I119" si="22">$L$132</f>
        <v>3.67</v>
      </c>
      <c r="J119" s="436"/>
      <c r="K119" s="434">
        <f>SUM(K120:K130)</f>
        <v>207</v>
      </c>
      <c r="L119" s="473">
        <f>AVERAGE(L120:L130)</f>
        <v>3.4407000000000005</v>
      </c>
      <c r="M119" s="435">
        <f t="shared" ref="M119" si="23">$L$132</f>
        <v>3.67</v>
      </c>
      <c r="N119" s="436"/>
      <c r="O119" s="449">
        <f>SUM(O120:O130)</f>
        <v>135</v>
      </c>
      <c r="P119" s="415">
        <f>AVERAGE(P120:P130)</f>
        <v>3.8975</v>
      </c>
      <c r="Q119" s="416">
        <f t="shared" ref="Q119" si="24">$P$132</f>
        <v>3.8</v>
      </c>
      <c r="R119" s="417"/>
      <c r="S119" s="215">
        <f>SUM(S120:S130)</f>
        <v>70</v>
      </c>
      <c r="T119" s="418">
        <f>AVERAGE(T120:T130)</f>
        <v>3.1937500000000005</v>
      </c>
      <c r="U119" s="419">
        <f t="shared" ref="U119" si="25">$T$132</f>
        <v>3.17</v>
      </c>
      <c r="V119" s="417"/>
      <c r="W119" s="420">
        <f>SUM(W120:W130)</f>
        <v>0</v>
      </c>
      <c r="X119" s="421">
        <v>0</v>
      </c>
      <c r="Y119" s="422">
        <f t="shared" ref="Y119" si="26">$X$132</f>
        <v>4.59</v>
      </c>
      <c r="Z119" s="417"/>
      <c r="AA119" s="441"/>
      <c r="AC119" s="198"/>
      <c r="AD119" s="198"/>
      <c r="AF119" s="198"/>
    </row>
    <row r="120" spans="1:32" ht="15" customHeight="1" x14ac:dyDescent="0.25">
      <c r="A120" s="196">
        <v>1</v>
      </c>
      <c r="B120" s="486" t="s">
        <v>145</v>
      </c>
      <c r="C120" s="989"/>
      <c r="D120" s="1000"/>
      <c r="E120" s="1000">
        <v>3.9</v>
      </c>
      <c r="F120" s="990">
        <v>36</v>
      </c>
      <c r="G120" s="333">
        <v>3</v>
      </c>
      <c r="H120" s="488">
        <v>4.33</v>
      </c>
      <c r="I120" s="693">
        <v>3.67</v>
      </c>
      <c r="J120" s="706">
        <v>6</v>
      </c>
      <c r="K120" s="487">
        <v>1</v>
      </c>
      <c r="L120" s="488">
        <v>3</v>
      </c>
      <c r="M120" s="695">
        <v>3.67</v>
      </c>
      <c r="N120" s="706">
        <v>109</v>
      </c>
      <c r="O120" s="705"/>
      <c r="P120" s="696"/>
      <c r="Q120" s="697">
        <v>3.8</v>
      </c>
      <c r="R120" s="125">
        <v>114</v>
      </c>
      <c r="S120" s="704"/>
      <c r="T120" s="698"/>
      <c r="U120" s="699">
        <v>3.17</v>
      </c>
      <c r="V120" s="125">
        <v>115</v>
      </c>
      <c r="W120" s="703"/>
      <c r="X120" s="697"/>
      <c r="Y120" s="694">
        <v>4.59</v>
      </c>
      <c r="Z120" s="125">
        <v>9</v>
      </c>
      <c r="AA120" s="442">
        <f t="shared" si="20"/>
        <v>389</v>
      </c>
      <c r="AC120" s="198"/>
      <c r="AD120" s="198"/>
      <c r="AF120" s="198"/>
    </row>
    <row r="121" spans="1:32" ht="15" customHeight="1" x14ac:dyDescent="0.25">
      <c r="A121" s="199">
        <v>2</v>
      </c>
      <c r="B121" s="362" t="s">
        <v>139</v>
      </c>
      <c r="C121" s="950"/>
      <c r="D121" s="970"/>
      <c r="E121" s="970">
        <v>3.9</v>
      </c>
      <c r="F121" s="951">
        <v>36</v>
      </c>
      <c r="G121" s="666"/>
      <c r="H121" s="649"/>
      <c r="I121" s="649">
        <v>3.67</v>
      </c>
      <c r="J121" s="451">
        <v>114</v>
      </c>
      <c r="K121" s="335">
        <v>7</v>
      </c>
      <c r="L121" s="331">
        <v>3.1429999999999998</v>
      </c>
      <c r="M121" s="626">
        <v>3.67</v>
      </c>
      <c r="N121" s="451">
        <v>108</v>
      </c>
      <c r="O121" s="660">
        <v>5</v>
      </c>
      <c r="P121" s="627">
        <v>4.4000000000000004</v>
      </c>
      <c r="Q121" s="628">
        <v>3.8</v>
      </c>
      <c r="R121" s="209">
        <v>7</v>
      </c>
      <c r="S121" s="656">
        <v>1</v>
      </c>
      <c r="T121" s="629">
        <v>4</v>
      </c>
      <c r="U121" s="641">
        <v>3.17</v>
      </c>
      <c r="V121" s="209">
        <v>9</v>
      </c>
      <c r="W121" s="650"/>
      <c r="X121" s="628"/>
      <c r="Y121" s="559">
        <v>4.59</v>
      </c>
      <c r="Z121" s="209">
        <v>9</v>
      </c>
      <c r="AA121" s="439">
        <f t="shared" si="20"/>
        <v>283</v>
      </c>
      <c r="AC121" s="198"/>
      <c r="AD121" s="198"/>
      <c r="AF121" s="198"/>
    </row>
    <row r="122" spans="1:32" ht="15" customHeight="1" x14ac:dyDescent="0.25">
      <c r="A122" s="204">
        <v>3</v>
      </c>
      <c r="B122" s="87" t="s">
        <v>112</v>
      </c>
      <c r="C122" s="934"/>
      <c r="D122" s="962"/>
      <c r="E122" s="962">
        <v>3.9</v>
      </c>
      <c r="F122" s="935">
        <v>36</v>
      </c>
      <c r="G122" s="335">
        <v>27</v>
      </c>
      <c r="H122" s="331">
        <v>3.93</v>
      </c>
      <c r="I122" s="626">
        <v>3.67</v>
      </c>
      <c r="J122" s="451">
        <v>37</v>
      </c>
      <c r="K122" s="335">
        <v>14</v>
      </c>
      <c r="L122" s="331">
        <v>3.786</v>
      </c>
      <c r="M122" s="626">
        <v>3.67</v>
      </c>
      <c r="N122" s="451">
        <v>40</v>
      </c>
      <c r="O122" s="660">
        <v>18</v>
      </c>
      <c r="P122" s="627">
        <v>3.56</v>
      </c>
      <c r="Q122" s="628">
        <v>3.8</v>
      </c>
      <c r="R122" s="209">
        <v>87</v>
      </c>
      <c r="S122" s="21">
        <v>11</v>
      </c>
      <c r="T122" s="629">
        <v>3.73</v>
      </c>
      <c r="U122" s="502">
        <v>3.17</v>
      </c>
      <c r="V122" s="209">
        <v>18</v>
      </c>
      <c r="W122" s="650"/>
      <c r="X122" s="628"/>
      <c r="Y122" s="559">
        <v>4.59</v>
      </c>
      <c r="Z122" s="209">
        <v>9</v>
      </c>
      <c r="AA122" s="439">
        <f t="shared" si="20"/>
        <v>227</v>
      </c>
      <c r="AC122" s="198"/>
      <c r="AD122" s="198"/>
      <c r="AF122" s="198"/>
    </row>
    <row r="123" spans="1:32" ht="15" customHeight="1" x14ac:dyDescent="0.25">
      <c r="A123" s="204">
        <v>4</v>
      </c>
      <c r="B123" s="87" t="s">
        <v>71</v>
      </c>
      <c r="C123" s="934">
        <v>67</v>
      </c>
      <c r="D123" s="962">
        <v>3.9849999999999994</v>
      </c>
      <c r="E123" s="962">
        <v>3.9</v>
      </c>
      <c r="F123" s="935">
        <v>5</v>
      </c>
      <c r="G123" s="335">
        <v>40</v>
      </c>
      <c r="H123" s="331">
        <v>4.25</v>
      </c>
      <c r="I123" s="626">
        <v>3.67</v>
      </c>
      <c r="J123" s="451">
        <v>10</v>
      </c>
      <c r="K123" s="335">
        <v>42</v>
      </c>
      <c r="L123" s="331">
        <v>4.0949999999999998</v>
      </c>
      <c r="M123" s="626">
        <v>3.67</v>
      </c>
      <c r="N123" s="451">
        <v>12</v>
      </c>
      <c r="O123" s="660">
        <v>12</v>
      </c>
      <c r="P123" s="627">
        <v>4.67</v>
      </c>
      <c r="Q123" s="628">
        <v>3.8</v>
      </c>
      <c r="R123" s="209">
        <v>2</v>
      </c>
      <c r="S123" s="21">
        <v>18</v>
      </c>
      <c r="T123" s="629">
        <v>3.33</v>
      </c>
      <c r="U123" s="502">
        <v>3.17</v>
      </c>
      <c r="V123" s="209">
        <v>40</v>
      </c>
      <c r="W123" s="650"/>
      <c r="X123" s="628"/>
      <c r="Y123" s="559">
        <v>4.59</v>
      </c>
      <c r="Z123" s="209">
        <v>9</v>
      </c>
      <c r="AA123" s="439">
        <f t="shared" si="20"/>
        <v>78</v>
      </c>
      <c r="AC123" s="198"/>
      <c r="AD123" s="198"/>
      <c r="AF123" s="198"/>
    </row>
    <row r="124" spans="1:32" ht="15" customHeight="1" x14ac:dyDescent="0.25">
      <c r="A124" s="204">
        <v>5</v>
      </c>
      <c r="B124" s="362" t="s">
        <v>146</v>
      </c>
      <c r="C124" s="950"/>
      <c r="D124" s="970"/>
      <c r="E124" s="970">
        <v>3.9</v>
      </c>
      <c r="F124" s="951">
        <v>36</v>
      </c>
      <c r="G124" s="335">
        <v>12</v>
      </c>
      <c r="H124" s="331">
        <v>3.25</v>
      </c>
      <c r="I124" s="649">
        <v>3.67</v>
      </c>
      <c r="J124" s="451">
        <v>105</v>
      </c>
      <c r="K124" s="335">
        <v>12</v>
      </c>
      <c r="L124" s="331">
        <v>3.4169999999999998</v>
      </c>
      <c r="M124" s="626">
        <v>3.67</v>
      </c>
      <c r="N124" s="451">
        <v>86</v>
      </c>
      <c r="O124" s="660"/>
      <c r="P124" s="627"/>
      <c r="Q124" s="628">
        <v>3.8</v>
      </c>
      <c r="R124" s="209">
        <v>114</v>
      </c>
      <c r="S124" s="21"/>
      <c r="T124" s="629"/>
      <c r="U124" s="502">
        <v>3.17</v>
      </c>
      <c r="V124" s="209">
        <v>115</v>
      </c>
      <c r="W124" s="650"/>
      <c r="X124" s="628"/>
      <c r="Y124" s="559">
        <v>4.59</v>
      </c>
      <c r="Z124" s="652">
        <v>9</v>
      </c>
      <c r="AA124" s="440">
        <f t="shared" si="20"/>
        <v>465</v>
      </c>
      <c r="AC124" s="198"/>
      <c r="AD124" s="198"/>
      <c r="AF124" s="198"/>
    </row>
    <row r="125" spans="1:32" ht="15" customHeight="1" x14ac:dyDescent="0.25">
      <c r="A125" s="204">
        <v>6</v>
      </c>
      <c r="B125" s="362" t="s">
        <v>138</v>
      </c>
      <c r="C125" s="950"/>
      <c r="D125" s="970"/>
      <c r="E125" s="970">
        <v>3.9</v>
      </c>
      <c r="F125" s="951">
        <v>36</v>
      </c>
      <c r="G125" s="335">
        <v>13</v>
      </c>
      <c r="H125" s="331">
        <v>4</v>
      </c>
      <c r="I125" s="649">
        <v>3.67</v>
      </c>
      <c r="J125" s="451">
        <v>31</v>
      </c>
      <c r="K125" s="335">
        <v>29</v>
      </c>
      <c r="L125" s="331">
        <v>4</v>
      </c>
      <c r="M125" s="626">
        <v>3.67</v>
      </c>
      <c r="N125" s="451">
        <v>20</v>
      </c>
      <c r="O125" s="660">
        <v>21</v>
      </c>
      <c r="P125" s="627">
        <v>3.9</v>
      </c>
      <c r="Q125" s="628">
        <v>3.8</v>
      </c>
      <c r="R125" s="209">
        <v>40</v>
      </c>
      <c r="S125" s="21">
        <v>16</v>
      </c>
      <c r="T125" s="629">
        <v>3.5</v>
      </c>
      <c r="U125" s="502">
        <v>3.17</v>
      </c>
      <c r="V125" s="209">
        <v>29</v>
      </c>
      <c r="W125" s="650"/>
      <c r="X125" s="628"/>
      <c r="Y125" s="559">
        <v>4.59</v>
      </c>
      <c r="Z125" s="209">
        <v>9</v>
      </c>
      <c r="AA125" s="439">
        <f t="shared" si="20"/>
        <v>165</v>
      </c>
      <c r="AC125" s="198"/>
      <c r="AD125" s="198"/>
      <c r="AF125" s="198"/>
    </row>
    <row r="126" spans="1:32" ht="15" customHeight="1" x14ac:dyDescent="0.25">
      <c r="A126" s="199">
        <v>7</v>
      </c>
      <c r="B126" s="362" t="s">
        <v>137</v>
      </c>
      <c r="C126" s="950"/>
      <c r="D126" s="970"/>
      <c r="E126" s="970">
        <v>3.9</v>
      </c>
      <c r="F126" s="951">
        <v>36</v>
      </c>
      <c r="G126" s="666"/>
      <c r="H126" s="649"/>
      <c r="I126" s="649">
        <v>3.67</v>
      </c>
      <c r="J126" s="451">
        <v>114</v>
      </c>
      <c r="K126" s="335">
        <v>11</v>
      </c>
      <c r="L126" s="331">
        <v>2.9089999999999998</v>
      </c>
      <c r="M126" s="626">
        <v>3.67</v>
      </c>
      <c r="N126" s="451">
        <v>110</v>
      </c>
      <c r="O126" s="660">
        <v>16</v>
      </c>
      <c r="P126" s="627">
        <v>4</v>
      </c>
      <c r="Q126" s="628">
        <v>3.8</v>
      </c>
      <c r="R126" s="209">
        <v>26</v>
      </c>
      <c r="S126" s="21">
        <v>2</v>
      </c>
      <c r="T126" s="629">
        <v>2.5</v>
      </c>
      <c r="U126" s="502">
        <v>3.17</v>
      </c>
      <c r="V126" s="209">
        <v>106</v>
      </c>
      <c r="W126" s="650"/>
      <c r="X126" s="628"/>
      <c r="Y126" s="559">
        <v>4.59</v>
      </c>
      <c r="Z126" s="209">
        <v>9</v>
      </c>
      <c r="AA126" s="490">
        <f t="shared" si="20"/>
        <v>401</v>
      </c>
      <c r="AC126" s="198"/>
      <c r="AD126" s="198"/>
      <c r="AF126" s="198"/>
    </row>
    <row r="127" spans="1:32" ht="15" customHeight="1" x14ac:dyDescent="0.25">
      <c r="A127" s="199">
        <v>8</v>
      </c>
      <c r="B127" s="87" t="s">
        <v>113</v>
      </c>
      <c r="C127" s="934"/>
      <c r="D127" s="962"/>
      <c r="E127" s="962">
        <v>3.9</v>
      </c>
      <c r="F127" s="935">
        <v>36</v>
      </c>
      <c r="G127" s="335">
        <v>13</v>
      </c>
      <c r="H127" s="331">
        <v>3.62</v>
      </c>
      <c r="I127" s="626">
        <v>3.67</v>
      </c>
      <c r="J127" s="451">
        <v>77</v>
      </c>
      <c r="K127" s="335">
        <v>10</v>
      </c>
      <c r="L127" s="331">
        <v>3.5</v>
      </c>
      <c r="M127" s="626">
        <v>3.67</v>
      </c>
      <c r="N127" s="451">
        <v>75</v>
      </c>
      <c r="O127" s="660">
        <v>11</v>
      </c>
      <c r="P127" s="627">
        <v>3.36</v>
      </c>
      <c r="Q127" s="628">
        <v>3.8</v>
      </c>
      <c r="R127" s="209">
        <v>103</v>
      </c>
      <c r="S127" s="21">
        <v>13</v>
      </c>
      <c r="T127" s="629">
        <v>2.69</v>
      </c>
      <c r="U127" s="502">
        <v>3.17</v>
      </c>
      <c r="V127" s="209">
        <v>95</v>
      </c>
      <c r="W127" s="650"/>
      <c r="X127" s="628"/>
      <c r="Y127" s="559">
        <v>4.59</v>
      </c>
      <c r="Z127" s="652">
        <v>9</v>
      </c>
      <c r="AA127" s="439">
        <f t="shared" si="20"/>
        <v>395</v>
      </c>
      <c r="AC127" s="198"/>
      <c r="AD127" s="198"/>
      <c r="AF127" s="198"/>
    </row>
    <row r="128" spans="1:32" ht="15" customHeight="1" x14ac:dyDescent="0.25">
      <c r="A128" s="203">
        <v>9</v>
      </c>
      <c r="B128" s="45" t="s">
        <v>72</v>
      </c>
      <c r="C128" s="944"/>
      <c r="D128" s="967"/>
      <c r="E128" s="967">
        <v>3.9</v>
      </c>
      <c r="F128" s="945">
        <v>36</v>
      </c>
      <c r="G128" s="335">
        <v>18</v>
      </c>
      <c r="H128" s="331">
        <v>3.67</v>
      </c>
      <c r="I128" s="647">
        <v>3.67</v>
      </c>
      <c r="J128" s="451">
        <v>66</v>
      </c>
      <c r="K128" s="335">
        <v>15</v>
      </c>
      <c r="L128" s="331">
        <v>3.2669999999999999</v>
      </c>
      <c r="M128" s="647">
        <v>3.67</v>
      </c>
      <c r="N128" s="451">
        <v>99</v>
      </c>
      <c r="O128" s="660">
        <v>18</v>
      </c>
      <c r="P128" s="627">
        <v>3.5</v>
      </c>
      <c r="Q128" s="628">
        <v>3.8</v>
      </c>
      <c r="R128" s="209">
        <v>92</v>
      </c>
      <c r="S128" s="21">
        <v>5</v>
      </c>
      <c r="T128" s="629">
        <v>2.8</v>
      </c>
      <c r="U128" s="502">
        <v>3.17</v>
      </c>
      <c r="V128" s="209">
        <v>84</v>
      </c>
      <c r="W128" s="650"/>
      <c r="X128" s="628"/>
      <c r="Y128" s="559">
        <v>4.59</v>
      </c>
      <c r="Z128" s="209">
        <v>9</v>
      </c>
      <c r="AA128" s="439">
        <f t="shared" si="20"/>
        <v>386</v>
      </c>
      <c r="AC128" s="198"/>
      <c r="AD128" s="198"/>
      <c r="AF128" s="198"/>
    </row>
    <row r="129" spans="1:32" ht="15" customHeight="1" x14ac:dyDescent="0.25">
      <c r="A129" s="199">
        <v>10</v>
      </c>
      <c r="B129" s="45" t="s">
        <v>158</v>
      </c>
      <c r="C129" s="944"/>
      <c r="D129" s="967"/>
      <c r="E129" s="967">
        <v>3.9</v>
      </c>
      <c r="F129" s="945">
        <v>36</v>
      </c>
      <c r="G129" s="335">
        <v>81</v>
      </c>
      <c r="H129" s="331">
        <v>3.59</v>
      </c>
      <c r="I129" s="647">
        <v>3.67</v>
      </c>
      <c r="J129" s="451">
        <v>78</v>
      </c>
      <c r="K129" s="335">
        <v>66</v>
      </c>
      <c r="L129" s="331">
        <v>3.29</v>
      </c>
      <c r="M129" s="647">
        <v>3.67</v>
      </c>
      <c r="N129" s="451">
        <v>97</v>
      </c>
      <c r="O129" s="660">
        <v>34</v>
      </c>
      <c r="P129" s="627">
        <v>3.79</v>
      </c>
      <c r="Q129" s="628">
        <v>3.8</v>
      </c>
      <c r="R129" s="209">
        <v>57</v>
      </c>
      <c r="S129" s="21">
        <v>4</v>
      </c>
      <c r="T129" s="629">
        <v>3</v>
      </c>
      <c r="U129" s="502">
        <v>3.17</v>
      </c>
      <c r="V129" s="209">
        <v>73</v>
      </c>
      <c r="W129" s="650"/>
      <c r="X129" s="628"/>
      <c r="Y129" s="559">
        <v>4.59</v>
      </c>
      <c r="Z129" s="209">
        <v>9</v>
      </c>
      <c r="AA129" s="439">
        <f t="shared" si="20"/>
        <v>350</v>
      </c>
      <c r="AC129" s="198"/>
      <c r="AD129" s="198"/>
      <c r="AF129" s="198"/>
    </row>
    <row r="130" spans="1:32" ht="16.5" customHeight="1" thickBot="1" x14ac:dyDescent="0.3">
      <c r="A130" s="202">
        <v>11</v>
      </c>
      <c r="B130" s="717" t="s">
        <v>160</v>
      </c>
      <c r="C130" s="991">
        <v>71</v>
      </c>
      <c r="D130" s="1001">
        <v>2.6619999999999999</v>
      </c>
      <c r="E130" s="1001">
        <v>3.9</v>
      </c>
      <c r="F130" s="992">
        <v>32</v>
      </c>
      <c r="G130" s="336"/>
      <c r="H130" s="462"/>
      <c r="I130" s="700">
        <v>3.67</v>
      </c>
      <c r="J130" s="563">
        <v>114</v>
      </c>
      <c r="K130" s="461"/>
      <c r="L130" s="462"/>
      <c r="M130" s="701">
        <v>3.67</v>
      </c>
      <c r="N130" s="563">
        <v>113</v>
      </c>
      <c r="O130" s="661"/>
      <c r="P130" s="662"/>
      <c r="Q130" s="654">
        <v>3.8</v>
      </c>
      <c r="R130" s="564">
        <v>114</v>
      </c>
      <c r="S130" s="23"/>
      <c r="T130" s="659"/>
      <c r="U130" s="562">
        <v>3.17</v>
      </c>
      <c r="V130" s="564">
        <v>115</v>
      </c>
      <c r="W130" s="653"/>
      <c r="X130" s="654"/>
      <c r="Y130" s="561">
        <v>4.59</v>
      </c>
      <c r="Z130" s="564">
        <v>9</v>
      </c>
      <c r="AA130" s="489">
        <f t="shared" si="20"/>
        <v>497</v>
      </c>
    </row>
    <row r="131" spans="1:32" x14ac:dyDescent="0.25">
      <c r="A131" s="454" t="s">
        <v>156</v>
      </c>
      <c r="D131" s="478">
        <f>$D$4</f>
        <v>3.2408771428571428</v>
      </c>
      <c r="H131" s="478">
        <f>$H$4</f>
        <v>3.7542477876106179</v>
      </c>
      <c r="L131" s="478">
        <f>$L$4</f>
        <v>3.6658169642857144</v>
      </c>
      <c r="P131" s="480">
        <f>$P$4</f>
        <v>3.8118584070796446</v>
      </c>
      <c r="Q131" s="479"/>
      <c r="R131" s="479"/>
      <c r="S131" s="479"/>
      <c r="T131" s="479">
        <f>$T$4</f>
        <v>3.1798245614035094</v>
      </c>
      <c r="U131" s="479"/>
      <c r="V131" s="479"/>
      <c r="W131" s="479"/>
      <c r="X131" s="479">
        <f>$X$4</f>
        <v>4.6624999999999996</v>
      </c>
      <c r="Y131" s="207"/>
    </row>
    <row r="132" spans="1:32" x14ac:dyDescent="0.25">
      <c r="A132" s="455" t="s">
        <v>157</v>
      </c>
      <c r="D132" s="467">
        <v>3.9</v>
      </c>
      <c r="H132" s="466">
        <v>3.67</v>
      </c>
      <c r="L132" s="466">
        <v>3.67</v>
      </c>
      <c r="M132" s="466"/>
      <c r="N132" s="466"/>
      <c r="O132" s="466"/>
      <c r="P132" s="467">
        <v>3.8</v>
      </c>
      <c r="Q132" s="466"/>
      <c r="R132" s="466"/>
      <c r="S132" s="466"/>
      <c r="T132" s="466">
        <v>3.17</v>
      </c>
      <c r="U132" s="466"/>
      <c r="V132" s="466"/>
      <c r="W132" s="466"/>
      <c r="X132" s="466">
        <v>4.59</v>
      </c>
      <c r="Y132" s="466"/>
      <c r="Z132" s="466"/>
    </row>
  </sheetData>
  <mergeCells count="9">
    <mergeCell ref="AA2:AA3"/>
    <mergeCell ref="A2:A3"/>
    <mergeCell ref="B2:B3"/>
    <mergeCell ref="K2:N2"/>
    <mergeCell ref="O2:R2"/>
    <mergeCell ref="S2:V2"/>
    <mergeCell ref="W2:Z2"/>
    <mergeCell ref="G2:J2"/>
    <mergeCell ref="C2:F2"/>
  </mergeCells>
  <conditionalFormatting sqref="X4:X132">
    <cfRule type="containsBlanks" dxfId="31" priority="6" stopIfTrue="1">
      <formula>LEN(TRIM(X4))=0</formula>
    </cfRule>
    <cfRule type="cellIs" dxfId="30" priority="7" stopIfTrue="1" operator="lessThan">
      <formula>3.5</formula>
    </cfRule>
    <cfRule type="cellIs" dxfId="29" priority="8" stopIfTrue="1" operator="equal">
      <formula>3.5</formula>
    </cfRule>
    <cfRule type="cellIs" dxfId="28" priority="9" stopIfTrue="1" operator="between">
      <formula>4.499</formula>
      <formula>3.5</formula>
    </cfRule>
    <cfRule type="cellIs" dxfId="27" priority="10" stopIfTrue="1" operator="greaterThanOrEqual">
      <formula>4.5</formula>
    </cfRule>
  </conditionalFormatting>
  <conditionalFormatting sqref="T4:T132">
    <cfRule type="containsBlanks" dxfId="26" priority="11" stopIfTrue="1">
      <formula>LEN(TRIM(T4))=0</formula>
    </cfRule>
    <cfRule type="cellIs" dxfId="25" priority="12" stopIfTrue="1" operator="lessThan">
      <formula>3.5</formula>
    </cfRule>
    <cfRule type="cellIs" dxfId="24" priority="13" stopIfTrue="1" operator="between">
      <formula>3.5</formula>
      <formula>4</formula>
    </cfRule>
    <cfRule type="cellIs" dxfId="23" priority="14" stopIfTrue="1" operator="between">
      <formula>4.5</formula>
      <formula>4</formula>
    </cfRule>
  </conditionalFormatting>
  <conditionalFormatting sqref="P4:P132">
    <cfRule type="containsBlanks" dxfId="22" priority="16" stopIfTrue="1">
      <formula>LEN(TRIM(P4))=0</formula>
    </cfRule>
    <cfRule type="cellIs" dxfId="21" priority="17" stopIfTrue="1" operator="between">
      <formula>3.809</formula>
      <formula>$P$131</formula>
    </cfRule>
    <cfRule type="cellIs" dxfId="20" priority="18" stopIfTrue="1" operator="lessThan">
      <formula>3.5</formula>
    </cfRule>
    <cfRule type="cellIs" dxfId="19" priority="19" stopIfTrue="1" operator="between">
      <formula>3.5</formula>
      <formula>$P$131</formula>
    </cfRule>
    <cfRule type="cellIs" dxfId="18" priority="20" stopIfTrue="1" operator="between">
      <formula>4.499</formula>
      <formula>$P$131</formula>
    </cfRule>
    <cfRule type="cellIs" dxfId="17" priority="21" stopIfTrue="1" operator="greaterThanOrEqual">
      <formula>4.5</formula>
    </cfRule>
  </conditionalFormatting>
  <conditionalFormatting sqref="L4:L87 L89:L132">
    <cfRule type="containsBlanks" dxfId="16" priority="22" stopIfTrue="1">
      <formula>LEN(TRIM(L4))=0</formula>
    </cfRule>
    <cfRule type="cellIs" dxfId="15" priority="23" stopIfTrue="1" operator="equal">
      <formula>$L$131</formula>
    </cfRule>
    <cfRule type="cellIs" dxfId="14" priority="24" stopIfTrue="1" operator="lessThan">
      <formula>3.5</formula>
    </cfRule>
    <cfRule type="cellIs" dxfId="13" priority="25" stopIfTrue="1" operator="between">
      <formula>3.5</formula>
      <formula>$L$131</formula>
    </cfRule>
    <cfRule type="cellIs" dxfId="12" priority="26" stopIfTrue="1" operator="between">
      <formula>4.499</formula>
      <formula>$L$131</formula>
    </cfRule>
    <cfRule type="cellIs" dxfId="11" priority="27" stopIfTrue="1" operator="greaterThanOrEqual">
      <formula>5</formula>
    </cfRule>
  </conditionalFormatting>
  <conditionalFormatting sqref="H4:H132">
    <cfRule type="containsBlanks" dxfId="10" priority="28" stopIfTrue="1">
      <formula>LEN(TRIM(H4))=0</formula>
    </cfRule>
    <cfRule type="cellIs" dxfId="9" priority="29" stopIfTrue="1" operator="between">
      <formula>$H$131</formula>
      <formula>3.75</formula>
    </cfRule>
    <cfRule type="cellIs" dxfId="8" priority="30" stopIfTrue="1" operator="lessThan">
      <formula>3.5</formula>
    </cfRule>
    <cfRule type="cellIs" dxfId="7" priority="31" stopIfTrue="1" operator="between">
      <formula>$H$131</formula>
      <formula>3.5</formula>
    </cfRule>
    <cfRule type="cellIs" dxfId="6" priority="32" stopIfTrue="1" operator="between">
      <formula>4.499</formula>
      <formula>$H$131</formula>
    </cfRule>
    <cfRule type="cellIs" dxfId="5" priority="33" stopIfTrue="1" operator="greaterThanOrEqual">
      <formula>4.5</formula>
    </cfRule>
  </conditionalFormatting>
  <conditionalFormatting sqref="D4:D132">
    <cfRule type="cellIs" dxfId="1" priority="5" operator="greaterThanOrEqual">
      <formula>4.5</formula>
    </cfRule>
    <cfRule type="cellIs" dxfId="2" priority="4" operator="between">
      <formula>4.5</formula>
      <formula>4</formula>
    </cfRule>
    <cfRule type="cellIs" dxfId="3" priority="3" operator="between">
      <formula>4</formula>
      <formula>3.5</formula>
    </cfRule>
    <cfRule type="cellIs" dxfId="4" priority="2" operator="lessThan">
      <formula>3.5</formula>
    </cfRule>
    <cfRule type="containsBlanks" dxfId="0" priority="1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zoomScale="90" zoomScaleNormal="90" workbookViewId="0">
      <selection activeCell="I39" sqref="I39"/>
    </sheetView>
  </sheetViews>
  <sheetFormatPr defaultRowHeight="15" x14ac:dyDescent="0.25"/>
  <cols>
    <col min="1" max="1" width="5.7109375" style="195" customWidth="1"/>
    <col min="2" max="2" width="32.85546875" style="195" customWidth="1"/>
    <col min="3" max="26" width="7.7109375" style="195" customWidth="1"/>
    <col min="27" max="27" width="8.85546875" style="195" customWidth="1"/>
    <col min="28" max="28" width="7.85546875" style="195" customWidth="1"/>
    <col min="29" max="16384" width="9.140625" style="195"/>
  </cols>
  <sheetData>
    <row r="1" spans="1:32" ht="409.5" customHeight="1" thickBot="1" x14ac:dyDescent="0.3"/>
    <row r="2" spans="1:32" ht="15" customHeight="1" x14ac:dyDescent="0.25">
      <c r="A2" s="1004" t="s">
        <v>0</v>
      </c>
      <c r="B2" s="1006" t="s">
        <v>118</v>
      </c>
      <c r="C2" s="1008">
        <v>2020</v>
      </c>
      <c r="D2" s="1009"/>
      <c r="E2" s="1009"/>
      <c r="F2" s="1010"/>
      <c r="G2" s="1008">
        <v>2019</v>
      </c>
      <c r="H2" s="1009"/>
      <c r="I2" s="1009"/>
      <c r="J2" s="1010"/>
      <c r="K2" s="1008">
        <v>2018</v>
      </c>
      <c r="L2" s="1009"/>
      <c r="M2" s="1009"/>
      <c r="N2" s="1010"/>
      <c r="O2" s="1008">
        <v>2017</v>
      </c>
      <c r="P2" s="1009"/>
      <c r="Q2" s="1009"/>
      <c r="R2" s="1010"/>
      <c r="S2" s="1011">
        <v>2016</v>
      </c>
      <c r="T2" s="1012"/>
      <c r="U2" s="1012"/>
      <c r="V2" s="1013"/>
      <c r="W2" s="1011">
        <v>2015</v>
      </c>
      <c r="X2" s="1012"/>
      <c r="Y2" s="1012"/>
      <c r="Z2" s="1013"/>
      <c r="AA2" s="1002" t="s">
        <v>115</v>
      </c>
    </row>
    <row r="3" spans="1:32" ht="45" customHeight="1" thickBot="1" x14ac:dyDescent="0.3">
      <c r="A3" s="1005"/>
      <c r="B3" s="1007"/>
      <c r="C3" s="408" t="s">
        <v>81</v>
      </c>
      <c r="D3" s="310" t="s">
        <v>116</v>
      </c>
      <c r="E3" s="310" t="s">
        <v>117</v>
      </c>
      <c r="F3" s="709" t="s">
        <v>123</v>
      </c>
      <c r="G3" s="408" t="s">
        <v>81</v>
      </c>
      <c r="H3" s="310" t="s">
        <v>116</v>
      </c>
      <c r="I3" s="623" t="s">
        <v>117</v>
      </c>
      <c r="J3" s="492" t="s">
        <v>123</v>
      </c>
      <c r="K3" s="408" t="s">
        <v>81</v>
      </c>
      <c r="L3" s="495" t="s">
        <v>116</v>
      </c>
      <c r="M3" s="168" t="s">
        <v>117</v>
      </c>
      <c r="N3" s="492" t="s">
        <v>123</v>
      </c>
      <c r="O3" s="407" t="s">
        <v>81</v>
      </c>
      <c r="P3" s="495" t="s">
        <v>116</v>
      </c>
      <c r="Q3" s="494" t="s">
        <v>117</v>
      </c>
      <c r="R3" s="474" t="s">
        <v>123</v>
      </c>
      <c r="S3" s="407" t="s">
        <v>81</v>
      </c>
      <c r="T3" s="495" t="s">
        <v>116</v>
      </c>
      <c r="U3" s="494" t="s">
        <v>117</v>
      </c>
      <c r="V3" s="474" t="s">
        <v>123</v>
      </c>
      <c r="W3" s="407" t="s">
        <v>81</v>
      </c>
      <c r="X3" s="495" t="s">
        <v>116</v>
      </c>
      <c r="Y3" s="494" t="s">
        <v>117</v>
      </c>
      <c r="Z3" s="474" t="s">
        <v>123</v>
      </c>
      <c r="AA3" s="1003"/>
    </row>
    <row r="4" spans="1:32" ht="15" customHeight="1" thickBot="1" x14ac:dyDescent="0.3">
      <c r="A4" s="681"/>
      <c r="B4" s="682" t="s">
        <v>143</v>
      </c>
      <c r="C4" s="683">
        <f>C5+C6+C15+C30+C50+C70+C87+C119</f>
        <v>1872</v>
      </c>
      <c r="D4" s="684">
        <f>AVERAGE(D5,D7:D14,D16:D29,D31:D49,D51:D69,D71:D86,D88:D118,D120:D130)</f>
        <v>3.2408771428571423</v>
      </c>
      <c r="E4" s="684">
        <v>3.9</v>
      </c>
      <c r="F4" s="686"/>
      <c r="G4" s="683">
        <f>G5+G6+G15+G30+G50+G70+G87+G119</f>
        <v>3411</v>
      </c>
      <c r="H4" s="684">
        <f>AVERAGE(H5,H7:H14,H16:H29,H31:H49,H51:H69,H71:H86,H88:H118,H120:H130)</f>
        <v>3.7542477876106179</v>
      </c>
      <c r="I4" s="685">
        <v>3.67</v>
      </c>
      <c r="J4" s="686"/>
      <c r="K4" s="683">
        <f>K5+K6+K15+K30+K50+K70+K87+K119</f>
        <v>3188</v>
      </c>
      <c r="L4" s="684">
        <f>AVERAGE(L5,L7:L14,L16:L29,L31:L49,L51:L69,L71:L86,L88:L118,L120:L130)</f>
        <v>3.6658169642857144</v>
      </c>
      <c r="M4" s="249">
        <v>3.67</v>
      </c>
      <c r="N4" s="686"/>
      <c r="O4" s="687">
        <f>O5+O6+O15+O30+O50+O70+O87+O119</f>
        <v>2611</v>
      </c>
      <c r="P4" s="688">
        <f>AVERAGE(P5,P7:P14,P16:P29,P31:P49,P51:P69,P71:P86,P88:P118,P120:P130)</f>
        <v>3.8118584070796451</v>
      </c>
      <c r="Q4" s="688">
        <v>3.8</v>
      </c>
      <c r="R4" s="689"/>
      <c r="S4" s="687">
        <f>S5+S6+S15+S30+S50+S70+S87+S119</f>
        <v>2226</v>
      </c>
      <c r="T4" s="688">
        <f>AVERAGE(T5,T7:T14,T16:T29,T31:T49,T51:T69,T71:T86,T88:T118,T120:T130)</f>
        <v>3.1798245614035103</v>
      </c>
      <c r="U4" s="690">
        <v>3.17</v>
      </c>
      <c r="V4" s="689"/>
      <c r="W4" s="691">
        <f>W5+W6+W15+W30+W50+W70+W87+W119</f>
        <v>21</v>
      </c>
      <c r="X4" s="688">
        <f>AVERAGE(X5,X7:X14,X16:X29,X31:X49,X51:X69,X71:X86,X88:X118,X120:X130)</f>
        <v>4.6624999999999996</v>
      </c>
      <c r="Y4" s="690">
        <v>4.59</v>
      </c>
      <c r="Z4" s="689"/>
      <c r="AA4" s="692"/>
      <c r="AC4" s="477"/>
      <c r="AD4" s="197" t="s">
        <v>85</v>
      </c>
    </row>
    <row r="5" spans="1:32" ht="15" customHeight="1" thickBot="1" x14ac:dyDescent="0.3">
      <c r="A5" s="669">
        <v>1</v>
      </c>
      <c r="B5" s="670" t="s">
        <v>38</v>
      </c>
      <c r="C5" s="917"/>
      <c r="D5" s="918"/>
      <c r="E5" s="954">
        <v>3.9</v>
      </c>
      <c r="F5" s="919">
        <v>36</v>
      </c>
      <c r="G5" s="334">
        <v>8</v>
      </c>
      <c r="H5" s="330">
        <v>3.88</v>
      </c>
      <c r="I5" s="671">
        <v>3.67</v>
      </c>
      <c r="J5" s="672">
        <v>44</v>
      </c>
      <c r="K5" s="673">
        <v>13</v>
      </c>
      <c r="L5" s="330">
        <v>4.08</v>
      </c>
      <c r="M5" s="671">
        <v>3.67</v>
      </c>
      <c r="N5" s="672">
        <v>14</v>
      </c>
      <c r="O5" s="674">
        <v>15</v>
      </c>
      <c r="P5" s="675">
        <v>3.8</v>
      </c>
      <c r="Q5" s="676">
        <v>3.8</v>
      </c>
      <c r="R5" s="126">
        <v>55</v>
      </c>
      <c r="S5" s="24">
        <v>14</v>
      </c>
      <c r="T5" s="677">
        <v>3.93</v>
      </c>
      <c r="U5" s="66">
        <v>3.17</v>
      </c>
      <c r="V5" s="126">
        <v>12</v>
      </c>
      <c r="W5" s="678"/>
      <c r="X5" s="676"/>
      <c r="Y5" s="679">
        <v>4.59</v>
      </c>
      <c r="Z5" s="126">
        <v>9</v>
      </c>
      <c r="AA5" s="680">
        <f>Z5+V5+R5+N5+J5+F5</f>
        <v>170</v>
      </c>
      <c r="AC5" s="476"/>
      <c r="AD5" s="197" t="s">
        <v>86</v>
      </c>
    </row>
    <row r="6" spans="1:32" ht="15" customHeight="1" thickBot="1" x14ac:dyDescent="0.3">
      <c r="A6" s="398"/>
      <c r="B6" s="399" t="s">
        <v>132</v>
      </c>
      <c r="C6" s="409">
        <f>SUM(C7:C14)</f>
        <v>92</v>
      </c>
      <c r="D6" s="469">
        <f>AVERAGE(D7:D14)</f>
        <v>3.5560333333333332</v>
      </c>
      <c r="E6" s="469">
        <v>3.9</v>
      </c>
      <c r="F6" s="410"/>
      <c r="G6" s="409">
        <f>SUM(G7:G14)</f>
        <v>308</v>
      </c>
      <c r="H6" s="469">
        <f>AVERAGE(H7:H14)</f>
        <v>3.8075000000000001</v>
      </c>
      <c r="I6" s="624">
        <v>3.67</v>
      </c>
      <c r="J6" s="410"/>
      <c r="K6" s="409">
        <f>SUM(K7:K14)</f>
        <v>267</v>
      </c>
      <c r="L6" s="469">
        <f>AVERAGE(L7:L14)</f>
        <v>3.7890000000000001</v>
      </c>
      <c r="M6" s="216">
        <v>3.67</v>
      </c>
      <c r="N6" s="410"/>
      <c r="O6" s="400">
        <f>SUM(O7:O14)</f>
        <v>210</v>
      </c>
      <c r="P6" s="465">
        <f>AVERAGE(P7:P14)</f>
        <v>3.9837500000000001</v>
      </c>
      <c r="Q6" s="465">
        <v>3.8</v>
      </c>
      <c r="R6" s="402"/>
      <c r="S6" s="400">
        <f>SUM(S7:S14)</f>
        <v>186</v>
      </c>
      <c r="T6" s="465">
        <f>AVERAGE(T7:T14)</f>
        <v>3.2462499999999999</v>
      </c>
      <c r="U6" s="401">
        <v>3.17</v>
      </c>
      <c r="V6" s="402"/>
      <c r="W6" s="403">
        <f>SUM(W7:W14)</f>
        <v>6</v>
      </c>
      <c r="X6" s="401">
        <f>AVERAGE(X7:X14)</f>
        <v>4.25</v>
      </c>
      <c r="Y6" s="401">
        <v>4.59</v>
      </c>
      <c r="Z6" s="402"/>
      <c r="AA6" s="437"/>
      <c r="AC6" s="475"/>
      <c r="AD6" s="197" t="s">
        <v>87</v>
      </c>
    </row>
    <row r="7" spans="1:32" x14ac:dyDescent="0.25">
      <c r="A7" s="204">
        <v>1</v>
      </c>
      <c r="B7" s="88" t="s">
        <v>2</v>
      </c>
      <c r="C7" s="920">
        <v>15</v>
      </c>
      <c r="D7" s="955">
        <v>4.0004</v>
      </c>
      <c r="E7" s="955">
        <v>3.9</v>
      </c>
      <c r="F7" s="921">
        <v>4</v>
      </c>
      <c r="G7" s="335">
        <v>16</v>
      </c>
      <c r="H7" s="331">
        <v>4</v>
      </c>
      <c r="I7" s="630">
        <v>3.67</v>
      </c>
      <c r="J7" s="451">
        <v>30</v>
      </c>
      <c r="K7" s="335">
        <v>15</v>
      </c>
      <c r="L7" s="331">
        <v>3.7330000000000001</v>
      </c>
      <c r="M7" s="630">
        <v>3.67</v>
      </c>
      <c r="N7" s="451">
        <v>49</v>
      </c>
      <c r="O7" s="660">
        <v>2</v>
      </c>
      <c r="P7" s="627">
        <v>5</v>
      </c>
      <c r="Q7" s="628">
        <v>3.8</v>
      </c>
      <c r="R7" s="209">
        <v>1</v>
      </c>
      <c r="S7" s="21">
        <v>6</v>
      </c>
      <c r="T7" s="629">
        <v>4</v>
      </c>
      <c r="U7" s="502">
        <v>3.17</v>
      </c>
      <c r="V7" s="209">
        <v>7</v>
      </c>
      <c r="W7" s="650">
        <v>2</v>
      </c>
      <c r="X7" s="628">
        <v>5</v>
      </c>
      <c r="Y7" s="559">
        <v>4.59</v>
      </c>
      <c r="Z7" s="209">
        <v>1</v>
      </c>
      <c r="AA7" s="438">
        <f t="shared" ref="AA7:AA14" si="0">Z7+V7+R7+N7+J7+F7</f>
        <v>92</v>
      </c>
      <c r="AC7" s="200"/>
      <c r="AD7" s="197" t="s">
        <v>88</v>
      </c>
      <c r="AF7" s="198"/>
    </row>
    <row r="8" spans="1:32" ht="15" customHeight="1" x14ac:dyDescent="0.25">
      <c r="A8" s="199">
        <v>2</v>
      </c>
      <c r="B8" s="88" t="s">
        <v>93</v>
      </c>
      <c r="C8" s="920">
        <v>39</v>
      </c>
      <c r="D8" s="955">
        <v>3.6151</v>
      </c>
      <c r="E8" s="955">
        <v>3.9</v>
      </c>
      <c r="F8" s="921">
        <v>8</v>
      </c>
      <c r="G8" s="335">
        <v>23</v>
      </c>
      <c r="H8" s="331">
        <v>3.48</v>
      </c>
      <c r="I8" s="630">
        <v>3.67</v>
      </c>
      <c r="J8" s="451">
        <v>89</v>
      </c>
      <c r="K8" s="335">
        <v>25</v>
      </c>
      <c r="L8" s="331">
        <v>3.96</v>
      </c>
      <c r="M8" s="630">
        <v>3.67</v>
      </c>
      <c r="N8" s="451">
        <v>25</v>
      </c>
      <c r="O8" s="660">
        <v>31</v>
      </c>
      <c r="P8" s="627">
        <v>3.84</v>
      </c>
      <c r="Q8" s="628">
        <v>3.8</v>
      </c>
      <c r="R8" s="209">
        <v>49</v>
      </c>
      <c r="S8" s="21">
        <v>3</v>
      </c>
      <c r="T8" s="629">
        <v>3.33</v>
      </c>
      <c r="U8" s="502">
        <v>3.17</v>
      </c>
      <c r="V8" s="209">
        <v>41</v>
      </c>
      <c r="W8" s="359"/>
      <c r="X8" s="628"/>
      <c r="Y8" s="559">
        <v>4.59</v>
      </c>
      <c r="Z8" s="209">
        <v>9</v>
      </c>
      <c r="AA8" s="439">
        <f t="shared" si="0"/>
        <v>221</v>
      </c>
      <c r="AF8" s="198"/>
    </row>
    <row r="9" spans="1:32" ht="15" customHeight="1" x14ac:dyDescent="0.25">
      <c r="A9" s="199">
        <v>3</v>
      </c>
      <c r="B9" s="88" t="s">
        <v>128</v>
      </c>
      <c r="C9" s="920">
        <v>38</v>
      </c>
      <c r="D9" s="955">
        <v>3.0525999999999995</v>
      </c>
      <c r="E9" s="955">
        <v>3.9</v>
      </c>
      <c r="F9" s="921">
        <v>23</v>
      </c>
      <c r="G9" s="335">
        <v>42</v>
      </c>
      <c r="H9" s="331">
        <v>3.64</v>
      </c>
      <c r="I9" s="630">
        <v>3.67</v>
      </c>
      <c r="J9" s="451">
        <v>71</v>
      </c>
      <c r="K9" s="335">
        <v>52</v>
      </c>
      <c r="L9" s="331">
        <v>4</v>
      </c>
      <c r="M9" s="630">
        <v>3.67</v>
      </c>
      <c r="N9" s="451">
        <v>18</v>
      </c>
      <c r="O9" s="660">
        <v>31</v>
      </c>
      <c r="P9" s="627">
        <v>3.65</v>
      </c>
      <c r="Q9" s="628">
        <v>3.8</v>
      </c>
      <c r="R9" s="209">
        <v>78</v>
      </c>
      <c r="S9" s="21">
        <v>30</v>
      </c>
      <c r="T9" s="629">
        <v>3.1</v>
      </c>
      <c r="U9" s="502">
        <v>3.17</v>
      </c>
      <c r="V9" s="209">
        <v>60</v>
      </c>
      <c r="W9" s="359"/>
      <c r="X9" s="628"/>
      <c r="Y9" s="559">
        <v>4.59</v>
      </c>
      <c r="Z9" s="209">
        <v>9</v>
      </c>
      <c r="AA9" s="439">
        <f t="shared" si="0"/>
        <v>259</v>
      </c>
      <c r="AF9" s="198"/>
    </row>
    <row r="10" spans="1:32" ht="15" customHeight="1" x14ac:dyDescent="0.25">
      <c r="A10" s="199">
        <v>4</v>
      </c>
      <c r="B10" s="88" t="s">
        <v>91</v>
      </c>
      <c r="C10" s="920"/>
      <c r="D10" s="630"/>
      <c r="E10" s="955">
        <v>3.9</v>
      </c>
      <c r="F10" s="921">
        <v>36</v>
      </c>
      <c r="G10" s="335">
        <v>55</v>
      </c>
      <c r="H10" s="331">
        <v>3.93</v>
      </c>
      <c r="I10" s="630">
        <v>3.67</v>
      </c>
      <c r="J10" s="451">
        <v>35</v>
      </c>
      <c r="K10" s="335">
        <v>39</v>
      </c>
      <c r="L10" s="331">
        <v>3.8210000000000002</v>
      </c>
      <c r="M10" s="630">
        <v>3.67</v>
      </c>
      <c r="N10" s="451">
        <v>34</v>
      </c>
      <c r="O10" s="660">
        <v>19</v>
      </c>
      <c r="P10" s="627">
        <v>3.4</v>
      </c>
      <c r="Q10" s="628">
        <v>3.8</v>
      </c>
      <c r="R10" s="209">
        <v>102</v>
      </c>
      <c r="S10" s="21">
        <v>44</v>
      </c>
      <c r="T10" s="629">
        <v>2.77</v>
      </c>
      <c r="U10" s="502">
        <v>3.17</v>
      </c>
      <c r="V10" s="209">
        <v>88</v>
      </c>
      <c r="W10" s="650">
        <v>4</v>
      </c>
      <c r="X10" s="628">
        <v>3.5</v>
      </c>
      <c r="Y10" s="559">
        <v>4.59</v>
      </c>
      <c r="Z10" s="209">
        <v>8</v>
      </c>
      <c r="AA10" s="439">
        <f t="shared" si="0"/>
        <v>303</v>
      </c>
      <c r="AF10" s="198"/>
    </row>
    <row r="11" spans="1:32" ht="15" customHeight="1" x14ac:dyDescent="0.25">
      <c r="A11" s="199">
        <v>5</v>
      </c>
      <c r="B11" s="88" t="s">
        <v>90</v>
      </c>
      <c r="C11" s="920"/>
      <c r="D11" s="630"/>
      <c r="E11" s="955">
        <v>3.9</v>
      </c>
      <c r="F11" s="921">
        <v>36</v>
      </c>
      <c r="G11" s="335">
        <v>24</v>
      </c>
      <c r="H11" s="331">
        <v>4.21</v>
      </c>
      <c r="I11" s="630">
        <v>3.67</v>
      </c>
      <c r="J11" s="451">
        <v>14</v>
      </c>
      <c r="K11" s="335">
        <v>40</v>
      </c>
      <c r="L11" s="331">
        <v>3.85</v>
      </c>
      <c r="M11" s="630">
        <v>3.67</v>
      </c>
      <c r="N11" s="451">
        <v>32</v>
      </c>
      <c r="O11" s="660">
        <v>19</v>
      </c>
      <c r="P11" s="627">
        <v>4.32</v>
      </c>
      <c r="Q11" s="628">
        <v>3.8</v>
      </c>
      <c r="R11" s="209">
        <v>12</v>
      </c>
      <c r="S11" s="21">
        <v>19</v>
      </c>
      <c r="T11" s="629">
        <v>3.74</v>
      </c>
      <c r="U11" s="502">
        <v>3.17</v>
      </c>
      <c r="V11" s="209">
        <v>17</v>
      </c>
      <c r="W11" s="650"/>
      <c r="X11" s="628"/>
      <c r="Y11" s="559">
        <v>4.59</v>
      </c>
      <c r="Z11" s="209">
        <v>9</v>
      </c>
      <c r="AA11" s="439">
        <f t="shared" si="0"/>
        <v>120</v>
      </c>
      <c r="AC11" s="201"/>
      <c r="AD11" s="198"/>
      <c r="AF11" s="198"/>
    </row>
    <row r="12" spans="1:32" ht="15" customHeight="1" x14ac:dyDescent="0.25">
      <c r="A12" s="199">
        <v>6</v>
      </c>
      <c r="B12" s="88" t="s">
        <v>3</v>
      </c>
      <c r="C12" s="920"/>
      <c r="D12" s="630"/>
      <c r="E12" s="955">
        <v>3.9</v>
      </c>
      <c r="F12" s="921">
        <v>36</v>
      </c>
      <c r="G12" s="335">
        <v>60</v>
      </c>
      <c r="H12" s="331">
        <v>3.75</v>
      </c>
      <c r="I12" s="630">
        <v>3.67</v>
      </c>
      <c r="J12" s="451">
        <v>53</v>
      </c>
      <c r="K12" s="335">
        <v>29</v>
      </c>
      <c r="L12" s="331">
        <v>3.552</v>
      </c>
      <c r="M12" s="630">
        <v>3.67</v>
      </c>
      <c r="N12" s="451">
        <v>70</v>
      </c>
      <c r="O12" s="660">
        <v>36</v>
      </c>
      <c r="P12" s="627">
        <v>3.81</v>
      </c>
      <c r="Q12" s="628">
        <v>3.8</v>
      </c>
      <c r="R12" s="209">
        <v>52</v>
      </c>
      <c r="S12" s="21">
        <v>21</v>
      </c>
      <c r="T12" s="629">
        <v>2.62</v>
      </c>
      <c r="U12" s="502">
        <v>3.17</v>
      </c>
      <c r="V12" s="209">
        <v>100</v>
      </c>
      <c r="W12" s="650"/>
      <c r="X12" s="628"/>
      <c r="Y12" s="559">
        <v>4.59</v>
      </c>
      <c r="Z12" s="209">
        <v>9</v>
      </c>
      <c r="AA12" s="439">
        <f t="shared" si="0"/>
        <v>320</v>
      </c>
      <c r="AC12" s="201"/>
      <c r="AD12" s="198"/>
      <c r="AF12" s="198"/>
    </row>
    <row r="13" spans="1:32" ht="15" customHeight="1" x14ac:dyDescent="0.25">
      <c r="A13" s="199">
        <v>7</v>
      </c>
      <c r="B13" s="88" t="s">
        <v>92</v>
      </c>
      <c r="C13" s="920"/>
      <c r="D13" s="630"/>
      <c r="E13" s="955">
        <v>3.9</v>
      </c>
      <c r="F13" s="921">
        <v>36</v>
      </c>
      <c r="G13" s="335">
        <v>39</v>
      </c>
      <c r="H13" s="331">
        <v>3.69</v>
      </c>
      <c r="I13" s="630">
        <v>3.67</v>
      </c>
      <c r="J13" s="451">
        <v>61</v>
      </c>
      <c r="K13" s="335">
        <v>10</v>
      </c>
      <c r="L13" s="331">
        <v>3.8</v>
      </c>
      <c r="M13" s="630">
        <v>3.67</v>
      </c>
      <c r="N13" s="451">
        <v>38</v>
      </c>
      <c r="O13" s="660">
        <v>20</v>
      </c>
      <c r="P13" s="627">
        <v>4</v>
      </c>
      <c r="Q13" s="628">
        <v>3.8</v>
      </c>
      <c r="R13" s="209">
        <v>25</v>
      </c>
      <c r="S13" s="21">
        <v>10</v>
      </c>
      <c r="T13" s="629">
        <v>3.2</v>
      </c>
      <c r="U13" s="502">
        <v>3.17</v>
      </c>
      <c r="V13" s="209">
        <v>51</v>
      </c>
      <c r="W13" s="650"/>
      <c r="X13" s="628"/>
      <c r="Y13" s="559">
        <v>4.59</v>
      </c>
      <c r="Z13" s="209">
        <v>9</v>
      </c>
      <c r="AA13" s="438">
        <f t="shared" si="0"/>
        <v>220</v>
      </c>
      <c r="AC13" s="201"/>
      <c r="AD13" s="198"/>
      <c r="AF13" s="198"/>
    </row>
    <row r="14" spans="1:32" ht="15" customHeight="1" thickBot="1" x14ac:dyDescent="0.3">
      <c r="A14" s="203">
        <v>8</v>
      </c>
      <c r="B14" s="88" t="s">
        <v>67</v>
      </c>
      <c r="C14" s="920"/>
      <c r="D14" s="630"/>
      <c r="E14" s="955">
        <v>3.9</v>
      </c>
      <c r="F14" s="921">
        <v>36</v>
      </c>
      <c r="G14" s="335">
        <v>49</v>
      </c>
      <c r="H14" s="331">
        <v>3.76</v>
      </c>
      <c r="I14" s="630">
        <v>3.67</v>
      </c>
      <c r="J14" s="451">
        <v>51</v>
      </c>
      <c r="K14" s="335">
        <v>57</v>
      </c>
      <c r="L14" s="331">
        <v>3.5960000000000001</v>
      </c>
      <c r="M14" s="630">
        <v>3.67</v>
      </c>
      <c r="N14" s="451">
        <v>64</v>
      </c>
      <c r="O14" s="660">
        <v>52</v>
      </c>
      <c r="P14" s="627">
        <v>3.85</v>
      </c>
      <c r="Q14" s="628">
        <v>3.8</v>
      </c>
      <c r="R14" s="209">
        <v>48</v>
      </c>
      <c r="S14" s="21">
        <v>53</v>
      </c>
      <c r="T14" s="629">
        <v>3.21</v>
      </c>
      <c r="U14" s="502">
        <v>3.17</v>
      </c>
      <c r="V14" s="209">
        <v>50</v>
      </c>
      <c r="W14" s="650"/>
      <c r="X14" s="628"/>
      <c r="Y14" s="559">
        <v>4.59</v>
      </c>
      <c r="Z14" s="209">
        <v>9</v>
      </c>
      <c r="AA14" s="440">
        <f t="shared" si="0"/>
        <v>258</v>
      </c>
      <c r="AC14" s="201"/>
      <c r="AD14" s="198"/>
      <c r="AF14" s="198"/>
    </row>
    <row r="15" spans="1:32" ht="15" customHeight="1" thickBot="1" x14ac:dyDescent="0.3">
      <c r="A15" s="398"/>
      <c r="B15" s="411" t="s">
        <v>133</v>
      </c>
      <c r="C15" s="412">
        <f>SUM(C16:C29)</f>
        <v>77</v>
      </c>
      <c r="D15" s="470">
        <f>AVERAGE(D16:D29)</f>
        <v>2.6855666666666664</v>
      </c>
      <c r="E15" s="470">
        <v>3.9</v>
      </c>
      <c r="F15" s="414"/>
      <c r="G15" s="412">
        <f>SUM(G16:G29)</f>
        <v>383</v>
      </c>
      <c r="H15" s="470">
        <f>AVERAGE(H16:H29)</f>
        <v>3.7738461538461539</v>
      </c>
      <c r="I15" s="413">
        <v>3.67</v>
      </c>
      <c r="J15" s="414"/>
      <c r="K15" s="412">
        <f>SUM(K16:K29)</f>
        <v>365</v>
      </c>
      <c r="L15" s="470">
        <f>AVERAGE(L16:L29)</f>
        <v>3.6587999999999998</v>
      </c>
      <c r="M15" s="413">
        <v>3.67</v>
      </c>
      <c r="N15" s="414"/>
      <c r="O15" s="449">
        <f>SUM(O16:O29)</f>
        <v>240</v>
      </c>
      <c r="P15" s="415">
        <f>AVERAGE(P16:P29)</f>
        <v>3.8978571428571436</v>
      </c>
      <c r="Q15" s="416">
        <v>3.8</v>
      </c>
      <c r="R15" s="417"/>
      <c r="S15" s="215">
        <f>SUM(S16:S29)</f>
        <v>271</v>
      </c>
      <c r="T15" s="418">
        <f>AVERAGE(T16:T29)</f>
        <v>3.0928571428571425</v>
      </c>
      <c r="U15" s="419">
        <v>3.17</v>
      </c>
      <c r="V15" s="417"/>
      <c r="W15" s="420">
        <f>SUM(W16:W29)</f>
        <v>0</v>
      </c>
      <c r="X15" s="421">
        <v>0</v>
      </c>
      <c r="Y15" s="422">
        <v>4.59</v>
      </c>
      <c r="Z15" s="417"/>
      <c r="AA15" s="441"/>
      <c r="AC15" s="201"/>
      <c r="AD15" s="198"/>
      <c r="AF15" s="198"/>
    </row>
    <row r="16" spans="1:32" ht="15" customHeight="1" x14ac:dyDescent="0.25">
      <c r="A16" s="196">
        <v>1</v>
      </c>
      <c r="B16" s="88" t="s">
        <v>5</v>
      </c>
      <c r="C16" s="920">
        <v>20</v>
      </c>
      <c r="D16" s="955">
        <v>2.95</v>
      </c>
      <c r="E16" s="955">
        <v>3.9</v>
      </c>
      <c r="F16" s="921">
        <v>28</v>
      </c>
      <c r="G16" s="335">
        <v>41</v>
      </c>
      <c r="H16" s="331">
        <v>3.88</v>
      </c>
      <c r="I16" s="630">
        <v>3.67</v>
      </c>
      <c r="J16" s="451">
        <v>43</v>
      </c>
      <c r="K16" s="335">
        <v>31</v>
      </c>
      <c r="L16" s="331">
        <v>3.774</v>
      </c>
      <c r="M16" s="630">
        <v>3.67</v>
      </c>
      <c r="N16" s="451">
        <v>44</v>
      </c>
      <c r="O16" s="660">
        <v>38</v>
      </c>
      <c r="P16" s="627">
        <v>3.92</v>
      </c>
      <c r="Q16" s="628">
        <v>3.8</v>
      </c>
      <c r="R16" s="209">
        <v>39</v>
      </c>
      <c r="S16" s="655">
        <v>43</v>
      </c>
      <c r="T16" s="629">
        <v>3.28</v>
      </c>
      <c r="U16" s="631">
        <v>3.17</v>
      </c>
      <c r="V16" s="209">
        <v>44</v>
      </c>
      <c r="W16" s="650"/>
      <c r="X16" s="628"/>
      <c r="Y16" s="559">
        <v>4.59</v>
      </c>
      <c r="Z16" s="209">
        <v>9</v>
      </c>
      <c r="AA16" s="442">
        <f t="shared" ref="AA16:AA79" si="1">Z16+V16+R16+N16+J16+F16</f>
        <v>207</v>
      </c>
      <c r="AC16" s="198"/>
      <c r="AD16" s="198"/>
      <c r="AF16" s="198"/>
    </row>
    <row r="17" spans="1:32" ht="15" customHeight="1" x14ac:dyDescent="0.25">
      <c r="A17" s="199">
        <v>2</v>
      </c>
      <c r="B17" s="88" t="s">
        <v>7</v>
      </c>
      <c r="C17" s="920">
        <v>41</v>
      </c>
      <c r="D17" s="955">
        <v>2.7316999999999996</v>
      </c>
      <c r="E17" s="955">
        <v>3.9</v>
      </c>
      <c r="F17" s="921">
        <v>29</v>
      </c>
      <c r="G17" s="335">
        <v>45</v>
      </c>
      <c r="H17" s="331">
        <v>3.78</v>
      </c>
      <c r="I17" s="630">
        <v>3.67</v>
      </c>
      <c r="J17" s="451">
        <v>49</v>
      </c>
      <c r="K17" s="335">
        <v>42</v>
      </c>
      <c r="L17" s="331">
        <v>3.238</v>
      </c>
      <c r="M17" s="630">
        <v>3.67</v>
      </c>
      <c r="N17" s="451">
        <v>102</v>
      </c>
      <c r="O17" s="660">
        <v>34</v>
      </c>
      <c r="P17" s="627">
        <v>3.97</v>
      </c>
      <c r="Q17" s="628">
        <v>3.8</v>
      </c>
      <c r="R17" s="209">
        <v>35</v>
      </c>
      <c r="S17" s="655">
        <v>45</v>
      </c>
      <c r="T17" s="629">
        <v>3.22</v>
      </c>
      <c r="U17" s="631">
        <v>3.17</v>
      </c>
      <c r="V17" s="209">
        <v>49</v>
      </c>
      <c r="W17" s="650"/>
      <c r="X17" s="628"/>
      <c r="Y17" s="559">
        <v>4.59</v>
      </c>
      <c r="Z17" s="209">
        <v>9</v>
      </c>
      <c r="AA17" s="439">
        <f t="shared" si="1"/>
        <v>273</v>
      </c>
      <c r="AC17" s="198"/>
      <c r="AD17" s="198"/>
      <c r="AF17" s="198"/>
    </row>
    <row r="18" spans="1:32" ht="15" customHeight="1" x14ac:dyDescent="0.25">
      <c r="A18" s="199">
        <v>3</v>
      </c>
      <c r="B18" s="88" t="s">
        <v>11</v>
      </c>
      <c r="C18" s="920">
        <v>16</v>
      </c>
      <c r="D18" s="955">
        <v>2.375</v>
      </c>
      <c r="E18" s="955">
        <v>3.9</v>
      </c>
      <c r="F18" s="921">
        <v>35</v>
      </c>
      <c r="G18" s="335">
        <v>34</v>
      </c>
      <c r="H18" s="331">
        <v>3.41</v>
      </c>
      <c r="I18" s="630">
        <v>3.67</v>
      </c>
      <c r="J18" s="451">
        <v>94</v>
      </c>
      <c r="K18" s="335">
        <v>19</v>
      </c>
      <c r="L18" s="331">
        <v>3.1579999999999999</v>
      </c>
      <c r="M18" s="630">
        <v>3.67</v>
      </c>
      <c r="N18" s="451">
        <v>105</v>
      </c>
      <c r="O18" s="660">
        <v>30</v>
      </c>
      <c r="P18" s="627">
        <v>3.67</v>
      </c>
      <c r="Q18" s="628">
        <v>3.8</v>
      </c>
      <c r="R18" s="209">
        <v>76</v>
      </c>
      <c r="S18" s="655">
        <v>29</v>
      </c>
      <c r="T18" s="629">
        <v>3.31</v>
      </c>
      <c r="U18" s="631">
        <v>3.17</v>
      </c>
      <c r="V18" s="209">
        <v>43</v>
      </c>
      <c r="W18" s="650"/>
      <c r="X18" s="628"/>
      <c r="Y18" s="559">
        <v>4.59</v>
      </c>
      <c r="Z18" s="209">
        <v>9</v>
      </c>
      <c r="AA18" s="439">
        <f t="shared" si="1"/>
        <v>362</v>
      </c>
      <c r="AC18" s="198"/>
      <c r="AD18" s="198"/>
      <c r="AF18" s="198"/>
    </row>
    <row r="19" spans="1:32" ht="15" customHeight="1" x14ac:dyDescent="0.25">
      <c r="A19" s="199">
        <v>4</v>
      </c>
      <c r="B19" s="88" t="s">
        <v>15</v>
      </c>
      <c r="C19" s="920"/>
      <c r="D19" s="630"/>
      <c r="E19" s="955">
        <v>3.9</v>
      </c>
      <c r="F19" s="921">
        <v>36</v>
      </c>
      <c r="G19" s="335">
        <v>20</v>
      </c>
      <c r="H19" s="331">
        <v>4.2</v>
      </c>
      <c r="I19" s="630">
        <v>3.67</v>
      </c>
      <c r="J19" s="451">
        <v>15</v>
      </c>
      <c r="K19" s="335">
        <v>13</v>
      </c>
      <c r="L19" s="331">
        <v>3.923</v>
      </c>
      <c r="M19" s="630">
        <v>3.67</v>
      </c>
      <c r="N19" s="451">
        <v>27</v>
      </c>
      <c r="O19" s="660">
        <v>19</v>
      </c>
      <c r="P19" s="627">
        <v>4.32</v>
      </c>
      <c r="Q19" s="628">
        <v>3.8</v>
      </c>
      <c r="R19" s="209">
        <v>13</v>
      </c>
      <c r="S19" s="655">
        <v>10</v>
      </c>
      <c r="T19" s="629">
        <v>3.7</v>
      </c>
      <c r="U19" s="631">
        <v>3.17</v>
      </c>
      <c r="V19" s="209">
        <v>21</v>
      </c>
      <c r="W19" s="650"/>
      <c r="X19" s="628"/>
      <c r="Y19" s="559">
        <v>4.59</v>
      </c>
      <c r="Z19" s="209">
        <v>9</v>
      </c>
      <c r="AA19" s="439">
        <f t="shared" si="1"/>
        <v>121</v>
      </c>
      <c r="AC19" s="198"/>
      <c r="AD19" s="198"/>
      <c r="AF19" s="198"/>
    </row>
    <row r="20" spans="1:32" ht="15" customHeight="1" x14ac:dyDescent="0.25">
      <c r="A20" s="199">
        <v>5</v>
      </c>
      <c r="B20" s="88" t="s">
        <v>4</v>
      </c>
      <c r="C20" s="920"/>
      <c r="D20" s="630"/>
      <c r="E20" s="955">
        <v>3.9</v>
      </c>
      <c r="F20" s="921">
        <v>36</v>
      </c>
      <c r="G20" s="335">
        <v>24</v>
      </c>
      <c r="H20" s="331">
        <v>3.71</v>
      </c>
      <c r="I20" s="630">
        <v>3.67</v>
      </c>
      <c r="J20" s="451">
        <v>59</v>
      </c>
      <c r="K20" s="335">
        <v>34</v>
      </c>
      <c r="L20" s="331">
        <v>3.97</v>
      </c>
      <c r="M20" s="630">
        <v>3.67</v>
      </c>
      <c r="N20" s="451">
        <v>24</v>
      </c>
      <c r="O20" s="660">
        <v>15</v>
      </c>
      <c r="P20" s="627">
        <v>3.87</v>
      </c>
      <c r="Q20" s="628">
        <v>3.8</v>
      </c>
      <c r="R20" s="209">
        <v>45</v>
      </c>
      <c r="S20" s="655">
        <v>7</v>
      </c>
      <c r="T20" s="629">
        <v>3</v>
      </c>
      <c r="U20" s="631">
        <v>3.17</v>
      </c>
      <c r="V20" s="209">
        <v>71</v>
      </c>
      <c r="W20" s="650"/>
      <c r="X20" s="628"/>
      <c r="Y20" s="559">
        <v>4.59</v>
      </c>
      <c r="Z20" s="209">
        <v>9</v>
      </c>
      <c r="AA20" s="439">
        <f t="shared" si="1"/>
        <v>244</v>
      </c>
      <c r="AC20" s="198"/>
      <c r="AD20" s="198"/>
      <c r="AF20" s="198"/>
    </row>
    <row r="21" spans="1:32" ht="15" customHeight="1" x14ac:dyDescent="0.25">
      <c r="A21" s="199">
        <v>6</v>
      </c>
      <c r="B21" s="88" t="s">
        <v>6</v>
      </c>
      <c r="C21" s="920"/>
      <c r="D21" s="630"/>
      <c r="E21" s="955">
        <v>3.9</v>
      </c>
      <c r="F21" s="921">
        <v>36</v>
      </c>
      <c r="G21" s="335">
        <v>24</v>
      </c>
      <c r="H21" s="331">
        <v>4.25</v>
      </c>
      <c r="I21" s="630">
        <v>3.67</v>
      </c>
      <c r="J21" s="451">
        <v>11</v>
      </c>
      <c r="K21" s="335">
        <v>31</v>
      </c>
      <c r="L21" s="331">
        <v>3.71</v>
      </c>
      <c r="M21" s="630">
        <v>3.67</v>
      </c>
      <c r="N21" s="451">
        <v>52</v>
      </c>
      <c r="O21" s="660">
        <v>16</v>
      </c>
      <c r="P21" s="627">
        <v>3.94</v>
      </c>
      <c r="Q21" s="628">
        <v>3.8</v>
      </c>
      <c r="R21" s="209">
        <v>37</v>
      </c>
      <c r="S21" s="655">
        <v>11</v>
      </c>
      <c r="T21" s="629">
        <v>3.36</v>
      </c>
      <c r="U21" s="631">
        <v>3.17</v>
      </c>
      <c r="V21" s="209">
        <v>38</v>
      </c>
      <c r="W21" s="650"/>
      <c r="X21" s="628"/>
      <c r="Y21" s="559">
        <v>4.59</v>
      </c>
      <c r="Z21" s="209">
        <v>9</v>
      </c>
      <c r="AA21" s="439">
        <f t="shared" si="1"/>
        <v>183</v>
      </c>
      <c r="AC21" s="198"/>
      <c r="AD21" s="198"/>
      <c r="AF21" s="198"/>
    </row>
    <row r="22" spans="1:32" ht="15" customHeight="1" x14ac:dyDescent="0.25">
      <c r="A22" s="199">
        <v>7</v>
      </c>
      <c r="B22" s="88" t="s">
        <v>10</v>
      </c>
      <c r="C22" s="920"/>
      <c r="D22" s="630"/>
      <c r="E22" s="955">
        <v>3.9</v>
      </c>
      <c r="F22" s="921">
        <v>36</v>
      </c>
      <c r="G22" s="335">
        <v>25</v>
      </c>
      <c r="H22" s="331">
        <v>4.12</v>
      </c>
      <c r="I22" s="630">
        <v>3.67</v>
      </c>
      <c r="J22" s="451">
        <v>21</v>
      </c>
      <c r="K22" s="335">
        <v>12</v>
      </c>
      <c r="L22" s="331">
        <v>3.4169999999999998</v>
      </c>
      <c r="M22" s="630">
        <v>3.67</v>
      </c>
      <c r="N22" s="451">
        <v>85</v>
      </c>
      <c r="O22" s="660">
        <v>8</v>
      </c>
      <c r="P22" s="627">
        <v>4</v>
      </c>
      <c r="Q22" s="628">
        <v>3.8</v>
      </c>
      <c r="R22" s="209">
        <v>30</v>
      </c>
      <c r="S22" s="655">
        <v>15</v>
      </c>
      <c r="T22" s="629">
        <v>3.4</v>
      </c>
      <c r="U22" s="631">
        <v>3.17</v>
      </c>
      <c r="V22" s="209">
        <v>34</v>
      </c>
      <c r="W22" s="650"/>
      <c r="X22" s="628"/>
      <c r="Y22" s="559">
        <v>4.59</v>
      </c>
      <c r="Z22" s="209">
        <v>9</v>
      </c>
      <c r="AA22" s="438">
        <f t="shared" si="1"/>
        <v>215</v>
      </c>
      <c r="AC22" s="198"/>
      <c r="AD22" s="198"/>
      <c r="AF22" s="198"/>
    </row>
    <row r="23" spans="1:32" ht="15" customHeight="1" x14ac:dyDescent="0.25">
      <c r="A23" s="199">
        <v>8</v>
      </c>
      <c r="B23" s="88" t="s">
        <v>16</v>
      </c>
      <c r="C23" s="920"/>
      <c r="D23" s="630"/>
      <c r="E23" s="955">
        <v>3.9</v>
      </c>
      <c r="F23" s="921">
        <v>36</v>
      </c>
      <c r="G23" s="335">
        <v>6</v>
      </c>
      <c r="H23" s="331">
        <v>3.67</v>
      </c>
      <c r="I23" s="630">
        <v>3.67</v>
      </c>
      <c r="J23" s="451">
        <v>67</v>
      </c>
      <c r="K23" s="335">
        <v>33</v>
      </c>
      <c r="L23" s="331">
        <v>3.4239999999999999</v>
      </c>
      <c r="M23" s="630">
        <v>3.67</v>
      </c>
      <c r="N23" s="451">
        <v>84</v>
      </c>
      <c r="O23" s="660">
        <v>11</v>
      </c>
      <c r="P23" s="627">
        <v>4</v>
      </c>
      <c r="Q23" s="628">
        <v>3.8</v>
      </c>
      <c r="R23" s="209">
        <v>28</v>
      </c>
      <c r="S23" s="655">
        <v>32</v>
      </c>
      <c r="T23" s="629">
        <v>2.5</v>
      </c>
      <c r="U23" s="631">
        <v>3.17</v>
      </c>
      <c r="V23" s="209">
        <v>104</v>
      </c>
      <c r="W23" s="650"/>
      <c r="X23" s="628"/>
      <c r="Y23" s="559">
        <v>4.59</v>
      </c>
      <c r="Z23" s="209">
        <v>9</v>
      </c>
      <c r="AA23" s="439">
        <f t="shared" si="1"/>
        <v>328</v>
      </c>
      <c r="AC23" s="198"/>
      <c r="AD23" s="198"/>
      <c r="AF23" s="198"/>
    </row>
    <row r="24" spans="1:32" ht="15" customHeight="1" x14ac:dyDescent="0.25">
      <c r="A24" s="199">
        <v>9</v>
      </c>
      <c r="B24" s="88" t="s">
        <v>8</v>
      </c>
      <c r="C24" s="920"/>
      <c r="D24" s="630"/>
      <c r="E24" s="955">
        <v>3.9</v>
      </c>
      <c r="F24" s="921">
        <v>36</v>
      </c>
      <c r="G24" s="335">
        <v>44</v>
      </c>
      <c r="H24" s="331">
        <v>3.52</v>
      </c>
      <c r="I24" s="630">
        <v>3.67</v>
      </c>
      <c r="J24" s="451">
        <v>86</v>
      </c>
      <c r="K24" s="335">
        <v>27</v>
      </c>
      <c r="L24" s="331">
        <v>3.7770000000000001</v>
      </c>
      <c r="M24" s="630">
        <v>3.67</v>
      </c>
      <c r="N24" s="451">
        <v>42</v>
      </c>
      <c r="O24" s="660">
        <v>10</v>
      </c>
      <c r="P24" s="627">
        <v>3.7</v>
      </c>
      <c r="Q24" s="628">
        <v>3.8</v>
      </c>
      <c r="R24" s="209">
        <v>71</v>
      </c>
      <c r="S24" s="655">
        <v>29</v>
      </c>
      <c r="T24" s="629">
        <v>3.14</v>
      </c>
      <c r="U24" s="631">
        <v>3.17</v>
      </c>
      <c r="V24" s="209">
        <v>57</v>
      </c>
      <c r="W24" s="650"/>
      <c r="X24" s="628"/>
      <c r="Y24" s="559">
        <v>4.59</v>
      </c>
      <c r="Z24" s="209">
        <v>9</v>
      </c>
      <c r="AA24" s="439">
        <f t="shared" si="1"/>
        <v>301</v>
      </c>
      <c r="AC24" s="198"/>
      <c r="AD24" s="198"/>
      <c r="AF24" s="198"/>
    </row>
    <row r="25" spans="1:32" ht="15" customHeight="1" x14ac:dyDescent="0.25">
      <c r="A25" s="199">
        <v>10</v>
      </c>
      <c r="B25" s="88" t="s">
        <v>9</v>
      </c>
      <c r="C25" s="920"/>
      <c r="D25" s="630"/>
      <c r="E25" s="955">
        <v>3.9</v>
      </c>
      <c r="F25" s="921">
        <v>36</v>
      </c>
      <c r="G25" s="335">
        <v>21</v>
      </c>
      <c r="H25" s="331">
        <v>3.76</v>
      </c>
      <c r="I25" s="630">
        <v>3.67</v>
      </c>
      <c r="J25" s="451">
        <v>52</v>
      </c>
      <c r="K25" s="335">
        <v>8</v>
      </c>
      <c r="L25" s="331">
        <v>4</v>
      </c>
      <c r="M25" s="630">
        <v>3.67</v>
      </c>
      <c r="N25" s="451">
        <v>22</v>
      </c>
      <c r="O25" s="660">
        <v>4</v>
      </c>
      <c r="P25" s="627">
        <v>4.5</v>
      </c>
      <c r="Q25" s="628">
        <v>3.8</v>
      </c>
      <c r="R25" s="209">
        <v>4</v>
      </c>
      <c r="S25" s="655">
        <v>3</v>
      </c>
      <c r="T25" s="629">
        <v>3.67</v>
      </c>
      <c r="U25" s="631">
        <v>3.17</v>
      </c>
      <c r="V25" s="209">
        <v>23</v>
      </c>
      <c r="W25" s="650"/>
      <c r="X25" s="628"/>
      <c r="Y25" s="559">
        <v>4.59</v>
      </c>
      <c r="Z25" s="209">
        <v>9</v>
      </c>
      <c r="AA25" s="439">
        <f t="shared" si="1"/>
        <v>146</v>
      </c>
      <c r="AC25" s="198"/>
      <c r="AD25" s="198"/>
      <c r="AF25" s="198"/>
    </row>
    <row r="26" spans="1:32" ht="15" customHeight="1" x14ac:dyDescent="0.25">
      <c r="A26" s="199">
        <v>11</v>
      </c>
      <c r="B26" s="88" t="s">
        <v>95</v>
      </c>
      <c r="C26" s="920"/>
      <c r="D26" s="630"/>
      <c r="E26" s="955">
        <v>3.9</v>
      </c>
      <c r="F26" s="921">
        <v>36</v>
      </c>
      <c r="G26" s="335">
        <v>40</v>
      </c>
      <c r="H26" s="331">
        <v>3.2</v>
      </c>
      <c r="I26" s="630">
        <v>3.67</v>
      </c>
      <c r="J26" s="451">
        <v>110</v>
      </c>
      <c r="K26" s="335">
        <v>33</v>
      </c>
      <c r="L26" s="331">
        <v>3.242</v>
      </c>
      <c r="M26" s="630">
        <v>3.67</v>
      </c>
      <c r="N26" s="451">
        <v>103</v>
      </c>
      <c r="O26" s="660">
        <v>10</v>
      </c>
      <c r="P26" s="627">
        <v>3.2</v>
      </c>
      <c r="Q26" s="628">
        <v>3.8</v>
      </c>
      <c r="R26" s="209">
        <v>109</v>
      </c>
      <c r="S26" s="655">
        <v>14</v>
      </c>
      <c r="T26" s="629">
        <v>3.07</v>
      </c>
      <c r="U26" s="631">
        <v>3.17</v>
      </c>
      <c r="V26" s="209">
        <v>61</v>
      </c>
      <c r="W26" s="650"/>
      <c r="X26" s="628"/>
      <c r="Y26" s="559">
        <v>4.59</v>
      </c>
      <c r="Z26" s="209">
        <v>9</v>
      </c>
      <c r="AA26" s="439">
        <f t="shared" si="1"/>
        <v>428</v>
      </c>
      <c r="AC26" s="198"/>
      <c r="AD26" s="198"/>
      <c r="AF26" s="198"/>
    </row>
    <row r="27" spans="1:32" ht="15" customHeight="1" x14ac:dyDescent="0.25">
      <c r="A27" s="199">
        <v>12</v>
      </c>
      <c r="B27" s="90" t="s">
        <v>12</v>
      </c>
      <c r="C27" s="922"/>
      <c r="D27" s="502"/>
      <c r="E27" s="956">
        <v>3.9</v>
      </c>
      <c r="F27" s="923">
        <v>36</v>
      </c>
      <c r="G27" s="335"/>
      <c r="H27" s="331"/>
      <c r="I27" s="502">
        <v>3.67</v>
      </c>
      <c r="J27" s="451">
        <v>114</v>
      </c>
      <c r="K27" s="335"/>
      <c r="L27" s="331"/>
      <c r="M27" s="502">
        <v>3.67</v>
      </c>
      <c r="N27" s="451">
        <v>113</v>
      </c>
      <c r="O27" s="660">
        <v>17</v>
      </c>
      <c r="P27" s="627">
        <v>3.53</v>
      </c>
      <c r="Q27" s="628">
        <v>3.8</v>
      </c>
      <c r="R27" s="209">
        <v>91</v>
      </c>
      <c r="S27" s="655">
        <v>2</v>
      </c>
      <c r="T27" s="629">
        <v>2</v>
      </c>
      <c r="U27" s="631">
        <v>3.17</v>
      </c>
      <c r="V27" s="209">
        <v>114</v>
      </c>
      <c r="W27" s="650"/>
      <c r="X27" s="628"/>
      <c r="Y27" s="559">
        <v>4.59</v>
      </c>
      <c r="Z27" s="209">
        <v>9</v>
      </c>
      <c r="AA27" s="439">
        <f t="shared" si="1"/>
        <v>477</v>
      </c>
      <c r="AC27" s="198"/>
      <c r="AD27" s="198"/>
      <c r="AF27" s="198"/>
    </row>
    <row r="28" spans="1:32" ht="15" customHeight="1" x14ac:dyDescent="0.25">
      <c r="A28" s="199">
        <v>13</v>
      </c>
      <c r="B28" s="88" t="s">
        <v>13</v>
      </c>
      <c r="C28" s="920"/>
      <c r="D28" s="630"/>
      <c r="E28" s="955">
        <v>3.9</v>
      </c>
      <c r="F28" s="921">
        <v>36</v>
      </c>
      <c r="G28" s="335">
        <v>38</v>
      </c>
      <c r="H28" s="331">
        <v>3.37</v>
      </c>
      <c r="I28" s="630">
        <v>3.67</v>
      </c>
      <c r="J28" s="451">
        <v>96</v>
      </c>
      <c r="K28" s="335">
        <v>56</v>
      </c>
      <c r="L28" s="331">
        <v>3.8929999999999998</v>
      </c>
      <c r="M28" s="630">
        <v>3.67</v>
      </c>
      <c r="N28" s="451">
        <v>28</v>
      </c>
      <c r="O28" s="660">
        <v>19</v>
      </c>
      <c r="P28" s="627">
        <v>3.84</v>
      </c>
      <c r="Q28" s="628">
        <v>3.8</v>
      </c>
      <c r="R28" s="209">
        <v>50</v>
      </c>
      <c r="S28" s="655">
        <v>10</v>
      </c>
      <c r="T28" s="629">
        <v>2.6</v>
      </c>
      <c r="U28" s="631">
        <v>3.17</v>
      </c>
      <c r="V28" s="209">
        <v>102</v>
      </c>
      <c r="W28" s="650"/>
      <c r="X28" s="628"/>
      <c r="Y28" s="559">
        <v>4.59</v>
      </c>
      <c r="Z28" s="209">
        <v>9</v>
      </c>
      <c r="AA28" s="439">
        <f t="shared" si="1"/>
        <v>321</v>
      </c>
      <c r="AC28" s="198"/>
      <c r="AD28" s="198"/>
      <c r="AF28" s="198"/>
    </row>
    <row r="29" spans="1:32" ht="15" customHeight="1" thickBot="1" x14ac:dyDescent="0.3">
      <c r="A29" s="203">
        <v>14</v>
      </c>
      <c r="B29" s="90" t="s">
        <v>14</v>
      </c>
      <c r="C29" s="922"/>
      <c r="D29" s="502"/>
      <c r="E29" s="956">
        <v>3.9</v>
      </c>
      <c r="F29" s="923">
        <v>36</v>
      </c>
      <c r="G29" s="21">
        <v>21</v>
      </c>
      <c r="H29" s="502">
        <v>4.1900000000000004</v>
      </c>
      <c r="I29" s="502">
        <v>3.67</v>
      </c>
      <c r="J29" s="451">
        <v>17</v>
      </c>
      <c r="K29" s="21">
        <v>26</v>
      </c>
      <c r="L29" s="502">
        <v>4.0384000000000002</v>
      </c>
      <c r="M29" s="502">
        <v>3.67</v>
      </c>
      <c r="N29" s="451">
        <v>17</v>
      </c>
      <c r="O29" s="660">
        <v>9</v>
      </c>
      <c r="P29" s="627">
        <v>4.1100000000000003</v>
      </c>
      <c r="Q29" s="628">
        <v>3.8</v>
      </c>
      <c r="R29" s="209">
        <v>20</v>
      </c>
      <c r="S29" s="655">
        <v>21</v>
      </c>
      <c r="T29" s="629">
        <v>3.05</v>
      </c>
      <c r="U29" s="631">
        <v>3.17</v>
      </c>
      <c r="V29" s="209">
        <v>64</v>
      </c>
      <c r="W29" s="650"/>
      <c r="X29" s="628"/>
      <c r="Y29" s="559">
        <v>4.59</v>
      </c>
      <c r="Z29" s="209">
        <v>9</v>
      </c>
      <c r="AA29" s="440">
        <f t="shared" si="1"/>
        <v>163</v>
      </c>
      <c r="AC29" s="198"/>
      <c r="AD29" s="198"/>
      <c r="AF29" s="198"/>
    </row>
    <row r="30" spans="1:32" ht="15" customHeight="1" thickBot="1" x14ac:dyDescent="0.3">
      <c r="A30" s="398"/>
      <c r="B30" s="411" t="s">
        <v>134</v>
      </c>
      <c r="C30" s="412">
        <f>SUM(C31:C49)</f>
        <v>182</v>
      </c>
      <c r="D30" s="470">
        <f>AVERAGE(D31:D49)</f>
        <v>3.1900750000000002</v>
      </c>
      <c r="E30" s="470">
        <v>3.9</v>
      </c>
      <c r="F30" s="414"/>
      <c r="G30" s="412">
        <f>SUM(G31:G49)</f>
        <v>645</v>
      </c>
      <c r="H30" s="470">
        <f>AVERAGE(H31:H49)</f>
        <v>3.6610526315789476</v>
      </c>
      <c r="I30" s="413">
        <v>3.67</v>
      </c>
      <c r="J30" s="414"/>
      <c r="K30" s="412">
        <f>SUM(K31:K49)</f>
        <v>644</v>
      </c>
      <c r="L30" s="470">
        <f>AVERAGE(L31:L49)</f>
        <v>3.6556842105263159</v>
      </c>
      <c r="M30" s="413">
        <v>3.67</v>
      </c>
      <c r="N30" s="414"/>
      <c r="O30" s="449">
        <f>SUM(O31:O49)</f>
        <v>584</v>
      </c>
      <c r="P30" s="415">
        <f>AVERAGE(P31:P49)</f>
        <v>3.8615789473684221</v>
      </c>
      <c r="Q30" s="416">
        <v>3.8</v>
      </c>
      <c r="R30" s="417"/>
      <c r="S30" s="446">
        <f>SUM(S31:S49)</f>
        <v>467</v>
      </c>
      <c r="T30" s="418">
        <f>AVERAGE(T31:T49)</f>
        <v>3.2605263157894737</v>
      </c>
      <c r="U30" s="419">
        <v>3.17</v>
      </c>
      <c r="V30" s="417"/>
      <c r="W30" s="423">
        <f>SUM(W31:W49)</f>
        <v>0</v>
      </c>
      <c r="X30" s="421">
        <v>0</v>
      </c>
      <c r="Y30" s="422">
        <v>4.59</v>
      </c>
      <c r="Z30" s="417"/>
      <c r="AA30" s="441"/>
      <c r="AC30" s="198"/>
      <c r="AD30" s="198"/>
      <c r="AF30" s="198"/>
    </row>
    <row r="31" spans="1:32" ht="15" customHeight="1" x14ac:dyDescent="0.25">
      <c r="A31" s="196">
        <v>1</v>
      </c>
      <c r="B31" s="88" t="s">
        <v>96</v>
      </c>
      <c r="C31" s="920">
        <v>15</v>
      </c>
      <c r="D31" s="955">
        <v>4.0667</v>
      </c>
      <c r="E31" s="955">
        <v>3.9</v>
      </c>
      <c r="F31" s="921">
        <v>2</v>
      </c>
      <c r="G31" s="335">
        <v>42</v>
      </c>
      <c r="H31" s="331">
        <v>3.62</v>
      </c>
      <c r="I31" s="630">
        <v>3.67</v>
      </c>
      <c r="J31" s="451">
        <v>75</v>
      </c>
      <c r="K31" s="335">
        <v>39</v>
      </c>
      <c r="L31" s="331">
        <v>3.7949999999999999</v>
      </c>
      <c r="M31" s="630">
        <v>3.67</v>
      </c>
      <c r="N31" s="451">
        <v>39</v>
      </c>
      <c r="O31" s="660">
        <v>43</v>
      </c>
      <c r="P31" s="627">
        <v>3.77</v>
      </c>
      <c r="Q31" s="628">
        <v>3.8</v>
      </c>
      <c r="R31" s="209">
        <v>59</v>
      </c>
      <c r="S31" s="21">
        <v>14</v>
      </c>
      <c r="T31" s="629">
        <v>3.86</v>
      </c>
      <c r="U31" s="502">
        <v>3.17</v>
      </c>
      <c r="V31" s="209">
        <v>14</v>
      </c>
      <c r="W31" s="650"/>
      <c r="X31" s="628"/>
      <c r="Y31" s="559">
        <v>4.59</v>
      </c>
      <c r="Z31" s="209">
        <v>9</v>
      </c>
      <c r="AA31" s="205">
        <f t="shared" si="1"/>
        <v>198</v>
      </c>
      <c r="AC31" s="198"/>
      <c r="AD31" s="198"/>
      <c r="AF31" s="198"/>
    </row>
    <row r="32" spans="1:32" ht="15" customHeight="1" x14ac:dyDescent="0.25">
      <c r="A32" s="199">
        <v>2</v>
      </c>
      <c r="B32" s="88" t="s">
        <v>69</v>
      </c>
      <c r="C32" s="920">
        <v>79</v>
      </c>
      <c r="D32" s="955">
        <v>3.2153000000000005</v>
      </c>
      <c r="E32" s="955">
        <v>3.9</v>
      </c>
      <c r="F32" s="921">
        <v>18</v>
      </c>
      <c r="G32" s="335">
        <v>15</v>
      </c>
      <c r="H32" s="331">
        <v>4.2</v>
      </c>
      <c r="I32" s="630">
        <v>3.67</v>
      </c>
      <c r="J32" s="451">
        <v>16</v>
      </c>
      <c r="K32" s="335">
        <v>14</v>
      </c>
      <c r="L32" s="331">
        <v>4.0709999999999997</v>
      </c>
      <c r="M32" s="630">
        <v>3.67</v>
      </c>
      <c r="N32" s="451">
        <v>16</v>
      </c>
      <c r="O32" s="660">
        <v>13</v>
      </c>
      <c r="P32" s="627">
        <v>4.2300000000000004</v>
      </c>
      <c r="Q32" s="628">
        <v>3.8</v>
      </c>
      <c r="R32" s="209">
        <v>16</v>
      </c>
      <c r="S32" s="21">
        <v>5</v>
      </c>
      <c r="T32" s="629">
        <v>4.4000000000000004</v>
      </c>
      <c r="U32" s="502">
        <v>3.17</v>
      </c>
      <c r="V32" s="209">
        <v>2</v>
      </c>
      <c r="W32" s="650"/>
      <c r="X32" s="628"/>
      <c r="Y32" s="559">
        <v>4.59</v>
      </c>
      <c r="Z32" s="209">
        <v>9</v>
      </c>
      <c r="AA32" s="206">
        <f t="shared" si="1"/>
        <v>77</v>
      </c>
      <c r="AC32" s="198"/>
      <c r="AD32" s="198"/>
      <c r="AF32" s="198"/>
    </row>
    <row r="33" spans="1:32" ht="15" customHeight="1" x14ac:dyDescent="0.25">
      <c r="A33" s="199">
        <v>3</v>
      </c>
      <c r="B33" s="88" t="s">
        <v>18</v>
      </c>
      <c r="C33" s="920">
        <v>65</v>
      </c>
      <c r="D33" s="955">
        <v>3</v>
      </c>
      <c r="E33" s="955">
        <v>3.9</v>
      </c>
      <c r="F33" s="921">
        <v>25</v>
      </c>
      <c r="G33" s="335">
        <v>38</v>
      </c>
      <c r="H33" s="331">
        <v>3.47</v>
      </c>
      <c r="I33" s="630">
        <v>3.67</v>
      </c>
      <c r="J33" s="451">
        <v>90</v>
      </c>
      <c r="K33" s="335">
        <v>48</v>
      </c>
      <c r="L33" s="331">
        <v>3.4159999999999999</v>
      </c>
      <c r="M33" s="630">
        <v>3.67</v>
      </c>
      <c r="N33" s="451">
        <v>83</v>
      </c>
      <c r="O33" s="660">
        <v>52</v>
      </c>
      <c r="P33" s="627">
        <v>3.69</v>
      </c>
      <c r="Q33" s="628">
        <v>3.8</v>
      </c>
      <c r="R33" s="209">
        <v>73</v>
      </c>
      <c r="S33" s="21">
        <v>49</v>
      </c>
      <c r="T33" s="629">
        <v>2.9</v>
      </c>
      <c r="U33" s="502">
        <v>3.17</v>
      </c>
      <c r="V33" s="209">
        <v>78</v>
      </c>
      <c r="W33" s="650"/>
      <c r="X33" s="628"/>
      <c r="Y33" s="559">
        <v>4.59</v>
      </c>
      <c r="Z33" s="209">
        <v>9</v>
      </c>
      <c r="AA33" s="206">
        <f t="shared" si="1"/>
        <v>358</v>
      </c>
      <c r="AC33" s="198"/>
      <c r="AD33" s="198"/>
      <c r="AF33" s="198"/>
    </row>
    <row r="34" spans="1:32" ht="15" customHeight="1" x14ac:dyDescent="0.25">
      <c r="A34" s="199">
        <v>4</v>
      </c>
      <c r="B34" s="90" t="s">
        <v>68</v>
      </c>
      <c r="C34" s="922">
        <v>23</v>
      </c>
      <c r="D34" s="956">
        <v>2.4782999999999999</v>
      </c>
      <c r="E34" s="956">
        <v>3.9</v>
      </c>
      <c r="F34" s="923">
        <v>33</v>
      </c>
      <c r="G34" s="335">
        <v>24</v>
      </c>
      <c r="H34" s="331">
        <v>4.29</v>
      </c>
      <c r="I34" s="502">
        <v>3.67</v>
      </c>
      <c r="J34" s="451">
        <v>7</v>
      </c>
      <c r="K34" s="335">
        <v>13</v>
      </c>
      <c r="L34" s="331">
        <v>4</v>
      </c>
      <c r="M34" s="502">
        <v>3.67</v>
      </c>
      <c r="N34" s="451">
        <v>21</v>
      </c>
      <c r="O34" s="660">
        <v>7</v>
      </c>
      <c r="P34" s="627">
        <v>4.29</v>
      </c>
      <c r="Q34" s="628">
        <v>3.8</v>
      </c>
      <c r="R34" s="209">
        <v>15</v>
      </c>
      <c r="S34" s="21">
        <v>8</v>
      </c>
      <c r="T34" s="629">
        <v>3.63</v>
      </c>
      <c r="U34" s="502">
        <v>3.17</v>
      </c>
      <c r="V34" s="209">
        <v>25</v>
      </c>
      <c r="W34" s="650"/>
      <c r="X34" s="628"/>
      <c r="Y34" s="559">
        <v>4.59</v>
      </c>
      <c r="Z34" s="209">
        <v>9</v>
      </c>
      <c r="AA34" s="206">
        <f t="shared" si="1"/>
        <v>110</v>
      </c>
      <c r="AC34" s="198"/>
      <c r="AD34" s="198"/>
      <c r="AF34" s="198"/>
    </row>
    <row r="35" spans="1:32" ht="15" customHeight="1" x14ac:dyDescent="0.25">
      <c r="A35" s="199">
        <v>5</v>
      </c>
      <c r="B35" s="88" t="s">
        <v>129</v>
      </c>
      <c r="C35" s="920"/>
      <c r="D35" s="630"/>
      <c r="E35" s="955">
        <v>3.9</v>
      </c>
      <c r="F35" s="921">
        <v>36</v>
      </c>
      <c r="G35" s="335">
        <v>53</v>
      </c>
      <c r="H35" s="331">
        <v>4.0199999999999996</v>
      </c>
      <c r="I35" s="630">
        <v>3.67</v>
      </c>
      <c r="J35" s="451">
        <v>25</v>
      </c>
      <c r="K35" s="335">
        <v>53</v>
      </c>
      <c r="L35" s="331">
        <v>3.8109999999999999</v>
      </c>
      <c r="M35" s="630">
        <v>3.67</v>
      </c>
      <c r="N35" s="451">
        <v>35</v>
      </c>
      <c r="O35" s="660">
        <v>62</v>
      </c>
      <c r="P35" s="627">
        <v>4.03</v>
      </c>
      <c r="Q35" s="628">
        <v>3.8</v>
      </c>
      <c r="R35" s="209">
        <v>24</v>
      </c>
      <c r="S35" s="21">
        <v>22</v>
      </c>
      <c r="T35" s="629">
        <v>3.45</v>
      </c>
      <c r="U35" s="502">
        <v>3.17</v>
      </c>
      <c r="V35" s="209">
        <v>31</v>
      </c>
      <c r="W35" s="650"/>
      <c r="X35" s="628"/>
      <c r="Y35" s="559">
        <v>4.59</v>
      </c>
      <c r="Z35" s="209">
        <v>9</v>
      </c>
      <c r="AA35" s="206">
        <f t="shared" si="1"/>
        <v>160</v>
      </c>
      <c r="AC35" s="198"/>
      <c r="AD35" s="198"/>
      <c r="AF35" s="198"/>
    </row>
    <row r="36" spans="1:32" ht="15" customHeight="1" x14ac:dyDescent="0.25">
      <c r="A36" s="199">
        <v>6</v>
      </c>
      <c r="B36" s="88" t="s">
        <v>99</v>
      </c>
      <c r="C36" s="920"/>
      <c r="D36" s="630"/>
      <c r="E36" s="955">
        <v>3.9</v>
      </c>
      <c r="F36" s="921">
        <v>36</v>
      </c>
      <c r="G36" s="335">
        <v>31</v>
      </c>
      <c r="H36" s="331">
        <v>3.71</v>
      </c>
      <c r="I36" s="630">
        <v>3.67</v>
      </c>
      <c r="J36" s="451">
        <v>57</v>
      </c>
      <c r="K36" s="335">
        <v>56</v>
      </c>
      <c r="L36" s="331">
        <v>3.4460000000000002</v>
      </c>
      <c r="M36" s="630">
        <v>3.67</v>
      </c>
      <c r="N36" s="451">
        <v>79</v>
      </c>
      <c r="O36" s="660">
        <v>48</v>
      </c>
      <c r="P36" s="627">
        <v>3.98</v>
      </c>
      <c r="Q36" s="628">
        <v>3.8</v>
      </c>
      <c r="R36" s="209">
        <v>34</v>
      </c>
      <c r="S36" s="21">
        <v>28</v>
      </c>
      <c r="T36" s="629">
        <v>3.32</v>
      </c>
      <c r="U36" s="502">
        <v>3.17</v>
      </c>
      <c r="V36" s="209">
        <v>42</v>
      </c>
      <c r="W36" s="650"/>
      <c r="X36" s="628"/>
      <c r="Y36" s="559">
        <v>4.59</v>
      </c>
      <c r="Z36" s="209">
        <v>9</v>
      </c>
      <c r="AA36" s="206">
        <f t="shared" si="1"/>
        <v>257</v>
      </c>
      <c r="AC36" s="198"/>
      <c r="AD36" s="198"/>
      <c r="AF36" s="198"/>
    </row>
    <row r="37" spans="1:32" ht="15" customHeight="1" x14ac:dyDescent="0.25">
      <c r="A37" s="199">
        <v>7</v>
      </c>
      <c r="B37" s="90" t="s">
        <v>28</v>
      </c>
      <c r="C37" s="922"/>
      <c r="D37" s="502"/>
      <c r="E37" s="956">
        <v>3.9</v>
      </c>
      <c r="F37" s="923">
        <v>36</v>
      </c>
      <c r="G37" s="335">
        <v>68</v>
      </c>
      <c r="H37" s="331">
        <v>3.53</v>
      </c>
      <c r="I37" s="502">
        <v>3.67</v>
      </c>
      <c r="J37" s="451">
        <v>85</v>
      </c>
      <c r="K37" s="335">
        <v>73</v>
      </c>
      <c r="L37" s="331">
        <v>3.5750000000000002</v>
      </c>
      <c r="M37" s="502">
        <v>3.67</v>
      </c>
      <c r="N37" s="451">
        <v>67</v>
      </c>
      <c r="O37" s="660">
        <v>51</v>
      </c>
      <c r="P37" s="627">
        <v>3.98</v>
      </c>
      <c r="Q37" s="628">
        <v>3.8</v>
      </c>
      <c r="R37" s="209">
        <v>33</v>
      </c>
      <c r="S37" s="21">
        <v>53</v>
      </c>
      <c r="T37" s="629">
        <v>2.79</v>
      </c>
      <c r="U37" s="502">
        <v>3.17</v>
      </c>
      <c r="V37" s="209">
        <v>85</v>
      </c>
      <c r="W37" s="650"/>
      <c r="X37" s="628"/>
      <c r="Y37" s="559">
        <v>4.59</v>
      </c>
      <c r="Z37" s="209">
        <v>9</v>
      </c>
      <c r="AA37" s="206">
        <f t="shared" si="1"/>
        <v>315</v>
      </c>
      <c r="AC37" s="198"/>
      <c r="AD37" s="198"/>
      <c r="AF37" s="198"/>
    </row>
    <row r="38" spans="1:32" ht="15" customHeight="1" x14ac:dyDescent="0.25">
      <c r="A38" s="199">
        <v>8</v>
      </c>
      <c r="B38" s="90" t="s">
        <v>17</v>
      </c>
      <c r="C38" s="922"/>
      <c r="D38" s="502"/>
      <c r="E38" s="956">
        <v>3.9</v>
      </c>
      <c r="F38" s="923">
        <v>36</v>
      </c>
      <c r="G38" s="335">
        <v>22</v>
      </c>
      <c r="H38" s="331">
        <v>3.32</v>
      </c>
      <c r="I38" s="502">
        <v>3.67</v>
      </c>
      <c r="J38" s="451">
        <v>101</v>
      </c>
      <c r="K38" s="335">
        <v>18</v>
      </c>
      <c r="L38" s="331">
        <v>3.3889999999999998</v>
      </c>
      <c r="M38" s="502">
        <v>3.67</v>
      </c>
      <c r="N38" s="451">
        <v>89</v>
      </c>
      <c r="O38" s="660">
        <v>17</v>
      </c>
      <c r="P38" s="627">
        <v>3.18</v>
      </c>
      <c r="Q38" s="628">
        <v>3.8</v>
      </c>
      <c r="R38" s="209">
        <v>110</v>
      </c>
      <c r="S38" s="21">
        <v>14</v>
      </c>
      <c r="T38" s="629">
        <v>2.71</v>
      </c>
      <c r="U38" s="502">
        <v>3.17</v>
      </c>
      <c r="V38" s="209">
        <v>92</v>
      </c>
      <c r="W38" s="650"/>
      <c r="X38" s="628"/>
      <c r="Y38" s="559">
        <v>4.59</v>
      </c>
      <c r="Z38" s="209">
        <v>9</v>
      </c>
      <c r="AA38" s="206">
        <f t="shared" si="1"/>
        <v>437</v>
      </c>
      <c r="AC38" s="198"/>
      <c r="AD38" s="198"/>
      <c r="AF38" s="198"/>
    </row>
    <row r="39" spans="1:32" ht="15" customHeight="1" x14ac:dyDescent="0.25">
      <c r="A39" s="199">
        <v>9</v>
      </c>
      <c r="B39" s="90" t="s">
        <v>19</v>
      </c>
      <c r="C39" s="922"/>
      <c r="D39" s="502"/>
      <c r="E39" s="956">
        <v>3.9</v>
      </c>
      <c r="F39" s="923">
        <v>36</v>
      </c>
      <c r="G39" s="335">
        <v>13</v>
      </c>
      <c r="H39" s="331">
        <v>3.54</v>
      </c>
      <c r="I39" s="502">
        <v>3.67</v>
      </c>
      <c r="J39" s="451">
        <v>83</v>
      </c>
      <c r="K39" s="335">
        <v>17</v>
      </c>
      <c r="L39" s="331">
        <v>4.2350000000000003</v>
      </c>
      <c r="M39" s="502">
        <v>3.67</v>
      </c>
      <c r="N39" s="451">
        <v>5</v>
      </c>
      <c r="O39" s="660">
        <v>15</v>
      </c>
      <c r="P39" s="627">
        <v>4</v>
      </c>
      <c r="Q39" s="628">
        <v>3.8</v>
      </c>
      <c r="R39" s="209">
        <v>27</v>
      </c>
      <c r="S39" s="21">
        <v>8</v>
      </c>
      <c r="T39" s="629">
        <v>3</v>
      </c>
      <c r="U39" s="502">
        <v>3.17</v>
      </c>
      <c r="V39" s="209">
        <v>69</v>
      </c>
      <c r="W39" s="650"/>
      <c r="X39" s="628"/>
      <c r="Y39" s="559">
        <v>4.59</v>
      </c>
      <c r="Z39" s="209">
        <v>9</v>
      </c>
      <c r="AA39" s="206">
        <f t="shared" si="1"/>
        <v>229</v>
      </c>
      <c r="AC39" s="198"/>
      <c r="AD39" s="198"/>
      <c r="AF39" s="198"/>
    </row>
    <row r="40" spans="1:32" ht="15" customHeight="1" x14ac:dyDescent="0.25">
      <c r="A40" s="199">
        <v>10</v>
      </c>
      <c r="B40" s="88" t="s">
        <v>20</v>
      </c>
      <c r="C40" s="920"/>
      <c r="D40" s="630"/>
      <c r="E40" s="955">
        <v>3.9</v>
      </c>
      <c r="F40" s="921">
        <v>36</v>
      </c>
      <c r="G40" s="335">
        <v>36</v>
      </c>
      <c r="H40" s="331">
        <v>3.81</v>
      </c>
      <c r="I40" s="630">
        <v>3.67</v>
      </c>
      <c r="J40" s="451">
        <v>48</v>
      </c>
      <c r="K40" s="335">
        <v>31</v>
      </c>
      <c r="L40" s="331">
        <v>4.0970000000000004</v>
      </c>
      <c r="M40" s="630">
        <v>3.67</v>
      </c>
      <c r="N40" s="451">
        <v>13</v>
      </c>
      <c r="O40" s="660">
        <v>27</v>
      </c>
      <c r="P40" s="627">
        <v>3.74</v>
      </c>
      <c r="Q40" s="628">
        <v>3.8</v>
      </c>
      <c r="R40" s="209">
        <v>66</v>
      </c>
      <c r="S40" s="21">
        <v>24</v>
      </c>
      <c r="T40" s="629">
        <v>3.17</v>
      </c>
      <c r="U40" s="502">
        <v>3.17</v>
      </c>
      <c r="V40" s="209">
        <v>53</v>
      </c>
      <c r="W40" s="650"/>
      <c r="X40" s="628"/>
      <c r="Y40" s="559">
        <v>4.59</v>
      </c>
      <c r="Z40" s="209">
        <v>9</v>
      </c>
      <c r="AA40" s="206">
        <f t="shared" si="1"/>
        <v>225</v>
      </c>
      <c r="AC40" s="198"/>
      <c r="AD40" s="198"/>
      <c r="AF40" s="198"/>
    </row>
    <row r="41" spans="1:32" ht="15" customHeight="1" x14ac:dyDescent="0.25">
      <c r="A41" s="199">
        <v>11</v>
      </c>
      <c r="B41" s="88" t="s">
        <v>21</v>
      </c>
      <c r="C41" s="920"/>
      <c r="D41" s="630"/>
      <c r="E41" s="955">
        <v>3.9</v>
      </c>
      <c r="F41" s="921">
        <v>36</v>
      </c>
      <c r="G41" s="335">
        <v>23</v>
      </c>
      <c r="H41" s="331">
        <v>3.96</v>
      </c>
      <c r="I41" s="630">
        <v>3.67</v>
      </c>
      <c r="J41" s="451">
        <v>33</v>
      </c>
      <c r="K41" s="335">
        <v>29</v>
      </c>
      <c r="L41" s="331">
        <v>4.1379999999999999</v>
      </c>
      <c r="M41" s="630">
        <v>3.67</v>
      </c>
      <c r="N41" s="451">
        <v>9</v>
      </c>
      <c r="O41" s="660">
        <v>38</v>
      </c>
      <c r="P41" s="627">
        <v>4.05</v>
      </c>
      <c r="Q41" s="628">
        <v>3.8</v>
      </c>
      <c r="R41" s="209">
        <v>23</v>
      </c>
      <c r="S41" s="21">
        <v>37</v>
      </c>
      <c r="T41" s="629">
        <v>3.7</v>
      </c>
      <c r="U41" s="502">
        <v>3.17</v>
      </c>
      <c r="V41" s="209">
        <v>20</v>
      </c>
      <c r="W41" s="650"/>
      <c r="X41" s="628"/>
      <c r="Y41" s="559">
        <v>4.59</v>
      </c>
      <c r="Z41" s="209">
        <v>9</v>
      </c>
      <c r="AA41" s="206">
        <f t="shared" si="1"/>
        <v>130</v>
      </c>
      <c r="AC41" s="198"/>
      <c r="AD41" s="198"/>
      <c r="AF41" s="198"/>
    </row>
    <row r="42" spans="1:32" ht="15" customHeight="1" x14ac:dyDescent="0.25">
      <c r="A42" s="199">
        <v>12</v>
      </c>
      <c r="B42" s="90" t="s">
        <v>22</v>
      </c>
      <c r="C42" s="922"/>
      <c r="D42" s="502"/>
      <c r="E42" s="956">
        <v>3.9</v>
      </c>
      <c r="F42" s="923">
        <v>36</v>
      </c>
      <c r="G42" s="335">
        <v>1</v>
      </c>
      <c r="H42" s="331">
        <v>3</v>
      </c>
      <c r="I42" s="502">
        <v>3.67</v>
      </c>
      <c r="J42" s="451">
        <v>113</v>
      </c>
      <c r="K42" s="335">
        <v>17</v>
      </c>
      <c r="L42" s="331">
        <v>2.8820000000000001</v>
      </c>
      <c r="M42" s="502">
        <v>3.67</v>
      </c>
      <c r="N42" s="451">
        <v>111</v>
      </c>
      <c r="O42" s="660">
        <v>8</v>
      </c>
      <c r="P42" s="627">
        <v>3.63</v>
      </c>
      <c r="Q42" s="628">
        <v>3.8</v>
      </c>
      <c r="R42" s="209">
        <v>82</v>
      </c>
      <c r="S42" s="21">
        <v>8</v>
      </c>
      <c r="T42" s="629">
        <v>2.63</v>
      </c>
      <c r="U42" s="502">
        <v>3.17</v>
      </c>
      <c r="V42" s="209">
        <v>99</v>
      </c>
      <c r="W42" s="650"/>
      <c r="X42" s="628"/>
      <c r="Y42" s="559">
        <v>4.59</v>
      </c>
      <c r="Z42" s="209">
        <v>9</v>
      </c>
      <c r="AA42" s="206">
        <f t="shared" si="1"/>
        <v>450</v>
      </c>
      <c r="AC42" s="198"/>
      <c r="AD42" s="198"/>
      <c r="AF42" s="198"/>
    </row>
    <row r="43" spans="1:32" ht="15" customHeight="1" x14ac:dyDescent="0.25">
      <c r="A43" s="199">
        <v>13</v>
      </c>
      <c r="B43" s="90" t="s">
        <v>23</v>
      </c>
      <c r="C43" s="922"/>
      <c r="D43" s="502"/>
      <c r="E43" s="956">
        <v>3.9</v>
      </c>
      <c r="F43" s="923">
        <v>36</v>
      </c>
      <c r="G43" s="335">
        <v>57</v>
      </c>
      <c r="H43" s="331">
        <v>3.33</v>
      </c>
      <c r="I43" s="502">
        <v>3.67</v>
      </c>
      <c r="J43" s="451">
        <v>97</v>
      </c>
      <c r="K43" s="335">
        <v>40</v>
      </c>
      <c r="L43" s="331">
        <v>3.4750000000000001</v>
      </c>
      <c r="M43" s="502">
        <v>3.67</v>
      </c>
      <c r="N43" s="451">
        <v>77</v>
      </c>
      <c r="O43" s="660">
        <v>42</v>
      </c>
      <c r="P43" s="627">
        <v>3.71</v>
      </c>
      <c r="Q43" s="628">
        <v>3.8</v>
      </c>
      <c r="R43" s="209">
        <v>68</v>
      </c>
      <c r="S43" s="21">
        <v>42</v>
      </c>
      <c r="T43" s="629">
        <v>2.79</v>
      </c>
      <c r="U43" s="502">
        <v>3.17</v>
      </c>
      <c r="V43" s="209">
        <v>86</v>
      </c>
      <c r="W43" s="650"/>
      <c r="X43" s="628"/>
      <c r="Y43" s="559">
        <v>4.59</v>
      </c>
      <c r="Z43" s="209">
        <v>9</v>
      </c>
      <c r="AA43" s="206">
        <f t="shared" si="1"/>
        <v>373</v>
      </c>
      <c r="AC43" s="198"/>
      <c r="AD43" s="198"/>
      <c r="AF43" s="198"/>
    </row>
    <row r="44" spans="1:32" ht="15" customHeight="1" x14ac:dyDescent="0.25">
      <c r="A44" s="199">
        <v>14</v>
      </c>
      <c r="B44" s="88" t="s">
        <v>24</v>
      </c>
      <c r="C44" s="920"/>
      <c r="D44" s="630"/>
      <c r="E44" s="955">
        <v>3.9</v>
      </c>
      <c r="F44" s="921">
        <v>36</v>
      </c>
      <c r="G44" s="335">
        <v>63</v>
      </c>
      <c r="H44" s="331">
        <v>4.0199999999999996</v>
      </c>
      <c r="I44" s="630">
        <v>3.67</v>
      </c>
      <c r="J44" s="451">
        <v>24</v>
      </c>
      <c r="K44" s="335">
        <v>46</v>
      </c>
      <c r="L44" s="331">
        <v>4.3479999999999999</v>
      </c>
      <c r="M44" s="630">
        <v>3.67</v>
      </c>
      <c r="N44" s="451">
        <v>4</v>
      </c>
      <c r="O44" s="660">
        <v>34</v>
      </c>
      <c r="P44" s="627">
        <v>4.3499999999999996</v>
      </c>
      <c r="Q44" s="628">
        <v>3.8</v>
      </c>
      <c r="R44" s="209">
        <v>11</v>
      </c>
      <c r="S44" s="21">
        <v>28</v>
      </c>
      <c r="T44" s="629">
        <v>3.93</v>
      </c>
      <c r="U44" s="502">
        <v>3.17</v>
      </c>
      <c r="V44" s="209">
        <v>11</v>
      </c>
      <c r="W44" s="650"/>
      <c r="X44" s="628"/>
      <c r="Y44" s="559">
        <v>4.59</v>
      </c>
      <c r="Z44" s="209">
        <v>9</v>
      </c>
      <c r="AA44" s="206">
        <f t="shared" si="1"/>
        <v>95</v>
      </c>
      <c r="AC44" s="198"/>
      <c r="AD44" s="198"/>
      <c r="AF44" s="198"/>
    </row>
    <row r="45" spans="1:32" ht="15" customHeight="1" x14ac:dyDescent="0.25">
      <c r="A45" s="199">
        <v>15</v>
      </c>
      <c r="B45" s="90" t="s">
        <v>97</v>
      </c>
      <c r="C45" s="922"/>
      <c r="D45" s="502"/>
      <c r="E45" s="956">
        <v>3.9</v>
      </c>
      <c r="F45" s="923">
        <v>36</v>
      </c>
      <c r="G45" s="335">
        <v>6</v>
      </c>
      <c r="H45" s="331">
        <v>3.5</v>
      </c>
      <c r="I45" s="502">
        <v>3.67</v>
      </c>
      <c r="J45" s="451">
        <v>88</v>
      </c>
      <c r="K45" s="335">
        <v>12</v>
      </c>
      <c r="L45" s="331">
        <v>3.25</v>
      </c>
      <c r="M45" s="502">
        <v>3.67</v>
      </c>
      <c r="N45" s="451">
        <v>100</v>
      </c>
      <c r="O45" s="660">
        <v>43</v>
      </c>
      <c r="P45" s="627">
        <v>3.79</v>
      </c>
      <c r="Q45" s="628">
        <v>3.8</v>
      </c>
      <c r="R45" s="209">
        <v>56</v>
      </c>
      <c r="S45" s="21">
        <v>14</v>
      </c>
      <c r="T45" s="629">
        <v>3.07</v>
      </c>
      <c r="U45" s="502">
        <v>3.17</v>
      </c>
      <c r="V45" s="209">
        <v>62</v>
      </c>
      <c r="W45" s="650"/>
      <c r="X45" s="628"/>
      <c r="Y45" s="559">
        <v>4.59</v>
      </c>
      <c r="Z45" s="209">
        <v>9</v>
      </c>
      <c r="AA45" s="206">
        <f t="shared" si="1"/>
        <v>351</v>
      </c>
      <c r="AC45" s="198"/>
      <c r="AD45" s="198"/>
      <c r="AF45" s="198"/>
    </row>
    <row r="46" spans="1:32" ht="15" customHeight="1" x14ac:dyDescent="0.25">
      <c r="A46" s="199">
        <v>16</v>
      </c>
      <c r="B46" s="90" t="s">
        <v>98</v>
      </c>
      <c r="C46" s="922"/>
      <c r="D46" s="502"/>
      <c r="E46" s="956">
        <v>3.9</v>
      </c>
      <c r="F46" s="923">
        <v>36</v>
      </c>
      <c r="G46" s="335">
        <v>44</v>
      </c>
      <c r="H46" s="331">
        <v>3.66</v>
      </c>
      <c r="I46" s="502">
        <v>3.67</v>
      </c>
      <c r="J46" s="451">
        <v>68</v>
      </c>
      <c r="K46" s="335">
        <v>15</v>
      </c>
      <c r="L46" s="331">
        <v>3.3330000000000002</v>
      </c>
      <c r="M46" s="502">
        <v>3.67</v>
      </c>
      <c r="N46" s="451">
        <v>93</v>
      </c>
      <c r="O46" s="660">
        <v>16</v>
      </c>
      <c r="P46" s="627">
        <v>3.63</v>
      </c>
      <c r="Q46" s="628">
        <v>3.8</v>
      </c>
      <c r="R46" s="209">
        <v>81</v>
      </c>
      <c r="S46" s="21">
        <v>34</v>
      </c>
      <c r="T46" s="629">
        <v>2.68</v>
      </c>
      <c r="U46" s="502">
        <v>3.17</v>
      </c>
      <c r="V46" s="209">
        <v>96</v>
      </c>
      <c r="W46" s="650"/>
      <c r="X46" s="628"/>
      <c r="Y46" s="559">
        <v>4.59</v>
      </c>
      <c r="Z46" s="209">
        <v>9</v>
      </c>
      <c r="AA46" s="206">
        <f t="shared" si="1"/>
        <v>383</v>
      </c>
      <c r="AC46" s="198"/>
      <c r="AD46" s="198"/>
      <c r="AF46" s="198"/>
    </row>
    <row r="47" spans="1:32" ht="15" customHeight="1" x14ac:dyDescent="0.25">
      <c r="A47" s="199">
        <v>17</v>
      </c>
      <c r="B47" s="90" t="s">
        <v>25</v>
      </c>
      <c r="C47" s="922"/>
      <c r="D47" s="502"/>
      <c r="E47" s="956">
        <v>3.9</v>
      </c>
      <c r="F47" s="923">
        <v>36</v>
      </c>
      <c r="G47" s="335">
        <v>28</v>
      </c>
      <c r="H47" s="331">
        <v>3.71</v>
      </c>
      <c r="I47" s="502">
        <v>3.67</v>
      </c>
      <c r="J47" s="451">
        <v>58</v>
      </c>
      <c r="K47" s="335">
        <v>38</v>
      </c>
      <c r="L47" s="331">
        <v>3.3679999999999999</v>
      </c>
      <c r="M47" s="502">
        <v>3.67</v>
      </c>
      <c r="N47" s="451">
        <v>90</v>
      </c>
      <c r="O47" s="660">
        <v>16</v>
      </c>
      <c r="P47" s="627">
        <v>3.94</v>
      </c>
      <c r="Q47" s="628">
        <v>3.8</v>
      </c>
      <c r="R47" s="209">
        <v>38</v>
      </c>
      <c r="S47" s="21">
        <v>17</v>
      </c>
      <c r="T47" s="629">
        <v>3.65</v>
      </c>
      <c r="U47" s="502">
        <v>3.17</v>
      </c>
      <c r="V47" s="209">
        <v>24</v>
      </c>
      <c r="W47" s="650"/>
      <c r="X47" s="628"/>
      <c r="Y47" s="559">
        <v>4.59</v>
      </c>
      <c r="Z47" s="209">
        <v>9</v>
      </c>
      <c r="AA47" s="206">
        <f t="shared" si="1"/>
        <v>255</v>
      </c>
      <c r="AC47" s="198"/>
      <c r="AD47" s="198"/>
      <c r="AF47" s="198"/>
    </row>
    <row r="48" spans="1:32" ht="15" customHeight="1" x14ac:dyDescent="0.25">
      <c r="A48" s="203">
        <v>18</v>
      </c>
      <c r="B48" s="88" t="s">
        <v>26</v>
      </c>
      <c r="C48" s="920"/>
      <c r="D48" s="630"/>
      <c r="E48" s="955">
        <v>3.9</v>
      </c>
      <c r="F48" s="921">
        <v>36</v>
      </c>
      <c r="G48" s="335">
        <v>40</v>
      </c>
      <c r="H48" s="331">
        <v>3.43</v>
      </c>
      <c r="I48" s="630">
        <v>3.67</v>
      </c>
      <c r="J48" s="451">
        <v>92</v>
      </c>
      <c r="K48" s="335">
        <v>35</v>
      </c>
      <c r="L48" s="331">
        <v>3.4289999999999998</v>
      </c>
      <c r="M48" s="630">
        <v>3.67</v>
      </c>
      <c r="N48" s="451">
        <v>81</v>
      </c>
      <c r="O48" s="660">
        <v>25</v>
      </c>
      <c r="P48" s="627">
        <v>3.68</v>
      </c>
      <c r="Q48" s="628">
        <v>3.8</v>
      </c>
      <c r="R48" s="209">
        <v>74</v>
      </c>
      <c r="S48" s="21">
        <v>28</v>
      </c>
      <c r="T48" s="629">
        <v>3.36</v>
      </c>
      <c r="U48" s="502">
        <v>3.17</v>
      </c>
      <c r="V48" s="209">
        <v>37</v>
      </c>
      <c r="W48" s="650"/>
      <c r="X48" s="628"/>
      <c r="Y48" s="559">
        <v>4.59</v>
      </c>
      <c r="Z48" s="209">
        <v>9</v>
      </c>
      <c r="AA48" s="206">
        <f t="shared" si="1"/>
        <v>329</v>
      </c>
      <c r="AC48" s="198"/>
      <c r="AD48" s="198"/>
      <c r="AF48" s="198"/>
    </row>
    <row r="49" spans="1:32" ht="15" customHeight="1" thickBot="1" x14ac:dyDescent="0.3">
      <c r="A49" s="203">
        <v>19</v>
      </c>
      <c r="B49" s="90" t="s">
        <v>27</v>
      </c>
      <c r="C49" s="922"/>
      <c r="D49" s="502"/>
      <c r="E49" s="956">
        <v>3.9</v>
      </c>
      <c r="F49" s="923">
        <v>36</v>
      </c>
      <c r="G49" s="335">
        <v>41</v>
      </c>
      <c r="H49" s="331">
        <v>3.44</v>
      </c>
      <c r="I49" s="502">
        <v>3.67</v>
      </c>
      <c r="J49" s="451">
        <v>91</v>
      </c>
      <c r="K49" s="335">
        <v>50</v>
      </c>
      <c r="L49" s="331">
        <v>3.4</v>
      </c>
      <c r="M49" s="502">
        <v>3.67</v>
      </c>
      <c r="N49" s="451">
        <v>88</v>
      </c>
      <c r="O49" s="660">
        <v>27</v>
      </c>
      <c r="P49" s="627">
        <v>3.7</v>
      </c>
      <c r="Q49" s="628">
        <v>3.8</v>
      </c>
      <c r="R49" s="209">
        <v>70</v>
      </c>
      <c r="S49" s="21">
        <v>34</v>
      </c>
      <c r="T49" s="629">
        <v>2.91</v>
      </c>
      <c r="U49" s="502">
        <v>3.17</v>
      </c>
      <c r="V49" s="209">
        <v>77</v>
      </c>
      <c r="W49" s="650"/>
      <c r="X49" s="628"/>
      <c r="Y49" s="559">
        <v>4.59</v>
      </c>
      <c r="Z49" s="209">
        <v>9</v>
      </c>
      <c r="AA49" s="405">
        <f t="shared" si="1"/>
        <v>371</v>
      </c>
      <c r="AC49" s="198"/>
      <c r="AD49" s="198"/>
      <c r="AF49" s="198"/>
    </row>
    <row r="50" spans="1:32" ht="15" customHeight="1" thickBot="1" x14ac:dyDescent="0.3">
      <c r="A50" s="398"/>
      <c r="B50" s="411" t="s">
        <v>135</v>
      </c>
      <c r="C50" s="412">
        <f>SUM(C51:C69)</f>
        <v>247</v>
      </c>
      <c r="D50" s="470">
        <f>AVERAGE(D51:D69)</f>
        <v>3.0559333333333334</v>
      </c>
      <c r="E50" s="470">
        <v>3.9</v>
      </c>
      <c r="F50" s="414"/>
      <c r="G50" s="412">
        <f>SUM(G51:G69)</f>
        <v>371</v>
      </c>
      <c r="H50" s="470">
        <f>AVERAGE(H51:H69)</f>
        <v>3.7768421052631576</v>
      </c>
      <c r="I50" s="413">
        <v>3.67</v>
      </c>
      <c r="J50" s="414"/>
      <c r="K50" s="412">
        <f>SUM(K51:K69)</f>
        <v>331</v>
      </c>
      <c r="L50" s="470">
        <f>AVERAGE(L51:L69)</f>
        <v>3.8290588235294116</v>
      </c>
      <c r="M50" s="413">
        <v>3.67</v>
      </c>
      <c r="N50" s="414"/>
      <c r="O50" s="449">
        <f>SUM(O51:O69)</f>
        <v>326</v>
      </c>
      <c r="P50" s="415">
        <f>AVERAGE(P51:P69)</f>
        <v>3.8227777777777781</v>
      </c>
      <c r="Q50" s="416">
        <v>3.8</v>
      </c>
      <c r="R50" s="417"/>
      <c r="S50" s="215">
        <f>SUM(S51:S69)</f>
        <v>278</v>
      </c>
      <c r="T50" s="418">
        <f>AVERAGE(T51:T69)</f>
        <v>3.2952631578947367</v>
      </c>
      <c r="U50" s="419">
        <v>3.17</v>
      </c>
      <c r="V50" s="417"/>
      <c r="W50" s="423">
        <f>SUM(W51:W69)</f>
        <v>14</v>
      </c>
      <c r="X50" s="421">
        <f>AVERAGE(X51:X69)</f>
        <v>4.96</v>
      </c>
      <c r="Y50" s="422">
        <v>4.59</v>
      </c>
      <c r="Z50" s="417"/>
      <c r="AA50" s="441"/>
      <c r="AC50" s="198"/>
      <c r="AD50" s="198"/>
      <c r="AF50" s="198"/>
    </row>
    <row r="51" spans="1:32" ht="15" customHeight="1" x14ac:dyDescent="0.25">
      <c r="A51" s="196">
        <v>1</v>
      </c>
      <c r="B51" s="89" t="s">
        <v>106</v>
      </c>
      <c r="C51" s="924">
        <v>45</v>
      </c>
      <c r="D51" s="957">
        <v>3.3108</v>
      </c>
      <c r="E51" s="957">
        <v>3.9</v>
      </c>
      <c r="F51" s="925">
        <v>12</v>
      </c>
      <c r="G51" s="335">
        <v>34</v>
      </c>
      <c r="H51" s="337">
        <v>4.18</v>
      </c>
      <c r="I51" s="633">
        <v>3.67</v>
      </c>
      <c r="J51" s="451">
        <v>18</v>
      </c>
      <c r="K51" s="335">
        <v>30</v>
      </c>
      <c r="L51" s="337">
        <v>3.3</v>
      </c>
      <c r="M51" s="633">
        <v>3.67</v>
      </c>
      <c r="N51" s="451">
        <v>96</v>
      </c>
      <c r="O51" s="660">
        <v>33</v>
      </c>
      <c r="P51" s="627">
        <v>3.55</v>
      </c>
      <c r="Q51" s="628">
        <v>3.8</v>
      </c>
      <c r="R51" s="209">
        <v>88</v>
      </c>
      <c r="S51" s="21">
        <v>8</v>
      </c>
      <c r="T51" s="629">
        <v>3.13</v>
      </c>
      <c r="U51" s="502">
        <v>3.17</v>
      </c>
      <c r="V51" s="209">
        <v>59</v>
      </c>
      <c r="W51" s="651"/>
      <c r="X51" s="632"/>
      <c r="Y51" s="559">
        <v>4.59</v>
      </c>
      <c r="Z51" s="209">
        <v>9</v>
      </c>
      <c r="AA51" s="205">
        <f t="shared" si="1"/>
        <v>282</v>
      </c>
      <c r="AC51" s="198"/>
      <c r="AD51" s="198"/>
      <c r="AF51" s="198"/>
    </row>
    <row r="52" spans="1:32" ht="15" customHeight="1" x14ac:dyDescent="0.25">
      <c r="A52" s="199">
        <v>2</v>
      </c>
      <c r="B52" s="88" t="s">
        <v>105</v>
      </c>
      <c r="C52" s="920">
        <v>11</v>
      </c>
      <c r="D52" s="955">
        <v>3.0909000000000004</v>
      </c>
      <c r="E52" s="955">
        <v>3.9</v>
      </c>
      <c r="F52" s="921">
        <v>20</v>
      </c>
      <c r="G52" s="335">
        <v>45</v>
      </c>
      <c r="H52" s="337">
        <v>3.69</v>
      </c>
      <c r="I52" s="630">
        <v>3.67</v>
      </c>
      <c r="J52" s="451">
        <v>60</v>
      </c>
      <c r="K52" s="657"/>
      <c r="L52" s="630"/>
      <c r="M52" s="630">
        <v>3.67</v>
      </c>
      <c r="N52" s="451">
        <v>113</v>
      </c>
      <c r="O52" s="660">
        <v>4</v>
      </c>
      <c r="P52" s="627">
        <v>3.75</v>
      </c>
      <c r="Q52" s="628">
        <v>3.8</v>
      </c>
      <c r="R52" s="209">
        <v>63</v>
      </c>
      <c r="S52" s="21">
        <v>12</v>
      </c>
      <c r="T52" s="629">
        <v>2.67</v>
      </c>
      <c r="U52" s="502">
        <v>3.17</v>
      </c>
      <c r="V52" s="209">
        <v>97</v>
      </c>
      <c r="W52" s="359"/>
      <c r="X52" s="632"/>
      <c r="Y52" s="559">
        <v>4.59</v>
      </c>
      <c r="Z52" s="209">
        <v>9</v>
      </c>
      <c r="AA52" s="206">
        <f t="shared" si="1"/>
        <v>362</v>
      </c>
      <c r="AC52" s="198"/>
      <c r="AD52" s="198"/>
      <c r="AF52" s="198"/>
    </row>
    <row r="53" spans="1:32" ht="15" customHeight="1" x14ac:dyDescent="0.25">
      <c r="A53" s="199">
        <v>3</v>
      </c>
      <c r="B53" s="88" t="s">
        <v>37</v>
      </c>
      <c r="C53" s="920">
        <v>78</v>
      </c>
      <c r="D53" s="955">
        <v>3.0894999999999997</v>
      </c>
      <c r="E53" s="955">
        <v>3.9</v>
      </c>
      <c r="F53" s="921">
        <v>21</v>
      </c>
      <c r="G53" s="335">
        <v>17</v>
      </c>
      <c r="H53" s="337">
        <v>3.59</v>
      </c>
      <c r="I53" s="630">
        <v>3.67</v>
      </c>
      <c r="J53" s="451">
        <v>79</v>
      </c>
      <c r="K53" s="335">
        <v>35</v>
      </c>
      <c r="L53" s="337">
        <v>4.1710000000000003</v>
      </c>
      <c r="M53" s="630">
        <v>3.67</v>
      </c>
      <c r="N53" s="451">
        <v>7</v>
      </c>
      <c r="O53" s="660">
        <v>48</v>
      </c>
      <c r="P53" s="627">
        <v>4.4800000000000004</v>
      </c>
      <c r="Q53" s="628">
        <v>3.8</v>
      </c>
      <c r="R53" s="209">
        <v>6</v>
      </c>
      <c r="S53" s="21">
        <v>43</v>
      </c>
      <c r="T53" s="629">
        <v>3.77</v>
      </c>
      <c r="U53" s="502">
        <v>3.17</v>
      </c>
      <c r="V53" s="209">
        <v>16</v>
      </c>
      <c r="W53" s="651">
        <v>8</v>
      </c>
      <c r="X53" s="632">
        <v>4.8</v>
      </c>
      <c r="Y53" s="559">
        <v>4.59</v>
      </c>
      <c r="Z53" s="209">
        <v>6</v>
      </c>
      <c r="AA53" s="206">
        <f t="shared" si="1"/>
        <v>135</v>
      </c>
      <c r="AC53" s="198"/>
      <c r="AD53" s="198"/>
      <c r="AF53" s="198"/>
    </row>
    <row r="54" spans="1:32" ht="15" customHeight="1" x14ac:dyDescent="0.25">
      <c r="A54" s="199">
        <v>4</v>
      </c>
      <c r="B54" s="89" t="s">
        <v>102</v>
      </c>
      <c r="C54" s="924">
        <v>43</v>
      </c>
      <c r="D54" s="957">
        <v>3.0697000000000001</v>
      </c>
      <c r="E54" s="957">
        <v>3.9</v>
      </c>
      <c r="F54" s="925">
        <v>22</v>
      </c>
      <c r="G54" s="335">
        <v>13</v>
      </c>
      <c r="H54" s="337">
        <v>3.54</v>
      </c>
      <c r="I54" s="633">
        <v>3.67</v>
      </c>
      <c r="J54" s="451">
        <v>84</v>
      </c>
      <c r="K54" s="335">
        <v>18</v>
      </c>
      <c r="L54" s="337">
        <v>3.722</v>
      </c>
      <c r="M54" s="633">
        <v>3.67</v>
      </c>
      <c r="N54" s="451">
        <v>50</v>
      </c>
      <c r="O54" s="660">
        <v>14</v>
      </c>
      <c r="P54" s="627">
        <v>3.43</v>
      </c>
      <c r="Q54" s="628">
        <v>3.8</v>
      </c>
      <c r="R54" s="209">
        <v>98</v>
      </c>
      <c r="S54" s="21">
        <v>9</v>
      </c>
      <c r="T54" s="629">
        <v>2.44</v>
      </c>
      <c r="U54" s="502">
        <v>3.17</v>
      </c>
      <c r="V54" s="209">
        <v>109</v>
      </c>
      <c r="W54" s="359"/>
      <c r="X54" s="632"/>
      <c r="Y54" s="559">
        <v>4.59</v>
      </c>
      <c r="Z54" s="209">
        <v>9</v>
      </c>
      <c r="AA54" s="206">
        <f t="shared" si="1"/>
        <v>372</v>
      </c>
      <c r="AC54" s="198"/>
      <c r="AD54" s="198"/>
      <c r="AF54" s="198"/>
    </row>
    <row r="55" spans="1:32" ht="15" customHeight="1" x14ac:dyDescent="0.25">
      <c r="A55" s="199">
        <v>5</v>
      </c>
      <c r="B55" s="88" t="s">
        <v>155</v>
      </c>
      <c r="C55" s="920">
        <v>22</v>
      </c>
      <c r="D55" s="955">
        <v>3.0455000000000001</v>
      </c>
      <c r="E55" s="955">
        <v>3.9</v>
      </c>
      <c r="F55" s="921">
        <v>24</v>
      </c>
      <c r="G55" s="335">
        <v>5</v>
      </c>
      <c r="H55" s="337">
        <v>3.4</v>
      </c>
      <c r="I55" s="630">
        <v>3.67</v>
      </c>
      <c r="J55" s="451">
        <v>95</v>
      </c>
      <c r="K55" s="335">
        <v>14</v>
      </c>
      <c r="L55" s="337">
        <v>3.3570000000000002</v>
      </c>
      <c r="M55" s="630">
        <v>3.67</v>
      </c>
      <c r="N55" s="451">
        <v>92</v>
      </c>
      <c r="O55" s="660">
        <v>8</v>
      </c>
      <c r="P55" s="627">
        <v>4</v>
      </c>
      <c r="Q55" s="628">
        <v>3.8</v>
      </c>
      <c r="R55" s="209">
        <v>31</v>
      </c>
      <c r="S55" s="21">
        <v>3</v>
      </c>
      <c r="T55" s="629">
        <v>3</v>
      </c>
      <c r="U55" s="502">
        <v>3.17</v>
      </c>
      <c r="V55" s="209">
        <v>74</v>
      </c>
      <c r="W55" s="359"/>
      <c r="X55" s="632"/>
      <c r="Y55" s="559">
        <v>4.59</v>
      </c>
      <c r="Z55" s="209">
        <v>9</v>
      </c>
      <c r="AA55" s="206">
        <f t="shared" si="1"/>
        <v>325</v>
      </c>
      <c r="AC55" s="198"/>
      <c r="AD55" s="198"/>
      <c r="AF55" s="198"/>
    </row>
    <row r="56" spans="1:32" ht="15" customHeight="1" x14ac:dyDescent="0.25">
      <c r="A56" s="199">
        <v>6</v>
      </c>
      <c r="B56" s="450" t="s">
        <v>32</v>
      </c>
      <c r="C56" s="926">
        <v>48</v>
      </c>
      <c r="D56" s="958">
        <v>2.7292000000000001</v>
      </c>
      <c r="E56" s="958">
        <v>3.9</v>
      </c>
      <c r="F56" s="927">
        <v>30</v>
      </c>
      <c r="G56" s="335">
        <v>9</v>
      </c>
      <c r="H56" s="496">
        <v>3.22</v>
      </c>
      <c r="I56" s="638">
        <v>3.67</v>
      </c>
      <c r="J56" s="451">
        <v>107</v>
      </c>
      <c r="K56" s="335">
        <v>9</v>
      </c>
      <c r="L56" s="496">
        <v>3.6669999999999998</v>
      </c>
      <c r="M56" s="639">
        <v>3.67</v>
      </c>
      <c r="N56" s="451">
        <v>55</v>
      </c>
      <c r="O56" s="660">
        <v>9</v>
      </c>
      <c r="P56" s="640">
        <v>3.33</v>
      </c>
      <c r="Q56" s="628">
        <v>3.8</v>
      </c>
      <c r="R56" s="209">
        <v>105</v>
      </c>
      <c r="S56" s="21">
        <v>22</v>
      </c>
      <c r="T56" s="629">
        <v>2.42</v>
      </c>
      <c r="U56" s="502">
        <v>3.17</v>
      </c>
      <c r="V56" s="209">
        <v>110</v>
      </c>
      <c r="W56" s="359"/>
      <c r="X56" s="632"/>
      <c r="Y56" s="559">
        <v>4.59</v>
      </c>
      <c r="Z56" s="209">
        <v>9</v>
      </c>
      <c r="AA56" s="206">
        <f t="shared" si="1"/>
        <v>416</v>
      </c>
      <c r="AC56" s="198"/>
      <c r="AD56" s="198"/>
      <c r="AF56" s="198"/>
    </row>
    <row r="57" spans="1:32" ht="15" customHeight="1" x14ac:dyDescent="0.25">
      <c r="A57" s="199">
        <v>7</v>
      </c>
      <c r="B57" s="360" t="s">
        <v>100</v>
      </c>
      <c r="C57" s="928"/>
      <c r="D57" s="637"/>
      <c r="E57" s="959">
        <v>3.9</v>
      </c>
      <c r="F57" s="929">
        <v>36</v>
      </c>
      <c r="G57" s="335">
        <v>41</v>
      </c>
      <c r="H57" s="496">
        <v>3.9</v>
      </c>
      <c r="I57" s="637">
        <v>3.67</v>
      </c>
      <c r="J57" s="451">
        <v>40</v>
      </c>
      <c r="K57" s="335">
        <v>48</v>
      </c>
      <c r="L57" s="337">
        <v>3.7290000000000001</v>
      </c>
      <c r="M57" s="633">
        <v>3.67</v>
      </c>
      <c r="N57" s="451">
        <v>47</v>
      </c>
      <c r="O57" s="660">
        <v>39</v>
      </c>
      <c r="P57" s="627">
        <v>3.74</v>
      </c>
      <c r="Q57" s="628">
        <v>3.8</v>
      </c>
      <c r="R57" s="209">
        <v>64</v>
      </c>
      <c r="S57" s="21">
        <v>44</v>
      </c>
      <c r="T57" s="629">
        <v>3.59</v>
      </c>
      <c r="U57" s="502">
        <v>3.17</v>
      </c>
      <c r="V57" s="209">
        <v>27</v>
      </c>
      <c r="W57" s="359"/>
      <c r="X57" s="632"/>
      <c r="Y57" s="559">
        <v>4.59</v>
      </c>
      <c r="Z57" s="209">
        <v>9</v>
      </c>
      <c r="AA57" s="206">
        <f t="shared" si="1"/>
        <v>223</v>
      </c>
      <c r="AC57" s="198"/>
      <c r="AD57" s="198"/>
      <c r="AF57" s="198"/>
    </row>
    <row r="58" spans="1:32" ht="15" customHeight="1" x14ac:dyDescent="0.25">
      <c r="A58" s="199">
        <v>8</v>
      </c>
      <c r="B58" s="88" t="s">
        <v>104</v>
      </c>
      <c r="C58" s="920"/>
      <c r="D58" s="630"/>
      <c r="E58" s="955">
        <v>3.9</v>
      </c>
      <c r="F58" s="921">
        <v>36</v>
      </c>
      <c r="G58" s="335">
        <v>6</v>
      </c>
      <c r="H58" s="337">
        <v>4.5</v>
      </c>
      <c r="I58" s="630">
        <v>3.67</v>
      </c>
      <c r="J58" s="451">
        <v>1</v>
      </c>
      <c r="K58" s="335">
        <v>1</v>
      </c>
      <c r="L58" s="337">
        <v>5</v>
      </c>
      <c r="M58" s="630">
        <v>3.67</v>
      </c>
      <c r="N58" s="451">
        <v>1</v>
      </c>
      <c r="O58" s="660">
        <v>4</v>
      </c>
      <c r="P58" s="627">
        <v>4.5</v>
      </c>
      <c r="Q58" s="628">
        <v>3.8</v>
      </c>
      <c r="R58" s="209">
        <v>5</v>
      </c>
      <c r="S58" s="21">
        <v>7</v>
      </c>
      <c r="T58" s="629">
        <v>4.57</v>
      </c>
      <c r="U58" s="502">
        <v>3.17</v>
      </c>
      <c r="V58" s="209">
        <v>1</v>
      </c>
      <c r="W58" s="359">
        <v>2</v>
      </c>
      <c r="X58" s="632">
        <v>5</v>
      </c>
      <c r="Y58" s="559">
        <v>4.59</v>
      </c>
      <c r="Z58" s="209">
        <v>2</v>
      </c>
      <c r="AA58" s="206">
        <f t="shared" si="1"/>
        <v>46</v>
      </c>
      <c r="AC58" s="198"/>
      <c r="AD58" s="198"/>
      <c r="AF58" s="198"/>
    </row>
    <row r="59" spans="1:32" ht="15" customHeight="1" x14ac:dyDescent="0.25">
      <c r="A59" s="199">
        <v>9</v>
      </c>
      <c r="B59" s="88" t="s">
        <v>101</v>
      </c>
      <c r="C59" s="920"/>
      <c r="D59" s="630"/>
      <c r="E59" s="955">
        <v>3.9</v>
      </c>
      <c r="F59" s="921">
        <v>36</v>
      </c>
      <c r="G59" s="335">
        <v>37</v>
      </c>
      <c r="H59" s="337">
        <v>3.57</v>
      </c>
      <c r="I59" s="630">
        <v>3.67</v>
      </c>
      <c r="J59" s="451">
        <v>80</v>
      </c>
      <c r="K59" s="335">
        <v>51</v>
      </c>
      <c r="L59" s="337">
        <v>3.5289999999999999</v>
      </c>
      <c r="M59" s="630">
        <v>3.67</v>
      </c>
      <c r="N59" s="451">
        <v>71</v>
      </c>
      <c r="O59" s="660">
        <v>39</v>
      </c>
      <c r="P59" s="627">
        <v>3.64</v>
      </c>
      <c r="Q59" s="628">
        <v>3.8</v>
      </c>
      <c r="R59" s="209">
        <v>79</v>
      </c>
      <c r="S59" s="21">
        <v>19</v>
      </c>
      <c r="T59" s="629">
        <v>3.42</v>
      </c>
      <c r="U59" s="502">
        <v>3.17</v>
      </c>
      <c r="V59" s="209">
        <v>33</v>
      </c>
      <c r="W59" s="651"/>
      <c r="X59" s="632"/>
      <c r="Y59" s="559">
        <v>4.59</v>
      </c>
      <c r="Z59" s="209">
        <v>9</v>
      </c>
      <c r="AA59" s="206">
        <f t="shared" si="1"/>
        <v>308</v>
      </c>
      <c r="AC59" s="198"/>
      <c r="AD59" s="198"/>
      <c r="AF59" s="198"/>
    </row>
    <row r="60" spans="1:32" ht="15" customHeight="1" x14ac:dyDescent="0.25">
      <c r="A60" s="199">
        <v>10</v>
      </c>
      <c r="B60" s="89" t="s">
        <v>162</v>
      </c>
      <c r="C60" s="924"/>
      <c r="D60" s="633"/>
      <c r="E60" s="957">
        <v>3.9</v>
      </c>
      <c r="F60" s="925">
        <v>36</v>
      </c>
      <c r="G60" s="335">
        <v>17</v>
      </c>
      <c r="H60" s="337">
        <v>4.12</v>
      </c>
      <c r="I60" s="633">
        <v>3.67</v>
      </c>
      <c r="J60" s="451">
        <v>22</v>
      </c>
      <c r="K60" s="663">
        <v>7</v>
      </c>
      <c r="L60" s="633">
        <v>3.8570000000000002</v>
      </c>
      <c r="M60" s="633">
        <v>3.67</v>
      </c>
      <c r="N60" s="451">
        <v>31</v>
      </c>
      <c r="O60" s="660">
        <v>13</v>
      </c>
      <c r="P60" s="627">
        <v>4.38</v>
      </c>
      <c r="Q60" s="628">
        <v>3.8</v>
      </c>
      <c r="R60" s="209">
        <v>9</v>
      </c>
      <c r="S60" s="21">
        <v>9</v>
      </c>
      <c r="T60" s="629">
        <v>3.78</v>
      </c>
      <c r="U60" s="502">
        <v>3.17</v>
      </c>
      <c r="V60" s="209">
        <v>15</v>
      </c>
      <c r="W60" s="359"/>
      <c r="X60" s="632"/>
      <c r="Y60" s="559">
        <v>4.59</v>
      </c>
      <c r="Z60" s="209">
        <v>9</v>
      </c>
      <c r="AA60" s="206">
        <f t="shared" si="1"/>
        <v>122</v>
      </c>
      <c r="AC60" s="198"/>
      <c r="AD60" s="198"/>
      <c r="AF60" s="198"/>
    </row>
    <row r="61" spans="1:32" ht="15" customHeight="1" x14ac:dyDescent="0.25">
      <c r="A61" s="199">
        <v>11</v>
      </c>
      <c r="B61" s="89" t="s">
        <v>31</v>
      </c>
      <c r="C61" s="924"/>
      <c r="D61" s="633"/>
      <c r="E61" s="957">
        <v>3.9</v>
      </c>
      <c r="F61" s="925">
        <v>36</v>
      </c>
      <c r="G61" s="335">
        <v>38</v>
      </c>
      <c r="H61" s="337">
        <v>3.89</v>
      </c>
      <c r="I61" s="633">
        <v>3.67</v>
      </c>
      <c r="J61" s="451">
        <v>42</v>
      </c>
      <c r="K61" s="335">
        <v>18</v>
      </c>
      <c r="L61" s="337">
        <v>4.1109999999999998</v>
      </c>
      <c r="M61" s="633">
        <v>3.67</v>
      </c>
      <c r="N61" s="451">
        <v>11</v>
      </c>
      <c r="O61" s="660">
        <v>11</v>
      </c>
      <c r="P61" s="627">
        <v>4.3600000000000003</v>
      </c>
      <c r="Q61" s="628">
        <v>3.8</v>
      </c>
      <c r="R61" s="209">
        <v>10</v>
      </c>
      <c r="S61" s="21">
        <v>7</v>
      </c>
      <c r="T61" s="629">
        <v>2.86</v>
      </c>
      <c r="U61" s="502">
        <v>3.17</v>
      </c>
      <c r="V61" s="209">
        <v>81</v>
      </c>
      <c r="W61" s="359"/>
      <c r="X61" s="632"/>
      <c r="Y61" s="559">
        <v>4.59</v>
      </c>
      <c r="Z61" s="209">
        <v>9</v>
      </c>
      <c r="AA61" s="206">
        <f t="shared" si="1"/>
        <v>189</v>
      </c>
      <c r="AC61" s="198"/>
      <c r="AD61" s="198"/>
      <c r="AF61" s="198"/>
    </row>
    <row r="62" spans="1:32" ht="15" customHeight="1" x14ac:dyDescent="0.25">
      <c r="A62" s="199">
        <v>12</v>
      </c>
      <c r="B62" s="89" t="s">
        <v>30</v>
      </c>
      <c r="C62" s="924"/>
      <c r="D62" s="633"/>
      <c r="E62" s="957">
        <v>3.9</v>
      </c>
      <c r="F62" s="925">
        <v>36</v>
      </c>
      <c r="G62" s="335">
        <v>8</v>
      </c>
      <c r="H62" s="337">
        <v>4.25</v>
      </c>
      <c r="I62" s="633">
        <v>3.67</v>
      </c>
      <c r="J62" s="451">
        <v>12</v>
      </c>
      <c r="K62" s="335">
        <v>11</v>
      </c>
      <c r="L62" s="337">
        <v>4.1820000000000004</v>
      </c>
      <c r="M62" s="633">
        <v>3.67</v>
      </c>
      <c r="N62" s="451">
        <v>6</v>
      </c>
      <c r="O62" s="660">
        <v>14</v>
      </c>
      <c r="P62" s="627">
        <v>3.43</v>
      </c>
      <c r="Q62" s="628">
        <v>3.8</v>
      </c>
      <c r="R62" s="209">
        <v>99</v>
      </c>
      <c r="S62" s="656">
        <v>8</v>
      </c>
      <c r="T62" s="629">
        <v>2.38</v>
      </c>
      <c r="U62" s="641">
        <v>3.17</v>
      </c>
      <c r="V62" s="209">
        <v>111</v>
      </c>
      <c r="W62" s="359"/>
      <c r="X62" s="632"/>
      <c r="Y62" s="559">
        <v>4.59</v>
      </c>
      <c r="Z62" s="209">
        <v>9</v>
      </c>
      <c r="AA62" s="206">
        <f t="shared" si="1"/>
        <v>273</v>
      </c>
      <c r="AC62" s="198"/>
      <c r="AD62" s="198"/>
      <c r="AF62" s="198"/>
    </row>
    <row r="63" spans="1:32" ht="15" customHeight="1" x14ac:dyDescent="0.25">
      <c r="A63" s="199">
        <v>13</v>
      </c>
      <c r="B63" s="88" t="s">
        <v>29</v>
      </c>
      <c r="C63" s="920"/>
      <c r="D63" s="630"/>
      <c r="E63" s="955">
        <v>3.9</v>
      </c>
      <c r="F63" s="921">
        <v>36</v>
      </c>
      <c r="G63" s="335">
        <v>11</v>
      </c>
      <c r="H63" s="337">
        <v>3.55</v>
      </c>
      <c r="I63" s="630">
        <v>3.67</v>
      </c>
      <c r="J63" s="451">
        <v>81</v>
      </c>
      <c r="K63" s="335">
        <v>26</v>
      </c>
      <c r="L63" s="337">
        <v>3.6539999999999999</v>
      </c>
      <c r="M63" s="630">
        <v>3.67</v>
      </c>
      <c r="N63" s="451">
        <v>59</v>
      </c>
      <c r="O63" s="660">
        <v>30</v>
      </c>
      <c r="P63" s="627">
        <v>3.87</v>
      </c>
      <c r="Q63" s="628">
        <v>3.8</v>
      </c>
      <c r="R63" s="209">
        <v>44</v>
      </c>
      <c r="S63" s="21">
        <v>26</v>
      </c>
      <c r="T63" s="629">
        <v>4.1500000000000004</v>
      </c>
      <c r="U63" s="502">
        <v>3.17</v>
      </c>
      <c r="V63" s="209">
        <v>4</v>
      </c>
      <c r="W63" s="651">
        <v>2</v>
      </c>
      <c r="X63" s="632">
        <v>5</v>
      </c>
      <c r="Y63" s="559">
        <v>4.59</v>
      </c>
      <c r="Z63" s="209">
        <v>3</v>
      </c>
      <c r="AA63" s="206">
        <f t="shared" si="1"/>
        <v>227</v>
      </c>
      <c r="AC63" s="198"/>
      <c r="AD63" s="198"/>
      <c r="AF63" s="198"/>
    </row>
    <row r="64" spans="1:32" ht="15" customHeight="1" x14ac:dyDescent="0.25">
      <c r="A64" s="199">
        <v>14</v>
      </c>
      <c r="B64" s="88" t="s">
        <v>33</v>
      </c>
      <c r="C64" s="920"/>
      <c r="D64" s="630"/>
      <c r="E64" s="955">
        <v>3.9</v>
      </c>
      <c r="F64" s="921">
        <v>36</v>
      </c>
      <c r="G64" s="335">
        <v>11</v>
      </c>
      <c r="H64" s="337">
        <v>3.64</v>
      </c>
      <c r="I64" s="630">
        <v>3.67</v>
      </c>
      <c r="J64" s="451">
        <v>73</v>
      </c>
      <c r="K64" s="335">
        <v>8</v>
      </c>
      <c r="L64" s="337">
        <v>3.25</v>
      </c>
      <c r="M64" s="630">
        <v>3.67</v>
      </c>
      <c r="N64" s="451">
        <v>101</v>
      </c>
      <c r="O64" s="660">
        <v>2</v>
      </c>
      <c r="P64" s="627">
        <v>3.5</v>
      </c>
      <c r="Q64" s="628">
        <v>3.8</v>
      </c>
      <c r="R64" s="209">
        <v>93</v>
      </c>
      <c r="S64" s="21">
        <v>6</v>
      </c>
      <c r="T64" s="629">
        <v>2.83</v>
      </c>
      <c r="U64" s="502">
        <v>3.17</v>
      </c>
      <c r="V64" s="209">
        <v>82</v>
      </c>
      <c r="W64" s="651"/>
      <c r="X64" s="632"/>
      <c r="Y64" s="559">
        <v>4.59</v>
      </c>
      <c r="Z64" s="209">
        <v>9</v>
      </c>
      <c r="AA64" s="206">
        <f t="shared" si="1"/>
        <v>394</v>
      </c>
      <c r="AC64" s="198"/>
      <c r="AD64" s="198"/>
      <c r="AF64" s="198"/>
    </row>
    <row r="65" spans="1:32" ht="15" customHeight="1" x14ac:dyDescent="0.25">
      <c r="A65" s="199">
        <v>15</v>
      </c>
      <c r="B65" s="88" t="s">
        <v>34</v>
      </c>
      <c r="C65" s="920"/>
      <c r="D65" s="630"/>
      <c r="E65" s="955">
        <v>3.9</v>
      </c>
      <c r="F65" s="921">
        <v>36</v>
      </c>
      <c r="G65" s="335">
        <v>12</v>
      </c>
      <c r="H65" s="337">
        <v>3.92</v>
      </c>
      <c r="I65" s="630">
        <v>3.67</v>
      </c>
      <c r="J65" s="451">
        <v>38</v>
      </c>
      <c r="K65" s="335">
        <v>6</v>
      </c>
      <c r="L65" s="337">
        <v>3.6659999999999999</v>
      </c>
      <c r="M65" s="630">
        <v>3.67</v>
      </c>
      <c r="N65" s="451">
        <v>56</v>
      </c>
      <c r="O65" s="660"/>
      <c r="P65" s="627"/>
      <c r="Q65" s="628">
        <v>3.8</v>
      </c>
      <c r="R65" s="209">
        <v>114</v>
      </c>
      <c r="S65" s="21">
        <v>4</v>
      </c>
      <c r="T65" s="629">
        <v>3</v>
      </c>
      <c r="U65" s="502">
        <v>3.17</v>
      </c>
      <c r="V65" s="209">
        <v>72</v>
      </c>
      <c r="W65" s="359"/>
      <c r="X65" s="632"/>
      <c r="Y65" s="559">
        <v>4.59</v>
      </c>
      <c r="Z65" s="209">
        <v>9</v>
      </c>
      <c r="AA65" s="206">
        <f t="shared" si="1"/>
        <v>325</v>
      </c>
      <c r="AC65" s="198"/>
      <c r="AD65" s="198"/>
      <c r="AF65" s="198"/>
    </row>
    <row r="66" spans="1:32" ht="15" customHeight="1" x14ac:dyDescent="0.25">
      <c r="A66" s="199">
        <v>16</v>
      </c>
      <c r="B66" s="339" t="s">
        <v>136</v>
      </c>
      <c r="C66" s="930"/>
      <c r="D66" s="635"/>
      <c r="E66" s="960">
        <v>3.9</v>
      </c>
      <c r="F66" s="931">
        <v>36</v>
      </c>
      <c r="G66" s="335">
        <v>6</v>
      </c>
      <c r="H66" s="337">
        <v>4</v>
      </c>
      <c r="I66" s="635">
        <v>3.67</v>
      </c>
      <c r="J66" s="451">
        <v>32</v>
      </c>
      <c r="K66" s="335">
        <v>10</v>
      </c>
      <c r="L66" s="337">
        <v>4.4000000000000004</v>
      </c>
      <c r="M66" s="636">
        <v>3.67</v>
      </c>
      <c r="N66" s="451">
        <v>3</v>
      </c>
      <c r="O66" s="660">
        <v>18</v>
      </c>
      <c r="P66" s="627">
        <v>4.3899999999999997</v>
      </c>
      <c r="Q66" s="628">
        <v>3.8</v>
      </c>
      <c r="R66" s="209">
        <v>8</v>
      </c>
      <c r="S66" s="21">
        <v>6</v>
      </c>
      <c r="T66" s="629">
        <v>4.33</v>
      </c>
      <c r="U66" s="502">
        <v>3.17</v>
      </c>
      <c r="V66" s="209">
        <v>3</v>
      </c>
      <c r="W66" s="359"/>
      <c r="X66" s="632"/>
      <c r="Y66" s="559">
        <v>4.59</v>
      </c>
      <c r="Z66" s="209">
        <v>9</v>
      </c>
      <c r="AA66" s="206">
        <f t="shared" si="1"/>
        <v>91</v>
      </c>
      <c r="AC66" s="198"/>
      <c r="AD66" s="198"/>
      <c r="AF66" s="198"/>
    </row>
    <row r="67" spans="1:32" ht="15" customHeight="1" x14ac:dyDescent="0.25">
      <c r="A67" s="199">
        <v>17</v>
      </c>
      <c r="B67" s="89" t="s">
        <v>35</v>
      </c>
      <c r="C67" s="924"/>
      <c r="D67" s="633"/>
      <c r="E67" s="957">
        <v>3.9</v>
      </c>
      <c r="F67" s="925">
        <v>36</v>
      </c>
      <c r="G67" s="335">
        <v>30</v>
      </c>
      <c r="H67" s="337">
        <v>3.23</v>
      </c>
      <c r="I67" s="633">
        <v>3.67</v>
      </c>
      <c r="J67" s="451">
        <v>106</v>
      </c>
      <c r="K67" s="335">
        <v>26</v>
      </c>
      <c r="L67" s="337">
        <v>3.8839999999999999</v>
      </c>
      <c r="M67" s="633">
        <v>3.67</v>
      </c>
      <c r="N67" s="451">
        <v>30</v>
      </c>
      <c r="O67" s="660">
        <v>29</v>
      </c>
      <c r="P67" s="627">
        <v>3.86</v>
      </c>
      <c r="Q67" s="628">
        <v>3.8</v>
      </c>
      <c r="R67" s="209">
        <v>46</v>
      </c>
      <c r="S67" s="21">
        <v>27</v>
      </c>
      <c r="T67" s="629">
        <v>3.56</v>
      </c>
      <c r="U67" s="502">
        <v>3.17</v>
      </c>
      <c r="V67" s="209">
        <v>28</v>
      </c>
      <c r="W67" s="359">
        <v>1</v>
      </c>
      <c r="X67" s="632">
        <v>5</v>
      </c>
      <c r="Y67" s="559">
        <v>4.59</v>
      </c>
      <c r="Z67" s="209">
        <v>5</v>
      </c>
      <c r="AA67" s="206">
        <f t="shared" si="1"/>
        <v>251</v>
      </c>
      <c r="AC67" s="198"/>
      <c r="AD67" s="198"/>
      <c r="AF67" s="198"/>
    </row>
    <row r="68" spans="1:32" ht="15" customHeight="1" x14ac:dyDescent="0.25">
      <c r="A68" s="199">
        <v>18</v>
      </c>
      <c r="B68" s="93" t="s">
        <v>36</v>
      </c>
      <c r="C68" s="932"/>
      <c r="D68" s="634"/>
      <c r="E68" s="961">
        <v>3.9</v>
      </c>
      <c r="F68" s="933">
        <v>36</v>
      </c>
      <c r="G68" s="356">
        <v>29</v>
      </c>
      <c r="H68" s="337">
        <v>3.07</v>
      </c>
      <c r="I68" s="634">
        <v>3.67</v>
      </c>
      <c r="J68" s="451">
        <v>111</v>
      </c>
      <c r="K68" s="335">
        <v>13</v>
      </c>
      <c r="L68" s="337">
        <v>3.6150000000000002</v>
      </c>
      <c r="M68" s="634">
        <v>3.67</v>
      </c>
      <c r="N68" s="451">
        <v>63</v>
      </c>
      <c r="O68" s="660">
        <v>10</v>
      </c>
      <c r="P68" s="627">
        <v>3.6</v>
      </c>
      <c r="Q68" s="628">
        <v>3.8</v>
      </c>
      <c r="R68" s="209">
        <v>84</v>
      </c>
      <c r="S68" s="21">
        <v>17</v>
      </c>
      <c r="T68" s="629">
        <v>2.71</v>
      </c>
      <c r="U68" s="502">
        <v>3.17</v>
      </c>
      <c r="V68" s="209">
        <v>91</v>
      </c>
      <c r="W68" s="359"/>
      <c r="X68" s="632"/>
      <c r="Y68" s="559">
        <v>4.59</v>
      </c>
      <c r="Z68" s="209">
        <v>9</v>
      </c>
      <c r="AA68" s="443">
        <f t="shared" si="1"/>
        <v>394</v>
      </c>
      <c r="AC68" s="198"/>
      <c r="AD68" s="198"/>
      <c r="AF68" s="198"/>
    </row>
    <row r="69" spans="1:32" ht="15" customHeight="1" thickBot="1" x14ac:dyDescent="0.3">
      <c r="A69" s="203">
        <v>19</v>
      </c>
      <c r="B69" s="89" t="s">
        <v>130</v>
      </c>
      <c r="C69" s="924"/>
      <c r="D69" s="633"/>
      <c r="E69" s="957">
        <v>3.9</v>
      </c>
      <c r="F69" s="925">
        <v>36</v>
      </c>
      <c r="G69" s="335">
        <v>2</v>
      </c>
      <c r="H69" s="337">
        <v>4.5</v>
      </c>
      <c r="I69" s="633">
        <v>3.67</v>
      </c>
      <c r="J69" s="451">
        <v>2</v>
      </c>
      <c r="K69" s="335"/>
      <c r="L69" s="337"/>
      <c r="M69" s="633">
        <v>3.67</v>
      </c>
      <c r="N69" s="451">
        <v>113</v>
      </c>
      <c r="O69" s="660">
        <v>1</v>
      </c>
      <c r="P69" s="627">
        <v>3</v>
      </c>
      <c r="Q69" s="628">
        <v>3.8</v>
      </c>
      <c r="R69" s="209">
        <v>113</v>
      </c>
      <c r="S69" s="21">
        <v>1</v>
      </c>
      <c r="T69" s="629">
        <v>4</v>
      </c>
      <c r="U69" s="502">
        <v>3.17</v>
      </c>
      <c r="V69" s="209">
        <v>8</v>
      </c>
      <c r="W69" s="359">
        <v>1</v>
      </c>
      <c r="X69" s="632">
        <v>5</v>
      </c>
      <c r="Y69" s="559">
        <v>4.59</v>
      </c>
      <c r="Z69" s="209">
        <v>4</v>
      </c>
      <c r="AA69" s="405">
        <f t="shared" si="1"/>
        <v>276</v>
      </c>
      <c r="AC69" s="198"/>
      <c r="AD69" s="198"/>
      <c r="AF69" s="198"/>
    </row>
    <row r="70" spans="1:32" ht="15" customHeight="1" thickBot="1" x14ac:dyDescent="0.3">
      <c r="A70" s="398"/>
      <c r="B70" s="424" t="s">
        <v>142</v>
      </c>
      <c r="C70" s="425">
        <f>SUM(C71:C86)</f>
        <v>290</v>
      </c>
      <c r="D70" s="471">
        <f>AVERAGE(D71:D86)</f>
        <v>3.257825</v>
      </c>
      <c r="E70" s="471">
        <v>3.9</v>
      </c>
      <c r="F70" s="427"/>
      <c r="G70" s="425">
        <f>SUM(G71:G86)</f>
        <v>465</v>
      </c>
      <c r="H70" s="258">
        <f>AVERAGE(H71:H86)</f>
        <v>3.79</v>
      </c>
      <c r="I70" s="426">
        <v>3.67</v>
      </c>
      <c r="J70" s="427"/>
      <c r="K70" s="425">
        <f>SUM(K71:K86)</f>
        <v>449</v>
      </c>
      <c r="L70" s="471">
        <f>AVERAGE(L71:L86)</f>
        <v>3.7609399999999997</v>
      </c>
      <c r="M70" s="426">
        <v>3.67</v>
      </c>
      <c r="N70" s="427"/>
      <c r="O70" s="449">
        <f>SUM(O71:O86)</f>
        <v>374</v>
      </c>
      <c r="P70" s="415">
        <f>AVERAGE(P71:P86)</f>
        <v>3.7649999999999997</v>
      </c>
      <c r="Q70" s="416">
        <v>3.8</v>
      </c>
      <c r="R70" s="417"/>
      <c r="S70" s="215">
        <f>SUM(S71:S86)</f>
        <v>257</v>
      </c>
      <c r="T70" s="418">
        <f>AVERAGE(T71:T86)</f>
        <v>3.2618749999999994</v>
      </c>
      <c r="U70" s="419">
        <v>3.17</v>
      </c>
      <c r="V70" s="417"/>
      <c r="W70" s="420">
        <f>SUM(W71:W86)</f>
        <v>0</v>
      </c>
      <c r="X70" s="421">
        <v>0</v>
      </c>
      <c r="Y70" s="428">
        <v>4.59</v>
      </c>
      <c r="Z70" s="417"/>
      <c r="AA70" s="441"/>
      <c r="AC70" s="198"/>
      <c r="AD70" s="198"/>
      <c r="AF70" s="198"/>
    </row>
    <row r="71" spans="1:32" ht="15" customHeight="1" x14ac:dyDescent="0.25">
      <c r="A71" s="196">
        <v>1</v>
      </c>
      <c r="B71" s="87" t="s">
        <v>70</v>
      </c>
      <c r="C71" s="934">
        <v>85</v>
      </c>
      <c r="D71" s="962">
        <v>3.4706000000000001</v>
      </c>
      <c r="E71" s="962">
        <v>3.9</v>
      </c>
      <c r="F71" s="935">
        <v>9</v>
      </c>
      <c r="G71" s="335">
        <v>22</v>
      </c>
      <c r="H71" s="331">
        <v>4</v>
      </c>
      <c r="I71" s="626">
        <v>3.67</v>
      </c>
      <c r="J71" s="451">
        <v>29</v>
      </c>
      <c r="K71" s="335">
        <v>28</v>
      </c>
      <c r="L71" s="331">
        <v>3.5</v>
      </c>
      <c r="M71" s="626">
        <v>3.67</v>
      </c>
      <c r="N71" s="451">
        <v>74</v>
      </c>
      <c r="O71" s="660">
        <v>41</v>
      </c>
      <c r="P71" s="627">
        <v>3.44</v>
      </c>
      <c r="Q71" s="628">
        <v>3.8</v>
      </c>
      <c r="R71" s="209">
        <v>97</v>
      </c>
      <c r="S71" s="657">
        <v>14</v>
      </c>
      <c r="T71" s="629">
        <v>3.14</v>
      </c>
      <c r="U71" s="502">
        <v>3.17</v>
      </c>
      <c r="V71" s="209">
        <v>58</v>
      </c>
      <c r="W71" s="650"/>
      <c r="X71" s="628"/>
      <c r="Y71" s="559">
        <v>4.59</v>
      </c>
      <c r="Z71" s="209">
        <v>9</v>
      </c>
      <c r="AA71" s="205">
        <f t="shared" si="1"/>
        <v>276</v>
      </c>
      <c r="AC71" s="198"/>
      <c r="AD71" s="198"/>
      <c r="AF71" s="198"/>
    </row>
    <row r="72" spans="1:32" ht="15" customHeight="1" x14ac:dyDescent="0.25">
      <c r="A72" s="199">
        <v>2</v>
      </c>
      <c r="B72" s="91" t="s">
        <v>107</v>
      </c>
      <c r="C72" s="936">
        <v>75</v>
      </c>
      <c r="D72" s="963">
        <v>3.36</v>
      </c>
      <c r="E72" s="963">
        <v>3.9</v>
      </c>
      <c r="F72" s="937">
        <v>11</v>
      </c>
      <c r="G72" s="335">
        <v>42</v>
      </c>
      <c r="H72" s="331">
        <v>3.64</v>
      </c>
      <c r="I72" s="642">
        <v>3.67</v>
      </c>
      <c r="J72" s="451">
        <v>72</v>
      </c>
      <c r="K72" s="335">
        <v>41</v>
      </c>
      <c r="L72" s="331">
        <v>3.512</v>
      </c>
      <c r="M72" s="642">
        <v>3.67</v>
      </c>
      <c r="N72" s="451">
        <v>73</v>
      </c>
      <c r="O72" s="660">
        <v>45</v>
      </c>
      <c r="P72" s="627">
        <v>3.89</v>
      </c>
      <c r="Q72" s="628">
        <v>3.8</v>
      </c>
      <c r="R72" s="209">
        <v>41</v>
      </c>
      <c r="S72" s="657">
        <v>28</v>
      </c>
      <c r="T72" s="629">
        <v>3.46</v>
      </c>
      <c r="U72" s="502">
        <v>3.17</v>
      </c>
      <c r="V72" s="209">
        <v>30</v>
      </c>
      <c r="W72" s="650"/>
      <c r="X72" s="628"/>
      <c r="Y72" s="559">
        <v>4.59</v>
      </c>
      <c r="Z72" s="209">
        <v>9</v>
      </c>
      <c r="AA72" s="206">
        <f t="shared" si="1"/>
        <v>236</v>
      </c>
      <c r="AC72" s="198"/>
      <c r="AD72" s="198"/>
      <c r="AF72" s="198"/>
    </row>
    <row r="73" spans="1:32" ht="15" customHeight="1" x14ac:dyDescent="0.25">
      <c r="A73" s="199">
        <v>3</v>
      </c>
      <c r="B73" s="92" t="s">
        <v>41</v>
      </c>
      <c r="C73" s="938">
        <v>57</v>
      </c>
      <c r="D73" s="964">
        <v>3.2281</v>
      </c>
      <c r="E73" s="964">
        <v>3.9</v>
      </c>
      <c r="F73" s="939">
        <v>15</v>
      </c>
      <c r="G73" s="335">
        <v>42</v>
      </c>
      <c r="H73" s="331">
        <v>4.0199999999999996</v>
      </c>
      <c r="I73" s="643">
        <v>3.67</v>
      </c>
      <c r="J73" s="451">
        <v>26</v>
      </c>
      <c r="K73" s="335">
        <v>17</v>
      </c>
      <c r="L73" s="331">
        <v>3.7650000000000001</v>
      </c>
      <c r="M73" s="643">
        <v>3.67</v>
      </c>
      <c r="N73" s="451">
        <v>45</v>
      </c>
      <c r="O73" s="660">
        <v>18</v>
      </c>
      <c r="P73" s="627">
        <v>3.33</v>
      </c>
      <c r="Q73" s="628">
        <v>3.8</v>
      </c>
      <c r="R73" s="652">
        <v>104</v>
      </c>
      <c r="S73" s="657">
        <v>5</v>
      </c>
      <c r="T73" s="629">
        <v>3.4</v>
      </c>
      <c r="U73" s="502">
        <v>3.17</v>
      </c>
      <c r="V73" s="209">
        <v>35</v>
      </c>
      <c r="W73" s="650"/>
      <c r="X73" s="628"/>
      <c r="Y73" s="559">
        <v>4.59</v>
      </c>
      <c r="Z73" s="209">
        <v>9</v>
      </c>
      <c r="AA73" s="206">
        <f t="shared" si="1"/>
        <v>234</v>
      </c>
      <c r="AC73" s="198"/>
      <c r="AD73" s="198"/>
      <c r="AF73" s="198"/>
    </row>
    <row r="74" spans="1:32" ht="15" customHeight="1" x14ac:dyDescent="0.25">
      <c r="A74" s="199">
        <v>4</v>
      </c>
      <c r="B74" s="87" t="s">
        <v>108</v>
      </c>
      <c r="C74" s="934">
        <v>73</v>
      </c>
      <c r="D74" s="962">
        <v>2.9725999999999999</v>
      </c>
      <c r="E74" s="962">
        <v>3.9</v>
      </c>
      <c r="F74" s="935">
        <v>27</v>
      </c>
      <c r="G74" s="335">
        <v>41</v>
      </c>
      <c r="H74" s="331">
        <v>4.12</v>
      </c>
      <c r="I74" s="626">
        <v>3.67</v>
      </c>
      <c r="J74" s="451">
        <v>20</v>
      </c>
      <c r="K74" s="335">
        <v>33</v>
      </c>
      <c r="L74" s="331">
        <v>4.1515000000000004</v>
      </c>
      <c r="M74" s="626">
        <v>3.67</v>
      </c>
      <c r="N74" s="451">
        <v>8</v>
      </c>
      <c r="O74" s="660">
        <v>25</v>
      </c>
      <c r="P74" s="627">
        <v>3.88</v>
      </c>
      <c r="Q74" s="628">
        <v>3.8</v>
      </c>
      <c r="R74" s="209">
        <v>43</v>
      </c>
      <c r="S74" s="657">
        <v>8</v>
      </c>
      <c r="T74" s="629">
        <v>3.63</v>
      </c>
      <c r="U74" s="502">
        <v>3.17</v>
      </c>
      <c r="V74" s="209">
        <v>26</v>
      </c>
      <c r="W74" s="650"/>
      <c r="X74" s="628"/>
      <c r="Y74" s="559">
        <v>4.59</v>
      </c>
      <c r="Z74" s="209">
        <v>9</v>
      </c>
      <c r="AA74" s="206">
        <f t="shared" si="1"/>
        <v>133</v>
      </c>
      <c r="AC74" s="198"/>
      <c r="AD74" s="198"/>
      <c r="AF74" s="198"/>
    </row>
    <row r="75" spans="1:32" ht="15" customHeight="1" x14ac:dyDescent="0.25">
      <c r="A75" s="199">
        <v>5</v>
      </c>
      <c r="B75" s="91" t="s">
        <v>109</v>
      </c>
      <c r="C75" s="936"/>
      <c r="D75" s="642"/>
      <c r="E75" s="963">
        <v>3.9</v>
      </c>
      <c r="F75" s="937">
        <v>36</v>
      </c>
      <c r="G75" s="335">
        <v>24</v>
      </c>
      <c r="H75" s="331">
        <v>4.33</v>
      </c>
      <c r="I75" s="642">
        <v>3.67</v>
      </c>
      <c r="J75" s="451">
        <v>5</v>
      </c>
      <c r="K75" s="335">
        <v>15</v>
      </c>
      <c r="L75" s="331">
        <v>4.4000000000000004</v>
      </c>
      <c r="M75" s="642">
        <v>3.67</v>
      </c>
      <c r="N75" s="451">
        <v>2</v>
      </c>
      <c r="O75" s="660">
        <v>19</v>
      </c>
      <c r="P75" s="627">
        <v>4.58</v>
      </c>
      <c r="Q75" s="628">
        <v>3.8</v>
      </c>
      <c r="R75" s="209">
        <v>3</v>
      </c>
      <c r="S75" s="657">
        <v>16</v>
      </c>
      <c r="T75" s="629">
        <v>3.19</v>
      </c>
      <c r="U75" s="502">
        <v>3.17</v>
      </c>
      <c r="V75" s="209">
        <v>52</v>
      </c>
      <c r="W75" s="650"/>
      <c r="X75" s="628"/>
      <c r="Y75" s="559">
        <v>4.59</v>
      </c>
      <c r="Z75" s="209">
        <v>9</v>
      </c>
      <c r="AA75" s="206">
        <f t="shared" si="1"/>
        <v>107</v>
      </c>
      <c r="AC75" s="198"/>
      <c r="AD75" s="198"/>
      <c r="AF75" s="198"/>
    </row>
    <row r="76" spans="1:32" ht="15" customHeight="1" x14ac:dyDescent="0.25">
      <c r="A76" s="199">
        <v>6</v>
      </c>
      <c r="B76" s="91" t="s">
        <v>42</v>
      </c>
      <c r="C76" s="936"/>
      <c r="D76" s="642"/>
      <c r="E76" s="963">
        <v>3.9</v>
      </c>
      <c r="F76" s="937">
        <v>36</v>
      </c>
      <c r="G76" s="335">
        <v>47</v>
      </c>
      <c r="H76" s="331">
        <v>3.89</v>
      </c>
      <c r="I76" s="642">
        <v>3.67</v>
      </c>
      <c r="J76" s="451">
        <v>41</v>
      </c>
      <c r="K76" s="335">
        <v>49</v>
      </c>
      <c r="L76" s="331">
        <v>3.9390000000000001</v>
      </c>
      <c r="M76" s="642">
        <v>3.67</v>
      </c>
      <c r="N76" s="451">
        <v>26</v>
      </c>
      <c r="O76" s="660">
        <v>16</v>
      </c>
      <c r="P76" s="627">
        <v>4.13</v>
      </c>
      <c r="Q76" s="628">
        <v>3.8</v>
      </c>
      <c r="R76" s="209">
        <v>19</v>
      </c>
      <c r="S76" s="657">
        <v>29</v>
      </c>
      <c r="T76" s="629">
        <v>3.9</v>
      </c>
      <c r="U76" s="502">
        <v>3.17</v>
      </c>
      <c r="V76" s="209">
        <v>13</v>
      </c>
      <c r="W76" s="650"/>
      <c r="X76" s="628"/>
      <c r="Y76" s="559">
        <v>4.59</v>
      </c>
      <c r="Z76" s="209">
        <v>9</v>
      </c>
      <c r="AA76" s="206">
        <f t="shared" si="1"/>
        <v>144</v>
      </c>
      <c r="AC76" s="198"/>
      <c r="AD76" s="198"/>
      <c r="AF76" s="198"/>
    </row>
    <row r="77" spans="1:32" ht="15" customHeight="1" x14ac:dyDescent="0.25">
      <c r="A77" s="199">
        <v>7</v>
      </c>
      <c r="B77" s="91" t="s">
        <v>40</v>
      </c>
      <c r="C77" s="936"/>
      <c r="D77" s="642"/>
      <c r="E77" s="963">
        <v>3.9</v>
      </c>
      <c r="F77" s="937">
        <v>36</v>
      </c>
      <c r="G77" s="335">
        <v>29</v>
      </c>
      <c r="H77" s="331">
        <v>4.03</v>
      </c>
      <c r="I77" s="642">
        <v>3.67</v>
      </c>
      <c r="J77" s="451">
        <v>23</v>
      </c>
      <c r="K77" s="335">
        <v>14</v>
      </c>
      <c r="L77" s="331">
        <v>4.1429999999999998</v>
      </c>
      <c r="M77" s="642">
        <v>3.67</v>
      </c>
      <c r="N77" s="451">
        <v>10</v>
      </c>
      <c r="O77" s="660">
        <v>17</v>
      </c>
      <c r="P77" s="627">
        <v>3.29</v>
      </c>
      <c r="Q77" s="628">
        <v>3.8</v>
      </c>
      <c r="R77" s="209">
        <v>106</v>
      </c>
      <c r="S77" s="657">
        <v>21</v>
      </c>
      <c r="T77" s="629">
        <v>3.38</v>
      </c>
      <c r="U77" s="502">
        <v>3.17</v>
      </c>
      <c r="V77" s="209">
        <v>36</v>
      </c>
      <c r="W77" s="650"/>
      <c r="X77" s="628"/>
      <c r="Y77" s="559">
        <v>4.59</v>
      </c>
      <c r="Z77" s="209">
        <v>9</v>
      </c>
      <c r="AA77" s="206">
        <f t="shared" si="1"/>
        <v>220</v>
      </c>
      <c r="AC77" s="198"/>
      <c r="AD77" s="198"/>
      <c r="AF77" s="198"/>
    </row>
    <row r="78" spans="1:32" ht="15" customHeight="1" x14ac:dyDescent="0.25">
      <c r="A78" s="199">
        <v>8</v>
      </c>
      <c r="B78" s="91" t="s">
        <v>110</v>
      </c>
      <c r="C78" s="936"/>
      <c r="D78" s="642"/>
      <c r="E78" s="963">
        <v>3.9</v>
      </c>
      <c r="F78" s="937">
        <v>36</v>
      </c>
      <c r="G78" s="335"/>
      <c r="H78" s="331"/>
      <c r="I78" s="642">
        <v>3.67</v>
      </c>
      <c r="J78" s="451">
        <v>114</v>
      </c>
      <c r="K78" s="335"/>
      <c r="L78" s="331"/>
      <c r="M78" s="642">
        <v>3.67</v>
      </c>
      <c r="N78" s="451">
        <v>113</v>
      </c>
      <c r="O78" s="660">
        <v>20</v>
      </c>
      <c r="P78" s="627">
        <v>3.75</v>
      </c>
      <c r="Q78" s="628">
        <v>3.8</v>
      </c>
      <c r="R78" s="209">
        <v>62</v>
      </c>
      <c r="S78" s="657">
        <v>4</v>
      </c>
      <c r="T78" s="629">
        <v>2.5</v>
      </c>
      <c r="U78" s="502">
        <v>3.17</v>
      </c>
      <c r="V78" s="209">
        <v>105</v>
      </c>
      <c r="W78" s="650"/>
      <c r="X78" s="628"/>
      <c r="Y78" s="559">
        <v>4.59</v>
      </c>
      <c r="Z78" s="209">
        <v>9</v>
      </c>
      <c r="AA78" s="444">
        <f t="shared" si="1"/>
        <v>439</v>
      </c>
      <c r="AC78" s="198"/>
      <c r="AD78" s="198"/>
      <c r="AF78" s="198"/>
    </row>
    <row r="79" spans="1:32" ht="15" customHeight="1" x14ac:dyDescent="0.25">
      <c r="A79" s="199">
        <v>9</v>
      </c>
      <c r="B79" s="87" t="s">
        <v>147</v>
      </c>
      <c r="C79" s="934"/>
      <c r="D79" s="626"/>
      <c r="E79" s="962">
        <v>3.9</v>
      </c>
      <c r="F79" s="935">
        <v>36</v>
      </c>
      <c r="G79" s="335">
        <v>35</v>
      </c>
      <c r="H79" s="331">
        <v>3.43</v>
      </c>
      <c r="I79" s="626">
        <v>3.67</v>
      </c>
      <c r="J79" s="451">
        <v>93</v>
      </c>
      <c r="K79" s="335">
        <v>23</v>
      </c>
      <c r="L79" s="331">
        <v>3.1739999999999999</v>
      </c>
      <c r="M79" s="626">
        <v>3.67</v>
      </c>
      <c r="N79" s="451">
        <v>104</v>
      </c>
      <c r="O79" s="660">
        <v>28</v>
      </c>
      <c r="P79" s="627">
        <v>3.86</v>
      </c>
      <c r="Q79" s="628">
        <v>3.8</v>
      </c>
      <c r="R79" s="209">
        <v>47</v>
      </c>
      <c r="S79" s="657">
        <v>30</v>
      </c>
      <c r="T79" s="629">
        <v>2.77</v>
      </c>
      <c r="U79" s="502">
        <v>3.17</v>
      </c>
      <c r="V79" s="209">
        <v>89</v>
      </c>
      <c r="W79" s="650"/>
      <c r="X79" s="628"/>
      <c r="Y79" s="559">
        <v>4.59</v>
      </c>
      <c r="Z79" s="209">
        <v>9</v>
      </c>
      <c r="AA79" s="206">
        <f t="shared" si="1"/>
        <v>378</v>
      </c>
      <c r="AC79" s="198"/>
      <c r="AD79" s="198"/>
      <c r="AF79" s="198"/>
    </row>
    <row r="80" spans="1:32" ht="15" customHeight="1" x14ac:dyDescent="0.25">
      <c r="A80" s="199">
        <v>10</v>
      </c>
      <c r="B80" s="91" t="s">
        <v>148</v>
      </c>
      <c r="C80" s="936"/>
      <c r="D80" s="642"/>
      <c r="E80" s="963">
        <v>3.9</v>
      </c>
      <c r="F80" s="937">
        <v>36</v>
      </c>
      <c r="G80" s="335">
        <v>27</v>
      </c>
      <c r="H80" s="331">
        <v>3.67</v>
      </c>
      <c r="I80" s="642">
        <v>3.67</v>
      </c>
      <c r="J80" s="451">
        <v>64</v>
      </c>
      <c r="K80" s="335">
        <v>30</v>
      </c>
      <c r="L80" s="331">
        <v>4.0670000000000002</v>
      </c>
      <c r="M80" s="642">
        <v>3.67</v>
      </c>
      <c r="N80" s="451">
        <v>15</v>
      </c>
      <c r="O80" s="660">
        <v>30</v>
      </c>
      <c r="P80" s="627">
        <v>3.4</v>
      </c>
      <c r="Q80" s="628">
        <v>3.8</v>
      </c>
      <c r="R80" s="209">
        <v>100</v>
      </c>
      <c r="S80" s="657">
        <v>7</v>
      </c>
      <c r="T80" s="629">
        <v>3.71</v>
      </c>
      <c r="U80" s="502">
        <v>3.17</v>
      </c>
      <c r="V80" s="209">
        <v>19</v>
      </c>
      <c r="W80" s="650"/>
      <c r="X80" s="628"/>
      <c r="Y80" s="559">
        <v>4.59</v>
      </c>
      <c r="Z80" s="209">
        <v>9</v>
      </c>
      <c r="AA80" s="206">
        <f t="shared" ref="AA80:AA130" si="2">Z80+V80+R80+N80+J80+F80</f>
        <v>243</v>
      </c>
      <c r="AC80" s="198"/>
      <c r="AD80" s="198"/>
      <c r="AF80" s="198"/>
    </row>
    <row r="81" spans="1:32" ht="15" customHeight="1" x14ac:dyDescent="0.25">
      <c r="A81" s="199">
        <v>11</v>
      </c>
      <c r="B81" s="360" t="s">
        <v>39</v>
      </c>
      <c r="C81" s="928"/>
      <c r="D81" s="637"/>
      <c r="E81" s="959">
        <v>3.9</v>
      </c>
      <c r="F81" s="929">
        <v>36</v>
      </c>
      <c r="G81" s="335">
        <v>18</v>
      </c>
      <c r="H81" s="331">
        <v>3.83</v>
      </c>
      <c r="I81" s="637">
        <v>3.67</v>
      </c>
      <c r="J81" s="451">
        <v>46</v>
      </c>
      <c r="K81" s="335">
        <v>32</v>
      </c>
      <c r="L81" s="331">
        <v>3.875</v>
      </c>
      <c r="M81" s="633">
        <v>3.67</v>
      </c>
      <c r="N81" s="451">
        <v>29</v>
      </c>
      <c r="O81" s="660">
        <v>15</v>
      </c>
      <c r="P81" s="627">
        <v>3.73</v>
      </c>
      <c r="Q81" s="628">
        <v>3.8</v>
      </c>
      <c r="R81" s="209">
        <v>67</v>
      </c>
      <c r="S81" s="657">
        <v>39</v>
      </c>
      <c r="T81" s="629">
        <v>3.69</v>
      </c>
      <c r="U81" s="502">
        <v>3.17</v>
      </c>
      <c r="V81" s="209">
        <v>22</v>
      </c>
      <c r="W81" s="650"/>
      <c r="X81" s="628"/>
      <c r="Y81" s="559">
        <v>4.59</v>
      </c>
      <c r="Z81" s="209">
        <v>9</v>
      </c>
      <c r="AA81" s="206">
        <f t="shared" si="2"/>
        <v>209</v>
      </c>
      <c r="AC81" s="198"/>
      <c r="AD81" s="198"/>
      <c r="AF81" s="198"/>
    </row>
    <row r="82" spans="1:32" ht="15" customHeight="1" x14ac:dyDescent="0.25">
      <c r="A82" s="199">
        <v>12</v>
      </c>
      <c r="B82" s="91" t="s">
        <v>125</v>
      </c>
      <c r="C82" s="936"/>
      <c r="D82" s="642"/>
      <c r="E82" s="963">
        <v>3.9</v>
      </c>
      <c r="F82" s="937">
        <v>36</v>
      </c>
      <c r="G82" s="335">
        <v>2</v>
      </c>
      <c r="H82" s="340">
        <v>3</v>
      </c>
      <c r="I82" s="642">
        <v>3.67</v>
      </c>
      <c r="J82" s="451">
        <v>112</v>
      </c>
      <c r="K82" s="335">
        <v>33</v>
      </c>
      <c r="L82" s="340">
        <v>3.6360000000000001</v>
      </c>
      <c r="M82" s="642">
        <v>3.67</v>
      </c>
      <c r="N82" s="451">
        <v>60</v>
      </c>
      <c r="O82" s="660">
        <v>31</v>
      </c>
      <c r="P82" s="640">
        <v>3.74</v>
      </c>
      <c r="Q82" s="628">
        <v>3.8</v>
      </c>
      <c r="R82" s="209">
        <v>65</v>
      </c>
      <c r="S82" s="657">
        <v>8</v>
      </c>
      <c r="T82" s="629">
        <v>3</v>
      </c>
      <c r="U82" s="502">
        <v>3.17</v>
      </c>
      <c r="V82" s="209">
        <v>70</v>
      </c>
      <c r="W82" s="650"/>
      <c r="X82" s="628"/>
      <c r="Y82" s="559">
        <v>4.59</v>
      </c>
      <c r="Z82" s="209">
        <v>9</v>
      </c>
      <c r="AA82" s="206">
        <f t="shared" si="2"/>
        <v>352</v>
      </c>
      <c r="AC82" s="198"/>
      <c r="AD82" s="198"/>
      <c r="AF82" s="198"/>
    </row>
    <row r="83" spans="1:32" ht="15" customHeight="1" x14ac:dyDescent="0.25">
      <c r="A83" s="199">
        <v>13</v>
      </c>
      <c r="B83" s="91" t="s">
        <v>121</v>
      </c>
      <c r="C83" s="936"/>
      <c r="D83" s="642"/>
      <c r="E83" s="963">
        <v>3.9</v>
      </c>
      <c r="F83" s="937">
        <v>36</v>
      </c>
      <c r="G83" s="335">
        <v>46</v>
      </c>
      <c r="H83" s="331">
        <v>4.26</v>
      </c>
      <c r="I83" s="642">
        <v>3.67</v>
      </c>
      <c r="J83" s="451">
        <v>8</v>
      </c>
      <c r="K83" s="335">
        <v>45</v>
      </c>
      <c r="L83" s="331">
        <v>3.6219999999999999</v>
      </c>
      <c r="M83" s="642">
        <v>3.67</v>
      </c>
      <c r="N83" s="451">
        <v>62</v>
      </c>
      <c r="O83" s="660">
        <v>18</v>
      </c>
      <c r="P83" s="627">
        <v>3.78</v>
      </c>
      <c r="Q83" s="628">
        <v>3.8</v>
      </c>
      <c r="R83" s="209">
        <v>58</v>
      </c>
      <c r="S83" s="657">
        <v>16</v>
      </c>
      <c r="T83" s="629">
        <v>2.94</v>
      </c>
      <c r="U83" s="502">
        <v>3.17</v>
      </c>
      <c r="V83" s="209">
        <v>76</v>
      </c>
      <c r="W83" s="650"/>
      <c r="X83" s="628"/>
      <c r="Y83" s="559">
        <v>4.59</v>
      </c>
      <c r="Z83" s="209">
        <v>9</v>
      </c>
      <c r="AA83" s="206">
        <f t="shared" si="2"/>
        <v>249</v>
      </c>
      <c r="AC83" s="198"/>
      <c r="AD83" s="198"/>
      <c r="AF83" s="198"/>
    </row>
    <row r="84" spans="1:32" ht="15" customHeight="1" x14ac:dyDescent="0.25">
      <c r="A84" s="199">
        <v>14</v>
      </c>
      <c r="B84" s="91" t="s">
        <v>149</v>
      </c>
      <c r="C84" s="936"/>
      <c r="D84" s="642"/>
      <c r="E84" s="963">
        <v>3.9</v>
      </c>
      <c r="F84" s="937">
        <v>36</v>
      </c>
      <c r="G84" s="335">
        <v>41</v>
      </c>
      <c r="H84" s="331">
        <v>3.2</v>
      </c>
      <c r="I84" s="642">
        <v>3.67</v>
      </c>
      <c r="J84" s="451">
        <v>109</v>
      </c>
      <c r="K84" s="335">
        <v>44</v>
      </c>
      <c r="L84" s="331">
        <v>3.3635999999999999</v>
      </c>
      <c r="M84" s="642">
        <v>3.67</v>
      </c>
      <c r="N84" s="451">
        <v>91</v>
      </c>
      <c r="O84" s="660">
        <v>9</v>
      </c>
      <c r="P84" s="627">
        <v>4.22</v>
      </c>
      <c r="Q84" s="628">
        <v>3.8</v>
      </c>
      <c r="R84" s="209">
        <v>18</v>
      </c>
      <c r="S84" s="657">
        <v>3</v>
      </c>
      <c r="T84" s="629">
        <v>2.33</v>
      </c>
      <c r="U84" s="502">
        <v>3.17</v>
      </c>
      <c r="V84" s="652">
        <v>113</v>
      </c>
      <c r="W84" s="650"/>
      <c r="X84" s="628"/>
      <c r="Y84" s="559">
        <v>4.59</v>
      </c>
      <c r="Z84" s="209">
        <v>9</v>
      </c>
      <c r="AA84" s="206">
        <f t="shared" si="2"/>
        <v>376</v>
      </c>
      <c r="AC84" s="198"/>
      <c r="AD84" s="198"/>
      <c r="AF84" s="198"/>
    </row>
    <row r="85" spans="1:32" ht="15" customHeight="1" x14ac:dyDescent="0.25">
      <c r="A85" s="199">
        <v>15</v>
      </c>
      <c r="B85" s="91" t="s">
        <v>122</v>
      </c>
      <c r="C85" s="936"/>
      <c r="D85" s="642"/>
      <c r="E85" s="963">
        <v>3.9</v>
      </c>
      <c r="F85" s="937">
        <v>36</v>
      </c>
      <c r="G85" s="335">
        <v>28</v>
      </c>
      <c r="H85" s="331">
        <v>4.1399999999999997</v>
      </c>
      <c r="I85" s="642">
        <v>3.67</v>
      </c>
      <c r="J85" s="451">
        <v>19</v>
      </c>
      <c r="K85" s="335">
        <v>30</v>
      </c>
      <c r="L85" s="331">
        <v>3.8</v>
      </c>
      <c r="M85" s="642">
        <v>3.67</v>
      </c>
      <c r="N85" s="451">
        <v>37</v>
      </c>
      <c r="O85" s="660">
        <v>10</v>
      </c>
      <c r="P85" s="627">
        <v>3</v>
      </c>
      <c r="Q85" s="628">
        <v>3.8</v>
      </c>
      <c r="R85" s="209">
        <v>112</v>
      </c>
      <c r="S85" s="657">
        <v>26</v>
      </c>
      <c r="T85" s="629">
        <v>4.1500000000000004</v>
      </c>
      <c r="U85" s="502">
        <v>3.17</v>
      </c>
      <c r="V85" s="209">
        <v>5</v>
      </c>
      <c r="W85" s="650"/>
      <c r="X85" s="628"/>
      <c r="Y85" s="559">
        <v>4.59</v>
      </c>
      <c r="Z85" s="209">
        <v>9</v>
      </c>
      <c r="AA85" s="206">
        <f t="shared" si="2"/>
        <v>218</v>
      </c>
      <c r="AC85" s="198"/>
      <c r="AD85" s="198"/>
      <c r="AF85" s="198"/>
    </row>
    <row r="86" spans="1:32" ht="15" customHeight="1" thickBot="1" x14ac:dyDescent="0.3">
      <c r="A86" s="203">
        <v>16</v>
      </c>
      <c r="B86" s="91" t="s">
        <v>126</v>
      </c>
      <c r="C86" s="936"/>
      <c r="D86" s="642"/>
      <c r="E86" s="963">
        <v>3.9</v>
      </c>
      <c r="F86" s="937">
        <v>36</v>
      </c>
      <c r="G86" s="664">
        <v>21</v>
      </c>
      <c r="H86" s="642">
        <v>3.29</v>
      </c>
      <c r="I86" s="642">
        <v>3.67</v>
      </c>
      <c r="J86" s="451">
        <v>103</v>
      </c>
      <c r="K86" s="664">
        <v>15</v>
      </c>
      <c r="L86" s="963">
        <v>3.4660000000000002</v>
      </c>
      <c r="M86" s="642">
        <v>3.67</v>
      </c>
      <c r="N86" s="451">
        <v>78</v>
      </c>
      <c r="O86" s="660">
        <v>32</v>
      </c>
      <c r="P86" s="627">
        <v>4.22</v>
      </c>
      <c r="Q86" s="628">
        <v>3.8</v>
      </c>
      <c r="R86" s="209">
        <v>17</v>
      </c>
      <c r="S86" s="657">
        <v>3</v>
      </c>
      <c r="T86" s="629">
        <v>3</v>
      </c>
      <c r="U86" s="502">
        <v>3.17</v>
      </c>
      <c r="V86" s="209">
        <v>75</v>
      </c>
      <c r="W86" s="650"/>
      <c r="X86" s="628"/>
      <c r="Y86" s="559">
        <v>4.59</v>
      </c>
      <c r="Z86" s="209">
        <v>9</v>
      </c>
      <c r="AA86" s="445">
        <f t="shared" si="2"/>
        <v>318</v>
      </c>
      <c r="AC86" s="198"/>
      <c r="AD86" s="198"/>
      <c r="AF86" s="198"/>
    </row>
    <row r="87" spans="1:32" ht="15" customHeight="1" thickBot="1" x14ac:dyDescent="0.3">
      <c r="A87" s="398"/>
      <c r="B87" s="429" t="s">
        <v>141</v>
      </c>
      <c r="C87" s="430">
        <f>SUM(C88:C118)</f>
        <v>846</v>
      </c>
      <c r="D87" s="472">
        <f>AVERAGE(D88:D118)</f>
        <v>3.3793615384615383</v>
      </c>
      <c r="E87" s="472">
        <v>3.9</v>
      </c>
      <c r="F87" s="432"/>
      <c r="G87" s="430">
        <f>SUM(G88:G118)</f>
        <v>1024</v>
      </c>
      <c r="H87" s="625">
        <f>AVERAGE(H88:H118)</f>
        <v>3.734</v>
      </c>
      <c r="I87" s="431">
        <v>3.67</v>
      </c>
      <c r="J87" s="432"/>
      <c r="K87" s="430">
        <f>SUM(K88:K118)</f>
        <v>912</v>
      </c>
      <c r="L87" s="472">
        <f>AVERAGE(L88:L118)</f>
        <v>3.5600689655172419</v>
      </c>
      <c r="M87" s="431">
        <v>3.67</v>
      </c>
      <c r="N87" s="432"/>
      <c r="O87" s="449">
        <f>SUM(O88:O118)</f>
        <v>727</v>
      </c>
      <c r="P87" s="415">
        <f>AVERAGE(P88:P118)</f>
        <v>3.6862068965517238</v>
      </c>
      <c r="Q87" s="416">
        <v>3.8</v>
      </c>
      <c r="R87" s="417"/>
      <c r="S87" s="448">
        <f>SUM(S88:S118)</f>
        <v>683</v>
      </c>
      <c r="T87" s="418">
        <f>AVERAGE(T88:T118)</f>
        <v>2.9999999999999991</v>
      </c>
      <c r="U87" s="419">
        <v>3.17</v>
      </c>
      <c r="V87" s="417"/>
      <c r="W87" s="423">
        <f>SUM(W88:W118)</f>
        <v>1</v>
      </c>
      <c r="X87" s="421">
        <f>AVERAGE(X88:X118)</f>
        <v>4</v>
      </c>
      <c r="Y87" s="422">
        <v>4.59</v>
      </c>
      <c r="Z87" s="417"/>
      <c r="AA87" s="441"/>
      <c r="AC87" s="198"/>
      <c r="AD87" s="198"/>
      <c r="AF87" s="198"/>
    </row>
    <row r="88" spans="1:32" ht="15" customHeight="1" x14ac:dyDescent="0.25">
      <c r="A88" s="196">
        <v>1</v>
      </c>
      <c r="B88" s="44" t="s">
        <v>111</v>
      </c>
      <c r="C88" s="940">
        <v>27</v>
      </c>
      <c r="D88" s="965">
        <v>4.5186000000000002</v>
      </c>
      <c r="E88" s="965">
        <v>3.9</v>
      </c>
      <c r="F88" s="941">
        <v>1</v>
      </c>
      <c r="G88" s="335">
        <v>27</v>
      </c>
      <c r="H88" s="331">
        <v>3.74</v>
      </c>
      <c r="I88" s="645">
        <v>3.67</v>
      </c>
      <c r="J88" s="451">
        <v>54</v>
      </c>
      <c r="K88" s="335">
        <v>29</v>
      </c>
      <c r="L88" s="331">
        <v>4</v>
      </c>
      <c r="M88" s="645">
        <v>3.67</v>
      </c>
      <c r="N88" s="451">
        <v>19</v>
      </c>
      <c r="O88" s="660">
        <v>43</v>
      </c>
      <c r="P88" s="627">
        <v>4.07</v>
      </c>
      <c r="Q88" s="628">
        <v>3.8</v>
      </c>
      <c r="R88" s="209">
        <v>21</v>
      </c>
      <c r="S88" s="21">
        <v>22</v>
      </c>
      <c r="T88" s="629">
        <v>4.09</v>
      </c>
      <c r="U88" s="502">
        <v>3.17</v>
      </c>
      <c r="V88" s="209">
        <v>6</v>
      </c>
      <c r="W88" s="359"/>
      <c r="X88" s="628"/>
      <c r="Y88" s="559">
        <v>4.59</v>
      </c>
      <c r="Z88" s="209">
        <v>9</v>
      </c>
      <c r="AA88" s="205">
        <f t="shared" si="2"/>
        <v>110</v>
      </c>
      <c r="AC88" s="198"/>
      <c r="AD88" s="198"/>
      <c r="AF88" s="198"/>
    </row>
    <row r="89" spans="1:32" ht="15" customHeight="1" x14ac:dyDescent="0.25">
      <c r="A89" s="199">
        <v>2</v>
      </c>
      <c r="B89" s="44" t="s">
        <v>46</v>
      </c>
      <c r="C89" s="940">
        <v>26</v>
      </c>
      <c r="D89" s="965">
        <v>4.0388000000000002</v>
      </c>
      <c r="E89" s="965">
        <v>3.9</v>
      </c>
      <c r="F89" s="941">
        <v>3</v>
      </c>
      <c r="G89" s="335">
        <v>50</v>
      </c>
      <c r="H89" s="331">
        <v>3.54</v>
      </c>
      <c r="I89" s="645">
        <v>3.67</v>
      </c>
      <c r="J89" s="451">
        <v>82</v>
      </c>
      <c r="K89" s="335">
        <v>50</v>
      </c>
      <c r="L89" s="331">
        <v>3.3</v>
      </c>
      <c r="M89" s="645">
        <v>3.67</v>
      </c>
      <c r="N89" s="451">
        <v>95</v>
      </c>
      <c r="O89" s="660">
        <v>26</v>
      </c>
      <c r="P89" s="627">
        <v>3.46</v>
      </c>
      <c r="Q89" s="628">
        <v>3.8</v>
      </c>
      <c r="R89" s="209">
        <v>95</v>
      </c>
      <c r="S89" s="21">
        <v>31</v>
      </c>
      <c r="T89" s="629">
        <v>3.03</v>
      </c>
      <c r="U89" s="502">
        <v>3.17</v>
      </c>
      <c r="V89" s="209">
        <v>66</v>
      </c>
      <c r="W89" s="359"/>
      <c r="X89" s="628"/>
      <c r="Y89" s="559">
        <v>4.59</v>
      </c>
      <c r="Z89" s="209">
        <v>9</v>
      </c>
      <c r="AA89" s="206">
        <f t="shared" si="2"/>
        <v>350</v>
      </c>
      <c r="AC89" s="198"/>
      <c r="AD89" s="198"/>
      <c r="AF89" s="198"/>
    </row>
    <row r="90" spans="1:32" ht="15" customHeight="1" x14ac:dyDescent="0.25">
      <c r="A90" s="199">
        <v>3</v>
      </c>
      <c r="B90" s="44" t="s">
        <v>57</v>
      </c>
      <c r="C90" s="940">
        <v>42</v>
      </c>
      <c r="D90" s="965">
        <v>3.9762</v>
      </c>
      <c r="E90" s="965">
        <v>3.9</v>
      </c>
      <c r="F90" s="941">
        <v>6</v>
      </c>
      <c r="G90" s="335">
        <v>32</v>
      </c>
      <c r="H90" s="331">
        <v>3.69</v>
      </c>
      <c r="I90" s="645">
        <v>3.67</v>
      </c>
      <c r="J90" s="451">
        <v>62</v>
      </c>
      <c r="K90" s="335">
        <v>49</v>
      </c>
      <c r="L90" s="331">
        <v>3.7749999999999999</v>
      </c>
      <c r="M90" s="645">
        <v>3.67</v>
      </c>
      <c r="N90" s="451">
        <v>41</v>
      </c>
      <c r="O90" s="660">
        <v>22</v>
      </c>
      <c r="P90" s="627">
        <v>3.59</v>
      </c>
      <c r="Q90" s="628">
        <v>3.8</v>
      </c>
      <c r="R90" s="209">
        <v>86</v>
      </c>
      <c r="S90" s="21">
        <v>29</v>
      </c>
      <c r="T90" s="629">
        <v>2.59</v>
      </c>
      <c r="U90" s="502">
        <v>3.17</v>
      </c>
      <c r="V90" s="209">
        <v>103</v>
      </c>
      <c r="W90" s="359">
        <v>1</v>
      </c>
      <c r="X90" s="628">
        <v>4</v>
      </c>
      <c r="Y90" s="559">
        <v>4.59</v>
      </c>
      <c r="Z90" s="209">
        <v>7</v>
      </c>
      <c r="AA90" s="206">
        <f t="shared" si="2"/>
        <v>305</v>
      </c>
      <c r="AC90" s="198"/>
      <c r="AD90" s="198"/>
      <c r="AF90" s="198"/>
    </row>
    <row r="91" spans="1:32" ht="15" customHeight="1" x14ac:dyDescent="0.25">
      <c r="A91" s="199">
        <v>4</v>
      </c>
      <c r="B91" s="44" t="s">
        <v>153</v>
      </c>
      <c r="C91" s="940">
        <v>159</v>
      </c>
      <c r="D91" s="965">
        <v>3.8050999999999999</v>
      </c>
      <c r="E91" s="965">
        <v>3.9</v>
      </c>
      <c r="F91" s="941">
        <v>7</v>
      </c>
      <c r="G91" s="335">
        <v>43</v>
      </c>
      <c r="H91" s="331">
        <v>3.63</v>
      </c>
      <c r="I91" s="645">
        <v>3.67</v>
      </c>
      <c r="J91" s="451">
        <v>74</v>
      </c>
      <c r="K91" s="335">
        <v>40</v>
      </c>
      <c r="L91" s="331">
        <v>3.6</v>
      </c>
      <c r="M91" s="645">
        <v>3.67</v>
      </c>
      <c r="N91" s="451">
        <v>65</v>
      </c>
      <c r="O91" s="660">
        <v>41</v>
      </c>
      <c r="P91" s="627">
        <v>3.8</v>
      </c>
      <c r="Q91" s="628">
        <v>3.8</v>
      </c>
      <c r="R91" s="209">
        <v>54</v>
      </c>
      <c r="S91" s="21">
        <v>44</v>
      </c>
      <c r="T91" s="629">
        <v>2.86</v>
      </c>
      <c r="U91" s="502">
        <v>3.17</v>
      </c>
      <c r="V91" s="209">
        <v>80</v>
      </c>
      <c r="W91" s="359"/>
      <c r="X91" s="628"/>
      <c r="Y91" s="559">
        <v>4.59</v>
      </c>
      <c r="Z91" s="209">
        <v>9</v>
      </c>
      <c r="AA91" s="206">
        <f t="shared" si="2"/>
        <v>289</v>
      </c>
      <c r="AC91" s="198"/>
      <c r="AD91" s="198"/>
      <c r="AF91" s="198"/>
    </row>
    <row r="92" spans="1:32" ht="15" customHeight="1" x14ac:dyDescent="0.25">
      <c r="A92" s="199">
        <v>5</v>
      </c>
      <c r="B92" s="44" t="s">
        <v>51</v>
      </c>
      <c r="C92" s="940">
        <v>33</v>
      </c>
      <c r="D92" s="965">
        <v>3.3938999999999999</v>
      </c>
      <c r="E92" s="965">
        <v>3.9</v>
      </c>
      <c r="F92" s="941">
        <v>10</v>
      </c>
      <c r="G92" s="335">
        <v>18</v>
      </c>
      <c r="H92" s="331">
        <v>3.33</v>
      </c>
      <c r="I92" s="645">
        <v>3.67</v>
      </c>
      <c r="J92" s="451">
        <v>98</v>
      </c>
      <c r="K92" s="335">
        <v>19</v>
      </c>
      <c r="L92" s="331">
        <v>3.5259999999999998</v>
      </c>
      <c r="M92" s="645">
        <v>3.67</v>
      </c>
      <c r="N92" s="451">
        <v>72</v>
      </c>
      <c r="O92" s="660">
        <v>19</v>
      </c>
      <c r="P92" s="627">
        <v>3.53</v>
      </c>
      <c r="Q92" s="628">
        <v>3.8</v>
      </c>
      <c r="R92" s="209">
        <v>90</v>
      </c>
      <c r="S92" s="21">
        <v>12</v>
      </c>
      <c r="T92" s="629">
        <v>3</v>
      </c>
      <c r="U92" s="502">
        <v>3.17</v>
      </c>
      <c r="V92" s="209">
        <v>68</v>
      </c>
      <c r="W92" s="359"/>
      <c r="X92" s="628"/>
      <c r="Y92" s="559">
        <v>4.59</v>
      </c>
      <c r="Z92" s="209">
        <v>9</v>
      </c>
      <c r="AA92" s="206">
        <f t="shared" si="2"/>
        <v>347</v>
      </c>
      <c r="AC92" s="198"/>
      <c r="AD92" s="198"/>
      <c r="AF92" s="198"/>
    </row>
    <row r="93" spans="1:32" ht="15" customHeight="1" x14ac:dyDescent="0.25">
      <c r="A93" s="199">
        <v>6</v>
      </c>
      <c r="B93" s="44" t="s">
        <v>159</v>
      </c>
      <c r="C93" s="940">
        <v>133</v>
      </c>
      <c r="D93" s="965">
        <v>3.3083000000000005</v>
      </c>
      <c r="E93" s="965">
        <v>3.9</v>
      </c>
      <c r="F93" s="941">
        <v>13</v>
      </c>
      <c r="G93" s="335">
        <v>28</v>
      </c>
      <c r="H93" s="331">
        <v>3.86</v>
      </c>
      <c r="I93" s="645">
        <v>3.67</v>
      </c>
      <c r="J93" s="451">
        <v>45</v>
      </c>
      <c r="K93" s="335"/>
      <c r="L93" s="331"/>
      <c r="M93" s="645">
        <v>3.67</v>
      </c>
      <c r="N93" s="451">
        <v>113</v>
      </c>
      <c r="O93" s="660"/>
      <c r="P93" s="627"/>
      <c r="Q93" s="628">
        <v>3.8</v>
      </c>
      <c r="R93" s="209">
        <v>114</v>
      </c>
      <c r="S93" s="21"/>
      <c r="T93" s="629"/>
      <c r="U93" s="502">
        <v>3.17</v>
      </c>
      <c r="V93" s="209">
        <v>115</v>
      </c>
      <c r="W93" s="359"/>
      <c r="X93" s="628"/>
      <c r="Y93" s="559">
        <v>4.59</v>
      </c>
      <c r="Z93" s="209">
        <v>9</v>
      </c>
      <c r="AA93" s="206">
        <f t="shared" si="2"/>
        <v>409</v>
      </c>
      <c r="AC93" s="198"/>
      <c r="AD93" s="198"/>
      <c r="AF93" s="198"/>
    </row>
    <row r="94" spans="1:32" ht="15" customHeight="1" x14ac:dyDescent="0.25">
      <c r="A94" s="199">
        <v>7</v>
      </c>
      <c r="B94" s="44" t="s">
        <v>44</v>
      </c>
      <c r="C94" s="940">
        <v>68</v>
      </c>
      <c r="D94" s="965">
        <v>3.2496999999999998</v>
      </c>
      <c r="E94" s="965">
        <v>3.9</v>
      </c>
      <c r="F94" s="941">
        <v>14</v>
      </c>
      <c r="G94" s="365">
        <v>37</v>
      </c>
      <c r="H94" s="331">
        <v>3.62</v>
      </c>
      <c r="I94" s="645">
        <v>3.67</v>
      </c>
      <c r="J94" s="451">
        <v>76</v>
      </c>
      <c r="K94" s="335">
        <v>27</v>
      </c>
      <c r="L94" s="331">
        <v>3.1480000000000001</v>
      </c>
      <c r="M94" s="645">
        <v>3.67</v>
      </c>
      <c r="N94" s="451">
        <v>106</v>
      </c>
      <c r="O94" s="660">
        <v>34</v>
      </c>
      <c r="P94" s="627">
        <v>3.76</v>
      </c>
      <c r="Q94" s="628">
        <v>3.8</v>
      </c>
      <c r="R94" s="209">
        <v>61</v>
      </c>
      <c r="S94" s="21">
        <v>45</v>
      </c>
      <c r="T94" s="629">
        <v>3.04</v>
      </c>
      <c r="U94" s="502">
        <v>3.17</v>
      </c>
      <c r="V94" s="209">
        <v>65</v>
      </c>
      <c r="W94" s="359"/>
      <c r="X94" s="628"/>
      <c r="Y94" s="559">
        <v>4.59</v>
      </c>
      <c r="Z94" s="209">
        <v>9</v>
      </c>
      <c r="AA94" s="206">
        <f t="shared" si="2"/>
        <v>331</v>
      </c>
      <c r="AC94" s="198"/>
      <c r="AD94" s="198"/>
      <c r="AF94" s="198"/>
    </row>
    <row r="95" spans="1:32" ht="15" customHeight="1" x14ac:dyDescent="0.25">
      <c r="A95" s="199">
        <v>8</v>
      </c>
      <c r="B95" s="323" t="s">
        <v>63</v>
      </c>
      <c r="C95" s="942">
        <v>80</v>
      </c>
      <c r="D95" s="966">
        <v>3.2250000000000001</v>
      </c>
      <c r="E95" s="966">
        <v>3.9</v>
      </c>
      <c r="F95" s="943">
        <v>16</v>
      </c>
      <c r="G95" s="335">
        <v>18</v>
      </c>
      <c r="H95" s="331">
        <v>3.83</v>
      </c>
      <c r="I95" s="644">
        <v>3.67</v>
      </c>
      <c r="J95" s="451">
        <v>47</v>
      </c>
      <c r="K95" s="335">
        <v>33</v>
      </c>
      <c r="L95" s="331">
        <v>3.6360000000000001</v>
      </c>
      <c r="M95" s="645">
        <v>3.67</v>
      </c>
      <c r="N95" s="451">
        <v>61</v>
      </c>
      <c r="O95" s="660">
        <v>10</v>
      </c>
      <c r="P95" s="627">
        <v>4</v>
      </c>
      <c r="Q95" s="628">
        <v>3.8</v>
      </c>
      <c r="R95" s="209">
        <v>29</v>
      </c>
      <c r="S95" s="21">
        <v>7</v>
      </c>
      <c r="T95" s="629">
        <v>3.43</v>
      </c>
      <c r="U95" s="502">
        <v>3.17</v>
      </c>
      <c r="V95" s="209">
        <v>32</v>
      </c>
      <c r="W95" s="359"/>
      <c r="X95" s="628"/>
      <c r="Y95" s="559">
        <v>4.59</v>
      </c>
      <c r="Z95" s="209">
        <v>9</v>
      </c>
      <c r="AA95" s="206">
        <f t="shared" si="2"/>
        <v>194</v>
      </c>
      <c r="AC95" s="198"/>
      <c r="AD95" s="198"/>
      <c r="AF95" s="198"/>
    </row>
    <row r="96" spans="1:32" ht="15" customHeight="1" x14ac:dyDescent="0.25">
      <c r="A96" s="199">
        <v>9</v>
      </c>
      <c r="B96" s="323" t="s">
        <v>43</v>
      </c>
      <c r="C96" s="942">
        <v>23</v>
      </c>
      <c r="D96" s="966">
        <v>3.2172999999999998</v>
      </c>
      <c r="E96" s="966">
        <v>3.9</v>
      </c>
      <c r="F96" s="943">
        <v>17</v>
      </c>
      <c r="G96" s="335">
        <v>19</v>
      </c>
      <c r="H96" s="331">
        <v>3.21</v>
      </c>
      <c r="I96" s="644">
        <v>3.67</v>
      </c>
      <c r="J96" s="451">
        <v>108</v>
      </c>
      <c r="K96" s="335">
        <v>14</v>
      </c>
      <c r="L96" s="331">
        <v>3.1429999999999998</v>
      </c>
      <c r="M96" s="645">
        <v>3.67</v>
      </c>
      <c r="N96" s="451">
        <v>107</v>
      </c>
      <c r="O96" s="660">
        <v>8</v>
      </c>
      <c r="P96" s="627">
        <v>3.63</v>
      </c>
      <c r="Q96" s="628">
        <v>3.8</v>
      </c>
      <c r="R96" s="209">
        <v>83</v>
      </c>
      <c r="S96" s="658">
        <v>23</v>
      </c>
      <c r="T96" s="629">
        <v>2.61</v>
      </c>
      <c r="U96" s="559">
        <v>3.17</v>
      </c>
      <c r="V96" s="209">
        <v>101</v>
      </c>
      <c r="W96" s="359"/>
      <c r="X96" s="628"/>
      <c r="Y96" s="559">
        <v>4.59</v>
      </c>
      <c r="Z96" s="209">
        <v>9</v>
      </c>
      <c r="AA96" s="206">
        <f t="shared" si="2"/>
        <v>425</v>
      </c>
      <c r="AC96" s="198"/>
      <c r="AD96" s="198"/>
      <c r="AF96" s="198"/>
    </row>
    <row r="97" spans="1:32" ht="15" customHeight="1" x14ac:dyDescent="0.25">
      <c r="A97" s="199">
        <v>10</v>
      </c>
      <c r="B97" s="87" t="s">
        <v>54</v>
      </c>
      <c r="C97" s="934">
        <v>69</v>
      </c>
      <c r="D97" s="962">
        <v>3.1160000000000001</v>
      </c>
      <c r="E97" s="962">
        <v>3.9</v>
      </c>
      <c r="F97" s="935">
        <v>19</v>
      </c>
      <c r="G97" s="335">
        <v>26</v>
      </c>
      <c r="H97" s="331">
        <v>3.31</v>
      </c>
      <c r="I97" s="646">
        <v>3.67</v>
      </c>
      <c r="J97" s="451">
        <v>102</v>
      </c>
      <c r="K97" s="365">
        <v>22</v>
      </c>
      <c r="L97" s="343">
        <v>3.6819999999999999</v>
      </c>
      <c r="M97" s="626">
        <v>3.67</v>
      </c>
      <c r="N97" s="451">
        <v>54</v>
      </c>
      <c r="O97" s="660">
        <v>10</v>
      </c>
      <c r="P97" s="627">
        <v>3.7</v>
      </c>
      <c r="Q97" s="628">
        <v>3.8</v>
      </c>
      <c r="R97" s="209">
        <v>72</v>
      </c>
      <c r="S97" s="656">
        <v>19</v>
      </c>
      <c r="T97" s="629">
        <v>2.79</v>
      </c>
      <c r="U97" s="641">
        <v>3.17</v>
      </c>
      <c r="V97" s="209">
        <v>87</v>
      </c>
      <c r="W97" s="650"/>
      <c r="X97" s="628"/>
      <c r="Y97" s="559">
        <v>4.59</v>
      </c>
      <c r="Z97" s="209">
        <v>9</v>
      </c>
      <c r="AA97" s="206">
        <f t="shared" si="2"/>
        <v>343</v>
      </c>
      <c r="AC97" s="198"/>
      <c r="AD97" s="198"/>
      <c r="AF97" s="198"/>
    </row>
    <row r="98" spans="1:32" ht="15" customHeight="1" x14ac:dyDescent="0.25">
      <c r="A98" s="199">
        <v>11</v>
      </c>
      <c r="B98" s="44" t="s">
        <v>66</v>
      </c>
      <c r="C98" s="940">
        <v>96</v>
      </c>
      <c r="D98" s="965">
        <v>2.9791000000000003</v>
      </c>
      <c r="E98" s="965">
        <v>3.9</v>
      </c>
      <c r="F98" s="941">
        <v>26</v>
      </c>
      <c r="G98" s="335">
        <v>31</v>
      </c>
      <c r="H98" s="331">
        <v>3.94</v>
      </c>
      <c r="I98" s="645">
        <v>3.67</v>
      </c>
      <c r="J98" s="451">
        <v>34</v>
      </c>
      <c r="K98" s="335">
        <v>41</v>
      </c>
      <c r="L98" s="331">
        <v>3.7320000000000002</v>
      </c>
      <c r="M98" s="645">
        <v>3.67</v>
      </c>
      <c r="N98" s="451">
        <v>48</v>
      </c>
      <c r="O98" s="660">
        <v>28</v>
      </c>
      <c r="P98" s="627">
        <v>3.96</v>
      </c>
      <c r="Q98" s="628">
        <v>3.8</v>
      </c>
      <c r="R98" s="209">
        <v>36</v>
      </c>
      <c r="S98" s="21">
        <v>31</v>
      </c>
      <c r="T98" s="629">
        <v>3.23</v>
      </c>
      <c r="U98" s="502">
        <v>3.17</v>
      </c>
      <c r="V98" s="209">
        <v>48</v>
      </c>
      <c r="W98" s="359"/>
      <c r="X98" s="628"/>
      <c r="Y98" s="559">
        <v>4.59</v>
      </c>
      <c r="Z98" s="209">
        <v>9</v>
      </c>
      <c r="AA98" s="206">
        <f t="shared" si="2"/>
        <v>201</v>
      </c>
      <c r="AC98" s="198"/>
      <c r="AD98" s="198"/>
      <c r="AF98" s="198"/>
    </row>
    <row r="99" spans="1:32" ht="15" customHeight="1" x14ac:dyDescent="0.25">
      <c r="A99" s="199">
        <v>12</v>
      </c>
      <c r="B99" s="45" t="s">
        <v>56</v>
      </c>
      <c r="C99" s="944">
        <v>64</v>
      </c>
      <c r="D99" s="967">
        <v>2.7191000000000001</v>
      </c>
      <c r="E99" s="967">
        <v>3.9</v>
      </c>
      <c r="F99" s="945">
        <v>31</v>
      </c>
      <c r="G99" s="335">
        <v>27</v>
      </c>
      <c r="H99" s="331">
        <v>3.67</v>
      </c>
      <c r="I99" s="647">
        <v>3.67</v>
      </c>
      <c r="J99" s="451">
        <v>65</v>
      </c>
      <c r="K99" s="335">
        <v>36</v>
      </c>
      <c r="L99" s="331">
        <v>3.556</v>
      </c>
      <c r="M99" s="647">
        <v>3.67</v>
      </c>
      <c r="N99" s="451">
        <v>69</v>
      </c>
      <c r="O99" s="660">
        <v>37</v>
      </c>
      <c r="P99" s="627">
        <v>3.24</v>
      </c>
      <c r="Q99" s="628">
        <v>3.8</v>
      </c>
      <c r="R99" s="209">
        <v>107</v>
      </c>
      <c r="S99" s="21">
        <v>29</v>
      </c>
      <c r="T99" s="629">
        <v>2.76</v>
      </c>
      <c r="U99" s="502">
        <v>3.17</v>
      </c>
      <c r="V99" s="209">
        <v>90</v>
      </c>
      <c r="W99" s="359"/>
      <c r="X99" s="628"/>
      <c r="Y99" s="559">
        <v>4.59</v>
      </c>
      <c r="Z99" s="209">
        <v>9</v>
      </c>
      <c r="AA99" s="206">
        <f t="shared" si="2"/>
        <v>371</v>
      </c>
      <c r="AC99" s="198"/>
      <c r="AD99" s="198"/>
      <c r="AF99" s="198"/>
    </row>
    <row r="100" spans="1:32" ht="15" customHeight="1" x14ac:dyDescent="0.25">
      <c r="A100" s="199">
        <v>13</v>
      </c>
      <c r="B100" s="87" t="s">
        <v>161</v>
      </c>
      <c r="C100" s="934">
        <v>26</v>
      </c>
      <c r="D100" s="962">
        <v>2.3845999999999998</v>
      </c>
      <c r="E100" s="962">
        <v>3.9</v>
      </c>
      <c r="F100" s="935">
        <v>34</v>
      </c>
      <c r="G100" s="365"/>
      <c r="H100" s="331"/>
      <c r="I100" s="626">
        <v>3.67</v>
      </c>
      <c r="J100" s="451">
        <v>114</v>
      </c>
      <c r="K100" s="335"/>
      <c r="L100" s="331"/>
      <c r="M100" s="626">
        <v>3.67</v>
      </c>
      <c r="N100" s="451">
        <v>113</v>
      </c>
      <c r="O100" s="660"/>
      <c r="P100" s="627"/>
      <c r="Q100" s="628">
        <v>3.8</v>
      </c>
      <c r="R100" s="209">
        <v>114</v>
      </c>
      <c r="S100" s="21"/>
      <c r="T100" s="629"/>
      <c r="U100" s="502">
        <v>3.17</v>
      </c>
      <c r="V100" s="209">
        <v>115</v>
      </c>
      <c r="W100" s="359"/>
      <c r="X100" s="628"/>
      <c r="Y100" s="559">
        <v>4.59</v>
      </c>
      <c r="Z100" s="209">
        <v>9</v>
      </c>
      <c r="AA100" s="206">
        <f t="shared" si="2"/>
        <v>499</v>
      </c>
      <c r="AC100" s="198"/>
      <c r="AD100" s="198"/>
      <c r="AF100" s="198"/>
    </row>
    <row r="101" spans="1:32" ht="15" customHeight="1" x14ac:dyDescent="0.25">
      <c r="A101" s="199">
        <v>14</v>
      </c>
      <c r="B101" s="323" t="s">
        <v>152</v>
      </c>
      <c r="C101" s="942"/>
      <c r="D101" s="644"/>
      <c r="E101" s="966">
        <v>3.9</v>
      </c>
      <c r="F101" s="943">
        <v>36</v>
      </c>
      <c r="G101" s="335">
        <v>41</v>
      </c>
      <c r="H101" s="331">
        <v>3.71</v>
      </c>
      <c r="I101" s="644">
        <v>3.67</v>
      </c>
      <c r="J101" s="451">
        <v>56</v>
      </c>
      <c r="K101" s="335">
        <v>48</v>
      </c>
      <c r="L101" s="331">
        <v>3.75</v>
      </c>
      <c r="M101" s="645">
        <v>3.67</v>
      </c>
      <c r="N101" s="451">
        <v>46</v>
      </c>
      <c r="O101" s="660">
        <v>18</v>
      </c>
      <c r="P101" s="627">
        <v>3.89</v>
      </c>
      <c r="Q101" s="628">
        <v>3.8</v>
      </c>
      <c r="R101" s="209">
        <v>42</v>
      </c>
      <c r="S101" s="21">
        <v>18</v>
      </c>
      <c r="T101" s="629">
        <v>3.06</v>
      </c>
      <c r="U101" s="502">
        <v>3.17</v>
      </c>
      <c r="V101" s="209">
        <v>63</v>
      </c>
      <c r="W101" s="359"/>
      <c r="X101" s="628"/>
      <c r="Y101" s="559">
        <v>4.59</v>
      </c>
      <c r="Z101" s="209">
        <v>9</v>
      </c>
      <c r="AA101" s="206">
        <f t="shared" si="2"/>
        <v>252</v>
      </c>
      <c r="AC101" s="198"/>
      <c r="AD101" s="198"/>
      <c r="AF101" s="198"/>
    </row>
    <row r="102" spans="1:32" ht="15" customHeight="1" x14ac:dyDescent="0.25">
      <c r="A102" s="199">
        <v>15</v>
      </c>
      <c r="B102" s="44" t="s">
        <v>150</v>
      </c>
      <c r="C102" s="940"/>
      <c r="D102" s="645"/>
      <c r="E102" s="965">
        <v>3.9</v>
      </c>
      <c r="F102" s="941">
        <v>36</v>
      </c>
      <c r="G102" s="335">
        <v>46</v>
      </c>
      <c r="H102" s="331">
        <v>3.93</v>
      </c>
      <c r="I102" s="645">
        <v>3.67</v>
      </c>
      <c r="J102" s="451">
        <v>36</v>
      </c>
      <c r="K102" s="335">
        <v>34</v>
      </c>
      <c r="L102" s="331">
        <v>3.6469999999999998</v>
      </c>
      <c r="M102" s="645">
        <v>3.67</v>
      </c>
      <c r="N102" s="451">
        <v>58</v>
      </c>
      <c r="O102" s="660">
        <v>28</v>
      </c>
      <c r="P102" s="627">
        <v>4.07</v>
      </c>
      <c r="Q102" s="628">
        <v>3.8</v>
      </c>
      <c r="R102" s="209">
        <v>22</v>
      </c>
      <c r="S102" s="21">
        <v>13</v>
      </c>
      <c r="T102" s="629">
        <v>3</v>
      </c>
      <c r="U102" s="502">
        <v>3.17</v>
      </c>
      <c r="V102" s="209">
        <v>67</v>
      </c>
      <c r="W102" s="359"/>
      <c r="X102" s="628"/>
      <c r="Y102" s="559">
        <v>4.59</v>
      </c>
      <c r="Z102" s="209">
        <v>9</v>
      </c>
      <c r="AA102" s="206">
        <f t="shared" si="2"/>
        <v>228</v>
      </c>
      <c r="AC102" s="198"/>
      <c r="AD102" s="198"/>
      <c r="AF102" s="198"/>
    </row>
    <row r="103" spans="1:32" ht="15" customHeight="1" x14ac:dyDescent="0.25">
      <c r="A103" s="199">
        <v>16</v>
      </c>
      <c r="B103" s="44" t="s">
        <v>151</v>
      </c>
      <c r="C103" s="940"/>
      <c r="D103" s="645"/>
      <c r="E103" s="965">
        <v>3.9</v>
      </c>
      <c r="F103" s="941">
        <v>36</v>
      </c>
      <c r="G103" s="335">
        <v>91</v>
      </c>
      <c r="H103" s="331">
        <v>3.9</v>
      </c>
      <c r="I103" s="645">
        <v>3.67</v>
      </c>
      <c r="J103" s="451">
        <v>39</v>
      </c>
      <c r="K103" s="335">
        <v>54</v>
      </c>
      <c r="L103" s="331">
        <v>3.5920000000000001</v>
      </c>
      <c r="M103" s="645">
        <v>3.67</v>
      </c>
      <c r="N103" s="451">
        <v>66</v>
      </c>
      <c r="O103" s="660">
        <v>49</v>
      </c>
      <c r="P103" s="627">
        <v>3.8</v>
      </c>
      <c r="Q103" s="628">
        <v>3.8</v>
      </c>
      <c r="R103" s="209">
        <v>53</v>
      </c>
      <c r="S103" s="656">
        <v>49</v>
      </c>
      <c r="T103" s="629">
        <v>2.69</v>
      </c>
      <c r="U103" s="641">
        <v>3.17</v>
      </c>
      <c r="V103" s="209">
        <v>93</v>
      </c>
      <c r="W103" s="359"/>
      <c r="X103" s="331"/>
      <c r="Y103" s="559">
        <v>4.59</v>
      </c>
      <c r="Z103" s="209">
        <v>9</v>
      </c>
      <c r="AA103" s="206">
        <f t="shared" si="2"/>
        <v>296</v>
      </c>
      <c r="AC103" s="198"/>
      <c r="AD103" s="198"/>
      <c r="AF103" s="198"/>
    </row>
    <row r="104" spans="1:32" ht="15" customHeight="1" x14ac:dyDescent="0.25">
      <c r="A104" s="199">
        <v>17</v>
      </c>
      <c r="B104" s="44" t="s">
        <v>58</v>
      </c>
      <c r="C104" s="940"/>
      <c r="D104" s="645"/>
      <c r="E104" s="965">
        <v>3.9</v>
      </c>
      <c r="F104" s="941">
        <v>36</v>
      </c>
      <c r="G104" s="335">
        <v>35</v>
      </c>
      <c r="H104" s="331">
        <v>4.34</v>
      </c>
      <c r="I104" s="645">
        <v>3.67</v>
      </c>
      <c r="J104" s="451">
        <v>4</v>
      </c>
      <c r="K104" s="335">
        <v>6</v>
      </c>
      <c r="L104" s="331">
        <v>3.5</v>
      </c>
      <c r="M104" s="645">
        <v>3.67</v>
      </c>
      <c r="N104" s="451">
        <v>76</v>
      </c>
      <c r="O104" s="660">
        <v>30</v>
      </c>
      <c r="P104" s="627">
        <v>4.3</v>
      </c>
      <c r="Q104" s="628">
        <v>3.8</v>
      </c>
      <c r="R104" s="209">
        <v>14</v>
      </c>
      <c r="S104" s="359">
        <v>46</v>
      </c>
      <c r="T104" s="629">
        <v>3.93</v>
      </c>
      <c r="U104" s="559">
        <v>3.17</v>
      </c>
      <c r="V104" s="209">
        <v>10</v>
      </c>
      <c r="W104" s="359"/>
      <c r="X104" s="628"/>
      <c r="Y104" s="559">
        <v>4.59</v>
      </c>
      <c r="Z104" s="209">
        <v>9</v>
      </c>
      <c r="AA104" s="206">
        <f t="shared" si="2"/>
        <v>149</v>
      </c>
      <c r="AC104" s="198"/>
      <c r="AD104" s="198"/>
      <c r="AF104" s="198"/>
    </row>
    <row r="105" spans="1:32" ht="15" customHeight="1" x14ac:dyDescent="0.25">
      <c r="A105" s="199">
        <v>18</v>
      </c>
      <c r="B105" s="44" t="s">
        <v>59</v>
      </c>
      <c r="C105" s="940"/>
      <c r="D105" s="645"/>
      <c r="E105" s="965">
        <v>3.9</v>
      </c>
      <c r="F105" s="941">
        <v>36</v>
      </c>
      <c r="G105" s="335">
        <v>27</v>
      </c>
      <c r="H105" s="331">
        <v>4.26</v>
      </c>
      <c r="I105" s="645">
        <v>3.67</v>
      </c>
      <c r="J105" s="451">
        <v>9</v>
      </c>
      <c r="K105" s="335">
        <v>10</v>
      </c>
      <c r="L105" s="331">
        <v>3.7</v>
      </c>
      <c r="M105" s="645">
        <v>3.67</v>
      </c>
      <c r="N105" s="451">
        <v>53</v>
      </c>
      <c r="O105" s="660">
        <v>13</v>
      </c>
      <c r="P105" s="627">
        <v>3.77</v>
      </c>
      <c r="Q105" s="628">
        <v>3.8</v>
      </c>
      <c r="R105" s="209">
        <v>60</v>
      </c>
      <c r="S105" s="359">
        <v>6</v>
      </c>
      <c r="T105" s="629">
        <v>3.17</v>
      </c>
      <c r="U105" s="559">
        <v>3.17</v>
      </c>
      <c r="V105" s="209">
        <v>55</v>
      </c>
      <c r="W105" s="359"/>
      <c r="X105" s="628"/>
      <c r="Y105" s="559">
        <v>4.59</v>
      </c>
      <c r="Z105" s="209">
        <v>9</v>
      </c>
      <c r="AA105" s="206">
        <f t="shared" si="2"/>
        <v>222</v>
      </c>
      <c r="AC105" s="198"/>
      <c r="AD105" s="198"/>
      <c r="AF105" s="198"/>
    </row>
    <row r="106" spans="1:32" ht="15" customHeight="1" x14ac:dyDescent="0.25">
      <c r="A106" s="199">
        <v>19</v>
      </c>
      <c r="B106" s="44" t="s">
        <v>60</v>
      </c>
      <c r="C106" s="940"/>
      <c r="D106" s="645"/>
      <c r="E106" s="965">
        <v>3.9</v>
      </c>
      <c r="F106" s="941">
        <v>36</v>
      </c>
      <c r="G106" s="335">
        <v>29</v>
      </c>
      <c r="H106" s="331">
        <v>3.66</v>
      </c>
      <c r="I106" s="645">
        <v>3.67</v>
      </c>
      <c r="J106" s="451">
        <v>69</v>
      </c>
      <c r="K106" s="335">
        <v>38</v>
      </c>
      <c r="L106" s="331">
        <v>3.5790000000000002</v>
      </c>
      <c r="M106" s="645">
        <v>3.67</v>
      </c>
      <c r="N106" s="451">
        <v>68</v>
      </c>
      <c r="O106" s="660">
        <v>29</v>
      </c>
      <c r="P106" s="627">
        <v>3.59</v>
      </c>
      <c r="Q106" s="628">
        <v>3.8</v>
      </c>
      <c r="R106" s="209">
        <v>85</v>
      </c>
      <c r="S106" s="656">
        <v>9</v>
      </c>
      <c r="T106" s="629">
        <v>2.67</v>
      </c>
      <c r="U106" s="641">
        <v>3.17</v>
      </c>
      <c r="V106" s="209">
        <v>98</v>
      </c>
      <c r="W106" s="359"/>
      <c r="X106" s="628"/>
      <c r="Y106" s="559">
        <v>4.59</v>
      </c>
      <c r="Z106" s="209">
        <v>9</v>
      </c>
      <c r="AA106" s="206">
        <f t="shared" si="2"/>
        <v>365</v>
      </c>
      <c r="AC106" s="198"/>
      <c r="AD106" s="198"/>
      <c r="AF106" s="198"/>
    </row>
    <row r="107" spans="1:32" ht="15" customHeight="1" x14ac:dyDescent="0.25">
      <c r="A107" s="199">
        <v>20</v>
      </c>
      <c r="B107" s="44" t="s">
        <v>61</v>
      </c>
      <c r="C107" s="940"/>
      <c r="D107" s="645"/>
      <c r="E107" s="965">
        <v>3.9</v>
      </c>
      <c r="F107" s="941">
        <v>36</v>
      </c>
      <c r="G107" s="335">
        <v>20</v>
      </c>
      <c r="H107" s="331">
        <v>3.5</v>
      </c>
      <c r="I107" s="645">
        <v>3.67</v>
      </c>
      <c r="J107" s="451">
        <v>87</v>
      </c>
      <c r="K107" s="335">
        <v>17</v>
      </c>
      <c r="L107" s="331">
        <v>3.4119999999999999</v>
      </c>
      <c r="M107" s="645">
        <v>3.67</v>
      </c>
      <c r="N107" s="451">
        <v>87</v>
      </c>
      <c r="O107" s="660">
        <v>11</v>
      </c>
      <c r="P107" s="627">
        <v>3.45</v>
      </c>
      <c r="Q107" s="628">
        <v>3.8</v>
      </c>
      <c r="R107" s="209">
        <v>96</v>
      </c>
      <c r="S107" s="21">
        <v>16</v>
      </c>
      <c r="T107" s="629">
        <v>2.44</v>
      </c>
      <c r="U107" s="502">
        <v>3.17</v>
      </c>
      <c r="V107" s="209">
        <v>108</v>
      </c>
      <c r="W107" s="359"/>
      <c r="X107" s="628"/>
      <c r="Y107" s="559">
        <v>4.59</v>
      </c>
      <c r="Z107" s="209">
        <v>9</v>
      </c>
      <c r="AA107" s="206">
        <f t="shared" si="2"/>
        <v>423</v>
      </c>
      <c r="AC107" s="198"/>
      <c r="AD107" s="198"/>
      <c r="AF107" s="198"/>
    </row>
    <row r="108" spans="1:32" ht="15" customHeight="1" x14ac:dyDescent="0.25">
      <c r="A108" s="199">
        <v>21</v>
      </c>
      <c r="B108" s="323" t="s">
        <v>62</v>
      </c>
      <c r="C108" s="942"/>
      <c r="D108" s="644"/>
      <c r="E108" s="966">
        <v>3.9</v>
      </c>
      <c r="F108" s="943">
        <v>36</v>
      </c>
      <c r="G108" s="335">
        <v>4</v>
      </c>
      <c r="H108" s="331">
        <v>4.25</v>
      </c>
      <c r="I108" s="644">
        <v>3.67</v>
      </c>
      <c r="J108" s="451">
        <v>13</v>
      </c>
      <c r="K108" s="335">
        <v>3</v>
      </c>
      <c r="L108" s="331">
        <v>4</v>
      </c>
      <c r="M108" s="645">
        <v>3.67</v>
      </c>
      <c r="N108" s="451">
        <v>23</v>
      </c>
      <c r="O108" s="660">
        <v>14</v>
      </c>
      <c r="P108" s="627">
        <v>3.14</v>
      </c>
      <c r="Q108" s="628">
        <v>3.8</v>
      </c>
      <c r="R108" s="209">
        <v>111</v>
      </c>
      <c r="S108" s="21">
        <v>19</v>
      </c>
      <c r="T108" s="629">
        <v>2.4700000000000002</v>
      </c>
      <c r="U108" s="502">
        <v>3.17</v>
      </c>
      <c r="V108" s="209">
        <v>107</v>
      </c>
      <c r="W108" s="359"/>
      <c r="X108" s="628"/>
      <c r="Y108" s="559">
        <v>4.59</v>
      </c>
      <c r="Z108" s="209">
        <v>9</v>
      </c>
      <c r="AA108" s="206">
        <f t="shared" si="2"/>
        <v>299</v>
      </c>
      <c r="AC108" s="198"/>
      <c r="AD108" s="198"/>
      <c r="AF108" s="198"/>
    </row>
    <row r="109" spans="1:32" ht="15" customHeight="1" x14ac:dyDescent="0.25">
      <c r="A109" s="199">
        <v>22</v>
      </c>
      <c r="B109" s="44" t="s">
        <v>64</v>
      </c>
      <c r="C109" s="940"/>
      <c r="D109" s="645"/>
      <c r="E109" s="965">
        <v>3.9</v>
      </c>
      <c r="F109" s="941">
        <v>36</v>
      </c>
      <c r="G109" s="335">
        <v>51</v>
      </c>
      <c r="H109" s="331">
        <v>4.3499999999999996</v>
      </c>
      <c r="I109" s="645">
        <v>3.67</v>
      </c>
      <c r="J109" s="451">
        <v>3</v>
      </c>
      <c r="K109" s="335">
        <v>26</v>
      </c>
      <c r="L109" s="331">
        <v>3.8079999999999998</v>
      </c>
      <c r="M109" s="645">
        <v>3.67</v>
      </c>
      <c r="N109" s="451">
        <v>36</v>
      </c>
      <c r="O109" s="660">
        <v>6</v>
      </c>
      <c r="P109" s="627">
        <v>4</v>
      </c>
      <c r="Q109" s="628">
        <v>3.8</v>
      </c>
      <c r="R109" s="209">
        <v>32</v>
      </c>
      <c r="S109" s="21">
        <v>13</v>
      </c>
      <c r="T109" s="629">
        <v>3.15</v>
      </c>
      <c r="U109" s="502">
        <v>3.17</v>
      </c>
      <c r="V109" s="209">
        <v>56</v>
      </c>
      <c r="W109" s="359"/>
      <c r="X109" s="628"/>
      <c r="Y109" s="559">
        <v>4.59</v>
      </c>
      <c r="Z109" s="209">
        <v>9</v>
      </c>
      <c r="AA109" s="206">
        <f t="shared" si="2"/>
        <v>172</v>
      </c>
      <c r="AC109" s="198"/>
      <c r="AD109" s="198"/>
      <c r="AF109" s="198"/>
    </row>
    <row r="110" spans="1:32" ht="15" customHeight="1" x14ac:dyDescent="0.25">
      <c r="A110" s="199">
        <v>23</v>
      </c>
      <c r="B110" s="44" t="s">
        <v>65</v>
      </c>
      <c r="C110" s="940"/>
      <c r="D110" s="645"/>
      <c r="E110" s="965">
        <v>3.9</v>
      </c>
      <c r="F110" s="941">
        <v>36</v>
      </c>
      <c r="G110" s="335">
        <v>39</v>
      </c>
      <c r="H110" s="331">
        <v>4</v>
      </c>
      <c r="I110" s="645">
        <v>3.67</v>
      </c>
      <c r="J110" s="451">
        <v>28</v>
      </c>
      <c r="K110" s="335">
        <v>38</v>
      </c>
      <c r="L110" s="331">
        <v>3.71</v>
      </c>
      <c r="M110" s="645">
        <v>3.67</v>
      </c>
      <c r="N110" s="451">
        <v>51</v>
      </c>
      <c r="O110" s="660">
        <v>49</v>
      </c>
      <c r="P110" s="627">
        <v>3.49</v>
      </c>
      <c r="Q110" s="628">
        <v>3.8</v>
      </c>
      <c r="R110" s="209">
        <v>94</v>
      </c>
      <c r="S110" s="21">
        <v>30</v>
      </c>
      <c r="T110" s="629">
        <v>3.33</v>
      </c>
      <c r="U110" s="502">
        <v>3.17</v>
      </c>
      <c r="V110" s="209">
        <v>39</v>
      </c>
      <c r="W110" s="359"/>
      <c r="X110" s="628"/>
      <c r="Y110" s="559">
        <v>4.59</v>
      </c>
      <c r="Z110" s="209">
        <v>9</v>
      </c>
      <c r="AA110" s="206">
        <f t="shared" si="2"/>
        <v>257</v>
      </c>
      <c r="AC110" s="198"/>
      <c r="AD110" s="198"/>
      <c r="AF110" s="198"/>
    </row>
    <row r="111" spans="1:32" ht="15" customHeight="1" x14ac:dyDescent="0.25">
      <c r="A111" s="199">
        <v>24</v>
      </c>
      <c r="B111" s="44" t="s">
        <v>48</v>
      </c>
      <c r="C111" s="940"/>
      <c r="D111" s="645"/>
      <c r="E111" s="965">
        <v>3.9</v>
      </c>
      <c r="F111" s="941">
        <v>36</v>
      </c>
      <c r="G111" s="335">
        <v>52</v>
      </c>
      <c r="H111" s="331">
        <v>4</v>
      </c>
      <c r="I111" s="645">
        <v>3.67</v>
      </c>
      <c r="J111" s="451">
        <v>27</v>
      </c>
      <c r="K111" s="335">
        <v>48</v>
      </c>
      <c r="L111" s="331">
        <v>3.7709999999999999</v>
      </c>
      <c r="M111" s="645">
        <v>3.67</v>
      </c>
      <c r="N111" s="451">
        <v>43</v>
      </c>
      <c r="O111" s="660">
        <v>38</v>
      </c>
      <c r="P111" s="627">
        <v>3.82</v>
      </c>
      <c r="Q111" s="628">
        <v>3.8</v>
      </c>
      <c r="R111" s="209">
        <v>51</v>
      </c>
      <c r="S111" s="21">
        <v>23</v>
      </c>
      <c r="T111" s="629">
        <v>3.17</v>
      </c>
      <c r="U111" s="502">
        <v>3.17</v>
      </c>
      <c r="V111" s="209">
        <v>54</v>
      </c>
      <c r="W111" s="359"/>
      <c r="X111" s="628"/>
      <c r="Y111" s="559">
        <v>4.59</v>
      </c>
      <c r="Z111" s="209">
        <v>9</v>
      </c>
      <c r="AA111" s="206">
        <f t="shared" si="2"/>
        <v>220</v>
      </c>
      <c r="AC111" s="198"/>
      <c r="AD111" s="198"/>
      <c r="AF111" s="198"/>
    </row>
    <row r="112" spans="1:32" ht="15" customHeight="1" x14ac:dyDescent="0.25">
      <c r="A112" s="199">
        <v>25</v>
      </c>
      <c r="B112" s="44" t="s">
        <v>45</v>
      </c>
      <c r="C112" s="940"/>
      <c r="D112" s="645"/>
      <c r="E112" s="965">
        <v>3.9</v>
      </c>
      <c r="F112" s="941">
        <v>36</v>
      </c>
      <c r="G112" s="335">
        <v>32</v>
      </c>
      <c r="H112" s="331">
        <v>3.78</v>
      </c>
      <c r="I112" s="645">
        <v>3.67</v>
      </c>
      <c r="J112" s="451">
        <v>50</v>
      </c>
      <c r="K112" s="335">
        <v>39</v>
      </c>
      <c r="L112" s="331">
        <v>3.8460000000000001</v>
      </c>
      <c r="M112" s="645">
        <v>3.67</v>
      </c>
      <c r="N112" s="451">
        <v>33</v>
      </c>
      <c r="O112" s="660">
        <v>14</v>
      </c>
      <c r="P112" s="627">
        <v>3.71</v>
      </c>
      <c r="Q112" s="628">
        <v>3.8</v>
      </c>
      <c r="R112" s="209">
        <v>69</v>
      </c>
      <c r="S112" s="21">
        <v>17</v>
      </c>
      <c r="T112" s="629">
        <v>3.24</v>
      </c>
      <c r="U112" s="502">
        <v>3.17</v>
      </c>
      <c r="V112" s="209">
        <v>47</v>
      </c>
      <c r="W112" s="359"/>
      <c r="X112" s="628"/>
      <c r="Y112" s="559">
        <v>4.59</v>
      </c>
      <c r="Z112" s="209">
        <v>9</v>
      </c>
      <c r="AA112" s="206">
        <f t="shared" si="2"/>
        <v>244</v>
      </c>
      <c r="AC112" s="198"/>
      <c r="AD112" s="198"/>
      <c r="AF112" s="198"/>
    </row>
    <row r="113" spans="1:32" ht="15" customHeight="1" x14ac:dyDescent="0.25">
      <c r="A113" s="199">
        <v>26</v>
      </c>
      <c r="B113" s="44" t="s">
        <v>49</v>
      </c>
      <c r="C113" s="940"/>
      <c r="D113" s="645"/>
      <c r="E113" s="965">
        <v>3.9</v>
      </c>
      <c r="F113" s="941">
        <v>36</v>
      </c>
      <c r="G113" s="335">
        <v>25</v>
      </c>
      <c r="H113" s="331">
        <v>3.28</v>
      </c>
      <c r="I113" s="645">
        <v>3.67</v>
      </c>
      <c r="J113" s="451">
        <v>104</v>
      </c>
      <c r="K113" s="335">
        <v>10</v>
      </c>
      <c r="L113" s="331">
        <v>2.7</v>
      </c>
      <c r="M113" s="645">
        <v>3.67</v>
      </c>
      <c r="N113" s="451">
        <v>112</v>
      </c>
      <c r="O113" s="660">
        <v>20</v>
      </c>
      <c r="P113" s="627">
        <v>3.4</v>
      </c>
      <c r="Q113" s="628">
        <v>3.8</v>
      </c>
      <c r="R113" s="209">
        <v>101</v>
      </c>
      <c r="S113" s="21">
        <v>8</v>
      </c>
      <c r="T113" s="629">
        <v>3.25</v>
      </c>
      <c r="U113" s="502">
        <v>3.17</v>
      </c>
      <c r="V113" s="209">
        <v>46</v>
      </c>
      <c r="W113" s="359"/>
      <c r="X113" s="628"/>
      <c r="Y113" s="559">
        <v>4.59</v>
      </c>
      <c r="Z113" s="209">
        <v>9</v>
      </c>
      <c r="AA113" s="206">
        <f t="shared" si="2"/>
        <v>408</v>
      </c>
      <c r="AC113" s="198"/>
      <c r="AD113" s="198"/>
      <c r="AF113" s="198"/>
    </row>
    <row r="114" spans="1:32" ht="15" customHeight="1" x14ac:dyDescent="0.25">
      <c r="A114" s="199">
        <v>27</v>
      </c>
      <c r="B114" s="44" t="s">
        <v>50</v>
      </c>
      <c r="C114" s="940"/>
      <c r="D114" s="645"/>
      <c r="E114" s="965">
        <v>3.9</v>
      </c>
      <c r="F114" s="941">
        <v>36</v>
      </c>
      <c r="G114" s="335">
        <v>49</v>
      </c>
      <c r="H114" s="331">
        <v>3.71</v>
      </c>
      <c r="I114" s="645">
        <v>3.67</v>
      </c>
      <c r="J114" s="451">
        <v>55</v>
      </c>
      <c r="K114" s="335">
        <v>74</v>
      </c>
      <c r="L114" s="331">
        <v>3.6619999999999999</v>
      </c>
      <c r="M114" s="645">
        <v>3.67</v>
      </c>
      <c r="N114" s="451">
        <v>57</v>
      </c>
      <c r="O114" s="660">
        <v>42</v>
      </c>
      <c r="P114" s="627">
        <v>3.67</v>
      </c>
      <c r="Q114" s="628">
        <v>3.8</v>
      </c>
      <c r="R114" s="209">
        <v>75</v>
      </c>
      <c r="S114" s="21">
        <v>48</v>
      </c>
      <c r="T114" s="629">
        <v>2.88</v>
      </c>
      <c r="U114" s="502">
        <v>3.17</v>
      </c>
      <c r="V114" s="209">
        <v>79</v>
      </c>
      <c r="W114" s="359"/>
      <c r="X114" s="628"/>
      <c r="Y114" s="559">
        <v>4.59</v>
      </c>
      <c r="Z114" s="209">
        <v>9</v>
      </c>
      <c r="AA114" s="206">
        <f t="shared" si="2"/>
        <v>311</v>
      </c>
      <c r="AC114" s="198"/>
      <c r="AD114" s="198"/>
      <c r="AF114" s="198"/>
    </row>
    <row r="115" spans="1:32" ht="15" customHeight="1" x14ac:dyDescent="0.25">
      <c r="A115" s="199">
        <v>28</v>
      </c>
      <c r="B115" s="44" t="s">
        <v>52</v>
      </c>
      <c r="C115" s="940"/>
      <c r="D115" s="645"/>
      <c r="E115" s="965">
        <v>3.9</v>
      </c>
      <c r="F115" s="941">
        <v>36</v>
      </c>
      <c r="G115" s="335">
        <v>3</v>
      </c>
      <c r="H115" s="331">
        <v>3.33</v>
      </c>
      <c r="I115" s="645">
        <v>3.67</v>
      </c>
      <c r="J115" s="451">
        <v>99</v>
      </c>
      <c r="K115" s="335">
        <v>14</v>
      </c>
      <c r="L115" s="331">
        <v>3.286</v>
      </c>
      <c r="M115" s="645">
        <v>3.67</v>
      </c>
      <c r="N115" s="451">
        <v>98</v>
      </c>
      <c r="O115" s="660">
        <v>11</v>
      </c>
      <c r="P115" s="627">
        <v>3.64</v>
      </c>
      <c r="Q115" s="628">
        <v>3.8</v>
      </c>
      <c r="R115" s="209">
        <v>80</v>
      </c>
      <c r="S115" s="21">
        <v>11</v>
      </c>
      <c r="T115" s="629">
        <v>3.27</v>
      </c>
      <c r="U115" s="502">
        <v>3.17</v>
      </c>
      <c r="V115" s="209">
        <v>45</v>
      </c>
      <c r="W115" s="359"/>
      <c r="X115" s="628"/>
      <c r="Y115" s="559">
        <v>4.59</v>
      </c>
      <c r="Z115" s="209">
        <v>9</v>
      </c>
      <c r="AA115" s="443">
        <f t="shared" si="2"/>
        <v>367</v>
      </c>
      <c r="AC115" s="198"/>
      <c r="AD115" s="198"/>
      <c r="AF115" s="198"/>
    </row>
    <row r="116" spans="1:32" ht="15" customHeight="1" x14ac:dyDescent="0.25">
      <c r="A116" s="199">
        <v>29</v>
      </c>
      <c r="B116" s="44" t="s">
        <v>47</v>
      </c>
      <c r="C116" s="940"/>
      <c r="D116" s="645"/>
      <c r="E116" s="965">
        <v>3.9</v>
      </c>
      <c r="F116" s="941">
        <v>36</v>
      </c>
      <c r="G116" s="335">
        <v>47</v>
      </c>
      <c r="H116" s="331">
        <v>3.68</v>
      </c>
      <c r="I116" s="645">
        <v>3.67</v>
      </c>
      <c r="J116" s="451">
        <v>63</v>
      </c>
      <c r="K116" s="335">
        <v>44</v>
      </c>
      <c r="L116" s="331">
        <v>3.4319999999999999</v>
      </c>
      <c r="M116" s="645">
        <v>3.67</v>
      </c>
      <c r="N116" s="451">
        <v>80</v>
      </c>
      <c r="O116" s="660">
        <v>41</v>
      </c>
      <c r="P116" s="627">
        <v>3.54</v>
      </c>
      <c r="Q116" s="628">
        <v>3.8</v>
      </c>
      <c r="R116" s="209">
        <v>89</v>
      </c>
      <c r="S116" s="21">
        <v>26</v>
      </c>
      <c r="T116" s="629">
        <v>2.69</v>
      </c>
      <c r="U116" s="502">
        <v>3.17</v>
      </c>
      <c r="V116" s="209">
        <v>94</v>
      </c>
      <c r="W116" s="359"/>
      <c r="X116" s="628"/>
      <c r="Y116" s="559">
        <v>4.59</v>
      </c>
      <c r="Z116" s="209">
        <v>9</v>
      </c>
      <c r="AA116" s="445">
        <f t="shared" si="2"/>
        <v>371</v>
      </c>
      <c r="AC116" s="198"/>
      <c r="AD116" s="198"/>
      <c r="AF116" s="198"/>
    </row>
    <row r="117" spans="1:32" ht="15" customHeight="1" x14ac:dyDescent="0.25">
      <c r="A117" s="204">
        <v>30</v>
      </c>
      <c r="B117" s="44" t="s">
        <v>53</v>
      </c>
      <c r="C117" s="940"/>
      <c r="D117" s="645"/>
      <c r="E117" s="965">
        <v>3.9</v>
      </c>
      <c r="F117" s="941">
        <v>36</v>
      </c>
      <c r="G117" s="335">
        <v>25</v>
      </c>
      <c r="H117" s="331">
        <v>3.32</v>
      </c>
      <c r="I117" s="645">
        <v>3.67</v>
      </c>
      <c r="J117" s="451">
        <v>100</v>
      </c>
      <c r="K117" s="335">
        <v>19</v>
      </c>
      <c r="L117" s="331">
        <v>3.3159999999999998</v>
      </c>
      <c r="M117" s="645">
        <v>3.67</v>
      </c>
      <c r="N117" s="451">
        <v>94</v>
      </c>
      <c r="O117" s="660">
        <v>12</v>
      </c>
      <c r="P117" s="627">
        <v>3.67</v>
      </c>
      <c r="Q117" s="628">
        <v>3.8</v>
      </c>
      <c r="R117" s="209">
        <v>77</v>
      </c>
      <c r="S117" s="21">
        <v>16</v>
      </c>
      <c r="T117" s="629">
        <v>2.81</v>
      </c>
      <c r="U117" s="502">
        <v>3.17</v>
      </c>
      <c r="V117" s="209">
        <v>83</v>
      </c>
      <c r="W117" s="359"/>
      <c r="X117" s="628"/>
      <c r="Y117" s="559">
        <v>4.59</v>
      </c>
      <c r="Z117" s="209">
        <v>9</v>
      </c>
      <c r="AA117" s="443">
        <f t="shared" ref="AA117" si="3">Z117+V117+R117+N117+J117+F117</f>
        <v>399</v>
      </c>
      <c r="AC117" s="198"/>
      <c r="AD117" s="198"/>
      <c r="AF117" s="198"/>
    </row>
    <row r="118" spans="1:32" ht="15" customHeight="1" thickBot="1" x14ac:dyDescent="0.3">
      <c r="A118" s="404">
        <v>31</v>
      </c>
      <c r="B118" s="719" t="s">
        <v>55</v>
      </c>
      <c r="C118" s="946"/>
      <c r="D118" s="718"/>
      <c r="E118" s="968">
        <v>3.9</v>
      </c>
      <c r="F118" s="947">
        <v>36</v>
      </c>
      <c r="G118" s="334">
        <v>52</v>
      </c>
      <c r="H118" s="330">
        <v>3.65</v>
      </c>
      <c r="I118" s="718">
        <v>3.67</v>
      </c>
      <c r="J118" s="672">
        <v>70</v>
      </c>
      <c r="K118" s="334">
        <v>30</v>
      </c>
      <c r="L118" s="330">
        <v>3.4329999999999998</v>
      </c>
      <c r="M118" s="718">
        <v>3.67</v>
      </c>
      <c r="N118" s="672">
        <v>82</v>
      </c>
      <c r="O118" s="674">
        <v>24</v>
      </c>
      <c r="P118" s="675">
        <v>3.21</v>
      </c>
      <c r="Q118" s="676">
        <v>3.8</v>
      </c>
      <c r="R118" s="126">
        <v>108</v>
      </c>
      <c r="S118" s="24">
        <v>23</v>
      </c>
      <c r="T118" s="677">
        <v>2.35</v>
      </c>
      <c r="U118" s="66">
        <v>3.17</v>
      </c>
      <c r="V118" s="126">
        <v>112</v>
      </c>
      <c r="W118" s="329"/>
      <c r="X118" s="676"/>
      <c r="Y118" s="679">
        <v>4.59</v>
      </c>
      <c r="Z118" s="126">
        <v>9</v>
      </c>
      <c r="AA118" s="445">
        <f t="shared" si="2"/>
        <v>417</v>
      </c>
      <c r="AC118" s="198"/>
      <c r="AD118" s="198"/>
      <c r="AF118" s="198"/>
    </row>
    <row r="119" spans="1:32" ht="15" customHeight="1" thickBot="1" x14ac:dyDescent="0.3">
      <c r="A119" s="398"/>
      <c r="B119" s="433" t="s">
        <v>140</v>
      </c>
      <c r="C119" s="434">
        <f>SUM(C120:C130)</f>
        <v>138</v>
      </c>
      <c r="D119" s="473">
        <f>AVERAGE(D120:D130)</f>
        <v>3.3234999999999997</v>
      </c>
      <c r="E119" s="473">
        <v>3.9</v>
      </c>
      <c r="F119" s="436"/>
      <c r="G119" s="434">
        <f>SUM(G120:G130)</f>
        <v>207</v>
      </c>
      <c r="H119" s="220">
        <f>AVERAGE(H120:H130)</f>
        <v>3.83</v>
      </c>
      <c r="I119" s="435">
        <v>3.67</v>
      </c>
      <c r="J119" s="436"/>
      <c r="K119" s="434">
        <f>SUM(K120:K130)</f>
        <v>207</v>
      </c>
      <c r="L119" s="473">
        <f>AVERAGE(L120:L130)</f>
        <v>3.4407000000000005</v>
      </c>
      <c r="M119" s="435">
        <v>3.67</v>
      </c>
      <c r="N119" s="436"/>
      <c r="O119" s="449">
        <f>SUM(O120:O130)</f>
        <v>135</v>
      </c>
      <c r="P119" s="415">
        <f>AVERAGE(P120:P130)</f>
        <v>3.8975</v>
      </c>
      <c r="Q119" s="416">
        <v>3.8</v>
      </c>
      <c r="R119" s="417"/>
      <c r="S119" s="215">
        <f>SUM(S120:S130)</f>
        <v>70</v>
      </c>
      <c r="T119" s="418">
        <f>AVERAGE(T120:T130)</f>
        <v>3.1937500000000005</v>
      </c>
      <c r="U119" s="419">
        <v>3.17</v>
      </c>
      <c r="V119" s="417"/>
      <c r="W119" s="420">
        <f>SUM(W120:W130)</f>
        <v>0</v>
      </c>
      <c r="X119" s="421">
        <v>0</v>
      </c>
      <c r="Y119" s="422">
        <v>4.59</v>
      </c>
      <c r="Z119" s="417"/>
      <c r="AA119" s="441"/>
      <c r="AC119" s="198"/>
      <c r="AD119" s="198"/>
      <c r="AF119" s="198"/>
    </row>
    <row r="120" spans="1:32" ht="15" customHeight="1" x14ac:dyDescent="0.25">
      <c r="A120" s="196">
        <v>1</v>
      </c>
      <c r="B120" s="468" t="s">
        <v>71</v>
      </c>
      <c r="C120" s="948">
        <v>67</v>
      </c>
      <c r="D120" s="969">
        <v>3.9849999999999994</v>
      </c>
      <c r="E120" s="969">
        <v>3.9</v>
      </c>
      <c r="F120" s="949">
        <v>5</v>
      </c>
      <c r="G120" s="335">
        <v>40</v>
      </c>
      <c r="H120" s="343">
        <v>4.25</v>
      </c>
      <c r="I120" s="646">
        <v>3.67</v>
      </c>
      <c r="J120" s="451">
        <v>10</v>
      </c>
      <c r="K120" s="365">
        <v>42</v>
      </c>
      <c r="L120" s="343">
        <v>4.0949999999999998</v>
      </c>
      <c r="M120" s="626">
        <v>3.67</v>
      </c>
      <c r="N120" s="451">
        <v>12</v>
      </c>
      <c r="O120" s="660">
        <v>12</v>
      </c>
      <c r="P120" s="627">
        <v>4.67</v>
      </c>
      <c r="Q120" s="628">
        <v>3.8</v>
      </c>
      <c r="R120" s="209">
        <v>2</v>
      </c>
      <c r="S120" s="656">
        <v>18</v>
      </c>
      <c r="T120" s="629">
        <v>3.33</v>
      </c>
      <c r="U120" s="641">
        <v>3.17</v>
      </c>
      <c r="V120" s="209">
        <v>40</v>
      </c>
      <c r="W120" s="650"/>
      <c r="X120" s="628"/>
      <c r="Y120" s="559">
        <v>4.59</v>
      </c>
      <c r="Z120" s="209">
        <v>9</v>
      </c>
      <c r="AA120" s="442">
        <f t="shared" si="2"/>
        <v>78</v>
      </c>
      <c r="AC120" s="198"/>
      <c r="AD120" s="198"/>
      <c r="AF120" s="198"/>
    </row>
    <row r="121" spans="1:32" ht="15" customHeight="1" x14ac:dyDescent="0.25">
      <c r="A121" s="204">
        <v>2</v>
      </c>
      <c r="B121" s="87" t="s">
        <v>160</v>
      </c>
      <c r="C121" s="934">
        <v>71</v>
      </c>
      <c r="D121" s="962">
        <v>2.6619999999999999</v>
      </c>
      <c r="E121" s="962">
        <v>3.9</v>
      </c>
      <c r="F121" s="935">
        <v>32</v>
      </c>
      <c r="G121" s="335"/>
      <c r="H121" s="331"/>
      <c r="I121" s="626">
        <v>3.67</v>
      </c>
      <c r="J121" s="451">
        <v>114</v>
      </c>
      <c r="K121" s="335"/>
      <c r="L121" s="331"/>
      <c r="M121" s="626">
        <v>3.67</v>
      </c>
      <c r="N121" s="451">
        <v>113</v>
      </c>
      <c r="O121" s="660"/>
      <c r="P121" s="627"/>
      <c r="Q121" s="628">
        <v>3.8</v>
      </c>
      <c r="R121" s="209">
        <v>114</v>
      </c>
      <c r="S121" s="21"/>
      <c r="T121" s="629"/>
      <c r="U121" s="502">
        <v>3.17</v>
      </c>
      <c r="V121" s="209">
        <v>115</v>
      </c>
      <c r="W121" s="650"/>
      <c r="X121" s="628"/>
      <c r="Y121" s="559">
        <v>4.59</v>
      </c>
      <c r="Z121" s="209">
        <v>9</v>
      </c>
      <c r="AA121" s="439">
        <f t="shared" si="2"/>
        <v>497</v>
      </c>
      <c r="AC121" s="198"/>
      <c r="AD121" s="198"/>
      <c r="AF121" s="198"/>
    </row>
    <row r="122" spans="1:32" ht="15" customHeight="1" x14ac:dyDescent="0.25">
      <c r="A122" s="204">
        <v>3</v>
      </c>
      <c r="B122" s="362" t="s">
        <v>145</v>
      </c>
      <c r="C122" s="950"/>
      <c r="D122" s="649"/>
      <c r="E122" s="970">
        <v>3.9</v>
      </c>
      <c r="F122" s="951">
        <v>36</v>
      </c>
      <c r="G122" s="335">
        <v>3</v>
      </c>
      <c r="H122" s="331">
        <v>4.33</v>
      </c>
      <c r="I122" s="649">
        <v>3.67</v>
      </c>
      <c r="J122" s="451">
        <v>6</v>
      </c>
      <c r="K122" s="335">
        <v>1</v>
      </c>
      <c r="L122" s="331">
        <v>3</v>
      </c>
      <c r="M122" s="626">
        <v>3.67</v>
      </c>
      <c r="N122" s="451">
        <v>109</v>
      </c>
      <c r="O122" s="660"/>
      <c r="P122" s="627"/>
      <c r="Q122" s="628">
        <v>3.8</v>
      </c>
      <c r="R122" s="209">
        <v>114</v>
      </c>
      <c r="S122" s="21"/>
      <c r="T122" s="629"/>
      <c r="U122" s="502">
        <v>3.17</v>
      </c>
      <c r="V122" s="209">
        <v>115</v>
      </c>
      <c r="W122" s="650"/>
      <c r="X122" s="628"/>
      <c r="Y122" s="559">
        <v>4.59</v>
      </c>
      <c r="Z122" s="209">
        <v>9</v>
      </c>
      <c r="AA122" s="439">
        <f t="shared" si="2"/>
        <v>389</v>
      </c>
      <c r="AC122" s="198"/>
      <c r="AD122" s="198"/>
      <c r="AF122" s="198"/>
    </row>
    <row r="123" spans="1:32" ht="15" customHeight="1" x14ac:dyDescent="0.25">
      <c r="A123" s="204">
        <v>4</v>
      </c>
      <c r="B123" s="87" t="s">
        <v>158</v>
      </c>
      <c r="C123" s="934"/>
      <c r="D123" s="626"/>
      <c r="E123" s="962">
        <v>3.9</v>
      </c>
      <c r="F123" s="935">
        <v>36</v>
      </c>
      <c r="G123" s="335">
        <v>81</v>
      </c>
      <c r="H123" s="331">
        <v>3.59</v>
      </c>
      <c r="I123" s="626">
        <v>3.67</v>
      </c>
      <c r="J123" s="451">
        <v>78</v>
      </c>
      <c r="K123" s="335">
        <v>66</v>
      </c>
      <c r="L123" s="331">
        <v>3.29</v>
      </c>
      <c r="M123" s="626">
        <v>3.67</v>
      </c>
      <c r="N123" s="451">
        <v>97</v>
      </c>
      <c r="O123" s="660">
        <v>34</v>
      </c>
      <c r="P123" s="627">
        <v>3.79</v>
      </c>
      <c r="Q123" s="628">
        <v>3.8</v>
      </c>
      <c r="R123" s="209">
        <v>57</v>
      </c>
      <c r="S123" s="21">
        <v>4</v>
      </c>
      <c r="T123" s="629">
        <v>3</v>
      </c>
      <c r="U123" s="502">
        <v>3.17</v>
      </c>
      <c r="V123" s="209">
        <v>73</v>
      </c>
      <c r="W123" s="650"/>
      <c r="X123" s="628"/>
      <c r="Y123" s="559">
        <v>4.59</v>
      </c>
      <c r="Z123" s="209">
        <v>9</v>
      </c>
      <c r="AA123" s="439">
        <f t="shared" si="2"/>
        <v>350</v>
      </c>
      <c r="AC123" s="198"/>
      <c r="AD123" s="198"/>
      <c r="AF123" s="198"/>
    </row>
    <row r="124" spans="1:32" ht="15" customHeight="1" x14ac:dyDescent="0.25">
      <c r="A124" s="204">
        <v>5</v>
      </c>
      <c r="B124" s="45" t="s">
        <v>112</v>
      </c>
      <c r="C124" s="944"/>
      <c r="D124" s="647"/>
      <c r="E124" s="967">
        <v>3.9</v>
      </c>
      <c r="F124" s="945">
        <v>36</v>
      </c>
      <c r="G124" s="335">
        <v>27</v>
      </c>
      <c r="H124" s="331">
        <v>3.93</v>
      </c>
      <c r="I124" s="647">
        <v>3.67</v>
      </c>
      <c r="J124" s="451">
        <v>37</v>
      </c>
      <c r="K124" s="335">
        <v>14</v>
      </c>
      <c r="L124" s="331">
        <v>3.786</v>
      </c>
      <c r="M124" s="647">
        <v>3.67</v>
      </c>
      <c r="N124" s="451">
        <v>40</v>
      </c>
      <c r="O124" s="660">
        <v>18</v>
      </c>
      <c r="P124" s="627">
        <v>3.56</v>
      </c>
      <c r="Q124" s="628">
        <v>3.8</v>
      </c>
      <c r="R124" s="209">
        <v>87</v>
      </c>
      <c r="S124" s="21">
        <v>11</v>
      </c>
      <c r="T124" s="629">
        <v>3.73</v>
      </c>
      <c r="U124" s="502">
        <v>3.17</v>
      </c>
      <c r="V124" s="209">
        <v>18</v>
      </c>
      <c r="W124" s="650"/>
      <c r="X124" s="628"/>
      <c r="Y124" s="559">
        <v>4.59</v>
      </c>
      <c r="Z124" s="209">
        <v>9</v>
      </c>
      <c r="AA124" s="439">
        <f t="shared" si="2"/>
        <v>227</v>
      </c>
      <c r="AC124" s="198"/>
      <c r="AD124" s="198"/>
      <c r="AF124" s="198"/>
    </row>
    <row r="125" spans="1:32" ht="15" customHeight="1" x14ac:dyDescent="0.25">
      <c r="A125" s="204">
        <v>6</v>
      </c>
      <c r="B125" s="87" t="s">
        <v>139</v>
      </c>
      <c r="C125" s="934"/>
      <c r="D125" s="626"/>
      <c r="E125" s="962">
        <v>3.9</v>
      </c>
      <c r="F125" s="935">
        <v>36</v>
      </c>
      <c r="G125" s="335"/>
      <c r="H125" s="331"/>
      <c r="I125" s="626">
        <v>3.67</v>
      </c>
      <c r="J125" s="451">
        <v>114</v>
      </c>
      <c r="K125" s="335">
        <v>7</v>
      </c>
      <c r="L125" s="331">
        <v>3.1429999999999998</v>
      </c>
      <c r="M125" s="626">
        <v>3.67</v>
      </c>
      <c r="N125" s="451">
        <v>108</v>
      </c>
      <c r="O125" s="660">
        <v>5</v>
      </c>
      <c r="P125" s="627">
        <v>4.4000000000000004</v>
      </c>
      <c r="Q125" s="628">
        <v>3.8</v>
      </c>
      <c r="R125" s="209">
        <v>7</v>
      </c>
      <c r="S125" s="21">
        <v>1</v>
      </c>
      <c r="T125" s="629">
        <v>4</v>
      </c>
      <c r="U125" s="502">
        <v>3.17</v>
      </c>
      <c r="V125" s="209">
        <v>9</v>
      </c>
      <c r="W125" s="650"/>
      <c r="X125" s="628"/>
      <c r="Y125" s="559">
        <v>4.59</v>
      </c>
      <c r="Z125" s="652">
        <v>9</v>
      </c>
      <c r="AA125" s="439">
        <f t="shared" si="2"/>
        <v>283</v>
      </c>
      <c r="AC125" s="198"/>
      <c r="AD125" s="198"/>
      <c r="AF125" s="198"/>
    </row>
    <row r="126" spans="1:32" ht="15" customHeight="1" x14ac:dyDescent="0.25">
      <c r="A126" s="199">
        <v>7</v>
      </c>
      <c r="B126" s="44" t="s">
        <v>138</v>
      </c>
      <c r="C126" s="940"/>
      <c r="D126" s="645"/>
      <c r="E126" s="965">
        <v>3.9</v>
      </c>
      <c r="F126" s="941">
        <v>36</v>
      </c>
      <c r="G126" s="335">
        <v>13</v>
      </c>
      <c r="H126" s="343">
        <v>4</v>
      </c>
      <c r="I126" s="648">
        <v>3.67</v>
      </c>
      <c r="J126" s="451">
        <v>31</v>
      </c>
      <c r="K126" s="365">
        <v>29</v>
      </c>
      <c r="L126" s="343">
        <v>4</v>
      </c>
      <c r="M126" s="630">
        <v>3.67</v>
      </c>
      <c r="N126" s="451">
        <v>20</v>
      </c>
      <c r="O126" s="660">
        <v>21</v>
      </c>
      <c r="P126" s="627">
        <v>3.9</v>
      </c>
      <c r="Q126" s="628">
        <v>3.8</v>
      </c>
      <c r="R126" s="209">
        <v>40</v>
      </c>
      <c r="S126" s="21">
        <v>16</v>
      </c>
      <c r="T126" s="629">
        <v>3.5</v>
      </c>
      <c r="U126" s="502">
        <v>3.17</v>
      </c>
      <c r="V126" s="209">
        <v>29</v>
      </c>
      <c r="W126" s="650"/>
      <c r="X126" s="628"/>
      <c r="Y126" s="559">
        <v>4.59</v>
      </c>
      <c r="Z126" s="209">
        <v>9</v>
      </c>
      <c r="AA126" s="440">
        <f t="shared" si="2"/>
        <v>165</v>
      </c>
      <c r="AC126" s="198"/>
      <c r="AD126" s="198"/>
      <c r="AF126" s="198"/>
    </row>
    <row r="127" spans="1:32" ht="15" customHeight="1" x14ac:dyDescent="0.25">
      <c r="A127" s="199">
        <v>8</v>
      </c>
      <c r="B127" s="362" t="s">
        <v>137</v>
      </c>
      <c r="C127" s="950"/>
      <c r="D127" s="649"/>
      <c r="E127" s="970">
        <v>3.9</v>
      </c>
      <c r="F127" s="951">
        <v>36</v>
      </c>
      <c r="G127" s="335"/>
      <c r="H127" s="331"/>
      <c r="I127" s="649">
        <v>3.67</v>
      </c>
      <c r="J127" s="451">
        <v>114</v>
      </c>
      <c r="K127" s="335">
        <v>11</v>
      </c>
      <c r="L127" s="331">
        <v>2.9089999999999998</v>
      </c>
      <c r="M127" s="626">
        <v>3.67</v>
      </c>
      <c r="N127" s="451">
        <v>110</v>
      </c>
      <c r="O127" s="660">
        <v>16</v>
      </c>
      <c r="P127" s="627">
        <v>4</v>
      </c>
      <c r="Q127" s="628">
        <v>3.8</v>
      </c>
      <c r="R127" s="209">
        <v>26</v>
      </c>
      <c r="S127" s="21">
        <v>2</v>
      </c>
      <c r="T127" s="629">
        <v>2.5</v>
      </c>
      <c r="U127" s="502">
        <v>3.17</v>
      </c>
      <c r="V127" s="209">
        <v>106</v>
      </c>
      <c r="W127" s="650"/>
      <c r="X127" s="628"/>
      <c r="Y127" s="559">
        <v>4.59</v>
      </c>
      <c r="Z127" s="652">
        <v>9</v>
      </c>
      <c r="AA127" s="439">
        <f t="shared" si="2"/>
        <v>401</v>
      </c>
      <c r="AC127" s="198"/>
      <c r="AD127" s="198"/>
      <c r="AF127" s="198"/>
    </row>
    <row r="128" spans="1:32" ht="15" customHeight="1" x14ac:dyDescent="0.25">
      <c r="A128" s="203">
        <v>9</v>
      </c>
      <c r="B128" s="362" t="s">
        <v>113</v>
      </c>
      <c r="C128" s="950"/>
      <c r="D128" s="649"/>
      <c r="E128" s="970">
        <v>3.9</v>
      </c>
      <c r="F128" s="951">
        <v>36</v>
      </c>
      <c r="G128" s="666">
        <v>13</v>
      </c>
      <c r="H128" s="649">
        <v>3.62</v>
      </c>
      <c r="I128" s="649">
        <v>3.67</v>
      </c>
      <c r="J128" s="451">
        <v>77</v>
      </c>
      <c r="K128" s="335">
        <v>10</v>
      </c>
      <c r="L128" s="331">
        <v>3.5</v>
      </c>
      <c r="M128" s="626">
        <v>3.67</v>
      </c>
      <c r="N128" s="451">
        <v>75</v>
      </c>
      <c r="O128" s="660">
        <v>11</v>
      </c>
      <c r="P128" s="627">
        <v>3.36</v>
      </c>
      <c r="Q128" s="628">
        <v>3.8</v>
      </c>
      <c r="R128" s="209">
        <v>103</v>
      </c>
      <c r="S128" s="656">
        <v>13</v>
      </c>
      <c r="T128" s="629">
        <v>2.69</v>
      </c>
      <c r="U128" s="641">
        <v>3.17</v>
      </c>
      <c r="V128" s="209">
        <v>95</v>
      </c>
      <c r="W128" s="650"/>
      <c r="X128" s="628"/>
      <c r="Y128" s="559">
        <v>4.59</v>
      </c>
      <c r="Z128" s="209">
        <v>9</v>
      </c>
      <c r="AA128" s="440">
        <f t="shared" si="2"/>
        <v>395</v>
      </c>
      <c r="AC128" s="198"/>
      <c r="AD128" s="198"/>
      <c r="AF128" s="198"/>
    </row>
    <row r="129" spans="1:32" ht="15" customHeight="1" x14ac:dyDescent="0.25">
      <c r="A129" s="199">
        <v>10</v>
      </c>
      <c r="B129" s="362" t="s">
        <v>146</v>
      </c>
      <c r="C129" s="950"/>
      <c r="D129" s="649"/>
      <c r="E129" s="970">
        <v>3.9</v>
      </c>
      <c r="F129" s="951">
        <v>36</v>
      </c>
      <c r="G129" s="666">
        <v>12</v>
      </c>
      <c r="H129" s="649">
        <v>3.25</v>
      </c>
      <c r="I129" s="649">
        <v>3.67</v>
      </c>
      <c r="J129" s="451">
        <v>105</v>
      </c>
      <c r="K129" s="335">
        <v>12</v>
      </c>
      <c r="L129" s="331">
        <v>3.4169999999999998</v>
      </c>
      <c r="M129" s="626">
        <v>3.67</v>
      </c>
      <c r="N129" s="451">
        <v>86</v>
      </c>
      <c r="O129" s="660"/>
      <c r="P129" s="627"/>
      <c r="Q129" s="628">
        <v>3.8</v>
      </c>
      <c r="R129" s="209">
        <v>114</v>
      </c>
      <c r="S129" s="656"/>
      <c r="T129" s="629"/>
      <c r="U129" s="641">
        <v>3.17</v>
      </c>
      <c r="V129" s="209">
        <v>115</v>
      </c>
      <c r="W129" s="650"/>
      <c r="X129" s="628"/>
      <c r="Y129" s="559">
        <v>4.59</v>
      </c>
      <c r="Z129" s="209">
        <v>9</v>
      </c>
      <c r="AA129" s="439">
        <f t="shared" ref="AA129" si="4">Z129+V129+R129+N129+J129+F129</f>
        <v>465</v>
      </c>
      <c r="AC129" s="198"/>
      <c r="AD129" s="198"/>
      <c r="AF129" s="198"/>
    </row>
    <row r="130" spans="1:32" ht="15.75" thickBot="1" x14ac:dyDescent="0.3">
      <c r="A130" s="202">
        <v>11</v>
      </c>
      <c r="B130" s="348" t="s">
        <v>72</v>
      </c>
      <c r="C130" s="952"/>
      <c r="D130" s="668"/>
      <c r="E130" s="971">
        <v>3.9</v>
      </c>
      <c r="F130" s="953">
        <v>36</v>
      </c>
      <c r="G130" s="667">
        <v>18</v>
      </c>
      <c r="H130" s="668">
        <v>3.67</v>
      </c>
      <c r="I130" s="668">
        <v>3.67</v>
      </c>
      <c r="J130" s="563">
        <v>66</v>
      </c>
      <c r="K130" s="336">
        <v>15</v>
      </c>
      <c r="L130" s="332">
        <v>3.2669999999999999</v>
      </c>
      <c r="M130" s="665">
        <v>3.67</v>
      </c>
      <c r="N130" s="563">
        <v>99</v>
      </c>
      <c r="O130" s="661">
        <v>18</v>
      </c>
      <c r="P130" s="662">
        <v>3.5</v>
      </c>
      <c r="Q130" s="654">
        <v>3.8</v>
      </c>
      <c r="R130" s="564">
        <v>92</v>
      </c>
      <c r="S130" s="23">
        <v>5</v>
      </c>
      <c r="T130" s="659">
        <v>2.8</v>
      </c>
      <c r="U130" s="562">
        <v>3.17</v>
      </c>
      <c r="V130" s="564">
        <v>84</v>
      </c>
      <c r="W130" s="653"/>
      <c r="X130" s="654"/>
      <c r="Y130" s="561">
        <v>4.59</v>
      </c>
      <c r="Z130" s="564">
        <v>9</v>
      </c>
      <c r="AA130" s="452">
        <f t="shared" si="2"/>
        <v>386</v>
      </c>
    </row>
    <row r="131" spans="1:32" x14ac:dyDescent="0.25">
      <c r="A131" s="454" t="s">
        <v>156</v>
      </c>
      <c r="D131" s="478">
        <f>AVERAGE(D5,D7:D14,D16:D29,D31:D49,D51:D69,D71:D86,D88:D118,D120:D130)</f>
        <v>3.2408771428571423</v>
      </c>
      <c r="H131" s="478">
        <f>AVERAGE(H5,H7:H14,H16:H29,H31:H49,H51:H69,H71:H86,H88:H118,H120:H130)</f>
        <v>3.7542477876106179</v>
      </c>
      <c r="L131" s="478">
        <f>AVERAGE(L5,L7:L14,L16:L29,L31:L49,L51:L69,L71:L86,L88:L118,L120:L130)</f>
        <v>3.6658169642857144</v>
      </c>
      <c r="P131" s="480">
        <f>AVERAGE(P5,P7:P14,P16:P29,P31:P49,P51:P69,P71:P86,P88:P118,P120:P130)</f>
        <v>3.8118584070796451</v>
      </c>
      <c r="Q131" s="479"/>
      <c r="R131" s="479"/>
      <c r="S131" s="479"/>
      <c r="T131" s="479">
        <f>AVERAGE(T5,T7:T14,T16:T29,T31:T49,T51:T69,T71:T86,T88:T118,T120:T130)</f>
        <v>3.1798245614035103</v>
      </c>
      <c r="U131" s="479"/>
      <c r="V131" s="479"/>
      <c r="W131" s="479"/>
      <c r="X131" s="479">
        <f>AVERAGE(X5,X7:X14,X16:X29,X31:X49,X51:X69,X71:X86,X88:X118,X120:X130)</f>
        <v>4.6624999999999996</v>
      </c>
      <c r="Y131" s="207"/>
    </row>
    <row r="132" spans="1:32" x14ac:dyDescent="0.25">
      <c r="A132" s="455" t="s">
        <v>157</v>
      </c>
      <c r="D132" s="467">
        <v>3.9</v>
      </c>
      <c r="H132" s="466">
        <v>3.67</v>
      </c>
      <c r="L132" s="466">
        <v>3.67</v>
      </c>
      <c r="M132" s="466"/>
      <c r="N132" s="466"/>
      <c r="O132" s="466"/>
      <c r="P132" s="467">
        <v>3.8</v>
      </c>
      <c r="Q132" s="466"/>
      <c r="R132" s="466"/>
      <c r="S132" s="466"/>
      <c r="T132" s="466">
        <v>3.17</v>
      </c>
      <c r="U132" s="466"/>
      <c r="V132" s="466"/>
      <c r="W132" s="466"/>
      <c r="X132" s="466">
        <v>4.59</v>
      </c>
      <c r="Y132" s="466"/>
      <c r="Z132" s="466"/>
    </row>
  </sheetData>
  <mergeCells count="9">
    <mergeCell ref="AA2:AA3"/>
    <mergeCell ref="A2:A3"/>
    <mergeCell ref="B2:B3"/>
    <mergeCell ref="O2:R2"/>
    <mergeCell ref="S2:V2"/>
    <mergeCell ref="W2:Z2"/>
    <mergeCell ref="K2:N2"/>
    <mergeCell ref="G2:J2"/>
    <mergeCell ref="C2:F2"/>
  </mergeCells>
  <conditionalFormatting sqref="X4:X132">
    <cfRule type="containsBlanks" dxfId="135" priority="6" stopIfTrue="1">
      <formula>LEN(TRIM(X4))=0</formula>
    </cfRule>
    <cfRule type="cellIs" dxfId="134" priority="7" stopIfTrue="1" operator="lessThan">
      <formula>3.5</formula>
    </cfRule>
    <cfRule type="cellIs" dxfId="133" priority="8" stopIfTrue="1" operator="equal">
      <formula>3.5</formula>
    </cfRule>
    <cfRule type="cellIs" dxfId="132" priority="9" stopIfTrue="1" operator="between">
      <formula>4.499</formula>
      <formula>3.5</formula>
    </cfRule>
    <cfRule type="cellIs" dxfId="131" priority="10" stopIfTrue="1" operator="greaterThanOrEqual">
      <formula>4.5</formula>
    </cfRule>
  </conditionalFormatting>
  <conditionalFormatting sqref="T4:T132">
    <cfRule type="containsBlanks" dxfId="130" priority="11" stopIfTrue="1">
      <formula>LEN(TRIM(T4))=0</formula>
    </cfRule>
    <cfRule type="cellIs" dxfId="129" priority="12" stopIfTrue="1" operator="lessThan">
      <formula>3.5</formula>
    </cfRule>
    <cfRule type="cellIs" dxfId="128" priority="13" stopIfTrue="1" operator="between">
      <formula>3.5</formula>
      <formula>4</formula>
    </cfRule>
    <cfRule type="cellIs" dxfId="127" priority="14" stopIfTrue="1" operator="between">
      <formula>4.5</formula>
      <formula>4</formula>
    </cfRule>
  </conditionalFormatting>
  <conditionalFormatting sqref="P4:P132">
    <cfRule type="containsBlanks" dxfId="126" priority="16" stopIfTrue="1">
      <formula>LEN(TRIM(P4))=0</formula>
    </cfRule>
    <cfRule type="cellIs" dxfId="125" priority="17" stopIfTrue="1" operator="between">
      <formula>3.809</formula>
      <formula>$P$131</formula>
    </cfRule>
    <cfRule type="cellIs" dxfId="124" priority="18" stopIfTrue="1" operator="lessThan">
      <formula>3.5</formula>
    </cfRule>
    <cfRule type="cellIs" dxfId="123" priority="19" stopIfTrue="1" operator="between">
      <formula>3.5</formula>
      <formula>$P$131</formula>
    </cfRule>
    <cfRule type="cellIs" dxfId="122" priority="20" stopIfTrue="1" operator="between">
      <formula>4.499</formula>
      <formula>$P$131</formula>
    </cfRule>
    <cfRule type="cellIs" dxfId="121" priority="21" stopIfTrue="1" operator="greaterThanOrEqual">
      <formula>4.5</formula>
    </cfRule>
  </conditionalFormatting>
  <conditionalFormatting sqref="L4:L132">
    <cfRule type="containsBlanks" dxfId="120" priority="22" stopIfTrue="1">
      <formula>LEN(TRIM(L4))=0</formula>
    </cfRule>
    <cfRule type="cellIs" dxfId="119" priority="23" stopIfTrue="1" operator="equal">
      <formula>$L$131</formula>
    </cfRule>
    <cfRule type="cellIs" dxfId="118" priority="24" stopIfTrue="1" operator="lessThan">
      <formula>3.5</formula>
    </cfRule>
    <cfRule type="cellIs" dxfId="117" priority="25" stopIfTrue="1" operator="between">
      <formula>3.5</formula>
      <formula>$L$131</formula>
    </cfRule>
    <cfRule type="cellIs" dxfId="116" priority="26" stopIfTrue="1" operator="between">
      <formula>4.499</formula>
      <formula>$L$131</formula>
    </cfRule>
    <cfRule type="cellIs" dxfId="115" priority="27" stopIfTrue="1" operator="greaterThanOrEqual">
      <formula>5</formula>
    </cfRule>
  </conditionalFormatting>
  <conditionalFormatting sqref="H4:H132">
    <cfRule type="containsBlanks" dxfId="114" priority="28" stopIfTrue="1">
      <formula>LEN(TRIM(H4))=0</formula>
    </cfRule>
    <cfRule type="cellIs" dxfId="113" priority="29" stopIfTrue="1" operator="between">
      <formula>$H$131</formula>
      <formula>3.75</formula>
    </cfRule>
    <cfRule type="cellIs" dxfId="112" priority="30" stopIfTrue="1" operator="lessThan">
      <formula>3.5</formula>
    </cfRule>
    <cfRule type="cellIs" dxfId="111" priority="31" stopIfTrue="1" operator="between">
      <formula>$H$131</formula>
      <formula>3.5</formula>
    </cfRule>
    <cfRule type="cellIs" dxfId="110" priority="32" stopIfTrue="1" operator="between">
      <formula>4.499</formula>
      <formula>$H$131</formula>
    </cfRule>
    <cfRule type="cellIs" dxfId="109" priority="33" stopIfTrue="1" operator="greaterThanOrEqual">
      <formula>4.5</formula>
    </cfRule>
  </conditionalFormatting>
  <conditionalFormatting sqref="D4:D132">
    <cfRule type="cellIs" dxfId="108" priority="1" operator="greaterThanOrEqual">
      <formula>4.5</formula>
    </cfRule>
    <cfRule type="containsBlanks" dxfId="107" priority="2">
      <formula>LEN(TRIM(D4))=0</formula>
    </cfRule>
    <cfRule type="cellIs" dxfId="106" priority="3" operator="lessThan">
      <formula>3.5</formula>
    </cfRule>
    <cfRule type="cellIs" dxfId="105" priority="4" operator="between">
      <formula>4</formula>
      <formula>3.5</formula>
    </cfRule>
    <cfRule type="cellIs" dxfId="104" priority="5" operator="between">
      <formula>4.5</formula>
      <formula>4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8.7109375" customWidth="1"/>
    <col min="11" max="11" width="30" customWidth="1"/>
    <col min="12" max="13" width="7.7109375" customWidth="1"/>
    <col min="14" max="14" width="18.7109375" customWidth="1"/>
    <col min="15" max="15" width="30" customWidth="1"/>
    <col min="16" max="17" width="7.7109375" customWidth="1"/>
    <col min="18" max="18" width="18.7109375" customWidth="1"/>
    <col min="19" max="19" width="30" customWidth="1"/>
    <col min="20" max="21" width="7.7109375" customWidth="1"/>
    <col min="22" max="22" width="18.7109375" customWidth="1"/>
    <col min="23" max="23" width="30" customWidth="1"/>
    <col min="24" max="26" width="7.7109375" customWidth="1"/>
  </cols>
  <sheetData>
    <row r="1" spans="1:28" x14ac:dyDescent="0.25">
      <c r="AA1" s="243"/>
      <c r="AB1" s="14" t="s">
        <v>85</v>
      </c>
    </row>
    <row r="2" spans="1:28" ht="15.75" x14ac:dyDescent="0.25">
      <c r="K2" s="1033" t="s">
        <v>127</v>
      </c>
      <c r="L2" s="1033"/>
      <c r="M2" s="1033"/>
      <c r="P2" s="307"/>
      <c r="Q2" s="307"/>
      <c r="AA2" s="244"/>
      <c r="AB2" s="14" t="s">
        <v>86</v>
      </c>
    </row>
    <row r="3" spans="1:28" ht="15.75" thickBot="1" x14ac:dyDescent="0.3">
      <c r="AA3" s="456"/>
      <c r="AB3" s="14" t="s">
        <v>87</v>
      </c>
    </row>
    <row r="4" spans="1:28" s="10" customFormat="1" ht="15" customHeight="1" thickBot="1" x14ac:dyDescent="0.3">
      <c r="A4" s="1028" t="s">
        <v>0</v>
      </c>
      <c r="B4" s="1035">
        <v>2020</v>
      </c>
      <c r="C4" s="1035"/>
      <c r="D4" s="1035"/>
      <c r="E4" s="1036"/>
      <c r="F4" s="1037">
        <v>2019</v>
      </c>
      <c r="G4" s="1035"/>
      <c r="H4" s="1035"/>
      <c r="I4" s="1036"/>
      <c r="J4" s="1034">
        <v>2018</v>
      </c>
      <c r="K4" s="1035"/>
      <c r="L4" s="1035"/>
      <c r="M4" s="1036"/>
      <c r="N4" s="1031">
        <v>2017</v>
      </c>
      <c r="O4" s="1031"/>
      <c r="P4" s="1031"/>
      <c r="Q4" s="1032"/>
      <c r="R4" s="1030">
        <v>2016</v>
      </c>
      <c r="S4" s="1031"/>
      <c r="T4" s="1031"/>
      <c r="U4" s="1032"/>
      <c r="V4" s="1031">
        <v>2015</v>
      </c>
      <c r="W4" s="1031"/>
      <c r="X4" s="1031"/>
      <c r="Y4" s="1032"/>
      <c r="AA4" s="15"/>
      <c r="AB4" s="14" t="s">
        <v>88</v>
      </c>
    </row>
    <row r="5" spans="1:28" s="10" customFormat="1" ht="49.5" customHeight="1" thickBot="1" x14ac:dyDescent="0.3">
      <c r="A5" s="1029"/>
      <c r="B5" s="309" t="s">
        <v>80</v>
      </c>
      <c r="C5" s="371" t="s">
        <v>118</v>
      </c>
      <c r="D5" s="310" t="s">
        <v>119</v>
      </c>
      <c r="E5" s="311" t="s">
        <v>120</v>
      </c>
      <c r="F5" s="721" t="s">
        <v>80</v>
      </c>
      <c r="G5" s="371" t="s">
        <v>118</v>
      </c>
      <c r="H5" s="310" t="s">
        <v>119</v>
      </c>
      <c r="I5" s="311" t="s">
        <v>120</v>
      </c>
      <c r="J5" s="505" t="s">
        <v>80</v>
      </c>
      <c r="K5" s="371" t="s">
        <v>118</v>
      </c>
      <c r="L5" s="310" t="s">
        <v>119</v>
      </c>
      <c r="M5" s="311" t="s">
        <v>120</v>
      </c>
      <c r="N5" s="53" t="s">
        <v>80</v>
      </c>
      <c r="O5" s="53" t="s">
        <v>118</v>
      </c>
      <c r="P5" s="168" t="s">
        <v>119</v>
      </c>
      <c r="Q5" s="169" t="s">
        <v>120</v>
      </c>
      <c r="R5" s="170" t="s">
        <v>80</v>
      </c>
      <c r="S5" s="171" t="s">
        <v>118</v>
      </c>
      <c r="T5" s="172" t="s">
        <v>119</v>
      </c>
      <c r="U5" s="173" t="s">
        <v>120</v>
      </c>
      <c r="V5" s="171" t="s">
        <v>80</v>
      </c>
      <c r="W5" s="171" t="s">
        <v>118</v>
      </c>
      <c r="X5" s="172" t="s">
        <v>119</v>
      </c>
      <c r="Y5" s="173" t="s">
        <v>120</v>
      </c>
    </row>
    <row r="6" spans="1:28" s="10" customFormat="1" ht="15" customHeight="1" x14ac:dyDescent="0.25">
      <c r="A6" s="20">
        <v>1</v>
      </c>
      <c r="B6" s="521" t="s">
        <v>78</v>
      </c>
      <c r="C6" s="521" t="s">
        <v>111</v>
      </c>
      <c r="D6" s="784">
        <v>4.5186000000000002</v>
      </c>
      <c r="E6" s="776">
        <v>3.9</v>
      </c>
      <c r="F6" s="521" t="s">
        <v>76</v>
      </c>
      <c r="G6" s="521" t="s">
        <v>104</v>
      </c>
      <c r="H6" s="374">
        <v>4.5</v>
      </c>
      <c r="I6" s="299">
        <v>3.67</v>
      </c>
      <c r="J6" s="506" t="s">
        <v>76</v>
      </c>
      <c r="K6" s="85" t="s">
        <v>104</v>
      </c>
      <c r="L6" s="374">
        <v>5</v>
      </c>
      <c r="M6" s="182">
        <v>3.67</v>
      </c>
      <c r="N6" s="174" t="s">
        <v>73</v>
      </c>
      <c r="O6" s="175" t="s">
        <v>2</v>
      </c>
      <c r="P6" s="69">
        <v>5</v>
      </c>
      <c r="Q6" s="103">
        <v>3.8</v>
      </c>
      <c r="R6" s="32" t="s">
        <v>76</v>
      </c>
      <c r="S6" s="85" t="s">
        <v>104</v>
      </c>
      <c r="T6" s="70">
        <v>4.57</v>
      </c>
      <c r="U6" s="182">
        <v>3.17</v>
      </c>
      <c r="V6" s="174" t="s">
        <v>73</v>
      </c>
      <c r="W6" s="175" t="s">
        <v>2</v>
      </c>
      <c r="X6" s="149">
        <v>5</v>
      </c>
      <c r="Y6" s="115">
        <v>4.59</v>
      </c>
    </row>
    <row r="7" spans="1:28" s="10" customFormat="1" ht="15" customHeight="1" x14ac:dyDescent="0.25">
      <c r="A7" s="24">
        <v>2</v>
      </c>
      <c r="B7" s="522" t="s">
        <v>75</v>
      </c>
      <c r="C7" s="522" t="s">
        <v>96</v>
      </c>
      <c r="D7" s="785">
        <v>4.0667</v>
      </c>
      <c r="E7" s="777">
        <v>3.9</v>
      </c>
      <c r="F7" s="522" t="s">
        <v>76</v>
      </c>
      <c r="G7" s="522" t="s">
        <v>130</v>
      </c>
      <c r="H7" s="376">
        <v>4.5</v>
      </c>
      <c r="I7" s="321">
        <v>3.67</v>
      </c>
      <c r="J7" s="463" t="s">
        <v>77</v>
      </c>
      <c r="K7" s="179" t="s">
        <v>109</v>
      </c>
      <c r="L7" s="357">
        <v>4.4000000000000004</v>
      </c>
      <c r="M7" s="183">
        <v>3.67</v>
      </c>
      <c r="N7" s="29" t="s">
        <v>79</v>
      </c>
      <c r="O7" s="179" t="s">
        <v>71</v>
      </c>
      <c r="P7" s="62">
        <v>4.67</v>
      </c>
      <c r="Q7" s="105">
        <v>3.8</v>
      </c>
      <c r="R7" s="29" t="s">
        <v>75</v>
      </c>
      <c r="S7" s="33" t="s">
        <v>69</v>
      </c>
      <c r="T7" s="58">
        <v>4.4000000000000004</v>
      </c>
      <c r="U7" s="183">
        <v>3.17</v>
      </c>
      <c r="V7" s="29" t="s">
        <v>76</v>
      </c>
      <c r="W7" s="167" t="s">
        <v>104</v>
      </c>
      <c r="X7" s="61">
        <v>5</v>
      </c>
      <c r="Y7" s="117">
        <v>4.59</v>
      </c>
    </row>
    <row r="8" spans="1:28" s="10" customFormat="1" ht="15" customHeight="1" x14ac:dyDescent="0.25">
      <c r="A8" s="24">
        <v>3</v>
      </c>
      <c r="B8" s="522" t="s">
        <v>78</v>
      </c>
      <c r="C8" s="522" t="s">
        <v>46</v>
      </c>
      <c r="D8" s="785">
        <v>4.0388000000000002</v>
      </c>
      <c r="E8" s="777">
        <v>3.9</v>
      </c>
      <c r="F8" s="522" t="s">
        <v>78</v>
      </c>
      <c r="G8" s="522" t="s">
        <v>64</v>
      </c>
      <c r="H8" s="13">
        <v>4.3499999999999996</v>
      </c>
      <c r="I8" s="321">
        <v>3.67</v>
      </c>
      <c r="J8" s="507" t="s">
        <v>76</v>
      </c>
      <c r="K8" s="349" t="s">
        <v>136</v>
      </c>
      <c r="L8" s="375">
        <v>4.4000000000000004</v>
      </c>
      <c r="M8" s="183">
        <v>3.67</v>
      </c>
      <c r="N8" s="29" t="s">
        <v>77</v>
      </c>
      <c r="O8" s="179" t="s">
        <v>109</v>
      </c>
      <c r="P8" s="62">
        <v>4.58</v>
      </c>
      <c r="Q8" s="105">
        <v>3.8</v>
      </c>
      <c r="R8" s="39" t="s">
        <v>76</v>
      </c>
      <c r="S8" s="349" t="s">
        <v>136</v>
      </c>
      <c r="T8" s="58">
        <v>4.33</v>
      </c>
      <c r="U8" s="183">
        <v>3.17</v>
      </c>
      <c r="V8" s="29" t="s">
        <v>76</v>
      </c>
      <c r="W8" s="33" t="s">
        <v>29</v>
      </c>
      <c r="X8" s="61">
        <v>5</v>
      </c>
      <c r="Y8" s="117">
        <v>4.59</v>
      </c>
    </row>
    <row r="9" spans="1:28" s="10" customFormat="1" ht="15" customHeight="1" x14ac:dyDescent="0.25">
      <c r="A9" s="24">
        <v>4</v>
      </c>
      <c r="B9" s="522" t="s">
        <v>73</v>
      </c>
      <c r="C9" s="522" t="s">
        <v>2</v>
      </c>
      <c r="D9" s="785">
        <v>4.0004</v>
      </c>
      <c r="E9" s="777">
        <v>3.9</v>
      </c>
      <c r="F9" s="522" t="s">
        <v>78</v>
      </c>
      <c r="G9" s="522" t="s">
        <v>58</v>
      </c>
      <c r="H9" s="357">
        <v>4.34</v>
      </c>
      <c r="I9" s="321">
        <v>3.67</v>
      </c>
      <c r="J9" s="463" t="s">
        <v>75</v>
      </c>
      <c r="K9" s="90" t="s">
        <v>24</v>
      </c>
      <c r="L9" s="13">
        <v>4.3478260869565215</v>
      </c>
      <c r="M9" s="183">
        <v>3.67</v>
      </c>
      <c r="N9" s="29" t="s">
        <v>74</v>
      </c>
      <c r="O9" s="88" t="s">
        <v>9</v>
      </c>
      <c r="P9" s="62">
        <v>4.5</v>
      </c>
      <c r="Q9" s="105">
        <v>3.8</v>
      </c>
      <c r="R9" s="29" t="s">
        <v>76</v>
      </c>
      <c r="S9" s="88" t="s">
        <v>29</v>
      </c>
      <c r="T9" s="58">
        <v>4.1500000000000004</v>
      </c>
      <c r="U9" s="184">
        <v>3.17</v>
      </c>
      <c r="V9" s="29" t="s">
        <v>76</v>
      </c>
      <c r="W9" s="88" t="s">
        <v>130</v>
      </c>
      <c r="X9" s="61">
        <v>5</v>
      </c>
      <c r="Y9" s="117">
        <v>4.59</v>
      </c>
    </row>
    <row r="10" spans="1:28" s="10" customFormat="1" ht="15" customHeight="1" x14ac:dyDescent="0.25">
      <c r="A10" s="24">
        <v>5</v>
      </c>
      <c r="B10" s="522" t="s">
        <v>79</v>
      </c>
      <c r="C10" s="522" t="s">
        <v>71</v>
      </c>
      <c r="D10" s="785">
        <v>3.9849999999999994</v>
      </c>
      <c r="E10" s="777">
        <v>3.9</v>
      </c>
      <c r="F10" s="522" t="s">
        <v>77</v>
      </c>
      <c r="G10" s="522" t="s">
        <v>109</v>
      </c>
      <c r="H10" s="13">
        <v>4.33</v>
      </c>
      <c r="I10" s="321">
        <v>3.67</v>
      </c>
      <c r="J10" s="463" t="s">
        <v>75</v>
      </c>
      <c r="K10" s="33" t="s">
        <v>19</v>
      </c>
      <c r="L10" s="357">
        <v>4.2352941176470589</v>
      </c>
      <c r="M10" s="183">
        <v>3.67</v>
      </c>
      <c r="N10" s="29" t="s">
        <v>76</v>
      </c>
      <c r="O10" s="167" t="s">
        <v>104</v>
      </c>
      <c r="P10" s="62">
        <v>4.5</v>
      </c>
      <c r="Q10" s="105">
        <v>3.8</v>
      </c>
      <c r="R10" s="29" t="s">
        <v>77</v>
      </c>
      <c r="S10" s="346" t="s">
        <v>122</v>
      </c>
      <c r="T10" s="58">
        <v>4.1500000000000004</v>
      </c>
      <c r="U10" s="183">
        <v>3.17</v>
      </c>
      <c r="V10" s="29" t="s">
        <v>76</v>
      </c>
      <c r="W10" s="167" t="s">
        <v>35</v>
      </c>
      <c r="X10" s="61">
        <v>5</v>
      </c>
      <c r="Y10" s="117">
        <v>4.59</v>
      </c>
    </row>
    <row r="11" spans="1:28" s="10" customFormat="1" ht="15" customHeight="1" x14ac:dyDescent="0.25">
      <c r="A11" s="24">
        <v>6</v>
      </c>
      <c r="B11" s="522" t="s">
        <v>78</v>
      </c>
      <c r="C11" s="522" t="s">
        <v>57</v>
      </c>
      <c r="D11" s="785">
        <v>3.9762</v>
      </c>
      <c r="E11" s="777">
        <v>3.9</v>
      </c>
      <c r="F11" s="522" t="s">
        <v>79</v>
      </c>
      <c r="G11" s="522" t="s">
        <v>145</v>
      </c>
      <c r="H11" s="384">
        <v>4.33</v>
      </c>
      <c r="I11" s="321">
        <v>3.67</v>
      </c>
      <c r="J11" s="463" t="s">
        <v>76</v>
      </c>
      <c r="K11" s="33" t="s">
        <v>30</v>
      </c>
      <c r="L11" s="376">
        <v>4.1818181818181817</v>
      </c>
      <c r="M11" s="183">
        <v>3.67</v>
      </c>
      <c r="N11" s="29" t="s">
        <v>76</v>
      </c>
      <c r="O11" s="167" t="s">
        <v>37</v>
      </c>
      <c r="P11" s="62">
        <v>4.4800000000000004</v>
      </c>
      <c r="Q11" s="105">
        <v>3.8</v>
      </c>
      <c r="R11" s="29" t="s">
        <v>78</v>
      </c>
      <c r="S11" s="179" t="s">
        <v>111</v>
      </c>
      <c r="T11" s="58">
        <v>4.09</v>
      </c>
      <c r="U11" s="184">
        <v>3.17</v>
      </c>
      <c r="V11" s="29" t="s">
        <v>76</v>
      </c>
      <c r="W11" s="167" t="s">
        <v>37</v>
      </c>
      <c r="X11" s="61">
        <v>4.8</v>
      </c>
      <c r="Y11" s="117">
        <v>4.59</v>
      </c>
    </row>
    <row r="12" spans="1:28" s="10" customFormat="1" ht="15" customHeight="1" x14ac:dyDescent="0.25">
      <c r="A12" s="24">
        <v>7</v>
      </c>
      <c r="B12" s="522" t="s">
        <v>78</v>
      </c>
      <c r="C12" s="522" t="s">
        <v>153</v>
      </c>
      <c r="D12" s="785">
        <v>3.8050999999999999</v>
      </c>
      <c r="E12" s="777">
        <v>3.9</v>
      </c>
      <c r="F12" s="522" t="s">
        <v>75</v>
      </c>
      <c r="G12" s="522" t="s">
        <v>68</v>
      </c>
      <c r="H12" s="13">
        <v>4.29</v>
      </c>
      <c r="I12" s="321">
        <v>3.67</v>
      </c>
      <c r="J12" s="463" t="s">
        <v>76</v>
      </c>
      <c r="K12" s="167" t="s">
        <v>37</v>
      </c>
      <c r="L12" s="376">
        <v>4.1714285714285717</v>
      </c>
      <c r="M12" s="183">
        <v>3.67</v>
      </c>
      <c r="N12" s="29" t="s">
        <v>79</v>
      </c>
      <c r="O12" s="364" t="s">
        <v>139</v>
      </c>
      <c r="P12" s="62">
        <v>4.4000000000000004</v>
      </c>
      <c r="Q12" s="105">
        <v>3.8</v>
      </c>
      <c r="R12" s="25" t="s">
        <v>73</v>
      </c>
      <c r="S12" s="275" t="s">
        <v>2</v>
      </c>
      <c r="T12" s="58">
        <v>4</v>
      </c>
      <c r="U12" s="183">
        <v>3.17</v>
      </c>
      <c r="V12" s="29" t="s">
        <v>78</v>
      </c>
      <c r="W12" s="151" t="s">
        <v>57</v>
      </c>
      <c r="X12" s="13">
        <v>4</v>
      </c>
      <c r="Y12" s="117">
        <v>4.59</v>
      </c>
    </row>
    <row r="13" spans="1:28" s="10" customFormat="1" ht="15" customHeight="1" x14ac:dyDescent="0.25">
      <c r="A13" s="24">
        <v>8</v>
      </c>
      <c r="B13" s="522" t="s">
        <v>73</v>
      </c>
      <c r="C13" s="522" t="s">
        <v>93</v>
      </c>
      <c r="D13" s="785">
        <v>3.6151</v>
      </c>
      <c r="E13" s="777">
        <v>3.9</v>
      </c>
      <c r="F13" s="522" t="s">
        <v>77</v>
      </c>
      <c r="G13" s="522" t="s">
        <v>121</v>
      </c>
      <c r="H13" s="13">
        <v>4.26</v>
      </c>
      <c r="I13" s="321">
        <v>3.67</v>
      </c>
      <c r="J13" s="463" t="s">
        <v>77</v>
      </c>
      <c r="K13" s="179" t="s">
        <v>108</v>
      </c>
      <c r="L13" s="13">
        <v>4.1515151515151514</v>
      </c>
      <c r="M13" s="183">
        <v>3.67</v>
      </c>
      <c r="N13" s="39" t="s">
        <v>76</v>
      </c>
      <c r="O13" s="349" t="s">
        <v>136</v>
      </c>
      <c r="P13" s="63">
        <v>4.3899999999999997</v>
      </c>
      <c r="Q13" s="105">
        <v>3.8</v>
      </c>
      <c r="R13" s="29" t="s">
        <v>76</v>
      </c>
      <c r="S13" s="33" t="s">
        <v>130</v>
      </c>
      <c r="T13" s="58">
        <v>4</v>
      </c>
      <c r="U13" s="183">
        <v>3.17</v>
      </c>
      <c r="V13" s="25" t="s">
        <v>73</v>
      </c>
      <c r="W13" s="33" t="s">
        <v>91</v>
      </c>
      <c r="X13" s="60">
        <v>3.5</v>
      </c>
      <c r="Y13" s="117">
        <v>4.59</v>
      </c>
    </row>
    <row r="14" spans="1:28" s="10" customFormat="1" ht="15" customHeight="1" x14ac:dyDescent="0.25">
      <c r="A14" s="24">
        <v>9</v>
      </c>
      <c r="B14" s="522" t="s">
        <v>77</v>
      </c>
      <c r="C14" s="522" t="s">
        <v>70</v>
      </c>
      <c r="D14" s="785">
        <v>3.4706000000000001</v>
      </c>
      <c r="E14" s="777">
        <v>3.9</v>
      </c>
      <c r="F14" s="522" t="s">
        <v>78</v>
      </c>
      <c r="G14" s="522" t="s">
        <v>59</v>
      </c>
      <c r="H14" s="357">
        <v>4.26</v>
      </c>
      <c r="I14" s="321">
        <v>3.67</v>
      </c>
      <c r="J14" s="463" t="s">
        <v>75</v>
      </c>
      <c r="K14" s="33" t="s">
        <v>21</v>
      </c>
      <c r="L14" s="13">
        <v>4.1379310344827589</v>
      </c>
      <c r="M14" s="183">
        <v>3.67</v>
      </c>
      <c r="N14" s="29" t="s">
        <v>76</v>
      </c>
      <c r="O14" s="33" t="s">
        <v>131</v>
      </c>
      <c r="P14" s="62">
        <v>4.38</v>
      </c>
      <c r="Q14" s="105">
        <v>3.8</v>
      </c>
      <c r="R14" s="29" t="s">
        <v>79</v>
      </c>
      <c r="S14" s="364" t="s">
        <v>139</v>
      </c>
      <c r="T14" s="58">
        <v>4</v>
      </c>
      <c r="U14" s="183">
        <v>3.17</v>
      </c>
      <c r="V14" s="25" t="s">
        <v>73</v>
      </c>
      <c r="W14" s="54" t="s">
        <v>3</v>
      </c>
      <c r="X14" s="61"/>
      <c r="Y14" s="117">
        <v>4.59</v>
      </c>
    </row>
    <row r="15" spans="1:28" s="10" customFormat="1" ht="15" customHeight="1" thickBot="1" x14ac:dyDescent="0.3">
      <c r="A15" s="129">
        <v>10</v>
      </c>
      <c r="B15" s="523" t="s">
        <v>78</v>
      </c>
      <c r="C15" s="523" t="s">
        <v>51</v>
      </c>
      <c r="D15" s="786">
        <v>3.3938999999999999</v>
      </c>
      <c r="E15" s="778">
        <v>3.9</v>
      </c>
      <c r="F15" s="523" t="s">
        <v>79</v>
      </c>
      <c r="G15" s="523" t="s">
        <v>71</v>
      </c>
      <c r="H15" s="379">
        <v>4.25</v>
      </c>
      <c r="I15" s="517">
        <v>3.67</v>
      </c>
      <c r="J15" s="508" t="s">
        <v>77</v>
      </c>
      <c r="K15" s="353" t="s">
        <v>40</v>
      </c>
      <c r="L15" s="377">
        <v>4.1428571428571432</v>
      </c>
      <c r="M15" s="186">
        <v>3.67</v>
      </c>
      <c r="N15" s="34" t="s">
        <v>76</v>
      </c>
      <c r="O15" s="326" t="s">
        <v>31</v>
      </c>
      <c r="P15" s="75">
        <v>4.3600000000000003</v>
      </c>
      <c r="Q15" s="107">
        <v>3.8</v>
      </c>
      <c r="R15" s="34" t="s">
        <v>78</v>
      </c>
      <c r="S15" s="352" t="s">
        <v>58</v>
      </c>
      <c r="T15" s="76">
        <v>3.93</v>
      </c>
      <c r="U15" s="397">
        <v>3.17</v>
      </c>
      <c r="V15" s="27" t="s">
        <v>73</v>
      </c>
      <c r="W15" s="194" t="s">
        <v>90</v>
      </c>
      <c r="X15" s="77"/>
      <c r="Y15" s="121">
        <v>4.59</v>
      </c>
    </row>
    <row r="16" spans="1:28" s="10" customFormat="1" ht="15" customHeight="1" x14ac:dyDescent="0.25">
      <c r="A16" s="24">
        <v>11</v>
      </c>
      <c r="B16" s="522" t="s">
        <v>77</v>
      </c>
      <c r="C16" s="522" t="s">
        <v>107</v>
      </c>
      <c r="D16" s="785">
        <v>3.36</v>
      </c>
      <c r="E16" s="777">
        <v>3.9</v>
      </c>
      <c r="F16" s="522" t="s">
        <v>74</v>
      </c>
      <c r="G16" s="522" t="s">
        <v>6</v>
      </c>
      <c r="H16" s="319">
        <v>4.25</v>
      </c>
      <c r="I16" s="321">
        <v>3.67</v>
      </c>
      <c r="J16" s="509" t="s">
        <v>76</v>
      </c>
      <c r="K16" s="33" t="s">
        <v>31</v>
      </c>
      <c r="L16" s="378">
        <v>4.1111111111111107</v>
      </c>
      <c r="M16" s="187">
        <v>3.67</v>
      </c>
      <c r="N16" s="28" t="s">
        <v>75</v>
      </c>
      <c r="O16" s="177" t="s">
        <v>24</v>
      </c>
      <c r="P16" s="65">
        <v>4.3499999999999996</v>
      </c>
      <c r="Q16" s="143">
        <v>3.8</v>
      </c>
      <c r="R16" s="28" t="s">
        <v>75</v>
      </c>
      <c r="S16" s="177" t="s">
        <v>24</v>
      </c>
      <c r="T16" s="57">
        <v>3.93</v>
      </c>
      <c r="U16" s="187">
        <v>3.17</v>
      </c>
      <c r="V16" s="264" t="s">
        <v>73</v>
      </c>
      <c r="W16" s="26" t="s">
        <v>92</v>
      </c>
      <c r="X16" s="59"/>
      <c r="Y16" s="145">
        <v>4.59</v>
      </c>
    </row>
    <row r="17" spans="1:25" s="10" customFormat="1" ht="15" customHeight="1" x14ac:dyDescent="0.25">
      <c r="A17" s="24">
        <v>12</v>
      </c>
      <c r="B17" s="522" t="s">
        <v>76</v>
      </c>
      <c r="C17" s="522" t="s">
        <v>106</v>
      </c>
      <c r="D17" s="785">
        <v>3.3108</v>
      </c>
      <c r="E17" s="777">
        <v>3.9</v>
      </c>
      <c r="F17" s="522" t="s">
        <v>76</v>
      </c>
      <c r="G17" s="522" t="s">
        <v>30</v>
      </c>
      <c r="H17" s="376">
        <v>4.25</v>
      </c>
      <c r="I17" s="321">
        <v>3.67</v>
      </c>
      <c r="J17" s="463" t="s">
        <v>79</v>
      </c>
      <c r="K17" s="179" t="s">
        <v>71</v>
      </c>
      <c r="L17" s="13">
        <v>4.0952380952380949</v>
      </c>
      <c r="M17" s="183">
        <v>3.67</v>
      </c>
      <c r="N17" s="25" t="s">
        <v>73</v>
      </c>
      <c r="O17" s="33" t="s">
        <v>90</v>
      </c>
      <c r="P17" s="62">
        <v>4.32</v>
      </c>
      <c r="Q17" s="105">
        <v>3.8</v>
      </c>
      <c r="R17" s="29" t="s">
        <v>77</v>
      </c>
      <c r="S17" s="179" t="s">
        <v>38</v>
      </c>
      <c r="T17" s="58">
        <v>3.93</v>
      </c>
      <c r="U17" s="183">
        <v>3.17</v>
      </c>
      <c r="V17" s="25" t="s">
        <v>73</v>
      </c>
      <c r="W17" s="54" t="s">
        <v>67</v>
      </c>
      <c r="X17" s="60"/>
      <c r="Y17" s="117">
        <v>4.59</v>
      </c>
    </row>
    <row r="18" spans="1:25" s="10" customFormat="1" ht="15" customHeight="1" x14ac:dyDescent="0.25">
      <c r="A18" s="24">
        <v>13</v>
      </c>
      <c r="B18" s="522" t="s">
        <v>78</v>
      </c>
      <c r="C18" s="522" t="s">
        <v>159</v>
      </c>
      <c r="D18" s="785">
        <v>3.3083000000000005</v>
      </c>
      <c r="E18" s="777">
        <v>3.9</v>
      </c>
      <c r="F18" s="522" t="s">
        <v>78</v>
      </c>
      <c r="G18" s="522" t="s">
        <v>62</v>
      </c>
      <c r="H18" s="13">
        <v>4.25</v>
      </c>
      <c r="I18" s="321">
        <v>3.67</v>
      </c>
      <c r="J18" s="463" t="s">
        <v>75</v>
      </c>
      <c r="K18" s="33" t="s">
        <v>20</v>
      </c>
      <c r="L18" s="13">
        <v>4.096774193548387</v>
      </c>
      <c r="M18" s="183">
        <v>3.67</v>
      </c>
      <c r="N18" s="29" t="s">
        <v>74</v>
      </c>
      <c r="O18" s="33" t="s">
        <v>15</v>
      </c>
      <c r="P18" s="62">
        <v>4.32</v>
      </c>
      <c r="Q18" s="105">
        <v>3.8</v>
      </c>
      <c r="R18" s="29" t="s">
        <v>77</v>
      </c>
      <c r="S18" s="160" t="s">
        <v>42</v>
      </c>
      <c r="T18" s="58">
        <v>3.9</v>
      </c>
      <c r="U18" s="183">
        <v>3.17</v>
      </c>
      <c r="V18" s="25" t="s">
        <v>73</v>
      </c>
      <c r="W18" s="54" t="s">
        <v>93</v>
      </c>
      <c r="X18" s="61"/>
      <c r="Y18" s="117">
        <v>4.59</v>
      </c>
    </row>
    <row r="19" spans="1:25" s="10" customFormat="1" ht="15" customHeight="1" x14ac:dyDescent="0.25">
      <c r="A19" s="24">
        <v>14</v>
      </c>
      <c r="B19" s="522" t="s">
        <v>78</v>
      </c>
      <c r="C19" s="522" t="s">
        <v>44</v>
      </c>
      <c r="D19" s="785">
        <v>3.2496999999999998</v>
      </c>
      <c r="E19" s="777">
        <v>3.9</v>
      </c>
      <c r="F19" s="522" t="s">
        <v>73</v>
      </c>
      <c r="G19" s="522" t="s">
        <v>90</v>
      </c>
      <c r="H19" s="13">
        <v>4.21</v>
      </c>
      <c r="I19" s="321">
        <v>3.67</v>
      </c>
      <c r="J19" s="463" t="s">
        <v>77</v>
      </c>
      <c r="K19" s="179" t="s">
        <v>38</v>
      </c>
      <c r="L19" s="13">
        <v>4.08</v>
      </c>
      <c r="M19" s="183">
        <v>3.67</v>
      </c>
      <c r="N19" s="29" t="s">
        <v>78</v>
      </c>
      <c r="O19" s="151" t="s">
        <v>58</v>
      </c>
      <c r="P19" s="62">
        <v>4.3</v>
      </c>
      <c r="Q19" s="105">
        <v>3.8</v>
      </c>
      <c r="R19" s="29" t="s">
        <v>75</v>
      </c>
      <c r="S19" s="33" t="s">
        <v>96</v>
      </c>
      <c r="T19" s="58">
        <v>3.86</v>
      </c>
      <c r="U19" s="185">
        <v>3.17</v>
      </c>
      <c r="V19" s="25" t="s">
        <v>73</v>
      </c>
      <c r="W19" s="54" t="s">
        <v>128</v>
      </c>
      <c r="X19" s="60"/>
      <c r="Y19" s="117">
        <v>4.59</v>
      </c>
    </row>
    <row r="20" spans="1:25" s="10" customFormat="1" ht="15" customHeight="1" x14ac:dyDescent="0.25">
      <c r="A20" s="24">
        <v>15</v>
      </c>
      <c r="B20" s="522" t="s">
        <v>77</v>
      </c>
      <c r="C20" s="522" t="s">
        <v>41</v>
      </c>
      <c r="D20" s="785">
        <v>3.2281</v>
      </c>
      <c r="E20" s="777">
        <v>3.9</v>
      </c>
      <c r="F20" s="522" t="s">
        <v>74</v>
      </c>
      <c r="G20" s="522" t="s">
        <v>15</v>
      </c>
      <c r="H20" s="13">
        <v>4.2</v>
      </c>
      <c r="I20" s="321">
        <v>3.67</v>
      </c>
      <c r="J20" s="463" t="s">
        <v>77</v>
      </c>
      <c r="K20" s="160" t="s">
        <v>148</v>
      </c>
      <c r="L20" s="13">
        <v>4.0666666666666664</v>
      </c>
      <c r="M20" s="183">
        <v>3.67</v>
      </c>
      <c r="N20" s="29" t="s">
        <v>75</v>
      </c>
      <c r="O20" s="33" t="s">
        <v>68</v>
      </c>
      <c r="P20" s="62">
        <v>4.29</v>
      </c>
      <c r="Q20" s="105">
        <v>3.8</v>
      </c>
      <c r="R20" s="29" t="s">
        <v>76</v>
      </c>
      <c r="S20" s="33" t="s">
        <v>131</v>
      </c>
      <c r="T20" s="58">
        <v>3.78</v>
      </c>
      <c r="U20" s="183">
        <v>3.17</v>
      </c>
      <c r="V20" s="29" t="s">
        <v>74</v>
      </c>
      <c r="W20" s="54" t="s">
        <v>4</v>
      </c>
      <c r="X20" s="60"/>
      <c r="Y20" s="117">
        <v>4.59</v>
      </c>
    </row>
    <row r="21" spans="1:25" s="10" customFormat="1" ht="15" customHeight="1" x14ac:dyDescent="0.25">
      <c r="A21" s="24">
        <v>16</v>
      </c>
      <c r="B21" s="522" t="s">
        <v>78</v>
      </c>
      <c r="C21" s="522" t="s">
        <v>63</v>
      </c>
      <c r="D21" s="785">
        <v>3.2250000000000001</v>
      </c>
      <c r="E21" s="777">
        <v>3.9</v>
      </c>
      <c r="F21" s="522" t="s">
        <v>75</v>
      </c>
      <c r="G21" s="522" t="s">
        <v>69</v>
      </c>
      <c r="H21" s="13">
        <v>4.2</v>
      </c>
      <c r="I21" s="321">
        <v>3.67</v>
      </c>
      <c r="J21" s="463" t="s">
        <v>75</v>
      </c>
      <c r="K21" s="33" t="s">
        <v>69</v>
      </c>
      <c r="L21" s="13">
        <v>4.0714285714285712</v>
      </c>
      <c r="M21" s="183">
        <v>3.67</v>
      </c>
      <c r="N21" s="29" t="s">
        <v>75</v>
      </c>
      <c r="O21" s="33" t="s">
        <v>69</v>
      </c>
      <c r="P21" s="62">
        <v>4.2300000000000004</v>
      </c>
      <c r="Q21" s="105">
        <v>3.8</v>
      </c>
      <c r="R21" s="29" t="s">
        <v>76</v>
      </c>
      <c r="S21" s="167" t="s">
        <v>37</v>
      </c>
      <c r="T21" s="58">
        <v>3.77</v>
      </c>
      <c r="U21" s="183">
        <v>3.17</v>
      </c>
      <c r="V21" s="29" t="s">
        <v>74</v>
      </c>
      <c r="W21" s="54" t="s">
        <v>6</v>
      </c>
      <c r="X21" s="60"/>
      <c r="Y21" s="117">
        <v>4.59</v>
      </c>
    </row>
    <row r="22" spans="1:25" s="10" customFormat="1" ht="15" customHeight="1" x14ac:dyDescent="0.25">
      <c r="A22" s="24">
        <v>17</v>
      </c>
      <c r="B22" s="522" t="s">
        <v>78</v>
      </c>
      <c r="C22" s="522" t="s">
        <v>43</v>
      </c>
      <c r="D22" s="785">
        <v>3.2172999999999998</v>
      </c>
      <c r="E22" s="777">
        <v>3.9</v>
      </c>
      <c r="F22" s="522" t="s">
        <v>74</v>
      </c>
      <c r="G22" s="522" t="s">
        <v>14</v>
      </c>
      <c r="H22" s="13">
        <v>4.1900000000000004</v>
      </c>
      <c r="I22" s="321">
        <v>3.67</v>
      </c>
      <c r="J22" s="463" t="s">
        <v>74</v>
      </c>
      <c r="K22" s="33" t="s">
        <v>14</v>
      </c>
      <c r="L22" s="13">
        <v>4.0384615384615383</v>
      </c>
      <c r="M22" s="183">
        <v>3.67</v>
      </c>
      <c r="N22" s="29" t="s">
        <v>77</v>
      </c>
      <c r="O22" s="160" t="s">
        <v>126</v>
      </c>
      <c r="P22" s="62">
        <v>4.22</v>
      </c>
      <c r="Q22" s="105">
        <v>3.8</v>
      </c>
      <c r="R22" s="25" t="s">
        <v>73</v>
      </c>
      <c r="S22" s="33" t="s">
        <v>90</v>
      </c>
      <c r="T22" s="58">
        <v>3.74</v>
      </c>
      <c r="U22" s="183">
        <v>3.17</v>
      </c>
      <c r="V22" s="29" t="s">
        <v>74</v>
      </c>
      <c r="W22" s="54" t="s">
        <v>15</v>
      </c>
      <c r="X22" s="60"/>
      <c r="Y22" s="117">
        <v>4.59</v>
      </c>
    </row>
    <row r="23" spans="1:25" s="10" customFormat="1" ht="15" customHeight="1" x14ac:dyDescent="0.25">
      <c r="A23" s="24">
        <v>18</v>
      </c>
      <c r="B23" s="522" t="s">
        <v>75</v>
      </c>
      <c r="C23" s="522" t="s">
        <v>69</v>
      </c>
      <c r="D23" s="785">
        <v>3.2153000000000005</v>
      </c>
      <c r="E23" s="777">
        <v>3.9</v>
      </c>
      <c r="F23" s="522" t="s">
        <v>76</v>
      </c>
      <c r="G23" s="522" t="s">
        <v>37</v>
      </c>
      <c r="H23" s="376">
        <v>4.18</v>
      </c>
      <c r="I23" s="321">
        <v>3.67</v>
      </c>
      <c r="J23" s="510" t="s">
        <v>73</v>
      </c>
      <c r="K23" s="33" t="s">
        <v>128</v>
      </c>
      <c r="L23" s="13">
        <v>4</v>
      </c>
      <c r="M23" s="183">
        <v>3.67</v>
      </c>
      <c r="N23" s="29" t="s">
        <v>77</v>
      </c>
      <c r="O23" s="160" t="s">
        <v>149</v>
      </c>
      <c r="P23" s="62">
        <v>4.22</v>
      </c>
      <c r="Q23" s="105">
        <v>3.8</v>
      </c>
      <c r="R23" s="29" t="s">
        <v>79</v>
      </c>
      <c r="S23" s="179" t="s">
        <v>112</v>
      </c>
      <c r="T23" s="58">
        <v>3.73</v>
      </c>
      <c r="U23" s="183">
        <v>3.17</v>
      </c>
      <c r="V23" s="29" t="s">
        <v>74</v>
      </c>
      <c r="W23" s="54" t="s">
        <v>5</v>
      </c>
      <c r="X23" s="60"/>
      <c r="Y23" s="117">
        <v>4.59</v>
      </c>
    </row>
    <row r="24" spans="1:25" s="10" customFormat="1" ht="15" customHeight="1" x14ac:dyDescent="0.25">
      <c r="A24" s="24">
        <v>19</v>
      </c>
      <c r="B24" s="522" t="s">
        <v>78</v>
      </c>
      <c r="C24" s="522" t="s">
        <v>54</v>
      </c>
      <c r="D24" s="785">
        <v>3.1160000000000001</v>
      </c>
      <c r="E24" s="777">
        <v>3.9</v>
      </c>
      <c r="F24" s="522" t="s">
        <v>77</v>
      </c>
      <c r="G24" s="522" t="s">
        <v>122</v>
      </c>
      <c r="H24" s="13">
        <v>4.1399999999999997</v>
      </c>
      <c r="I24" s="321">
        <v>3.67</v>
      </c>
      <c r="J24" s="463" t="s">
        <v>78</v>
      </c>
      <c r="K24" s="179" t="s">
        <v>111</v>
      </c>
      <c r="L24" s="13">
        <v>4</v>
      </c>
      <c r="M24" s="183">
        <v>3.67</v>
      </c>
      <c r="N24" s="29" t="s">
        <v>77</v>
      </c>
      <c r="O24" s="160" t="s">
        <v>42</v>
      </c>
      <c r="P24" s="62">
        <v>4.13</v>
      </c>
      <c r="Q24" s="105">
        <v>3.8</v>
      </c>
      <c r="R24" s="29" t="s">
        <v>77</v>
      </c>
      <c r="S24" s="160" t="s">
        <v>148</v>
      </c>
      <c r="T24" s="58">
        <v>3.71</v>
      </c>
      <c r="U24" s="183">
        <v>3.17</v>
      </c>
      <c r="V24" s="29" t="s">
        <v>74</v>
      </c>
      <c r="W24" s="54" t="s">
        <v>7</v>
      </c>
      <c r="X24" s="60"/>
      <c r="Y24" s="117">
        <v>4.59</v>
      </c>
    </row>
    <row r="25" spans="1:25" s="10" customFormat="1" ht="15" customHeight="1" thickBot="1" x14ac:dyDescent="0.3">
      <c r="A25" s="48">
        <v>20</v>
      </c>
      <c r="B25" s="524" t="s">
        <v>76</v>
      </c>
      <c r="C25" s="524" t="s">
        <v>105</v>
      </c>
      <c r="D25" s="787">
        <v>3.0909000000000004</v>
      </c>
      <c r="E25" s="779">
        <v>3.9</v>
      </c>
      <c r="F25" s="524" t="s">
        <v>77</v>
      </c>
      <c r="G25" s="524" t="s">
        <v>108</v>
      </c>
      <c r="H25" s="379">
        <v>4.12</v>
      </c>
      <c r="I25" s="518">
        <v>3.67</v>
      </c>
      <c r="J25" s="511" t="s">
        <v>79</v>
      </c>
      <c r="K25" s="394" t="s">
        <v>138</v>
      </c>
      <c r="L25" s="380">
        <v>4</v>
      </c>
      <c r="M25" s="188">
        <v>3.67</v>
      </c>
      <c r="N25" s="31" t="s">
        <v>74</v>
      </c>
      <c r="O25" s="131" t="s">
        <v>14</v>
      </c>
      <c r="P25" s="133">
        <v>4.1100000000000003</v>
      </c>
      <c r="Q25" s="134">
        <v>3.8</v>
      </c>
      <c r="R25" s="31" t="s">
        <v>75</v>
      </c>
      <c r="S25" s="131" t="s">
        <v>21</v>
      </c>
      <c r="T25" s="135">
        <v>3.7</v>
      </c>
      <c r="U25" s="188">
        <v>3.17</v>
      </c>
      <c r="V25" s="31" t="s">
        <v>74</v>
      </c>
      <c r="W25" s="192" t="s">
        <v>95</v>
      </c>
      <c r="X25" s="137"/>
      <c r="Y25" s="138">
        <v>4.59</v>
      </c>
    </row>
    <row r="26" spans="1:25" s="10" customFormat="1" ht="15" customHeight="1" x14ac:dyDescent="0.25">
      <c r="A26" s="20">
        <v>21</v>
      </c>
      <c r="B26" s="521" t="s">
        <v>76</v>
      </c>
      <c r="C26" s="521" t="s">
        <v>37</v>
      </c>
      <c r="D26" s="784">
        <v>3.0894999999999997</v>
      </c>
      <c r="E26" s="776">
        <v>3.9</v>
      </c>
      <c r="F26" s="521" t="s">
        <v>74</v>
      </c>
      <c r="G26" s="521" t="s">
        <v>10</v>
      </c>
      <c r="H26" s="383">
        <v>4.12</v>
      </c>
      <c r="I26" s="299">
        <v>3.67</v>
      </c>
      <c r="J26" s="506" t="s">
        <v>75</v>
      </c>
      <c r="K26" s="35" t="s">
        <v>68</v>
      </c>
      <c r="L26" s="319">
        <v>4</v>
      </c>
      <c r="M26" s="182">
        <v>3.67</v>
      </c>
      <c r="N26" s="32" t="s">
        <v>78</v>
      </c>
      <c r="O26" s="147" t="s">
        <v>111</v>
      </c>
      <c r="P26" s="69">
        <v>4.07</v>
      </c>
      <c r="Q26" s="103">
        <v>3.8</v>
      </c>
      <c r="R26" s="32" t="s">
        <v>74</v>
      </c>
      <c r="S26" s="35" t="s">
        <v>15</v>
      </c>
      <c r="T26" s="70">
        <v>3.7</v>
      </c>
      <c r="U26" s="396">
        <v>3.17</v>
      </c>
      <c r="V26" s="32" t="s">
        <v>74</v>
      </c>
      <c r="W26" s="51" t="s">
        <v>8</v>
      </c>
      <c r="X26" s="149"/>
      <c r="Y26" s="115">
        <v>4.59</v>
      </c>
    </row>
    <row r="27" spans="1:25" s="10" customFormat="1" ht="15" customHeight="1" x14ac:dyDescent="0.25">
      <c r="A27" s="24">
        <v>22</v>
      </c>
      <c r="B27" s="522" t="s">
        <v>76</v>
      </c>
      <c r="C27" s="522" t="s">
        <v>102</v>
      </c>
      <c r="D27" s="785">
        <v>3.0697000000000001</v>
      </c>
      <c r="E27" s="777">
        <v>3.9</v>
      </c>
      <c r="F27" s="522" t="s">
        <v>76</v>
      </c>
      <c r="G27" s="522" t="s">
        <v>131</v>
      </c>
      <c r="H27" s="376">
        <v>4.12</v>
      </c>
      <c r="I27" s="321">
        <v>3.67</v>
      </c>
      <c r="J27" s="463" t="s">
        <v>74</v>
      </c>
      <c r="K27" s="33" t="s">
        <v>9</v>
      </c>
      <c r="L27" s="357">
        <v>4</v>
      </c>
      <c r="M27" s="183">
        <v>3.67</v>
      </c>
      <c r="N27" s="29" t="s">
        <v>78</v>
      </c>
      <c r="O27" s="271" t="s">
        <v>150</v>
      </c>
      <c r="P27" s="62">
        <v>4.07</v>
      </c>
      <c r="Q27" s="105">
        <v>3.8</v>
      </c>
      <c r="R27" s="29" t="s">
        <v>77</v>
      </c>
      <c r="S27" s="179" t="s">
        <v>39</v>
      </c>
      <c r="T27" s="58">
        <v>3.69</v>
      </c>
      <c r="U27" s="183">
        <v>3.17</v>
      </c>
      <c r="V27" s="29" t="s">
        <v>74</v>
      </c>
      <c r="W27" s="54" t="s">
        <v>9</v>
      </c>
      <c r="X27" s="60"/>
      <c r="Y27" s="117">
        <v>4.59</v>
      </c>
    </row>
    <row r="28" spans="1:25" s="10" customFormat="1" ht="15" customHeight="1" x14ac:dyDescent="0.25">
      <c r="A28" s="24">
        <v>23</v>
      </c>
      <c r="B28" s="522" t="s">
        <v>73</v>
      </c>
      <c r="C28" s="522" t="s">
        <v>128</v>
      </c>
      <c r="D28" s="785">
        <v>3.0525999999999995</v>
      </c>
      <c r="E28" s="777">
        <v>3.9</v>
      </c>
      <c r="F28" s="522" t="s">
        <v>77</v>
      </c>
      <c r="G28" s="522" t="s">
        <v>40</v>
      </c>
      <c r="H28" s="13">
        <v>4.03</v>
      </c>
      <c r="I28" s="321">
        <v>3.67</v>
      </c>
      <c r="J28" s="463" t="s">
        <v>78</v>
      </c>
      <c r="K28" s="44" t="s">
        <v>62</v>
      </c>
      <c r="L28" s="380">
        <v>4</v>
      </c>
      <c r="M28" s="183">
        <v>3.67</v>
      </c>
      <c r="N28" s="29" t="s">
        <v>75</v>
      </c>
      <c r="O28" s="88" t="s">
        <v>21</v>
      </c>
      <c r="P28" s="62">
        <v>4.05</v>
      </c>
      <c r="Q28" s="105">
        <v>3.8</v>
      </c>
      <c r="R28" s="29" t="s">
        <v>74</v>
      </c>
      <c r="S28" s="88" t="s">
        <v>9</v>
      </c>
      <c r="T28" s="58">
        <v>3.67</v>
      </c>
      <c r="U28" s="183">
        <v>3.17</v>
      </c>
      <c r="V28" s="29" t="s">
        <v>74</v>
      </c>
      <c r="W28" s="54" t="s">
        <v>10</v>
      </c>
      <c r="X28" s="60"/>
      <c r="Y28" s="117">
        <v>4.59</v>
      </c>
    </row>
    <row r="29" spans="1:25" s="10" customFormat="1" ht="15" customHeight="1" x14ac:dyDescent="0.25">
      <c r="A29" s="24">
        <v>24</v>
      </c>
      <c r="B29" s="522" t="s">
        <v>76</v>
      </c>
      <c r="C29" s="522" t="s">
        <v>155</v>
      </c>
      <c r="D29" s="785">
        <v>3.0455000000000001</v>
      </c>
      <c r="E29" s="777">
        <v>3.9</v>
      </c>
      <c r="F29" s="522" t="s">
        <v>75</v>
      </c>
      <c r="G29" s="522" t="s">
        <v>24</v>
      </c>
      <c r="H29" s="380">
        <v>4.0199999999999996</v>
      </c>
      <c r="I29" s="321">
        <v>3.67</v>
      </c>
      <c r="J29" s="463" t="s">
        <v>74</v>
      </c>
      <c r="K29" s="33" t="s">
        <v>4</v>
      </c>
      <c r="L29" s="13">
        <v>3.9705882352941178</v>
      </c>
      <c r="M29" s="183">
        <v>3.67</v>
      </c>
      <c r="N29" s="29" t="s">
        <v>75</v>
      </c>
      <c r="O29" s="33" t="s">
        <v>129</v>
      </c>
      <c r="P29" s="62">
        <v>4.03</v>
      </c>
      <c r="Q29" s="105">
        <v>3.8</v>
      </c>
      <c r="R29" s="29" t="s">
        <v>75</v>
      </c>
      <c r="S29" s="177" t="s">
        <v>25</v>
      </c>
      <c r="T29" s="58">
        <v>3.65</v>
      </c>
      <c r="U29" s="183">
        <v>3.17</v>
      </c>
      <c r="V29" s="29" t="s">
        <v>74</v>
      </c>
      <c r="W29" s="54" t="s">
        <v>11</v>
      </c>
      <c r="X29" s="60"/>
      <c r="Y29" s="117">
        <v>4.59</v>
      </c>
    </row>
    <row r="30" spans="1:25" s="10" customFormat="1" ht="15" customHeight="1" x14ac:dyDescent="0.25">
      <c r="A30" s="24">
        <v>25</v>
      </c>
      <c r="B30" s="522" t="s">
        <v>75</v>
      </c>
      <c r="C30" s="522" t="s">
        <v>18</v>
      </c>
      <c r="D30" s="785">
        <v>3</v>
      </c>
      <c r="E30" s="777">
        <v>3.9</v>
      </c>
      <c r="F30" s="522" t="s">
        <v>75</v>
      </c>
      <c r="G30" s="522" t="s">
        <v>129</v>
      </c>
      <c r="H30" s="13">
        <v>4.0199999999999996</v>
      </c>
      <c r="I30" s="321">
        <v>3.67</v>
      </c>
      <c r="J30" s="510" t="s">
        <v>73</v>
      </c>
      <c r="K30" s="33" t="s">
        <v>93</v>
      </c>
      <c r="L30" s="13">
        <v>3.96</v>
      </c>
      <c r="M30" s="183">
        <v>3.67</v>
      </c>
      <c r="N30" s="25" t="s">
        <v>73</v>
      </c>
      <c r="O30" s="33" t="s">
        <v>92</v>
      </c>
      <c r="P30" s="62">
        <v>4</v>
      </c>
      <c r="Q30" s="105">
        <v>3.8</v>
      </c>
      <c r="R30" s="29" t="s">
        <v>75</v>
      </c>
      <c r="S30" s="33" t="s">
        <v>68</v>
      </c>
      <c r="T30" s="58">
        <v>3.63</v>
      </c>
      <c r="U30" s="183">
        <v>3.17</v>
      </c>
      <c r="V30" s="29" t="s">
        <v>74</v>
      </c>
      <c r="W30" s="55" t="s">
        <v>12</v>
      </c>
      <c r="X30" s="60"/>
      <c r="Y30" s="117">
        <v>4.59</v>
      </c>
    </row>
    <row r="31" spans="1:25" s="10" customFormat="1" ht="15" customHeight="1" x14ac:dyDescent="0.25">
      <c r="A31" s="24">
        <v>26</v>
      </c>
      <c r="B31" s="522" t="s">
        <v>78</v>
      </c>
      <c r="C31" s="522" t="s">
        <v>66</v>
      </c>
      <c r="D31" s="785">
        <v>2.9791000000000003</v>
      </c>
      <c r="E31" s="777">
        <v>3.9</v>
      </c>
      <c r="F31" s="522" t="s">
        <v>77</v>
      </c>
      <c r="G31" s="522" t="s">
        <v>41</v>
      </c>
      <c r="H31" s="13">
        <v>4.0199999999999996</v>
      </c>
      <c r="I31" s="321">
        <v>3.67</v>
      </c>
      <c r="J31" s="463" t="s">
        <v>77</v>
      </c>
      <c r="K31" s="344" t="s">
        <v>42</v>
      </c>
      <c r="L31" s="380">
        <v>3.9387755102040818</v>
      </c>
      <c r="M31" s="183">
        <v>3.67</v>
      </c>
      <c r="N31" s="29" t="s">
        <v>79</v>
      </c>
      <c r="O31" s="368" t="s">
        <v>137</v>
      </c>
      <c r="P31" s="62">
        <v>4</v>
      </c>
      <c r="Q31" s="105">
        <v>3.8</v>
      </c>
      <c r="R31" s="29" t="s">
        <v>77</v>
      </c>
      <c r="S31" s="327" t="s">
        <v>108</v>
      </c>
      <c r="T31" s="58">
        <v>3.63</v>
      </c>
      <c r="U31" s="183">
        <v>3.17</v>
      </c>
      <c r="V31" s="29" t="s">
        <v>74</v>
      </c>
      <c r="W31" s="55" t="s">
        <v>13</v>
      </c>
      <c r="X31" s="60"/>
      <c r="Y31" s="117">
        <v>4.59</v>
      </c>
    </row>
    <row r="32" spans="1:25" s="10" customFormat="1" ht="15" customHeight="1" x14ac:dyDescent="0.25">
      <c r="A32" s="24">
        <v>27</v>
      </c>
      <c r="B32" s="522" t="s">
        <v>77</v>
      </c>
      <c r="C32" s="522" t="s">
        <v>108</v>
      </c>
      <c r="D32" s="785">
        <v>2.9725999999999999</v>
      </c>
      <c r="E32" s="777">
        <v>3.9</v>
      </c>
      <c r="F32" s="522" t="s">
        <v>78</v>
      </c>
      <c r="G32" s="522" t="s">
        <v>48</v>
      </c>
      <c r="H32" s="13">
        <v>4</v>
      </c>
      <c r="I32" s="321">
        <v>3.67</v>
      </c>
      <c r="J32" s="463" t="s">
        <v>74</v>
      </c>
      <c r="K32" s="88" t="s">
        <v>15</v>
      </c>
      <c r="L32" s="13">
        <v>3.9230769230769229</v>
      </c>
      <c r="M32" s="183">
        <v>3.67</v>
      </c>
      <c r="N32" s="29" t="s">
        <v>75</v>
      </c>
      <c r="O32" s="88" t="s">
        <v>19</v>
      </c>
      <c r="P32" s="62">
        <v>4</v>
      </c>
      <c r="Q32" s="105">
        <v>3.8</v>
      </c>
      <c r="R32" s="29" t="s">
        <v>76</v>
      </c>
      <c r="S32" s="88" t="s">
        <v>100</v>
      </c>
      <c r="T32" s="58">
        <v>3.59</v>
      </c>
      <c r="U32" s="183">
        <v>3.17</v>
      </c>
      <c r="V32" s="29" t="s">
        <v>74</v>
      </c>
      <c r="W32" s="54" t="s">
        <v>14</v>
      </c>
      <c r="X32" s="60"/>
      <c r="Y32" s="117">
        <v>4.59</v>
      </c>
    </row>
    <row r="33" spans="1:25" s="10" customFormat="1" ht="15" customHeight="1" x14ac:dyDescent="0.25">
      <c r="A33" s="24">
        <v>28</v>
      </c>
      <c r="B33" s="522" t="s">
        <v>74</v>
      </c>
      <c r="C33" s="522" t="s">
        <v>5</v>
      </c>
      <c r="D33" s="785">
        <v>2.95</v>
      </c>
      <c r="E33" s="777">
        <v>3.9</v>
      </c>
      <c r="F33" s="522" t="s">
        <v>78</v>
      </c>
      <c r="G33" s="522" t="s">
        <v>65</v>
      </c>
      <c r="H33" s="13">
        <v>4</v>
      </c>
      <c r="I33" s="321">
        <v>3.67</v>
      </c>
      <c r="J33" s="463" t="s">
        <v>74</v>
      </c>
      <c r="K33" s="177" t="s">
        <v>13</v>
      </c>
      <c r="L33" s="13">
        <v>3.8928571428571428</v>
      </c>
      <c r="M33" s="183">
        <v>3.67</v>
      </c>
      <c r="N33" s="29" t="s">
        <v>74</v>
      </c>
      <c r="O33" s="33" t="s">
        <v>16</v>
      </c>
      <c r="P33" s="62">
        <v>4</v>
      </c>
      <c r="Q33" s="105">
        <v>3.8</v>
      </c>
      <c r="R33" s="29" t="s">
        <v>76</v>
      </c>
      <c r="S33" s="167" t="s">
        <v>35</v>
      </c>
      <c r="T33" s="58">
        <v>3.56</v>
      </c>
      <c r="U33" s="183">
        <v>3.17</v>
      </c>
      <c r="V33" s="29" t="s">
        <v>74</v>
      </c>
      <c r="W33" s="54" t="s">
        <v>16</v>
      </c>
      <c r="X33" s="60"/>
      <c r="Y33" s="117">
        <v>4.59</v>
      </c>
    </row>
    <row r="34" spans="1:25" s="10" customFormat="1" ht="15" customHeight="1" x14ac:dyDescent="0.25">
      <c r="A34" s="24">
        <v>29</v>
      </c>
      <c r="B34" s="522" t="s">
        <v>74</v>
      </c>
      <c r="C34" s="522" t="s">
        <v>7</v>
      </c>
      <c r="D34" s="785">
        <v>2.7316999999999996</v>
      </c>
      <c r="E34" s="777">
        <v>3.9</v>
      </c>
      <c r="F34" s="522" t="s">
        <v>77</v>
      </c>
      <c r="G34" s="522" t="s">
        <v>70</v>
      </c>
      <c r="H34" s="13">
        <v>4</v>
      </c>
      <c r="I34" s="321">
        <v>3.67</v>
      </c>
      <c r="J34" s="463" t="s">
        <v>77</v>
      </c>
      <c r="K34" s="179" t="s">
        <v>39</v>
      </c>
      <c r="L34" s="13">
        <v>3.875</v>
      </c>
      <c r="M34" s="183">
        <v>3.67</v>
      </c>
      <c r="N34" s="29" t="s">
        <v>78</v>
      </c>
      <c r="O34" s="151" t="s">
        <v>63</v>
      </c>
      <c r="P34" s="62">
        <v>4</v>
      </c>
      <c r="Q34" s="105">
        <v>3.8</v>
      </c>
      <c r="R34" s="29" t="s">
        <v>79</v>
      </c>
      <c r="S34" s="364" t="s">
        <v>138</v>
      </c>
      <c r="T34" s="58">
        <v>3.5</v>
      </c>
      <c r="U34" s="183">
        <v>3.17</v>
      </c>
      <c r="V34" s="29" t="s">
        <v>75</v>
      </c>
      <c r="W34" s="54" t="s">
        <v>69</v>
      </c>
      <c r="X34" s="60"/>
      <c r="Y34" s="117">
        <v>4.59</v>
      </c>
    </row>
    <row r="35" spans="1:25" s="10" customFormat="1" ht="15" customHeight="1" thickBot="1" x14ac:dyDescent="0.3">
      <c r="A35" s="129">
        <v>30</v>
      </c>
      <c r="B35" s="523" t="s">
        <v>76</v>
      </c>
      <c r="C35" s="523" t="s">
        <v>32</v>
      </c>
      <c r="D35" s="786">
        <v>2.7292000000000001</v>
      </c>
      <c r="E35" s="778">
        <v>3.9</v>
      </c>
      <c r="F35" s="523" t="s">
        <v>73</v>
      </c>
      <c r="G35" s="523" t="s">
        <v>2</v>
      </c>
      <c r="H35" s="379">
        <v>4</v>
      </c>
      <c r="I35" s="517">
        <v>3.67</v>
      </c>
      <c r="J35" s="508" t="s">
        <v>76</v>
      </c>
      <c r="K35" s="278" t="s">
        <v>35</v>
      </c>
      <c r="L35" s="381">
        <v>3.8846153846153846</v>
      </c>
      <c r="M35" s="186">
        <v>3.67</v>
      </c>
      <c r="N35" s="34" t="s">
        <v>74</v>
      </c>
      <c r="O35" s="326" t="s">
        <v>10</v>
      </c>
      <c r="P35" s="75">
        <v>4</v>
      </c>
      <c r="Q35" s="107">
        <v>3.8</v>
      </c>
      <c r="R35" s="34" t="s">
        <v>77</v>
      </c>
      <c r="S35" s="388" t="s">
        <v>107</v>
      </c>
      <c r="T35" s="76">
        <v>3.46</v>
      </c>
      <c r="U35" s="397">
        <v>3.17</v>
      </c>
      <c r="V35" s="34" t="s">
        <v>75</v>
      </c>
      <c r="W35" s="194" t="s">
        <v>129</v>
      </c>
      <c r="X35" s="77"/>
      <c r="Y35" s="121">
        <v>4.59</v>
      </c>
    </row>
    <row r="36" spans="1:25" s="10" customFormat="1" ht="15" customHeight="1" x14ac:dyDescent="0.25">
      <c r="A36" s="20">
        <v>31</v>
      </c>
      <c r="B36" s="521" t="s">
        <v>78</v>
      </c>
      <c r="C36" s="521" t="s">
        <v>56</v>
      </c>
      <c r="D36" s="784">
        <v>2.7191000000000001</v>
      </c>
      <c r="E36" s="776">
        <v>3.9</v>
      </c>
      <c r="F36" s="522" t="s">
        <v>79</v>
      </c>
      <c r="G36" s="522" t="s">
        <v>138</v>
      </c>
      <c r="H36" s="319">
        <v>4</v>
      </c>
      <c r="I36" s="321">
        <v>3.67</v>
      </c>
      <c r="J36" s="509" t="s">
        <v>76</v>
      </c>
      <c r="K36" s="33" t="s">
        <v>131</v>
      </c>
      <c r="L36" s="378">
        <v>3.8571428571428572</v>
      </c>
      <c r="M36" s="187">
        <v>3.67</v>
      </c>
      <c r="N36" s="325" t="s">
        <v>76</v>
      </c>
      <c r="O36" s="350" t="s">
        <v>155</v>
      </c>
      <c r="P36" s="65">
        <v>4</v>
      </c>
      <c r="Q36" s="143">
        <v>3.8</v>
      </c>
      <c r="R36" s="28" t="s">
        <v>75</v>
      </c>
      <c r="S36" s="33" t="s">
        <v>129</v>
      </c>
      <c r="T36" s="57">
        <v>3.45</v>
      </c>
      <c r="U36" s="187">
        <v>3.17</v>
      </c>
      <c r="V36" s="28" t="s">
        <v>75</v>
      </c>
      <c r="W36" s="26" t="s">
        <v>96</v>
      </c>
      <c r="X36" s="59"/>
      <c r="Y36" s="145">
        <v>4.59</v>
      </c>
    </row>
    <row r="37" spans="1:25" s="10" customFormat="1" ht="15" customHeight="1" x14ac:dyDescent="0.25">
      <c r="A37" s="24">
        <v>32</v>
      </c>
      <c r="B37" s="522" t="s">
        <v>79</v>
      </c>
      <c r="C37" s="522" t="s">
        <v>160</v>
      </c>
      <c r="D37" s="785">
        <v>2.6619999999999999</v>
      </c>
      <c r="E37" s="777">
        <v>3.9</v>
      </c>
      <c r="F37" s="522" t="s">
        <v>76</v>
      </c>
      <c r="G37" s="522" t="s">
        <v>105</v>
      </c>
      <c r="H37" s="375">
        <v>4</v>
      </c>
      <c r="I37" s="321">
        <v>3.67</v>
      </c>
      <c r="J37" s="510" t="s">
        <v>73</v>
      </c>
      <c r="K37" s="33" t="s">
        <v>90</v>
      </c>
      <c r="L37" s="357">
        <v>3.85</v>
      </c>
      <c r="M37" s="183">
        <v>3.67</v>
      </c>
      <c r="N37" s="29" t="s">
        <v>78</v>
      </c>
      <c r="O37" s="151" t="s">
        <v>64</v>
      </c>
      <c r="P37" s="62">
        <v>4</v>
      </c>
      <c r="Q37" s="105">
        <v>3.8</v>
      </c>
      <c r="R37" s="29" t="s">
        <v>78</v>
      </c>
      <c r="S37" s="151" t="s">
        <v>63</v>
      </c>
      <c r="T37" s="58">
        <v>3.43</v>
      </c>
      <c r="U37" s="183">
        <v>3.17</v>
      </c>
      <c r="V37" s="29" t="s">
        <v>75</v>
      </c>
      <c r="W37" s="54" t="s">
        <v>68</v>
      </c>
      <c r="X37" s="60"/>
      <c r="Y37" s="117">
        <v>4.59</v>
      </c>
    </row>
    <row r="38" spans="1:25" s="10" customFormat="1" ht="15" customHeight="1" x14ac:dyDescent="0.25">
      <c r="A38" s="24">
        <v>33</v>
      </c>
      <c r="B38" s="522" t="s">
        <v>75</v>
      </c>
      <c r="C38" s="522" t="s">
        <v>68</v>
      </c>
      <c r="D38" s="785">
        <v>2.4782999999999999</v>
      </c>
      <c r="E38" s="777">
        <v>3.9</v>
      </c>
      <c r="F38" s="522" t="s">
        <v>75</v>
      </c>
      <c r="G38" s="522" t="s">
        <v>21</v>
      </c>
      <c r="H38" s="13">
        <v>3.96</v>
      </c>
      <c r="I38" s="321">
        <v>3.67</v>
      </c>
      <c r="J38" s="463" t="s">
        <v>78</v>
      </c>
      <c r="K38" s="347" t="s">
        <v>45</v>
      </c>
      <c r="L38" s="13">
        <v>3.8461538461538463</v>
      </c>
      <c r="M38" s="183">
        <v>3.67</v>
      </c>
      <c r="N38" s="29" t="s">
        <v>75</v>
      </c>
      <c r="O38" s="177" t="s">
        <v>28</v>
      </c>
      <c r="P38" s="62">
        <v>3.98</v>
      </c>
      <c r="Q38" s="105">
        <v>3.8</v>
      </c>
      <c r="R38" s="29" t="s">
        <v>76</v>
      </c>
      <c r="S38" s="33" t="s">
        <v>101</v>
      </c>
      <c r="T38" s="58">
        <v>3.42</v>
      </c>
      <c r="U38" s="185">
        <v>3.17</v>
      </c>
      <c r="V38" s="29" t="s">
        <v>75</v>
      </c>
      <c r="W38" s="55" t="s">
        <v>99</v>
      </c>
      <c r="X38" s="60"/>
      <c r="Y38" s="117">
        <v>4.59</v>
      </c>
    </row>
    <row r="39" spans="1:25" s="10" customFormat="1" ht="15" customHeight="1" x14ac:dyDescent="0.25">
      <c r="A39" s="24">
        <v>34</v>
      </c>
      <c r="B39" s="522" t="s">
        <v>78</v>
      </c>
      <c r="C39" s="522" t="s">
        <v>161</v>
      </c>
      <c r="D39" s="785">
        <v>2.3845999999999998</v>
      </c>
      <c r="E39" s="777">
        <v>3.9</v>
      </c>
      <c r="F39" s="522" t="s">
        <v>78</v>
      </c>
      <c r="G39" s="522" t="s">
        <v>66</v>
      </c>
      <c r="H39" s="13">
        <v>3.94</v>
      </c>
      <c r="I39" s="321">
        <v>3.67</v>
      </c>
      <c r="J39" s="510" t="s">
        <v>73</v>
      </c>
      <c r="K39" s="33" t="s">
        <v>91</v>
      </c>
      <c r="L39" s="13">
        <v>3.8205128205128207</v>
      </c>
      <c r="M39" s="183">
        <v>3.67</v>
      </c>
      <c r="N39" s="29" t="s">
        <v>75</v>
      </c>
      <c r="O39" s="177" t="s">
        <v>99</v>
      </c>
      <c r="P39" s="62">
        <v>3.98</v>
      </c>
      <c r="Q39" s="105">
        <v>3.8</v>
      </c>
      <c r="R39" s="29" t="s">
        <v>74</v>
      </c>
      <c r="S39" s="33" t="s">
        <v>10</v>
      </c>
      <c r="T39" s="58">
        <v>3.4</v>
      </c>
      <c r="U39" s="185">
        <v>3.17</v>
      </c>
      <c r="V39" s="29" t="s">
        <v>75</v>
      </c>
      <c r="W39" s="54" t="s">
        <v>17</v>
      </c>
      <c r="X39" s="60"/>
      <c r="Y39" s="117">
        <v>4.59</v>
      </c>
    </row>
    <row r="40" spans="1:25" s="10" customFormat="1" ht="15" customHeight="1" x14ac:dyDescent="0.25">
      <c r="A40" s="24">
        <v>35</v>
      </c>
      <c r="B40" s="522" t="s">
        <v>74</v>
      </c>
      <c r="C40" s="522" t="s">
        <v>11</v>
      </c>
      <c r="D40" s="785">
        <v>2.375</v>
      </c>
      <c r="E40" s="777">
        <v>3.9</v>
      </c>
      <c r="F40" s="522" t="s">
        <v>73</v>
      </c>
      <c r="G40" s="522" t="s">
        <v>91</v>
      </c>
      <c r="H40" s="13">
        <v>3.93</v>
      </c>
      <c r="I40" s="321">
        <v>3.67</v>
      </c>
      <c r="J40" s="463" t="s">
        <v>75</v>
      </c>
      <c r="K40" s="33" t="s">
        <v>129</v>
      </c>
      <c r="L40" s="13">
        <v>3.8113207547169812</v>
      </c>
      <c r="M40" s="183">
        <v>3.67</v>
      </c>
      <c r="N40" s="29" t="s">
        <v>74</v>
      </c>
      <c r="O40" s="33" t="s">
        <v>7</v>
      </c>
      <c r="P40" s="62">
        <v>3.97</v>
      </c>
      <c r="Q40" s="105">
        <v>3.8</v>
      </c>
      <c r="R40" s="29" t="s">
        <v>77</v>
      </c>
      <c r="S40" s="160" t="s">
        <v>41</v>
      </c>
      <c r="T40" s="58">
        <v>3.4</v>
      </c>
      <c r="U40" s="185">
        <v>3.17</v>
      </c>
      <c r="V40" s="29" t="s">
        <v>75</v>
      </c>
      <c r="W40" s="54" t="s">
        <v>18</v>
      </c>
      <c r="X40" s="60"/>
      <c r="Y40" s="117">
        <v>4.59</v>
      </c>
    </row>
    <row r="41" spans="1:25" s="10" customFormat="1" ht="15" customHeight="1" x14ac:dyDescent="0.25">
      <c r="A41" s="24">
        <v>36</v>
      </c>
      <c r="B41" s="873" t="s">
        <v>73</v>
      </c>
      <c r="C41" s="873" t="s">
        <v>3</v>
      </c>
      <c r="D41" s="287"/>
      <c r="E41" s="777">
        <v>3.9</v>
      </c>
      <c r="F41" s="522" t="s">
        <v>78</v>
      </c>
      <c r="G41" s="522" t="s">
        <v>150</v>
      </c>
      <c r="H41" s="13">
        <v>3.93</v>
      </c>
      <c r="I41" s="321">
        <v>3.67</v>
      </c>
      <c r="J41" s="463" t="s">
        <v>78</v>
      </c>
      <c r="K41" s="151" t="s">
        <v>64</v>
      </c>
      <c r="L41" s="13">
        <v>3.8076923076923075</v>
      </c>
      <c r="M41" s="183">
        <v>3.67</v>
      </c>
      <c r="N41" s="29" t="s">
        <v>78</v>
      </c>
      <c r="O41" s="151" t="s">
        <v>66</v>
      </c>
      <c r="P41" s="62">
        <v>3.96</v>
      </c>
      <c r="Q41" s="105">
        <v>3.8</v>
      </c>
      <c r="R41" s="29" t="s">
        <v>77</v>
      </c>
      <c r="S41" s="160" t="s">
        <v>40</v>
      </c>
      <c r="T41" s="58">
        <v>3.38</v>
      </c>
      <c r="U41" s="183">
        <v>3.17</v>
      </c>
      <c r="V41" s="29" t="s">
        <v>75</v>
      </c>
      <c r="W41" s="54" t="s">
        <v>19</v>
      </c>
      <c r="X41" s="60"/>
      <c r="Y41" s="117">
        <v>4.59</v>
      </c>
    </row>
    <row r="42" spans="1:25" s="10" customFormat="1" ht="15" customHeight="1" x14ac:dyDescent="0.25">
      <c r="A42" s="24">
        <v>37</v>
      </c>
      <c r="B42" s="873" t="s">
        <v>73</v>
      </c>
      <c r="C42" s="873" t="s">
        <v>91</v>
      </c>
      <c r="D42" s="287"/>
      <c r="E42" s="777">
        <v>3.9</v>
      </c>
      <c r="F42" s="522" t="s">
        <v>79</v>
      </c>
      <c r="G42" s="522" t="s">
        <v>112</v>
      </c>
      <c r="H42" s="13">
        <v>3.93</v>
      </c>
      <c r="I42" s="321">
        <v>3.67</v>
      </c>
      <c r="J42" s="463" t="s">
        <v>77</v>
      </c>
      <c r="K42" s="346" t="s">
        <v>122</v>
      </c>
      <c r="L42" s="13">
        <v>3.8</v>
      </c>
      <c r="M42" s="183">
        <v>3.67</v>
      </c>
      <c r="N42" s="29" t="s">
        <v>74</v>
      </c>
      <c r="O42" s="33" t="s">
        <v>6</v>
      </c>
      <c r="P42" s="62">
        <v>3.94</v>
      </c>
      <c r="Q42" s="105">
        <v>3.8</v>
      </c>
      <c r="R42" s="29" t="s">
        <v>75</v>
      </c>
      <c r="S42" s="177" t="s">
        <v>26</v>
      </c>
      <c r="T42" s="58">
        <v>3.36</v>
      </c>
      <c r="U42" s="183">
        <v>3.17</v>
      </c>
      <c r="V42" s="29" t="s">
        <v>75</v>
      </c>
      <c r="W42" s="54" t="s">
        <v>20</v>
      </c>
      <c r="X42" s="60"/>
      <c r="Y42" s="117">
        <v>4.59</v>
      </c>
    </row>
    <row r="43" spans="1:25" s="10" customFormat="1" ht="15" customHeight="1" x14ac:dyDescent="0.25">
      <c r="A43" s="24">
        <v>38</v>
      </c>
      <c r="B43" s="873" t="s">
        <v>73</v>
      </c>
      <c r="C43" s="873" t="s">
        <v>90</v>
      </c>
      <c r="D43" s="287"/>
      <c r="E43" s="777">
        <v>3.9</v>
      </c>
      <c r="F43" s="522" t="s">
        <v>76</v>
      </c>
      <c r="G43" s="522" t="s">
        <v>136</v>
      </c>
      <c r="H43" s="375">
        <v>3.92</v>
      </c>
      <c r="I43" s="321">
        <v>3.67</v>
      </c>
      <c r="J43" s="510" t="s">
        <v>73</v>
      </c>
      <c r="K43" s="33" t="s">
        <v>92</v>
      </c>
      <c r="L43" s="13">
        <v>3.8</v>
      </c>
      <c r="M43" s="183">
        <v>3.67</v>
      </c>
      <c r="N43" s="29" t="s">
        <v>75</v>
      </c>
      <c r="O43" s="177" t="s">
        <v>25</v>
      </c>
      <c r="P43" s="62">
        <v>3.94</v>
      </c>
      <c r="Q43" s="105">
        <v>3.8</v>
      </c>
      <c r="R43" s="29" t="s">
        <v>74</v>
      </c>
      <c r="S43" s="33" t="s">
        <v>6</v>
      </c>
      <c r="T43" s="58">
        <v>3.36</v>
      </c>
      <c r="U43" s="183">
        <v>3.17</v>
      </c>
      <c r="V43" s="29" t="s">
        <v>75</v>
      </c>
      <c r="W43" s="54" t="s">
        <v>21</v>
      </c>
      <c r="X43" s="60"/>
      <c r="Y43" s="117">
        <v>4.59</v>
      </c>
    </row>
    <row r="44" spans="1:25" s="10" customFormat="1" ht="15" customHeight="1" x14ac:dyDescent="0.25">
      <c r="A44" s="24">
        <v>39</v>
      </c>
      <c r="B44" s="873" t="s">
        <v>73</v>
      </c>
      <c r="C44" s="873" t="s">
        <v>92</v>
      </c>
      <c r="D44" s="287"/>
      <c r="E44" s="777">
        <v>3.9</v>
      </c>
      <c r="F44" s="522" t="s">
        <v>78</v>
      </c>
      <c r="G44" s="522" t="s">
        <v>151</v>
      </c>
      <c r="H44" s="13">
        <v>3.9</v>
      </c>
      <c r="I44" s="321">
        <v>3.67</v>
      </c>
      <c r="J44" s="463" t="s">
        <v>75</v>
      </c>
      <c r="K44" s="33" t="s">
        <v>96</v>
      </c>
      <c r="L44" s="13">
        <v>3.7948717948717947</v>
      </c>
      <c r="M44" s="183">
        <v>3.67</v>
      </c>
      <c r="N44" s="29" t="s">
        <v>74</v>
      </c>
      <c r="O44" s="33" t="s">
        <v>5</v>
      </c>
      <c r="P44" s="62">
        <v>3.92</v>
      </c>
      <c r="Q44" s="105">
        <v>3.8</v>
      </c>
      <c r="R44" s="29" t="s">
        <v>78</v>
      </c>
      <c r="S44" s="151" t="s">
        <v>65</v>
      </c>
      <c r="T44" s="58">
        <v>3.33</v>
      </c>
      <c r="U44" s="183">
        <v>3.17</v>
      </c>
      <c r="V44" s="29" t="s">
        <v>75</v>
      </c>
      <c r="W44" s="55" t="s">
        <v>22</v>
      </c>
      <c r="X44" s="60"/>
      <c r="Y44" s="117">
        <v>4.59</v>
      </c>
    </row>
    <row r="45" spans="1:25" s="10" customFormat="1" ht="15" customHeight="1" thickBot="1" x14ac:dyDescent="0.3">
      <c r="A45" s="129">
        <v>40</v>
      </c>
      <c r="B45" s="875" t="s">
        <v>73</v>
      </c>
      <c r="C45" s="875" t="s">
        <v>67</v>
      </c>
      <c r="D45" s="289"/>
      <c r="E45" s="778">
        <v>3.9</v>
      </c>
      <c r="F45" s="524" t="s">
        <v>76</v>
      </c>
      <c r="G45" s="524" t="s">
        <v>100</v>
      </c>
      <c r="H45" s="381">
        <v>3.9</v>
      </c>
      <c r="I45" s="518">
        <v>3.67</v>
      </c>
      <c r="J45" s="511" t="s">
        <v>79</v>
      </c>
      <c r="K45" s="327" t="s">
        <v>112</v>
      </c>
      <c r="L45" s="380">
        <v>3.7857142857142856</v>
      </c>
      <c r="M45" s="188">
        <v>3.67</v>
      </c>
      <c r="N45" s="31" t="s">
        <v>79</v>
      </c>
      <c r="O45" s="368" t="s">
        <v>138</v>
      </c>
      <c r="P45" s="133">
        <v>3.9</v>
      </c>
      <c r="Q45" s="134">
        <v>3.8</v>
      </c>
      <c r="R45" s="31" t="s">
        <v>79</v>
      </c>
      <c r="S45" s="327" t="s">
        <v>71</v>
      </c>
      <c r="T45" s="135">
        <v>3.33</v>
      </c>
      <c r="U45" s="188">
        <v>3.17</v>
      </c>
      <c r="V45" s="31" t="s">
        <v>75</v>
      </c>
      <c r="W45" s="276" t="s">
        <v>23</v>
      </c>
      <c r="X45" s="137"/>
      <c r="Y45" s="138">
        <v>4.59</v>
      </c>
    </row>
    <row r="46" spans="1:25" s="10" customFormat="1" ht="15" customHeight="1" x14ac:dyDescent="0.25">
      <c r="A46" s="20">
        <v>41</v>
      </c>
      <c r="B46" s="876" t="s">
        <v>74</v>
      </c>
      <c r="C46" s="876" t="s">
        <v>4</v>
      </c>
      <c r="D46" s="286"/>
      <c r="E46" s="776">
        <v>3.9</v>
      </c>
      <c r="F46" s="521" t="s">
        <v>77</v>
      </c>
      <c r="G46" s="521" t="s">
        <v>42</v>
      </c>
      <c r="H46" s="319">
        <v>3.89</v>
      </c>
      <c r="I46" s="299">
        <v>3.67</v>
      </c>
      <c r="J46" s="506" t="s">
        <v>78</v>
      </c>
      <c r="K46" s="351" t="s">
        <v>57</v>
      </c>
      <c r="L46" s="383">
        <v>3.7755102040816326</v>
      </c>
      <c r="M46" s="182">
        <v>3.67</v>
      </c>
      <c r="N46" s="32" t="s">
        <v>77</v>
      </c>
      <c r="O46" s="393" t="s">
        <v>107</v>
      </c>
      <c r="P46" s="69">
        <v>3.89</v>
      </c>
      <c r="Q46" s="103">
        <v>3.8</v>
      </c>
      <c r="R46" s="174" t="s">
        <v>73</v>
      </c>
      <c r="S46" s="390" t="s">
        <v>93</v>
      </c>
      <c r="T46" s="70">
        <v>3.33</v>
      </c>
      <c r="U46" s="182">
        <v>3.17</v>
      </c>
      <c r="V46" s="32" t="s">
        <v>75</v>
      </c>
      <c r="W46" s="268" t="s">
        <v>24</v>
      </c>
      <c r="X46" s="149"/>
      <c r="Y46" s="115">
        <v>4.59</v>
      </c>
    </row>
    <row r="47" spans="1:25" s="10" customFormat="1" ht="15" customHeight="1" x14ac:dyDescent="0.25">
      <c r="A47" s="24">
        <v>42</v>
      </c>
      <c r="B47" s="873" t="s">
        <v>74</v>
      </c>
      <c r="C47" s="873" t="s">
        <v>6</v>
      </c>
      <c r="D47" s="287"/>
      <c r="E47" s="777">
        <v>3.9</v>
      </c>
      <c r="F47" s="522" t="s">
        <v>76</v>
      </c>
      <c r="G47" s="522" t="s">
        <v>31</v>
      </c>
      <c r="H47" s="376">
        <v>3.89</v>
      </c>
      <c r="I47" s="321">
        <v>3.67</v>
      </c>
      <c r="J47" s="463" t="s">
        <v>74</v>
      </c>
      <c r="K47" s="88" t="s">
        <v>8</v>
      </c>
      <c r="L47" s="13">
        <v>3.7777777777777777</v>
      </c>
      <c r="M47" s="183">
        <v>3.67</v>
      </c>
      <c r="N47" s="29" t="s">
        <v>78</v>
      </c>
      <c r="O47" s="323" t="s">
        <v>152</v>
      </c>
      <c r="P47" s="62">
        <v>3.89</v>
      </c>
      <c r="Q47" s="105">
        <v>3.8</v>
      </c>
      <c r="R47" s="29" t="s">
        <v>75</v>
      </c>
      <c r="S47" s="90" t="s">
        <v>99</v>
      </c>
      <c r="T47" s="58">
        <v>3.32</v>
      </c>
      <c r="U47" s="183">
        <v>3.17</v>
      </c>
      <c r="V47" s="29" t="s">
        <v>75</v>
      </c>
      <c r="W47" s="55" t="s">
        <v>97</v>
      </c>
      <c r="X47" s="60"/>
      <c r="Y47" s="117">
        <v>4.59</v>
      </c>
    </row>
    <row r="48" spans="1:25" s="10" customFormat="1" ht="15" customHeight="1" x14ac:dyDescent="0.25">
      <c r="A48" s="24">
        <v>43</v>
      </c>
      <c r="B48" s="873" t="s">
        <v>74</v>
      </c>
      <c r="C48" s="873" t="s">
        <v>15</v>
      </c>
      <c r="D48" s="287"/>
      <c r="E48" s="777">
        <v>3.9</v>
      </c>
      <c r="F48" s="522" t="s">
        <v>74</v>
      </c>
      <c r="G48" s="522" t="s">
        <v>5</v>
      </c>
      <c r="H48" s="13">
        <v>3.88</v>
      </c>
      <c r="I48" s="321">
        <v>3.67</v>
      </c>
      <c r="J48" s="463" t="s">
        <v>78</v>
      </c>
      <c r="K48" s="151" t="s">
        <v>48</v>
      </c>
      <c r="L48" s="357">
        <v>3.7708333333333335</v>
      </c>
      <c r="M48" s="183">
        <v>3.67</v>
      </c>
      <c r="N48" s="29" t="s">
        <v>77</v>
      </c>
      <c r="O48" s="179" t="s">
        <v>108</v>
      </c>
      <c r="P48" s="62">
        <v>3.88</v>
      </c>
      <c r="Q48" s="105">
        <v>3.8</v>
      </c>
      <c r="R48" s="29" t="s">
        <v>74</v>
      </c>
      <c r="S48" s="33" t="s">
        <v>11</v>
      </c>
      <c r="T48" s="58">
        <v>3.31</v>
      </c>
      <c r="U48" s="183">
        <v>3.17</v>
      </c>
      <c r="V48" s="29" t="s">
        <v>75</v>
      </c>
      <c r="W48" s="55" t="s">
        <v>98</v>
      </c>
      <c r="X48" s="60"/>
      <c r="Y48" s="117">
        <v>4.59</v>
      </c>
    </row>
    <row r="49" spans="1:25" s="10" customFormat="1" ht="15" customHeight="1" x14ac:dyDescent="0.25">
      <c r="A49" s="24">
        <v>44</v>
      </c>
      <c r="B49" s="873" t="s">
        <v>74</v>
      </c>
      <c r="C49" s="873" t="s">
        <v>95</v>
      </c>
      <c r="D49" s="287"/>
      <c r="E49" s="777">
        <v>3.9</v>
      </c>
      <c r="F49" s="522" t="s">
        <v>77</v>
      </c>
      <c r="G49" s="522" t="s">
        <v>38</v>
      </c>
      <c r="H49" s="13">
        <v>3.88</v>
      </c>
      <c r="I49" s="321">
        <v>3.67</v>
      </c>
      <c r="J49" s="463" t="s">
        <v>74</v>
      </c>
      <c r="K49" s="33" t="s">
        <v>5</v>
      </c>
      <c r="L49" s="13">
        <v>3.774193548387097</v>
      </c>
      <c r="M49" s="183">
        <v>3.67</v>
      </c>
      <c r="N49" s="29" t="s">
        <v>76</v>
      </c>
      <c r="O49" s="33" t="s">
        <v>29</v>
      </c>
      <c r="P49" s="62">
        <v>3.87</v>
      </c>
      <c r="Q49" s="105">
        <v>3.8</v>
      </c>
      <c r="R49" s="29" t="s">
        <v>74</v>
      </c>
      <c r="S49" s="33" t="s">
        <v>5</v>
      </c>
      <c r="T49" s="58">
        <v>3.28</v>
      </c>
      <c r="U49" s="183">
        <v>3.17</v>
      </c>
      <c r="V49" s="29" t="s">
        <v>75</v>
      </c>
      <c r="W49" s="55" t="s">
        <v>25</v>
      </c>
      <c r="X49" s="60"/>
      <c r="Y49" s="117">
        <v>4.59</v>
      </c>
    </row>
    <row r="50" spans="1:25" s="10" customFormat="1" ht="15" customHeight="1" x14ac:dyDescent="0.25">
      <c r="A50" s="24">
        <v>45</v>
      </c>
      <c r="B50" s="873" t="s">
        <v>74</v>
      </c>
      <c r="C50" s="873" t="s">
        <v>8</v>
      </c>
      <c r="D50" s="287"/>
      <c r="E50" s="777">
        <v>3.9</v>
      </c>
      <c r="F50" s="522" t="s">
        <v>78</v>
      </c>
      <c r="G50" s="522" t="s">
        <v>159</v>
      </c>
      <c r="H50" s="13">
        <v>3.86</v>
      </c>
      <c r="I50" s="321">
        <v>3.67</v>
      </c>
      <c r="J50" s="463" t="s">
        <v>77</v>
      </c>
      <c r="K50" s="91" t="s">
        <v>41</v>
      </c>
      <c r="L50" s="13">
        <v>3.7647058823529411</v>
      </c>
      <c r="M50" s="183">
        <v>3.67</v>
      </c>
      <c r="N50" s="29" t="s">
        <v>74</v>
      </c>
      <c r="O50" s="88" t="s">
        <v>4</v>
      </c>
      <c r="P50" s="62">
        <v>3.87</v>
      </c>
      <c r="Q50" s="105">
        <v>3.8</v>
      </c>
      <c r="R50" s="29" t="s">
        <v>78</v>
      </c>
      <c r="S50" s="44" t="s">
        <v>52</v>
      </c>
      <c r="T50" s="58">
        <v>3.27</v>
      </c>
      <c r="U50" s="183">
        <v>3.17</v>
      </c>
      <c r="V50" s="29" t="s">
        <v>75</v>
      </c>
      <c r="W50" s="55" t="s">
        <v>26</v>
      </c>
      <c r="X50" s="61"/>
      <c r="Y50" s="117">
        <v>4.59</v>
      </c>
    </row>
    <row r="51" spans="1:25" s="10" customFormat="1" ht="15" customHeight="1" x14ac:dyDescent="0.25">
      <c r="A51" s="24">
        <v>46</v>
      </c>
      <c r="B51" s="873" t="s">
        <v>74</v>
      </c>
      <c r="C51" s="873" t="s">
        <v>9</v>
      </c>
      <c r="D51" s="287"/>
      <c r="E51" s="777">
        <v>3.9</v>
      </c>
      <c r="F51" s="522" t="s">
        <v>77</v>
      </c>
      <c r="G51" s="522" t="s">
        <v>39</v>
      </c>
      <c r="H51" s="13">
        <v>3.83</v>
      </c>
      <c r="I51" s="321">
        <v>3.67</v>
      </c>
      <c r="J51" s="463" t="s">
        <v>78</v>
      </c>
      <c r="K51" s="271" t="s">
        <v>152</v>
      </c>
      <c r="L51" s="13">
        <v>3.75</v>
      </c>
      <c r="M51" s="183">
        <v>3.67</v>
      </c>
      <c r="N51" s="29" t="s">
        <v>76</v>
      </c>
      <c r="O51" s="167" t="s">
        <v>35</v>
      </c>
      <c r="P51" s="62">
        <v>3.86</v>
      </c>
      <c r="Q51" s="105">
        <v>3.8</v>
      </c>
      <c r="R51" s="29" t="s">
        <v>78</v>
      </c>
      <c r="S51" s="151" t="s">
        <v>49</v>
      </c>
      <c r="T51" s="58">
        <v>3.25</v>
      </c>
      <c r="U51" s="183">
        <v>3.17</v>
      </c>
      <c r="V51" s="29" t="s">
        <v>75</v>
      </c>
      <c r="W51" s="55" t="s">
        <v>27</v>
      </c>
      <c r="X51" s="61"/>
      <c r="Y51" s="117">
        <v>4.59</v>
      </c>
    </row>
    <row r="52" spans="1:25" s="10" customFormat="1" ht="15" customHeight="1" x14ac:dyDescent="0.25">
      <c r="A52" s="24">
        <v>47</v>
      </c>
      <c r="B52" s="873" t="s">
        <v>74</v>
      </c>
      <c r="C52" s="873" t="s">
        <v>10</v>
      </c>
      <c r="D52" s="287"/>
      <c r="E52" s="777">
        <v>3.9</v>
      </c>
      <c r="F52" s="522" t="s">
        <v>78</v>
      </c>
      <c r="G52" s="522" t="s">
        <v>63</v>
      </c>
      <c r="H52" s="13">
        <v>3.83</v>
      </c>
      <c r="I52" s="321">
        <v>3.67</v>
      </c>
      <c r="J52" s="463" t="s">
        <v>76</v>
      </c>
      <c r="K52" s="33" t="s">
        <v>100</v>
      </c>
      <c r="L52" s="376">
        <v>3.7291666666666665</v>
      </c>
      <c r="M52" s="183">
        <v>3.67</v>
      </c>
      <c r="N52" s="29" t="s">
        <v>77</v>
      </c>
      <c r="O52" s="160" t="s">
        <v>147</v>
      </c>
      <c r="P52" s="63">
        <v>3.86</v>
      </c>
      <c r="Q52" s="105">
        <v>3.8</v>
      </c>
      <c r="R52" s="29" t="s">
        <v>78</v>
      </c>
      <c r="S52" s="347" t="s">
        <v>45</v>
      </c>
      <c r="T52" s="58">
        <v>3.24</v>
      </c>
      <c r="U52" s="183">
        <v>3.17</v>
      </c>
      <c r="V52" s="29" t="s">
        <v>75</v>
      </c>
      <c r="W52" s="55" t="s">
        <v>28</v>
      </c>
      <c r="X52" s="60"/>
      <c r="Y52" s="117">
        <v>4.59</v>
      </c>
    </row>
    <row r="53" spans="1:25" s="10" customFormat="1" ht="15" customHeight="1" x14ac:dyDescent="0.25">
      <c r="A53" s="24">
        <v>48</v>
      </c>
      <c r="B53" s="873" t="s">
        <v>74</v>
      </c>
      <c r="C53" s="873" t="s">
        <v>12</v>
      </c>
      <c r="D53" s="287"/>
      <c r="E53" s="777">
        <v>3.9</v>
      </c>
      <c r="F53" s="522" t="s">
        <v>75</v>
      </c>
      <c r="G53" s="522" t="s">
        <v>20</v>
      </c>
      <c r="H53" s="13">
        <v>3.81</v>
      </c>
      <c r="I53" s="321">
        <v>3.67</v>
      </c>
      <c r="J53" s="463" t="s">
        <v>78</v>
      </c>
      <c r="K53" s="151" t="s">
        <v>66</v>
      </c>
      <c r="L53" s="13">
        <v>3.7317073170731709</v>
      </c>
      <c r="M53" s="183">
        <v>3.67</v>
      </c>
      <c r="N53" s="25" t="s">
        <v>73</v>
      </c>
      <c r="O53" s="33" t="s">
        <v>67</v>
      </c>
      <c r="P53" s="62">
        <v>3.85</v>
      </c>
      <c r="Q53" s="105">
        <v>3.8</v>
      </c>
      <c r="R53" s="29" t="s">
        <v>78</v>
      </c>
      <c r="S53" s="151" t="s">
        <v>66</v>
      </c>
      <c r="T53" s="58">
        <v>3.23</v>
      </c>
      <c r="U53" s="183">
        <v>3.17</v>
      </c>
      <c r="V53" s="29" t="s">
        <v>76</v>
      </c>
      <c r="W53" s="54" t="s">
        <v>100</v>
      </c>
      <c r="X53" s="60"/>
      <c r="Y53" s="117">
        <v>4.59</v>
      </c>
    </row>
    <row r="54" spans="1:25" s="10" customFormat="1" ht="15" customHeight="1" x14ac:dyDescent="0.25">
      <c r="A54" s="24">
        <v>49</v>
      </c>
      <c r="B54" s="873" t="s">
        <v>74</v>
      </c>
      <c r="C54" s="873" t="s">
        <v>13</v>
      </c>
      <c r="D54" s="287"/>
      <c r="E54" s="777">
        <v>3.9</v>
      </c>
      <c r="F54" s="522" t="s">
        <v>74</v>
      </c>
      <c r="G54" s="522" t="s">
        <v>7</v>
      </c>
      <c r="H54" s="13">
        <v>3.78</v>
      </c>
      <c r="I54" s="321">
        <v>3.67</v>
      </c>
      <c r="J54" s="510" t="s">
        <v>73</v>
      </c>
      <c r="K54" s="275" t="s">
        <v>2</v>
      </c>
      <c r="L54" s="13">
        <v>3.7333333333333334</v>
      </c>
      <c r="M54" s="183">
        <v>3.67</v>
      </c>
      <c r="N54" s="25" t="s">
        <v>73</v>
      </c>
      <c r="O54" s="33" t="s">
        <v>93</v>
      </c>
      <c r="P54" s="62">
        <v>3.84</v>
      </c>
      <c r="Q54" s="105">
        <v>3.8</v>
      </c>
      <c r="R54" s="29" t="s">
        <v>74</v>
      </c>
      <c r="S54" s="33" t="s">
        <v>7</v>
      </c>
      <c r="T54" s="58">
        <v>3.22</v>
      </c>
      <c r="U54" s="183">
        <v>3.17</v>
      </c>
      <c r="V54" s="29" t="s">
        <v>76</v>
      </c>
      <c r="W54" s="54" t="s">
        <v>131</v>
      </c>
      <c r="X54" s="61"/>
      <c r="Y54" s="117">
        <v>4.59</v>
      </c>
    </row>
    <row r="55" spans="1:25" s="10" customFormat="1" ht="15" customHeight="1" thickBot="1" x14ac:dyDescent="0.3">
      <c r="A55" s="48">
        <v>50</v>
      </c>
      <c r="B55" s="877" t="s">
        <v>74</v>
      </c>
      <c r="C55" s="877" t="s">
        <v>14</v>
      </c>
      <c r="D55" s="288"/>
      <c r="E55" s="779">
        <v>3.9</v>
      </c>
      <c r="F55" s="523" t="s">
        <v>78</v>
      </c>
      <c r="G55" s="523" t="s">
        <v>45</v>
      </c>
      <c r="H55" s="379">
        <v>3.78</v>
      </c>
      <c r="I55" s="517">
        <v>3.67</v>
      </c>
      <c r="J55" s="508" t="s">
        <v>76</v>
      </c>
      <c r="K55" s="326" t="s">
        <v>102</v>
      </c>
      <c r="L55" s="381">
        <v>3.7222222222222223</v>
      </c>
      <c r="M55" s="186">
        <v>3.67</v>
      </c>
      <c r="N55" s="34" t="s">
        <v>74</v>
      </c>
      <c r="O55" s="52" t="s">
        <v>13</v>
      </c>
      <c r="P55" s="75">
        <v>3.84</v>
      </c>
      <c r="Q55" s="107">
        <v>3.8</v>
      </c>
      <c r="R55" s="27" t="s">
        <v>73</v>
      </c>
      <c r="S55" s="326" t="s">
        <v>67</v>
      </c>
      <c r="T55" s="76">
        <v>3.21</v>
      </c>
      <c r="U55" s="186">
        <v>3.17</v>
      </c>
      <c r="V55" s="34" t="s">
        <v>76</v>
      </c>
      <c r="W55" s="194" t="s">
        <v>101</v>
      </c>
      <c r="X55" s="77"/>
      <c r="Y55" s="121">
        <v>4.59</v>
      </c>
    </row>
    <row r="56" spans="1:25" s="10" customFormat="1" ht="15" customHeight="1" x14ac:dyDescent="0.25">
      <c r="A56" s="20">
        <v>51</v>
      </c>
      <c r="B56" s="876" t="s">
        <v>74</v>
      </c>
      <c r="C56" s="876" t="s">
        <v>16</v>
      </c>
      <c r="D56" s="286"/>
      <c r="E56" s="776">
        <v>3.9</v>
      </c>
      <c r="F56" s="522" t="s">
        <v>73</v>
      </c>
      <c r="G56" s="522" t="s">
        <v>67</v>
      </c>
      <c r="H56" s="319">
        <v>3.76</v>
      </c>
      <c r="I56" s="321">
        <v>3.67</v>
      </c>
      <c r="J56" s="509" t="s">
        <v>78</v>
      </c>
      <c r="K56" s="151" t="s">
        <v>65</v>
      </c>
      <c r="L56" s="357">
        <v>3.7105263157894739</v>
      </c>
      <c r="M56" s="187">
        <v>3.67</v>
      </c>
      <c r="N56" s="28" t="s">
        <v>78</v>
      </c>
      <c r="O56" s="151" t="s">
        <v>48</v>
      </c>
      <c r="P56" s="65">
        <v>3.82</v>
      </c>
      <c r="Q56" s="143">
        <v>3.8</v>
      </c>
      <c r="R56" s="264" t="s">
        <v>73</v>
      </c>
      <c r="S56" s="33" t="s">
        <v>92</v>
      </c>
      <c r="T56" s="57">
        <v>3.2</v>
      </c>
      <c r="U56" s="187">
        <v>3.17</v>
      </c>
      <c r="V56" s="28" t="s">
        <v>76</v>
      </c>
      <c r="W56" s="26" t="s">
        <v>30</v>
      </c>
      <c r="X56" s="59"/>
      <c r="Y56" s="145">
        <v>4.59</v>
      </c>
    </row>
    <row r="57" spans="1:25" s="10" customFormat="1" ht="15" customHeight="1" x14ac:dyDescent="0.25">
      <c r="A57" s="24">
        <v>52</v>
      </c>
      <c r="B57" s="873" t="s">
        <v>75</v>
      </c>
      <c r="C57" s="873" t="s">
        <v>129</v>
      </c>
      <c r="D57" s="287"/>
      <c r="E57" s="777">
        <v>3.9</v>
      </c>
      <c r="F57" s="522" t="s">
        <v>74</v>
      </c>
      <c r="G57" s="522" t="s">
        <v>9</v>
      </c>
      <c r="H57" s="13">
        <v>3.76</v>
      </c>
      <c r="I57" s="321">
        <v>3.67</v>
      </c>
      <c r="J57" s="463" t="s">
        <v>74</v>
      </c>
      <c r="K57" s="33" t="s">
        <v>6</v>
      </c>
      <c r="L57" s="357">
        <v>3.7096774193548385</v>
      </c>
      <c r="M57" s="183">
        <v>3.67</v>
      </c>
      <c r="N57" s="25" t="s">
        <v>73</v>
      </c>
      <c r="O57" s="33" t="s">
        <v>3</v>
      </c>
      <c r="P57" s="62">
        <v>3.81</v>
      </c>
      <c r="Q57" s="105">
        <v>3.8</v>
      </c>
      <c r="R57" s="29" t="s">
        <v>77</v>
      </c>
      <c r="S57" s="179" t="s">
        <v>109</v>
      </c>
      <c r="T57" s="58">
        <v>3.19</v>
      </c>
      <c r="U57" s="183">
        <v>3.17</v>
      </c>
      <c r="V57" s="29" t="s">
        <v>76</v>
      </c>
      <c r="W57" s="54" t="s">
        <v>31</v>
      </c>
      <c r="X57" s="60"/>
      <c r="Y57" s="117">
        <v>4.59</v>
      </c>
    </row>
    <row r="58" spans="1:25" s="10" customFormat="1" ht="15" customHeight="1" x14ac:dyDescent="0.25">
      <c r="A58" s="24">
        <v>53</v>
      </c>
      <c r="B58" s="873" t="s">
        <v>75</v>
      </c>
      <c r="C58" s="873" t="s">
        <v>99</v>
      </c>
      <c r="D58" s="287"/>
      <c r="E58" s="777">
        <v>3.9</v>
      </c>
      <c r="F58" s="522" t="s">
        <v>73</v>
      </c>
      <c r="G58" s="522" t="s">
        <v>3</v>
      </c>
      <c r="H58" s="544">
        <v>3.75</v>
      </c>
      <c r="I58" s="321">
        <v>3.67</v>
      </c>
      <c r="J58" s="463" t="s">
        <v>78</v>
      </c>
      <c r="K58" s="44" t="s">
        <v>59</v>
      </c>
      <c r="L58" s="13">
        <v>3.7</v>
      </c>
      <c r="M58" s="183">
        <v>3.67</v>
      </c>
      <c r="N58" s="29" t="s">
        <v>78</v>
      </c>
      <c r="O58" s="323" t="s">
        <v>151</v>
      </c>
      <c r="P58" s="62">
        <v>3.8</v>
      </c>
      <c r="Q58" s="105">
        <v>3.8</v>
      </c>
      <c r="R58" s="29" t="s">
        <v>75</v>
      </c>
      <c r="S58" s="88" t="s">
        <v>20</v>
      </c>
      <c r="T58" s="58">
        <v>3.17</v>
      </c>
      <c r="U58" s="185">
        <v>3.17</v>
      </c>
      <c r="V58" s="29" t="s">
        <v>76</v>
      </c>
      <c r="W58" s="54" t="s">
        <v>102</v>
      </c>
      <c r="X58" s="60"/>
      <c r="Y58" s="117">
        <v>4.59</v>
      </c>
    </row>
    <row r="59" spans="1:25" s="10" customFormat="1" ht="15" customHeight="1" x14ac:dyDescent="0.25">
      <c r="A59" s="24">
        <v>54</v>
      </c>
      <c r="B59" s="873" t="s">
        <v>75</v>
      </c>
      <c r="C59" s="873" t="s">
        <v>17</v>
      </c>
      <c r="D59" s="287"/>
      <c r="E59" s="777">
        <v>3.9</v>
      </c>
      <c r="F59" s="522" t="s">
        <v>78</v>
      </c>
      <c r="G59" s="522" t="s">
        <v>111</v>
      </c>
      <c r="H59" s="13">
        <v>3.74</v>
      </c>
      <c r="I59" s="321">
        <v>3.67</v>
      </c>
      <c r="J59" s="463" t="s">
        <v>78</v>
      </c>
      <c r="K59" s="44" t="s">
        <v>54</v>
      </c>
      <c r="L59" s="13">
        <v>3.6818181818181817</v>
      </c>
      <c r="M59" s="183">
        <v>3.67</v>
      </c>
      <c r="N59" s="29" t="s">
        <v>78</v>
      </c>
      <c r="O59" s="323" t="s">
        <v>153</v>
      </c>
      <c r="P59" s="62">
        <v>3.8</v>
      </c>
      <c r="Q59" s="105">
        <v>3.8</v>
      </c>
      <c r="R59" s="29" t="s">
        <v>78</v>
      </c>
      <c r="S59" s="44" t="s">
        <v>48</v>
      </c>
      <c r="T59" s="58">
        <v>3.17</v>
      </c>
      <c r="U59" s="183">
        <v>3.17</v>
      </c>
      <c r="V59" s="7" t="s">
        <v>76</v>
      </c>
      <c r="W59" s="338" t="s">
        <v>155</v>
      </c>
      <c r="X59" s="61"/>
      <c r="Y59" s="117">
        <v>4.59</v>
      </c>
    </row>
    <row r="60" spans="1:25" s="10" customFormat="1" ht="15" customHeight="1" x14ac:dyDescent="0.25">
      <c r="A60" s="24">
        <v>55</v>
      </c>
      <c r="B60" s="873" t="s">
        <v>75</v>
      </c>
      <c r="C60" s="873" t="s">
        <v>19</v>
      </c>
      <c r="D60" s="287"/>
      <c r="E60" s="777">
        <v>3.9</v>
      </c>
      <c r="F60" s="522" t="s">
        <v>78</v>
      </c>
      <c r="G60" s="522" t="s">
        <v>50</v>
      </c>
      <c r="H60" s="13">
        <v>3.71</v>
      </c>
      <c r="I60" s="321">
        <v>3.67</v>
      </c>
      <c r="J60" s="463" t="s">
        <v>76</v>
      </c>
      <c r="K60" s="181" t="s">
        <v>32</v>
      </c>
      <c r="L60" s="382">
        <v>3.6666666666666665</v>
      </c>
      <c r="M60" s="183">
        <v>3.67</v>
      </c>
      <c r="N60" s="29" t="s">
        <v>77</v>
      </c>
      <c r="O60" s="312" t="s">
        <v>38</v>
      </c>
      <c r="P60" s="62">
        <v>3.8</v>
      </c>
      <c r="Q60" s="105">
        <v>3.8</v>
      </c>
      <c r="R60" s="29" t="s">
        <v>78</v>
      </c>
      <c r="S60" s="162" t="s">
        <v>59</v>
      </c>
      <c r="T60" s="58">
        <v>3.17</v>
      </c>
      <c r="U60" s="183">
        <v>3.17</v>
      </c>
      <c r="V60" s="29" t="s">
        <v>76</v>
      </c>
      <c r="W60" s="38" t="s">
        <v>33</v>
      </c>
      <c r="X60" s="60"/>
      <c r="Y60" s="117">
        <v>4.59</v>
      </c>
    </row>
    <row r="61" spans="1:25" s="10" customFormat="1" ht="15" customHeight="1" x14ac:dyDescent="0.25">
      <c r="A61" s="24">
        <v>56</v>
      </c>
      <c r="B61" s="873" t="s">
        <v>75</v>
      </c>
      <c r="C61" s="873" t="s">
        <v>20</v>
      </c>
      <c r="D61" s="287"/>
      <c r="E61" s="777">
        <v>3.9</v>
      </c>
      <c r="F61" s="522" t="s">
        <v>78</v>
      </c>
      <c r="G61" s="522" t="s">
        <v>152</v>
      </c>
      <c r="H61" s="13">
        <v>3.71</v>
      </c>
      <c r="I61" s="321">
        <v>3.67</v>
      </c>
      <c r="J61" s="463" t="s">
        <v>76</v>
      </c>
      <c r="K61" s="360" t="s">
        <v>34</v>
      </c>
      <c r="L61" s="376">
        <v>3.6666666666666665</v>
      </c>
      <c r="M61" s="183">
        <v>3.67</v>
      </c>
      <c r="N61" s="29" t="s">
        <v>75</v>
      </c>
      <c r="O61" s="90" t="s">
        <v>97</v>
      </c>
      <c r="P61" s="62">
        <v>3.79</v>
      </c>
      <c r="Q61" s="105">
        <v>3.8</v>
      </c>
      <c r="R61" s="29" t="s">
        <v>78</v>
      </c>
      <c r="S61" s="44" t="s">
        <v>64</v>
      </c>
      <c r="T61" s="58">
        <v>3.15</v>
      </c>
      <c r="U61" s="185">
        <v>3.17</v>
      </c>
      <c r="V61" s="29" t="s">
        <v>76</v>
      </c>
      <c r="W61" s="252" t="s">
        <v>34</v>
      </c>
      <c r="X61" s="60"/>
      <c r="Y61" s="117">
        <v>4.59</v>
      </c>
    </row>
    <row r="62" spans="1:25" s="10" customFormat="1" ht="15" customHeight="1" x14ac:dyDescent="0.25">
      <c r="A62" s="24">
        <v>57</v>
      </c>
      <c r="B62" s="873" t="s">
        <v>75</v>
      </c>
      <c r="C62" s="873" t="s">
        <v>21</v>
      </c>
      <c r="D62" s="287"/>
      <c r="E62" s="777">
        <v>3.9</v>
      </c>
      <c r="F62" s="522" t="s">
        <v>75</v>
      </c>
      <c r="G62" s="522" t="s">
        <v>99</v>
      </c>
      <c r="H62" s="13">
        <v>3.71</v>
      </c>
      <c r="I62" s="321">
        <v>3.67</v>
      </c>
      <c r="J62" s="463" t="s">
        <v>78</v>
      </c>
      <c r="K62" s="44" t="s">
        <v>50</v>
      </c>
      <c r="L62" s="13">
        <v>3.6621621621621623</v>
      </c>
      <c r="M62" s="183">
        <v>3.67</v>
      </c>
      <c r="N62" s="322" t="s">
        <v>79</v>
      </c>
      <c r="O62" s="363" t="s">
        <v>94</v>
      </c>
      <c r="P62" s="62">
        <v>3.79</v>
      </c>
      <c r="Q62" s="105">
        <v>3.8</v>
      </c>
      <c r="R62" s="29" t="s">
        <v>74</v>
      </c>
      <c r="S62" s="88" t="s">
        <v>8</v>
      </c>
      <c r="T62" s="58">
        <v>3.14</v>
      </c>
      <c r="U62" s="183">
        <v>3.17</v>
      </c>
      <c r="V62" s="39" t="s">
        <v>76</v>
      </c>
      <c r="W62" s="225" t="s">
        <v>136</v>
      </c>
      <c r="X62" s="60"/>
      <c r="Y62" s="117">
        <v>4.59</v>
      </c>
    </row>
    <row r="63" spans="1:25" s="10" customFormat="1" ht="15" customHeight="1" x14ac:dyDescent="0.25">
      <c r="A63" s="24">
        <v>58</v>
      </c>
      <c r="B63" s="873" t="s">
        <v>75</v>
      </c>
      <c r="C63" s="873" t="s">
        <v>22</v>
      </c>
      <c r="D63" s="287"/>
      <c r="E63" s="777">
        <v>3.9</v>
      </c>
      <c r="F63" s="522" t="s">
        <v>75</v>
      </c>
      <c r="G63" s="522" t="s">
        <v>25</v>
      </c>
      <c r="H63" s="13">
        <v>3.71</v>
      </c>
      <c r="I63" s="321">
        <v>3.67</v>
      </c>
      <c r="J63" s="463" t="s">
        <v>78</v>
      </c>
      <c r="K63" s="361" t="s">
        <v>150</v>
      </c>
      <c r="L63" s="13">
        <v>3.6470588235294117</v>
      </c>
      <c r="M63" s="183">
        <v>3.67</v>
      </c>
      <c r="N63" s="29" t="s">
        <v>77</v>
      </c>
      <c r="O63" s="313" t="s">
        <v>121</v>
      </c>
      <c r="P63" s="62">
        <v>3.78</v>
      </c>
      <c r="Q63" s="105">
        <v>3.8</v>
      </c>
      <c r="R63" s="29" t="s">
        <v>77</v>
      </c>
      <c r="S63" s="313" t="s">
        <v>70</v>
      </c>
      <c r="T63" s="58">
        <v>3.14</v>
      </c>
      <c r="U63" s="183">
        <v>3.17</v>
      </c>
      <c r="V63" s="29" t="s">
        <v>76</v>
      </c>
      <c r="W63" s="38" t="s">
        <v>105</v>
      </c>
      <c r="X63" s="60"/>
      <c r="Y63" s="117">
        <v>4.59</v>
      </c>
    </row>
    <row r="64" spans="1:25" s="10" customFormat="1" ht="15" customHeight="1" x14ac:dyDescent="0.25">
      <c r="A64" s="24">
        <v>59</v>
      </c>
      <c r="B64" s="873" t="s">
        <v>75</v>
      </c>
      <c r="C64" s="873" t="s">
        <v>23</v>
      </c>
      <c r="D64" s="287"/>
      <c r="E64" s="777">
        <v>3.9</v>
      </c>
      <c r="F64" s="522" t="s">
        <v>74</v>
      </c>
      <c r="G64" s="522" t="s">
        <v>4</v>
      </c>
      <c r="H64" s="13">
        <v>3.71</v>
      </c>
      <c r="I64" s="321">
        <v>3.67</v>
      </c>
      <c r="J64" s="463" t="s">
        <v>76</v>
      </c>
      <c r="K64" s="88" t="s">
        <v>29</v>
      </c>
      <c r="L64" s="376">
        <v>3.6538461538461537</v>
      </c>
      <c r="M64" s="183">
        <v>3.67</v>
      </c>
      <c r="N64" s="29" t="s">
        <v>75</v>
      </c>
      <c r="O64" s="88" t="s">
        <v>96</v>
      </c>
      <c r="P64" s="62">
        <v>3.77</v>
      </c>
      <c r="Q64" s="105">
        <v>3.8</v>
      </c>
      <c r="R64" s="29" t="s">
        <v>76</v>
      </c>
      <c r="S64" s="89" t="s">
        <v>106</v>
      </c>
      <c r="T64" s="58">
        <v>3.13</v>
      </c>
      <c r="U64" s="183">
        <v>3.17</v>
      </c>
      <c r="V64" s="29" t="s">
        <v>76</v>
      </c>
      <c r="W64" s="38" t="s">
        <v>36</v>
      </c>
      <c r="X64" s="60"/>
      <c r="Y64" s="117">
        <v>4.59</v>
      </c>
    </row>
    <row r="65" spans="1:25" s="10" customFormat="1" ht="15" customHeight="1" thickBot="1" x14ac:dyDescent="0.3">
      <c r="A65" s="129">
        <v>60</v>
      </c>
      <c r="B65" s="875" t="s">
        <v>75</v>
      </c>
      <c r="C65" s="875" t="s">
        <v>24</v>
      </c>
      <c r="D65" s="289"/>
      <c r="E65" s="778">
        <v>3.9</v>
      </c>
      <c r="F65" s="524" t="s">
        <v>76</v>
      </c>
      <c r="G65" s="524" t="s">
        <v>35</v>
      </c>
      <c r="H65" s="545">
        <v>3.69</v>
      </c>
      <c r="I65" s="518">
        <v>3.67</v>
      </c>
      <c r="J65" s="511" t="s">
        <v>77</v>
      </c>
      <c r="K65" s="313" t="s">
        <v>125</v>
      </c>
      <c r="L65" s="380">
        <v>3.6363636363636362</v>
      </c>
      <c r="M65" s="188">
        <v>3.67</v>
      </c>
      <c r="N65" s="31" t="s">
        <v>78</v>
      </c>
      <c r="O65" s="162" t="s">
        <v>59</v>
      </c>
      <c r="P65" s="133">
        <v>3.77</v>
      </c>
      <c r="Q65" s="134">
        <v>3.8</v>
      </c>
      <c r="R65" s="193" t="s">
        <v>73</v>
      </c>
      <c r="S65" s="131" t="s">
        <v>128</v>
      </c>
      <c r="T65" s="135">
        <v>3.1</v>
      </c>
      <c r="U65" s="188">
        <v>3.17</v>
      </c>
      <c r="V65" s="31" t="s">
        <v>76</v>
      </c>
      <c r="W65" s="40" t="s">
        <v>106</v>
      </c>
      <c r="X65" s="137"/>
      <c r="Y65" s="138">
        <v>4.59</v>
      </c>
    </row>
    <row r="66" spans="1:25" s="10" customFormat="1" ht="15" customHeight="1" x14ac:dyDescent="0.25">
      <c r="A66" s="24">
        <v>61</v>
      </c>
      <c r="B66" s="874" t="s">
        <v>75</v>
      </c>
      <c r="C66" s="874" t="s">
        <v>97</v>
      </c>
      <c r="D66" s="287"/>
      <c r="E66" s="777">
        <v>3.9</v>
      </c>
      <c r="F66" s="521" t="s">
        <v>73</v>
      </c>
      <c r="G66" s="521" t="s">
        <v>92</v>
      </c>
      <c r="H66" s="13">
        <v>3.69</v>
      </c>
      <c r="I66" s="299">
        <v>3.67</v>
      </c>
      <c r="J66" s="506" t="s">
        <v>78</v>
      </c>
      <c r="K66" s="351" t="s">
        <v>63</v>
      </c>
      <c r="L66" s="383">
        <v>3.6363636363636362</v>
      </c>
      <c r="M66" s="182">
        <v>3.67</v>
      </c>
      <c r="N66" s="32" t="s">
        <v>78</v>
      </c>
      <c r="O66" s="351" t="s">
        <v>44</v>
      </c>
      <c r="P66" s="69">
        <v>3.76</v>
      </c>
      <c r="Q66" s="103">
        <v>3.8</v>
      </c>
      <c r="R66" s="32" t="s">
        <v>74</v>
      </c>
      <c r="S66" s="390" t="s">
        <v>95</v>
      </c>
      <c r="T66" s="70">
        <v>3.07</v>
      </c>
      <c r="U66" s="182">
        <v>3.17</v>
      </c>
      <c r="V66" s="32" t="s">
        <v>76</v>
      </c>
      <c r="W66" s="273" t="s">
        <v>32</v>
      </c>
      <c r="X66" s="149"/>
      <c r="Y66" s="115">
        <v>4.59</v>
      </c>
    </row>
    <row r="67" spans="1:25" s="10" customFormat="1" ht="15" customHeight="1" x14ac:dyDescent="0.25">
      <c r="A67" s="24">
        <v>62</v>
      </c>
      <c r="B67" s="873" t="s">
        <v>75</v>
      </c>
      <c r="C67" s="873" t="s">
        <v>98</v>
      </c>
      <c r="D67" s="287"/>
      <c r="E67" s="777">
        <v>3.9</v>
      </c>
      <c r="F67" s="522" t="s">
        <v>78</v>
      </c>
      <c r="G67" s="522" t="s">
        <v>57</v>
      </c>
      <c r="H67" s="13">
        <v>3.69</v>
      </c>
      <c r="I67" s="321">
        <v>3.67</v>
      </c>
      <c r="J67" s="463" t="s">
        <v>77</v>
      </c>
      <c r="K67" s="91" t="s">
        <v>121</v>
      </c>
      <c r="L67" s="13">
        <v>3.6222222222222222</v>
      </c>
      <c r="M67" s="183">
        <v>3.67</v>
      </c>
      <c r="N67" s="29" t="s">
        <v>77</v>
      </c>
      <c r="O67" s="91" t="s">
        <v>110</v>
      </c>
      <c r="P67" s="62">
        <v>3.75</v>
      </c>
      <c r="Q67" s="105">
        <v>3.8</v>
      </c>
      <c r="R67" s="29" t="s">
        <v>75</v>
      </c>
      <c r="S67" s="90" t="s">
        <v>97</v>
      </c>
      <c r="T67" s="58">
        <v>3.07</v>
      </c>
      <c r="U67" s="183">
        <v>3.17</v>
      </c>
      <c r="V67" s="29" t="s">
        <v>77</v>
      </c>
      <c r="W67" s="42" t="s">
        <v>38</v>
      </c>
      <c r="X67" s="60"/>
      <c r="Y67" s="117">
        <v>4.59</v>
      </c>
    </row>
    <row r="68" spans="1:25" s="10" customFormat="1" ht="15" customHeight="1" x14ac:dyDescent="0.25">
      <c r="A68" s="24">
        <v>63</v>
      </c>
      <c r="B68" s="873" t="s">
        <v>75</v>
      </c>
      <c r="C68" s="873" t="s">
        <v>25</v>
      </c>
      <c r="D68" s="287"/>
      <c r="E68" s="777">
        <v>3.9</v>
      </c>
      <c r="F68" s="522" t="s">
        <v>78</v>
      </c>
      <c r="G68" s="522" t="s">
        <v>47</v>
      </c>
      <c r="H68" s="13">
        <v>3.68</v>
      </c>
      <c r="I68" s="321">
        <v>3.67</v>
      </c>
      <c r="J68" s="463" t="s">
        <v>76</v>
      </c>
      <c r="K68" s="89" t="s">
        <v>36</v>
      </c>
      <c r="L68" s="376">
        <v>3.6153846153846154</v>
      </c>
      <c r="M68" s="183">
        <v>3.67</v>
      </c>
      <c r="N68" s="29" t="s">
        <v>76</v>
      </c>
      <c r="O68" s="89" t="s">
        <v>105</v>
      </c>
      <c r="P68" s="62">
        <v>3.75</v>
      </c>
      <c r="Q68" s="105">
        <v>3.8</v>
      </c>
      <c r="R68" s="29" t="s">
        <v>78</v>
      </c>
      <c r="S68" s="323" t="s">
        <v>152</v>
      </c>
      <c r="T68" s="58">
        <v>3.06</v>
      </c>
      <c r="U68" s="183">
        <v>3.17</v>
      </c>
      <c r="V68" s="29" t="s">
        <v>77</v>
      </c>
      <c r="W68" s="42" t="s">
        <v>109</v>
      </c>
      <c r="X68" s="60"/>
      <c r="Y68" s="117">
        <v>4.59</v>
      </c>
    </row>
    <row r="69" spans="1:25" s="10" customFormat="1" ht="15" customHeight="1" x14ac:dyDescent="0.25">
      <c r="A69" s="24">
        <v>64</v>
      </c>
      <c r="B69" s="873" t="s">
        <v>75</v>
      </c>
      <c r="C69" s="873" t="s">
        <v>26</v>
      </c>
      <c r="D69" s="287"/>
      <c r="E69" s="777">
        <v>3.9</v>
      </c>
      <c r="F69" s="522" t="s">
        <v>77</v>
      </c>
      <c r="G69" s="522" t="s">
        <v>148</v>
      </c>
      <c r="H69" s="13">
        <v>3.67</v>
      </c>
      <c r="I69" s="321">
        <v>3.67</v>
      </c>
      <c r="J69" s="510" t="s">
        <v>73</v>
      </c>
      <c r="K69" s="33" t="s">
        <v>67</v>
      </c>
      <c r="L69" s="357">
        <v>3.5964912280701755</v>
      </c>
      <c r="M69" s="183">
        <v>3.67</v>
      </c>
      <c r="N69" s="29" t="s">
        <v>76</v>
      </c>
      <c r="O69" s="33" t="s">
        <v>100</v>
      </c>
      <c r="P69" s="62">
        <v>3.74</v>
      </c>
      <c r="Q69" s="105">
        <v>3.8</v>
      </c>
      <c r="R69" s="29" t="s">
        <v>74</v>
      </c>
      <c r="S69" s="33" t="s">
        <v>14</v>
      </c>
      <c r="T69" s="58">
        <v>3.05</v>
      </c>
      <c r="U69" s="185">
        <v>3.17</v>
      </c>
      <c r="V69" s="29" t="s">
        <v>77</v>
      </c>
      <c r="W69" s="42" t="s">
        <v>108</v>
      </c>
      <c r="X69" s="60"/>
      <c r="Y69" s="117">
        <v>4.59</v>
      </c>
    </row>
    <row r="70" spans="1:25" s="10" customFormat="1" ht="15" customHeight="1" x14ac:dyDescent="0.25">
      <c r="A70" s="24">
        <v>65</v>
      </c>
      <c r="B70" s="873" t="s">
        <v>75</v>
      </c>
      <c r="C70" s="873" t="s">
        <v>27</v>
      </c>
      <c r="D70" s="287"/>
      <c r="E70" s="777">
        <v>3.9</v>
      </c>
      <c r="F70" s="522" t="s">
        <v>78</v>
      </c>
      <c r="G70" s="522" t="s">
        <v>56</v>
      </c>
      <c r="H70" s="13">
        <v>3.67</v>
      </c>
      <c r="I70" s="321">
        <v>3.67</v>
      </c>
      <c r="J70" s="463" t="s">
        <v>78</v>
      </c>
      <c r="K70" s="323" t="s">
        <v>153</v>
      </c>
      <c r="L70" s="13">
        <v>3.6</v>
      </c>
      <c r="M70" s="183">
        <v>3.67</v>
      </c>
      <c r="N70" s="29" t="s">
        <v>77</v>
      </c>
      <c r="O70" s="91" t="s">
        <v>125</v>
      </c>
      <c r="P70" s="62">
        <v>3.74</v>
      </c>
      <c r="Q70" s="105">
        <v>3.8</v>
      </c>
      <c r="R70" s="29" t="s">
        <v>78</v>
      </c>
      <c r="S70" s="44" t="s">
        <v>44</v>
      </c>
      <c r="T70" s="58">
        <v>3.04</v>
      </c>
      <c r="U70" s="183">
        <v>3.17</v>
      </c>
      <c r="V70" s="29" t="s">
        <v>77</v>
      </c>
      <c r="W70" s="42" t="s">
        <v>39</v>
      </c>
      <c r="X70" s="60"/>
      <c r="Y70" s="117">
        <v>4.59</v>
      </c>
    </row>
    <row r="71" spans="1:25" s="10" customFormat="1" ht="15" customHeight="1" x14ac:dyDescent="0.25">
      <c r="A71" s="24">
        <v>66</v>
      </c>
      <c r="B71" s="873" t="s">
        <v>75</v>
      </c>
      <c r="C71" s="873" t="s">
        <v>28</v>
      </c>
      <c r="D71" s="287"/>
      <c r="E71" s="777">
        <v>3.9</v>
      </c>
      <c r="F71" s="522" t="s">
        <v>79</v>
      </c>
      <c r="G71" s="522" t="s">
        <v>72</v>
      </c>
      <c r="H71" s="13">
        <v>3.67</v>
      </c>
      <c r="I71" s="321">
        <v>3.67</v>
      </c>
      <c r="J71" s="463" t="s">
        <v>78</v>
      </c>
      <c r="K71" s="323" t="s">
        <v>151</v>
      </c>
      <c r="L71" s="13">
        <v>3.5925925925925926</v>
      </c>
      <c r="M71" s="183">
        <v>3.67</v>
      </c>
      <c r="N71" s="29" t="s">
        <v>75</v>
      </c>
      <c r="O71" s="88" t="s">
        <v>20</v>
      </c>
      <c r="P71" s="62">
        <v>3.74</v>
      </c>
      <c r="Q71" s="105">
        <v>3.8</v>
      </c>
      <c r="R71" s="29" t="s">
        <v>78</v>
      </c>
      <c r="S71" s="44" t="s">
        <v>46</v>
      </c>
      <c r="T71" s="58">
        <v>3.03</v>
      </c>
      <c r="U71" s="183">
        <v>3.17</v>
      </c>
      <c r="V71" s="29" t="s">
        <v>77</v>
      </c>
      <c r="W71" s="43" t="s">
        <v>40</v>
      </c>
      <c r="X71" s="60"/>
      <c r="Y71" s="117">
        <v>4.59</v>
      </c>
    </row>
    <row r="72" spans="1:25" s="10" customFormat="1" ht="15" customHeight="1" x14ac:dyDescent="0.25">
      <c r="A72" s="24">
        <v>67</v>
      </c>
      <c r="B72" s="873" t="s">
        <v>76</v>
      </c>
      <c r="C72" s="873" t="s">
        <v>100</v>
      </c>
      <c r="D72" s="287"/>
      <c r="E72" s="777">
        <v>3.9</v>
      </c>
      <c r="F72" s="522" t="s">
        <v>74</v>
      </c>
      <c r="G72" s="522" t="s">
        <v>16</v>
      </c>
      <c r="H72" s="13">
        <v>3.67</v>
      </c>
      <c r="I72" s="321">
        <v>3.67</v>
      </c>
      <c r="J72" s="463" t="s">
        <v>75</v>
      </c>
      <c r="K72" s="90" t="s">
        <v>28</v>
      </c>
      <c r="L72" s="13">
        <v>3.5753424657534247</v>
      </c>
      <c r="M72" s="183">
        <v>3.67</v>
      </c>
      <c r="N72" s="29" t="s">
        <v>77</v>
      </c>
      <c r="O72" s="87" t="s">
        <v>39</v>
      </c>
      <c r="P72" s="62">
        <v>3.73</v>
      </c>
      <c r="Q72" s="105">
        <v>3.8</v>
      </c>
      <c r="R72" s="29" t="s">
        <v>78</v>
      </c>
      <c r="S72" s="323" t="s">
        <v>150</v>
      </c>
      <c r="T72" s="58">
        <v>3</v>
      </c>
      <c r="U72" s="185">
        <v>3.17</v>
      </c>
      <c r="V72" s="29" t="s">
        <v>77</v>
      </c>
      <c r="W72" s="43" t="s">
        <v>41</v>
      </c>
      <c r="X72" s="60"/>
      <c r="Y72" s="117">
        <v>4.59</v>
      </c>
    </row>
    <row r="73" spans="1:25" s="10" customFormat="1" ht="15" customHeight="1" x14ac:dyDescent="0.25">
      <c r="A73" s="24">
        <v>68</v>
      </c>
      <c r="B73" s="873" t="s">
        <v>76</v>
      </c>
      <c r="C73" s="873" t="s">
        <v>162</v>
      </c>
      <c r="D73" s="287"/>
      <c r="E73" s="777">
        <v>3.9</v>
      </c>
      <c r="F73" s="522" t="s">
        <v>75</v>
      </c>
      <c r="G73" s="522" t="s">
        <v>98</v>
      </c>
      <c r="H73" s="13">
        <v>3.66</v>
      </c>
      <c r="I73" s="321">
        <v>3.67</v>
      </c>
      <c r="J73" s="463" t="s">
        <v>78</v>
      </c>
      <c r="K73" s="44" t="s">
        <v>60</v>
      </c>
      <c r="L73" s="13">
        <v>3.5789473684210527</v>
      </c>
      <c r="M73" s="183">
        <v>3.67</v>
      </c>
      <c r="N73" s="29" t="s">
        <v>75</v>
      </c>
      <c r="O73" s="90" t="s">
        <v>23</v>
      </c>
      <c r="P73" s="62">
        <v>3.71</v>
      </c>
      <c r="Q73" s="105">
        <v>3.8</v>
      </c>
      <c r="R73" s="29" t="s">
        <v>78</v>
      </c>
      <c r="S73" s="44" t="s">
        <v>51</v>
      </c>
      <c r="T73" s="58">
        <v>3</v>
      </c>
      <c r="U73" s="183">
        <v>3.17</v>
      </c>
      <c r="V73" s="29" t="s">
        <v>77</v>
      </c>
      <c r="W73" s="43" t="s">
        <v>110</v>
      </c>
      <c r="X73" s="60"/>
      <c r="Y73" s="117">
        <v>4.59</v>
      </c>
    </row>
    <row r="74" spans="1:25" s="10" customFormat="1" ht="15" customHeight="1" x14ac:dyDescent="0.25">
      <c r="A74" s="24">
        <v>69</v>
      </c>
      <c r="B74" s="873" t="s">
        <v>76</v>
      </c>
      <c r="C74" s="873" t="s">
        <v>104</v>
      </c>
      <c r="D74" s="287"/>
      <c r="E74" s="777">
        <v>3.9</v>
      </c>
      <c r="F74" s="522" t="s">
        <v>78</v>
      </c>
      <c r="G74" s="522" t="s">
        <v>60</v>
      </c>
      <c r="H74" s="13">
        <v>3.66</v>
      </c>
      <c r="I74" s="321">
        <v>3.67</v>
      </c>
      <c r="J74" s="463" t="s">
        <v>78</v>
      </c>
      <c r="K74" s="44" t="s">
        <v>56</v>
      </c>
      <c r="L74" s="13">
        <v>3.5555555555555554</v>
      </c>
      <c r="M74" s="183">
        <v>3.67</v>
      </c>
      <c r="N74" s="29" t="s">
        <v>78</v>
      </c>
      <c r="O74" s="45" t="s">
        <v>45</v>
      </c>
      <c r="P74" s="62">
        <v>3.71</v>
      </c>
      <c r="Q74" s="105">
        <v>3.8</v>
      </c>
      <c r="R74" s="29" t="s">
        <v>75</v>
      </c>
      <c r="S74" s="88" t="s">
        <v>19</v>
      </c>
      <c r="T74" s="58">
        <v>3</v>
      </c>
      <c r="U74" s="183">
        <v>3.17</v>
      </c>
      <c r="V74" s="29" t="s">
        <v>77</v>
      </c>
      <c r="W74" s="43" t="s">
        <v>147</v>
      </c>
      <c r="X74" s="60"/>
      <c r="Y74" s="117">
        <v>4.59</v>
      </c>
    </row>
    <row r="75" spans="1:25" s="10" customFormat="1" ht="15" customHeight="1" thickBot="1" x14ac:dyDescent="0.3">
      <c r="A75" s="129">
        <v>70</v>
      </c>
      <c r="B75" s="875" t="s">
        <v>76</v>
      </c>
      <c r="C75" s="875" t="s">
        <v>101</v>
      </c>
      <c r="D75" s="289"/>
      <c r="E75" s="778">
        <v>3.9</v>
      </c>
      <c r="F75" s="523" t="s">
        <v>78</v>
      </c>
      <c r="G75" s="523" t="s">
        <v>55</v>
      </c>
      <c r="H75" s="379">
        <v>3.65</v>
      </c>
      <c r="I75" s="517">
        <v>3.67</v>
      </c>
      <c r="J75" s="512" t="s">
        <v>73</v>
      </c>
      <c r="K75" s="176" t="s">
        <v>3</v>
      </c>
      <c r="L75" s="379">
        <v>3.5517241379310347</v>
      </c>
      <c r="M75" s="186">
        <v>3.67</v>
      </c>
      <c r="N75" s="34" t="s">
        <v>75</v>
      </c>
      <c r="O75" s="161" t="s">
        <v>27</v>
      </c>
      <c r="P75" s="75">
        <v>3.7</v>
      </c>
      <c r="Q75" s="107">
        <v>3.8</v>
      </c>
      <c r="R75" s="34" t="s">
        <v>77</v>
      </c>
      <c r="S75" s="178" t="s">
        <v>125</v>
      </c>
      <c r="T75" s="76">
        <v>3</v>
      </c>
      <c r="U75" s="186">
        <v>3.17</v>
      </c>
      <c r="V75" s="34" t="s">
        <v>77</v>
      </c>
      <c r="W75" s="328" t="s">
        <v>148</v>
      </c>
      <c r="X75" s="77"/>
      <c r="Y75" s="121">
        <v>4.59</v>
      </c>
    </row>
    <row r="76" spans="1:25" s="10" customFormat="1" ht="15" customHeight="1" x14ac:dyDescent="0.25">
      <c r="A76" s="20">
        <v>71</v>
      </c>
      <c r="B76" s="876" t="s">
        <v>76</v>
      </c>
      <c r="C76" s="876" t="s">
        <v>30</v>
      </c>
      <c r="D76" s="286"/>
      <c r="E76" s="776">
        <v>3.9</v>
      </c>
      <c r="F76" s="522" t="s">
        <v>73</v>
      </c>
      <c r="G76" s="522" t="s">
        <v>128</v>
      </c>
      <c r="H76" s="531">
        <v>3.64</v>
      </c>
      <c r="I76" s="321">
        <v>3.67</v>
      </c>
      <c r="J76" s="509" t="s">
        <v>76</v>
      </c>
      <c r="K76" s="33" t="s">
        <v>101</v>
      </c>
      <c r="L76" s="378">
        <v>3.5294117647058822</v>
      </c>
      <c r="M76" s="187">
        <v>3.67</v>
      </c>
      <c r="N76" s="28" t="s">
        <v>74</v>
      </c>
      <c r="O76" s="33" t="s">
        <v>8</v>
      </c>
      <c r="P76" s="65">
        <v>3.7</v>
      </c>
      <c r="Q76" s="143">
        <v>3.8</v>
      </c>
      <c r="R76" s="28" t="s">
        <v>74</v>
      </c>
      <c r="S76" s="33" t="s">
        <v>4</v>
      </c>
      <c r="T76" s="57">
        <v>3</v>
      </c>
      <c r="U76" s="187">
        <v>3.17</v>
      </c>
      <c r="V76" s="28" t="s">
        <v>77</v>
      </c>
      <c r="W76" s="274" t="s">
        <v>70</v>
      </c>
      <c r="X76" s="59"/>
      <c r="Y76" s="145">
        <v>4.59</v>
      </c>
    </row>
    <row r="77" spans="1:25" s="10" customFormat="1" ht="15" customHeight="1" x14ac:dyDescent="0.25">
      <c r="A77" s="24">
        <v>72</v>
      </c>
      <c r="B77" s="873" t="s">
        <v>76</v>
      </c>
      <c r="C77" s="873" t="s">
        <v>31</v>
      </c>
      <c r="D77" s="287"/>
      <c r="E77" s="777">
        <v>3.9</v>
      </c>
      <c r="F77" s="522" t="s">
        <v>77</v>
      </c>
      <c r="G77" s="522" t="s">
        <v>107</v>
      </c>
      <c r="H77" s="13">
        <v>3.64</v>
      </c>
      <c r="I77" s="321">
        <v>3.67</v>
      </c>
      <c r="J77" s="463" t="s">
        <v>78</v>
      </c>
      <c r="K77" s="44" t="s">
        <v>51</v>
      </c>
      <c r="L77" s="13">
        <v>3.5263157894736841</v>
      </c>
      <c r="M77" s="183">
        <v>3.67</v>
      </c>
      <c r="N77" s="29" t="s">
        <v>78</v>
      </c>
      <c r="O77" s="44" t="s">
        <v>54</v>
      </c>
      <c r="P77" s="62">
        <v>3.7</v>
      </c>
      <c r="Q77" s="105">
        <v>3.8</v>
      </c>
      <c r="R77" s="29" t="s">
        <v>76</v>
      </c>
      <c r="S77" s="360" t="s">
        <v>34</v>
      </c>
      <c r="T77" s="58">
        <v>3</v>
      </c>
      <c r="U77" s="183">
        <v>3.17</v>
      </c>
      <c r="V77" s="29" t="s">
        <v>77</v>
      </c>
      <c r="W77" s="43" t="s">
        <v>125</v>
      </c>
      <c r="X77" s="60"/>
      <c r="Y77" s="117">
        <v>4.59</v>
      </c>
    </row>
    <row r="78" spans="1:25" s="10" customFormat="1" ht="15" customHeight="1" x14ac:dyDescent="0.25">
      <c r="A78" s="24">
        <v>73</v>
      </c>
      <c r="B78" s="873" t="s">
        <v>76</v>
      </c>
      <c r="C78" s="873" t="s">
        <v>29</v>
      </c>
      <c r="D78" s="287"/>
      <c r="E78" s="777">
        <v>3.9</v>
      </c>
      <c r="F78" s="522" t="s">
        <v>76</v>
      </c>
      <c r="G78" s="522" t="s">
        <v>34</v>
      </c>
      <c r="H78" s="378">
        <v>3.64</v>
      </c>
      <c r="I78" s="321">
        <v>3.67</v>
      </c>
      <c r="J78" s="463" t="s">
        <v>77</v>
      </c>
      <c r="K78" s="355" t="s">
        <v>107</v>
      </c>
      <c r="L78" s="380">
        <v>3.5121951219512195</v>
      </c>
      <c r="M78" s="183">
        <v>3.67</v>
      </c>
      <c r="N78" s="29" t="s">
        <v>75</v>
      </c>
      <c r="O78" s="367" t="s">
        <v>18</v>
      </c>
      <c r="P78" s="62">
        <v>3.69</v>
      </c>
      <c r="Q78" s="105">
        <v>3.8</v>
      </c>
      <c r="R78" s="322" t="s">
        <v>79</v>
      </c>
      <c r="S78" s="392" t="s">
        <v>94</v>
      </c>
      <c r="T78" s="58">
        <v>3</v>
      </c>
      <c r="U78" s="183">
        <v>3.17</v>
      </c>
      <c r="V78" s="29" t="s">
        <v>77</v>
      </c>
      <c r="W78" s="43" t="s">
        <v>121</v>
      </c>
      <c r="X78" s="60"/>
      <c r="Y78" s="117">
        <v>4.59</v>
      </c>
    </row>
    <row r="79" spans="1:25" s="10" customFormat="1" ht="15" customHeight="1" x14ac:dyDescent="0.25">
      <c r="A79" s="24">
        <v>74</v>
      </c>
      <c r="B79" s="873" t="s">
        <v>76</v>
      </c>
      <c r="C79" s="873" t="s">
        <v>33</v>
      </c>
      <c r="D79" s="287"/>
      <c r="E79" s="777">
        <v>3.9</v>
      </c>
      <c r="F79" s="522" t="s">
        <v>78</v>
      </c>
      <c r="G79" s="522" t="s">
        <v>153</v>
      </c>
      <c r="H79" s="13">
        <v>3.63</v>
      </c>
      <c r="I79" s="321">
        <v>3.67</v>
      </c>
      <c r="J79" s="463" t="s">
        <v>77</v>
      </c>
      <c r="K79" s="91" t="s">
        <v>70</v>
      </c>
      <c r="L79" s="13">
        <v>3.5</v>
      </c>
      <c r="M79" s="183">
        <v>3.67</v>
      </c>
      <c r="N79" s="29" t="s">
        <v>75</v>
      </c>
      <c r="O79" s="90" t="s">
        <v>26</v>
      </c>
      <c r="P79" s="62">
        <v>3.68</v>
      </c>
      <c r="Q79" s="105">
        <v>3.8</v>
      </c>
      <c r="R79" s="7" t="s">
        <v>76</v>
      </c>
      <c r="S79" s="339" t="s">
        <v>155</v>
      </c>
      <c r="T79" s="58">
        <v>3</v>
      </c>
      <c r="U79" s="183">
        <v>3.17</v>
      </c>
      <c r="V79" s="29" t="s">
        <v>77</v>
      </c>
      <c r="W79" s="43" t="s">
        <v>149</v>
      </c>
      <c r="X79" s="60"/>
      <c r="Y79" s="117">
        <v>4.59</v>
      </c>
    </row>
    <row r="80" spans="1:25" s="10" customFormat="1" ht="15" customHeight="1" x14ac:dyDescent="0.25">
      <c r="A80" s="24">
        <v>75</v>
      </c>
      <c r="B80" s="873" t="s">
        <v>76</v>
      </c>
      <c r="C80" s="873" t="s">
        <v>34</v>
      </c>
      <c r="D80" s="287"/>
      <c r="E80" s="777">
        <v>3.9</v>
      </c>
      <c r="F80" s="522" t="s">
        <v>75</v>
      </c>
      <c r="G80" s="522" t="s">
        <v>96</v>
      </c>
      <c r="H80" s="13">
        <v>3.62</v>
      </c>
      <c r="I80" s="321">
        <v>3.67</v>
      </c>
      <c r="J80" s="463" t="s">
        <v>79</v>
      </c>
      <c r="K80" s="354" t="s">
        <v>113</v>
      </c>
      <c r="L80" s="357">
        <v>3.5</v>
      </c>
      <c r="M80" s="183">
        <v>3.67</v>
      </c>
      <c r="N80" s="29" t="s">
        <v>78</v>
      </c>
      <c r="O80" s="370" t="s">
        <v>50</v>
      </c>
      <c r="P80" s="62">
        <v>3.67</v>
      </c>
      <c r="Q80" s="105">
        <v>3.8</v>
      </c>
      <c r="R80" s="29" t="s">
        <v>77</v>
      </c>
      <c r="S80" s="391" t="s">
        <v>126</v>
      </c>
      <c r="T80" s="58">
        <v>3</v>
      </c>
      <c r="U80" s="183">
        <v>3.17</v>
      </c>
      <c r="V80" s="29" t="s">
        <v>77</v>
      </c>
      <c r="W80" s="252" t="s">
        <v>107</v>
      </c>
      <c r="X80" s="60"/>
      <c r="Y80" s="117">
        <v>4.59</v>
      </c>
    </row>
    <row r="81" spans="1:25" s="10" customFormat="1" ht="15" customHeight="1" x14ac:dyDescent="0.25">
      <c r="A81" s="24">
        <v>76</v>
      </c>
      <c r="B81" s="873" t="s">
        <v>76</v>
      </c>
      <c r="C81" s="873" t="s">
        <v>136</v>
      </c>
      <c r="D81" s="287"/>
      <c r="E81" s="777">
        <v>3.9</v>
      </c>
      <c r="F81" s="522" t="s">
        <v>78</v>
      </c>
      <c r="G81" s="522" t="s">
        <v>44</v>
      </c>
      <c r="H81" s="13">
        <v>3.62</v>
      </c>
      <c r="I81" s="321">
        <v>3.67</v>
      </c>
      <c r="J81" s="463" t="s">
        <v>78</v>
      </c>
      <c r="K81" s="345" t="s">
        <v>58</v>
      </c>
      <c r="L81" s="13">
        <v>3.5</v>
      </c>
      <c r="M81" s="183">
        <v>3.67</v>
      </c>
      <c r="N81" s="29" t="s">
        <v>74</v>
      </c>
      <c r="O81" s="369" t="s">
        <v>11</v>
      </c>
      <c r="P81" s="62">
        <v>3.67</v>
      </c>
      <c r="Q81" s="105">
        <v>3.8</v>
      </c>
      <c r="R81" s="29" t="s">
        <v>77</v>
      </c>
      <c r="S81" s="386" t="s">
        <v>121</v>
      </c>
      <c r="T81" s="58">
        <v>2.94</v>
      </c>
      <c r="U81" s="183">
        <v>3.17</v>
      </c>
      <c r="V81" s="29" t="s">
        <v>77</v>
      </c>
      <c r="W81" s="56" t="s">
        <v>122</v>
      </c>
      <c r="X81" s="60"/>
      <c r="Y81" s="117">
        <v>4.59</v>
      </c>
    </row>
    <row r="82" spans="1:25" s="10" customFormat="1" ht="15" customHeight="1" x14ac:dyDescent="0.25">
      <c r="A82" s="24">
        <v>77</v>
      </c>
      <c r="B82" s="873" t="s">
        <v>76</v>
      </c>
      <c r="C82" s="873" t="s">
        <v>35</v>
      </c>
      <c r="D82" s="287"/>
      <c r="E82" s="777">
        <v>3.9</v>
      </c>
      <c r="F82" s="522" t="s">
        <v>79</v>
      </c>
      <c r="G82" s="522" t="s">
        <v>113</v>
      </c>
      <c r="H82" s="13">
        <v>3.62</v>
      </c>
      <c r="I82" s="321">
        <v>3.67</v>
      </c>
      <c r="J82" s="463" t="s">
        <v>75</v>
      </c>
      <c r="K82" s="90" t="s">
        <v>23</v>
      </c>
      <c r="L82" s="357">
        <v>3.4750000000000001</v>
      </c>
      <c r="M82" s="183">
        <v>3.67</v>
      </c>
      <c r="N82" s="29" t="s">
        <v>78</v>
      </c>
      <c r="O82" s="44" t="s">
        <v>53</v>
      </c>
      <c r="P82" s="62">
        <v>3.67</v>
      </c>
      <c r="Q82" s="105">
        <v>3.8</v>
      </c>
      <c r="R82" s="29" t="s">
        <v>75</v>
      </c>
      <c r="S82" s="90" t="s">
        <v>27</v>
      </c>
      <c r="T82" s="58">
        <v>2.91</v>
      </c>
      <c r="U82" s="183">
        <v>3.17</v>
      </c>
      <c r="V82" s="29" t="s">
        <v>77</v>
      </c>
      <c r="W82" s="43" t="s">
        <v>126</v>
      </c>
      <c r="X82" s="60"/>
      <c r="Y82" s="117">
        <v>4.59</v>
      </c>
    </row>
    <row r="83" spans="1:25" s="10" customFormat="1" ht="15" customHeight="1" x14ac:dyDescent="0.25">
      <c r="A83" s="24">
        <v>78</v>
      </c>
      <c r="B83" s="873" t="s">
        <v>76</v>
      </c>
      <c r="C83" s="873" t="s">
        <v>36</v>
      </c>
      <c r="D83" s="287"/>
      <c r="E83" s="777">
        <v>3.9</v>
      </c>
      <c r="F83" s="522" t="s">
        <v>79</v>
      </c>
      <c r="G83" s="522" t="s">
        <v>158</v>
      </c>
      <c r="H83" s="384">
        <v>3.59</v>
      </c>
      <c r="I83" s="321">
        <v>3.67</v>
      </c>
      <c r="J83" s="463" t="s">
        <v>77</v>
      </c>
      <c r="K83" s="91" t="s">
        <v>126</v>
      </c>
      <c r="L83" s="357">
        <v>3.4666666666666668</v>
      </c>
      <c r="M83" s="183">
        <v>3.67</v>
      </c>
      <c r="N83" s="25" t="s">
        <v>73</v>
      </c>
      <c r="O83" s="88" t="s">
        <v>128</v>
      </c>
      <c r="P83" s="62">
        <v>3.65</v>
      </c>
      <c r="Q83" s="105">
        <v>3.8</v>
      </c>
      <c r="R83" s="29" t="s">
        <v>75</v>
      </c>
      <c r="S83" s="88" t="s">
        <v>18</v>
      </c>
      <c r="T83" s="58">
        <v>2.9</v>
      </c>
      <c r="U83" s="183">
        <v>3.17</v>
      </c>
      <c r="V83" s="29" t="s">
        <v>77</v>
      </c>
      <c r="W83" s="43" t="s">
        <v>42</v>
      </c>
      <c r="X83" s="60"/>
      <c r="Y83" s="117">
        <v>4.59</v>
      </c>
    </row>
    <row r="84" spans="1:25" s="10" customFormat="1" ht="15" customHeight="1" x14ac:dyDescent="0.25">
      <c r="A84" s="24">
        <v>79</v>
      </c>
      <c r="B84" s="873" t="s">
        <v>76</v>
      </c>
      <c r="C84" s="873" t="s">
        <v>130</v>
      </c>
      <c r="D84" s="287"/>
      <c r="E84" s="777">
        <v>3.9</v>
      </c>
      <c r="F84" s="522" t="s">
        <v>76</v>
      </c>
      <c r="G84" s="522" t="s">
        <v>103</v>
      </c>
      <c r="H84" s="376">
        <v>3.59</v>
      </c>
      <c r="I84" s="321">
        <v>3.67</v>
      </c>
      <c r="J84" s="463" t="s">
        <v>75</v>
      </c>
      <c r="K84" s="90" t="s">
        <v>99</v>
      </c>
      <c r="L84" s="13">
        <v>3.4464285714285716</v>
      </c>
      <c r="M84" s="183">
        <v>3.67</v>
      </c>
      <c r="N84" s="29" t="s">
        <v>76</v>
      </c>
      <c r="O84" s="88" t="s">
        <v>101</v>
      </c>
      <c r="P84" s="62">
        <v>3.64</v>
      </c>
      <c r="Q84" s="105">
        <v>3.8</v>
      </c>
      <c r="R84" s="29" t="s">
        <v>78</v>
      </c>
      <c r="S84" s="44" t="s">
        <v>50</v>
      </c>
      <c r="T84" s="58">
        <v>2.88</v>
      </c>
      <c r="U84" s="183">
        <v>3.17</v>
      </c>
      <c r="V84" s="29" t="s">
        <v>78</v>
      </c>
      <c r="W84" s="46" t="s">
        <v>44</v>
      </c>
      <c r="X84" s="61"/>
      <c r="Y84" s="117">
        <v>4.59</v>
      </c>
    </row>
    <row r="85" spans="1:25" s="10" customFormat="1" ht="15" customHeight="1" thickBot="1" x14ac:dyDescent="0.3">
      <c r="A85" s="129">
        <v>80</v>
      </c>
      <c r="B85" s="875" t="s">
        <v>77</v>
      </c>
      <c r="C85" s="875" t="s">
        <v>38</v>
      </c>
      <c r="D85" s="289"/>
      <c r="E85" s="778">
        <v>3.9</v>
      </c>
      <c r="F85" s="524" t="s">
        <v>76</v>
      </c>
      <c r="G85" s="524" t="s">
        <v>101</v>
      </c>
      <c r="H85" s="546">
        <v>3.57</v>
      </c>
      <c r="I85" s="518">
        <v>3.67</v>
      </c>
      <c r="J85" s="511" t="s">
        <v>78</v>
      </c>
      <c r="K85" s="162" t="s">
        <v>47</v>
      </c>
      <c r="L85" s="380">
        <v>3.4318181818181817</v>
      </c>
      <c r="M85" s="188">
        <v>3.67</v>
      </c>
      <c r="N85" s="31" t="s">
        <v>78</v>
      </c>
      <c r="O85" s="162" t="s">
        <v>52</v>
      </c>
      <c r="P85" s="133">
        <v>3.64</v>
      </c>
      <c r="Q85" s="134">
        <v>3.8</v>
      </c>
      <c r="R85" s="31" t="s">
        <v>78</v>
      </c>
      <c r="S85" s="361" t="s">
        <v>153</v>
      </c>
      <c r="T85" s="135">
        <v>2.86</v>
      </c>
      <c r="U85" s="138">
        <v>3.17</v>
      </c>
      <c r="V85" s="31" t="s">
        <v>78</v>
      </c>
      <c r="W85" s="237" t="s">
        <v>45</v>
      </c>
      <c r="X85" s="137"/>
      <c r="Y85" s="138">
        <v>4.59</v>
      </c>
    </row>
    <row r="86" spans="1:25" s="10" customFormat="1" ht="15" customHeight="1" x14ac:dyDescent="0.25">
      <c r="A86" s="20">
        <v>81</v>
      </c>
      <c r="B86" s="876" t="s">
        <v>77</v>
      </c>
      <c r="C86" s="876" t="s">
        <v>109</v>
      </c>
      <c r="D86" s="286"/>
      <c r="E86" s="776">
        <v>3.9</v>
      </c>
      <c r="F86" s="521" t="s">
        <v>76</v>
      </c>
      <c r="G86" s="521" t="s">
        <v>29</v>
      </c>
      <c r="H86" s="374">
        <v>3.55</v>
      </c>
      <c r="I86" s="299">
        <v>3.67</v>
      </c>
      <c r="J86" s="506" t="s">
        <v>75</v>
      </c>
      <c r="K86" s="155" t="s">
        <v>26</v>
      </c>
      <c r="L86" s="319">
        <v>3.4285714285714284</v>
      </c>
      <c r="M86" s="182">
        <v>3.67</v>
      </c>
      <c r="N86" s="32" t="s">
        <v>75</v>
      </c>
      <c r="O86" s="155" t="s">
        <v>98</v>
      </c>
      <c r="P86" s="69">
        <v>3.63</v>
      </c>
      <c r="Q86" s="103">
        <v>3.8</v>
      </c>
      <c r="R86" s="32" t="s">
        <v>76</v>
      </c>
      <c r="S86" s="35" t="s">
        <v>31</v>
      </c>
      <c r="T86" s="70">
        <v>2.86</v>
      </c>
      <c r="U86" s="182">
        <v>3.17</v>
      </c>
      <c r="V86" s="32" t="s">
        <v>78</v>
      </c>
      <c r="W86" s="191" t="s">
        <v>46</v>
      </c>
      <c r="X86" s="149"/>
      <c r="Y86" s="115">
        <v>4.59</v>
      </c>
    </row>
    <row r="87" spans="1:25" s="10" customFormat="1" ht="15" customHeight="1" x14ac:dyDescent="0.25">
      <c r="A87" s="24">
        <v>82</v>
      </c>
      <c r="B87" s="873" t="s">
        <v>77</v>
      </c>
      <c r="C87" s="873" t="s">
        <v>39</v>
      </c>
      <c r="D87" s="287"/>
      <c r="E87" s="777">
        <v>3.9</v>
      </c>
      <c r="F87" s="522" t="s">
        <v>78</v>
      </c>
      <c r="G87" s="522" t="s">
        <v>46</v>
      </c>
      <c r="H87" s="13">
        <v>3.54</v>
      </c>
      <c r="I87" s="321">
        <v>3.67</v>
      </c>
      <c r="J87" s="463" t="s">
        <v>78</v>
      </c>
      <c r="K87" s="44" t="s">
        <v>55</v>
      </c>
      <c r="L87" s="13">
        <v>3.4333333333333331</v>
      </c>
      <c r="M87" s="183">
        <v>3.67</v>
      </c>
      <c r="N87" s="29" t="s">
        <v>75</v>
      </c>
      <c r="O87" s="90" t="s">
        <v>22</v>
      </c>
      <c r="P87" s="62">
        <v>3.63</v>
      </c>
      <c r="Q87" s="105">
        <v>3.8</v>
      </c>
      <c r="R87" s="29" t="s">
        <v>76</v>
      </c>
      <c r="S87" s="89" t="s">
        <v>33</v>
      </c>
      <c r="T87" s="58">
        <v>2.83</v>
      </c>
      <c r="U87" s="183">
        <v>3.17</v>
      </c>
      <c r="V87" s="29" t="s">
        <v>78</v>
      </c>
      <c r="W87" s="46" t="s">
        <v>47</v>
      </c>
      <c r="X87" s="60"/>
      <c r="Y87" s="117">
        <v>4.59</v>
      </c>
    </row>
    <row r="88" spans="1:25" s="10" customFormat="1" ht="15" customHeight="1" x14ac:dyDescent="0.25">
      <c r="A88" s="24">
        <v>83</v>
      </c>
      <c r="B88" s="873" t="s">
        <v>77</v>
      </c>
      <c r="C88" s="873" t="s">
        <v>40</v>
      </c>
      <c r="D88" s="287"/>
      <c r="E88" s="777">
        <v>3.9</v>
      </c>
      <c r="F88" s="522" t="s">
        <v>75</v>
      </c>
      <c r="G88" s="522" t="s">
        <v>19</v>
      </c>
      <c r="H88" s="13">
        <v>3.54</v>
      </c>
      <c r="I88" s="321">
        <v>3.67</v>
      </c>
      <c r="J88" s="463" t="s">
        <v>75</v>
      </c>
      <c r="K88" s="88" t="s">
        <v>18</v>
      </c>
      <c r="L88" s="13">
        <v>3.4166666666666665</v>
      </c>
      <c r="M88" s="183">
        <v>3.67</v>
      </c>
      <c r="N88" s="29" t="s">
        <v>78</v>
      </c>
      <c r="O88" s="44" t="s">
        <v>43</v>
      </c>
      <c r="P88" s="62">
        <v>3.63</v>
      </c>
      <c r="Q88" s="105">
        <v>3.8</v>
      </c>
      <c r="R88" s="29" t="s">
        <v>78</v>
      </c>
      <c r="S88" s="44" t="s">
        <v>53</v>
      </c>
      <c r="T88" s="58">
        <v>2.81</v>
      </c>
      <c r="U88" s="185">
        <v>3.17</v>
      </c>
      <c r="V88" s="29" t="s">
        <v>78</v>
      </c>
      <c r="W88" s="46" t="s">
        <v>48</v>
      </c>
      <c r="X88" s="60"/>
      <c r="Y88" s="117">
        <v>4.59</v>
      </c>
    </row>
    <row r="89" spans="1:25" s="10" customFormat="1" ht="15" customHeight="1" x14ac:dyDescent="0.25">
      <c r="A89" s="24">
        <v>84</v>
      </c>
      <c r="B89" s="873" t="s">
        <v>77</v>
      </c>
      <c r="C89" s="873" t="s">
        <v>110</v>
      </c>
      <c r="D89" s="287"/>
      <c r="E89" s="777">
        <v>3.9</v>
      </c>
      <c r="F89" s="522" t="s">
        <v>76</v>
      </c>
      <c r="G89" s="522" t="s">
        <v>102</v>
      </c>
      <c r="H89" s="376">
        <v>3.54</v>
      </c>
      <c r="I89" s="321">
        <v>3.67</v>
      </c>
      <c r="J89" s="463" t="s">
        <v>74</v>
      </c>
      <c r="K89" s="131" t="s">
        <v>16</v>
      </c>
      <c r="L89" s="380">
        <v>3.4242424242424243</v>
      </c>
      <c r="M89" s="183">
        <v>3.67</v>
      </c>
      <c r="N89" s="29" t="s">
        <v>76</v>
      </c>
      <c r="O89" s="180" t="s">
        <v>36</v>
      </c>
      <c r="P89" s="62">
        <v>3.6</v>
      </c>
      <c r="Q89" s="105">
        <v>3.8</v>
      </c>
      <c r="R89" s="29" t="s">
        <v>79</v>
      </c>
      <c r="S89" s="387" t="s">
        <v>72</v>
      </c>
      <c r="T89" s="58">
        <v>2.8</v>
      </c>
      <c r="U89" s="183">
        <v>3.17</v>
      </c>
      <c r="V89" s="29" t="s">
        <v>78</v>
      </c>
      <c r="W89" s="46" t="s">
        <v>49</v>
      </c>
      <c r="X89" s="60"/>
      <c r="Y89" s="117">
        <v>4.59</v>
      </c>
    </row>
    <row r="90" spans="1:25" s="10" customFormat="1" ht="15" customHeight="1" x14ac:dyDescent="0.25">
      <c r="A90" s="24">
        <v>85</v>
      </c>
      <c r="B90" s="873" t="s">
        <v>77</v>
      </c>
      <c r="C90" s="873" t="s">
        <v>147</v>
      </c>
      <c r="D90" s="287"/>
      <c r="E90" s="777">
        <v>3.9</v>
      </c>
      <c r="F90" s="522" t="s">
        <v>75</v>
      </c>
      <c r="G90" s="522" t="s">
        <v>28</v>
      </c>
      <c r="H90" s="357">
        <v>3.53</v>
      </c>
      <c r="I90" s="321">
        <v>3.67</v>
      </c>
      <c r="J90" s="463" t="s">
        <v>74</v>
      </c>
      <c r="K90" s="88" t="s">
        <v>10</v>
      </c>
      <c r="L90" s="13">
        <v>3.4166666666666665</v>
      </c>
      <c r="M90" s="183">
        <v>3.67</v>
      </c>
      <c r="N90" s="29" t="s">
        <v>78</v>
      </c>
      <c r="O90" s="44" t="s">
        <v>60</v>
      </c>
      <c r="P90" s="62">
        <v>3.59</v>
      </c>
      <c r="Q90" s="105">
        <v>3.8</v>
      </c>
      <c r="R90" s="29" t="s">
        <v>75</v>
      </c>
      <c r="S90" s="90" t="s">
        <v>28</v>
      </c>
      <c r="T90" s="58">
        <v>2.79</v>
      </c>
      <c r="U90" s="183">
        <v>3.17</v>
      </c>
      <c r="V90" s="29" t="s">
        <v>78</v>
      </c>
      <c r="W90" s="46" t="s">
        <v>50</v>
      </c>
      <c r="X90" s="60"/>
      <c r="Y90" s="117">
        <v>4.59</v>
      </c>
    </row>
    <row r="91" spans="1:25" s="10" customFormat="1" ht="15" customHeight="1" x14ac:dyDescent="0.25">
      <c r="A91" s="24">
        <v>86</v>
      </c>
      <c r="B91" s="873" t="s">
        <v>77</v>
      </c>
      <c r="C91" s="873" t="s">
        <v>148</v>
      </c>
      <c r="D91" s="287"/>
      <c r="E91" s="777">
        <v>3.9</v>
      </c>
      <c r="F91" s="522" t="s">
        <v>74</v>
      </c>
      <c r="G91" s="522" t="s">
        <v>8</v>
      </c>
      <c r="H91" s="13">
        <v>3.52</v>
      </c>
      <c r="I91" s="321">
        <v>3.67</v>
      </c>
      <c r="J91" s="513" t="s">
        <v>79</v>
      </c>
      <c r="K91" s="362" t="s">
        <v>146</v>
      </c>
      <c r="L91" s="13">
        <v>3.4166666666666665</v>
      </c>
      <c r="M91" s="183">
        <v>3.67</v>
      </c>
      <c r="N91" s="29" t="s">
        <v>78</v>
      </c>
      <c r="O91" s="44" t="s">
        <v>57</v>
      </c>
      <c r="P91" s="62">
        <v>3.59</v>
      </c>
      <c r="Q91" s="105">
        <v>3.8</v>
      </c>
      <c r="R91" s="29" t="s">
        <v>75</v>
      </c>
      <c r="S91" s="90" t="s">
        <v>23</v>
      </c>
      <c r="T91" s="58">
        <v>2.79</v>
      </c>
      <c r="U91" s="183">
        <v>3.17</v>
      </c>
      <c r="V91" s="29" t="s">
        <v>78</v>
      </c>
      <c r="W91" s="46" t="s">
        <v>51</v>
      </c>
      <c r="X91" s="60"/>
      <c r="Y91" s="117">
        <v>4.59</v>
      </c>
    </row>
    <row r="92" spans="1:25" s="10" customFormat="1" ht="15" customHeight="1" x14ac:dyDescent="0.25">
      <c r="A92" s="24">
        <v>87</v>
      </c>
      <c r="B92" s="873" t="s">
        <v>77</v>
      </c>
      <c r="C92" s="873" t="s">
        <v>125</v>
      </c>
      <c r="D92" s="287"/>
      <c r="E92" s="777">
        <v>3.9</v>
      </c>
      <c r="F92" s="522" t="s">
        <v>78</v>
      </c>
      <c r="G92" s="522" t="s">
        <v>61</v>
      </c>
      <c r="H92" s="13">
        <v>3.5</v>
      </c>
      <c r="I92" s="321">
        <v>3.67</v>
      </c>
      <c r="J92" s="463" t="s">
        <v>78</v>
      </c>
      <c r="K92" s="341" t="s">
        <v>61</v>
      </c>
      <c r="L92" s="357">
        <v>3.4117647058823528</v>
      </c>
      <c r="M92" s="183">
        <v>3.67</v>
      </c>
      <c r="N92" s="29" t="s">
        <v>79</v>
      </c>
      <c r="O92" s="327" t="s">
        <v>112</v>
      </c>
      <c r="P92" s="62">
        <v>3.56</v>
      </c>
      <c r="Q92" s="105">
        <v>3.8</v>
      </c>
      <c r="R92" s="29" t="s">
        <v>78</v>
      </c>
      <c r="S92" s="341" t="s">
        <v>54</v>
      </c>
      <c r="T92" s="58">
        <v>2.79</v>
      </c>
      <c r="U92" s="183">
        <v>3.17</v>
      </c>
      <c r="V92" s="29" t="s">
        <v>78</v>
      </c>
      <c r="W92" s="46" t="s">
        <v>52</v>
      </c>
      <c r="X92" s="60"/>
      <c r="Y92" s="117">
        <v>4.59</v>
      </c>
    </row>
    <row r="93" spans="1:25" s="10" customFormat="1" ht="15" customHeight="1" x14ac:dyDescent="0.25">
      <c r="A93" s="24">
        <v>88</v>
      </c>
      <c r="B93" s="873" t="s">
        <v>77</v>
      </c>
      <c r="C93" s="873" t="s">
        <v>121</v>
      </c>
      <c r="D93" s="287"/>
      <c r="E93" s="777">
        <v>3.9</v>
      </c>
      <c r="F93" s="522" t="s">
        <v>75</v>
      </c>
      <c r="G93" s="522" t="s">
        <v>97</v>
      </c>
      <c r="H93" s="13">
        <v>3.5</v>
      </c>
      <c r="I93" s="321">
        <v>3.67</v>
      </c>
      <c r="J93" s="463" t="s">
        <v>75</v>
      </c>
      <c r="K93" s="90" t="s">
        <v>27</v>
      </c>
      <c r="L93" s="13">
        <v>3.4</v>
      </c>
      <c r="M93" s="183">
        <v>3.67</v>
      </c>
      <c r="N93" s="29" t="s">
        <v>76</v>
      </c>
      <c r="O93" s="89" t="s">
        <v>106</v>
      </c>
      <c r="P93" s="62">
        <v>3.55</v>
      </c>
      <c r="Q93" s="105">
        <v>3.8</v>
      </c>
      <c r="R93" s="25" t="s">
        <v>73</v>
      </c>
      <c r="S93" s="88" t="s">
        <v>91</v>
      </c>
      <c r="T93" s="58">
        <v>2.77</v>
      </c>
      <c r="U93" s="183">
        <v>3.17</v>
      </c>
      <c r="V93" s="29" t="s">
        <v>78</v>
      </c>
      <c r="W93" s="46" t="s">
        <v>43</v>
      </c>
      <c r="X93" s="60"/>
      <c r="Y93" s="117">
        <v>4.59</v>
      </c>
    </row>
    <row r="94" spans="1:25" s="10" customFormat="1" ht="15" customHeight="1" x14ac:dyDescent="0.25">
      <c r="A94" s="24">
        <v>89</v>
      </c>
      <c r="B94" s="873" t="s">
        <v>77</v>
      </c>
      <c r="C94" s="873" t="s">
        <v>149</v>
      </c>
      <c r="D94" s="287"/>
      <c r="E94" s="777">
        <v>3.9</v>
      </c>
      <c r="F94" s="522" t="s">
        <v>73</v>
      </c>
      <c r="G94" s="522" t="s">
        <v>93</v>
      </c>
      <c r="H94" s="13">
        <v>3.48</v>
      </c>
      <c r="I94" s="321">
        <v>3.67</v>
      </c>
      <c r="J94" s="463" t="s">
        <v>75</v>
      </c>
      <c r="K94" s="88" t="s">
        <v>17</v>
      </c>
      <c r="L94" s="13">
        <v>3.3888888888888888</v>
      </c>
      <c r="M94" s="183">
        <v>3.67</v>
      </c>
      <c r="N94" s="29" t="s">
        <v>78</v>
      </c>
      <c r="O94" s="44" t="s">
        <v>47</v>
      </c>
      <c r="P94" s="62">
        <v>3.54</v>
      </c>
      <c r="Q94" s="105">
        <v>3.8</v>
      </c>
      <c r="R94" s="29" t="s">
        <v>77</v>
      </c>
      <c r="S94" s="91" t="s">
        <v>147</v>
      </c>
      <c r="T94" s="58">
        <v>2.77</v>
      </c>
      <c r="U94" s="183">
        <v>3.17</v>
      </c>
      <c r="V94" s="29" t="s">
        <v>78</v>
      </c>
      <c r="W94" s="46" t="s">
        <v>53</v>
      </c>
      <c r="X94" s="61"/>
      <c r="Y94" s="117">
        <v>4.59</v>
      </c>
    </row>
    <row r="95" spans="1:25" s="10" customFormat="1" ht="15" customHeight="1" thickBot="1" x14ac:dyDescent="0.3">
      <c r="A95" s="129">
        <v>90</v>
      </c>
      <c r="B95" s="875" t="s">
        <v>77</v>
      </c>
      <c r="C95" s="875" t="s">
        <v>122</v>
      </c>
      <c r="D95" s="289"/>
      <c r="E95" s="778">
        <v>3.9</v>
      </c>
      <c r="F95" s="523" t="s">
        <v>75</v>
      </c>
      <c r="G95" s="523" t="s">
        <v>18</v>
      </c>
      <c r="H95" s="379">
        <v>3.47</v>
      </c>
      <c r="I95" s="517">
        <v>3.67</v>
      </c>
      <c r="J95" s="508" t="s">
        <v>75</v>
      </c>
      <c r="K95" s="161" t="s">
        <v>25</v>
      </c>
      <c r="L95" s="379">
        <v>3.3684210526315788</v>
      </c>
      <c r="M95" s="186">
        <v>3.67</v>
      </c>
      <c r="N95" s="34" t="s">
        <v>78</v>
      </c>
      <c r="O95" s="94" t="s">
        <v>51</v>
      </c>
      <c r="P95" s="75">
        <v>3.53</v>
      </c>
      <c r="Q95" s="107">
        <v>3.8</v>
      </c>
      <c r="R95" s="34" t="s">
        <v>78</v>
      </c>
      <c r="S95" s="94" t="s">
        <v>56</v>
      </c>
      <c r="T95" s="76">
        <v>2.76</v>
      </c>
      <c r="U95" s="186">
        <v>3.17</v>
      </c>
      <c r="V95" s="34" t="s">
        <v>78</v>
      </c>
      <c r="W95" s="74" t="s">
        <v>54</v>
      </c>
      <c r="X95" s="77"/>
      <c r="Y95" s="121">
        <v>4.59</v>
      </c>
    </row>
    <row r="96" spans="1:25" s="10" customFormat="1" ht="15" customHeight="1" x14ac:dyDescent="0.25">
      <c r="A96" s="20">
        <v>91</v>
      </c>
      <c r="B96" s="876" t="s">
        <v>77</v>
      </c>
      <c r="C96" s="876" t="s">
        <v>126</v>
      </c>
      <c r="D96" s="286"/>
      <c r="E96" s="776">
        <v>3.9</v>
      </c>
      <c r="F96" s="522" t="s">
        <v>75</v>
      </c>
      <c r="G96" s="522" t="s">
        <v>27</v>
      </c>
      <c r="H96" s="319">
        <v>3.44</v>
      </c>
      <c r="I96" s="321">
        <v>3.67</v>
      </c>
      <c r="J96" s="509" t="s">
        <v>77</v>
      </c>
      <c r="K96" s="160" t="s">
        <v>149</v>
      </c>
      <c r="L96" s="357">
        <v>3.3636363636363638</v>
      </c>
      <c r="M96" s="187">
        <v>3.67</v>
      </c>
      <c r="N96" s="28" t="s">
        <v>74</v>
      </c>
      <c r="O96" s="177" t="s">
        <v>12</v>
      </c>
      <c r="P96" s="65">
        <v>3.53</v>
      </c>
      <c r="Q96" s="143">
        <v>3.8</v>
      </c>
      <c r="R96" s="28" t="s">
        <v>76</v>
      </c>
      <c r="S96" s="167" t="s">
        <v>36</v>
      </c>
      <c r="T96" s="57">
        <v>2.71</v>
      </c>
      <c r="U96" s="187">
        <v>3.17</v>
      </c>
      <c r="V96" s="28" t="s">
        <v>78</v>
      </c>
      <c r="W96" s="190" t="s">
        <v>55</v>
      </c>
      <c r="X96" s="59"/>
      <c r="Y96" s="145">
        <v>4.59</v>
      </c>
    </row>
    <row r="97" spans="1:25" s="10" customFormat="1" ht="15" customHeight="1" x14ac:dyDescent="0.25">
      <c r="A97" s="24">
        <v>92</v>
      </c>
      <c r="B97" s="873" t="s">
        <v>77</v>
      </c>
      <c r="C97" s="873" t="s">
        <v>42</v>
      </c>
      <c r="D97" s="287"/>
      <c r="E97" s="777">
        <v>3.9</v>
      </c>
      <c r="F97" s="522" t="s">
        <v>75</v>
      </c>
      <c r="G97" s="522" t="s">
        <v>26</v>
      </c>
      <c r="H97" s="13">
        <v>3.43</v>
      </c>
      <c r="I97" s="321">
        <v>3.67</v>
      </c>
      <c r="J97" s="514" t="s">
        <v>76</v>
      </c>
      <c r="K97" s="339" t="s">
        <v>155</v>
      </c>
      <c r="L97" s="376">
        <v>3.3571428571428572</v>
      </c>
      <c r="M97" s="183">
        <v>3.67</v>
      </c>
      <c r="N97" s="29" t="s">
        <v>79</v>
      </c>
      <c r="O97" s="45" t="s">
        <v>72</v>
      </c>
      <c r="P97" s="62">
        <v>3.5</v>
      </c>
      <c r="Q97" s="105">
        <v>3.8</v>
      </c>
      <c r="R97" s="29" t="s">
        <v>75</v>
      </c>
      <c r="S97" s="88" t="s">
        <v>17</v>
      </c>
      <c r="T97" s="58">
        <v>2.71</v>
      </c>
      <c r="U97" s="183">
        <v>3.17</v>
      </c>
      <c r="V97" s="29" t="s">
        <v>78</v>
      </c>
      <c r="W97" s="46" t="s">
        <v>56</v>
      </c>
      <c r="X97" s="60"/>
      <c r="Y97" s="117">
        <v>4.59</v>
      </c>
    </row>
    <row r="98" spans="1:25" s="10" customFormat="1" ht="15" customHeight="1" x14ac:dyDescent="0.25">
      <c r="A98" s="24">
        <v>93</v>
      </c>
      <c r="B98" s="522" t="s">
        <v>78</v>
      </c>
      <c r="C98" s="522" t="s">
        <v>45</v>
      </c>
      <c r="D98" s="287"/>
      <c r="E98" s="777">
        <v>3.9</v>
      </c>
      <c r="F98" s="522" t="s">
        <v>77</v>
      </c>
      <c r="G98" s="522" t="s">
        <v>147</v>
      </c>
      <c r="H98" s="385">
        <v>3.43</v>
      </c>
      <c r="I98" s="321">
        <v>3.67</v>
      </c>
      <c r="J98" s="463" t="s">
        <v>75</v>
      </c>
      <c r="K98" s="90" t="s">
        <v>98</v>
      </c>
      <c r="L98" s="13">
        <v>3.3333333333333335</v>
      </c>
      <c r="M98" s="183">
        <v>3.67</v>
      </c>
      <c r="N98" s="29" t="s">
        <v>76</v>
      </c>
      <c r="O98" s="89" t="s">
        <v>33</v>
      </c>
      <c r="P98" s="62">
        <v>3.5</v>
      </c>
      <c r="Q98" s="105">
        <v>3.8</v>
      </c>
      <c r="R98" s="29" t="s">
        <v>78</v>
      </c>
      <c r="S98" s="323" t="s">
        <v>151</v>
      </c>
      <c r="T98" s="58">
        <v>2.69</v>
      </c>
      <c r="U98" s="185">
        <v>3.17</v>
      </c>
      <c r="V98" s="29" t="s">
        <v>78</v>
      </c>
      <c r="W98" s="46" t="s">
        <v>58</v>
      </c>
      <c r="X98" s="60"/>
      <c r="Y98" s="117">
        <v>4.59</v>
      </c>
    </row>
    <row r="99" spans="1:25" s="10" customFormat="1" ht="15" customHeight="1" x14ac:dyDescent="0.25">
      <c r="A99" s="24">
        <v>94</v>
      </c>
      <c r="B99" s="522" t="s">
        <v>78</v>
      </c>
      <c r="C99" s="522" t="s">
        <v>47</v>
      </c>
      <c r="D99" s="287"/>
      <c r="E99" s="777">
        <v>3.9</v>
      </c>
      <c r="F99" s="522" t="s">
        <v>74</v>
      </c>
      <c r="G99" s="522" t="s">
        <v>11</v>
      </c>
      <c r="H99" s="13">
        <v>3.41</v>
      </c>
      <c r="I99" s="321">
        <v>3.67</v>
      </c>
      <c r="J99" s="463" t="s">
        <v>78</v>
      </c>
      <c r="K99" s="44" t="s">
        <v>53</v>
      </c>
      <c r="L99" s="13">
        <v>3.3157894736842106</v>
      </c>
      <c r="M99" s="183">
        <v>3.67</v>
      </c>
      <c r="N99" s="29" t="s">
        <v>78</v>
      </c>
      <c r="O99" s="44" t="s">
        <v>65</v>
      </c>
      <c r="P99" s="62">
        <v>3.49</v>
      </c>
      <c r="Q99" s="105">
        <v>3.8</v>
      </c>
      <c r="R99" s="29" t="s">
        <v>78</v>
      </c>
      <c r="S99" s="44" t="s">
        <v>47</v>
      </c>
      <c r="T99" s="58">
        <v>2.69</v>
      </c>
      <c r="U99" s="183">
        <v>3.17</v>
      </c>
      <c r="V99" s="29" t="s">
        <v>78</v>
      </c>
      <c r="W99" s="46" t="s">
        <v>59</v>
      </c>
      <c r="X99" s="60"/>
      <c r="Y99" s="117">
        <v>4.59</v>
      </c>
    </row>
    <row r="100" spans="1:25" s="10" customFormat="1" ht="15" customHeight="1" x14ac:dyDescent="0.25">
      <c r="A100" s="24">
        <v>95</v>
      </c>
      <c r="B100" s="522" t="s">
        <v>78</v>
      </c>
      <c r="C100" s="522" t="s">
        <v>48</v>
      </c>
      <c r="D100" s="287"/>
      <c r="E100" s="777">
        <v>3.9</v>
      </c>
      <c r="F100" s="522" t="s">
        <v>76</v>
      </c>
      <c r="G100" s="522" t="s">
        <v>33</v>
      </c>
      <c r="H100" s="376">
        <v>3.4</v>
      </c>
      <c r="I100" s="321">
        <v>3.67</v>
      </c>
      <c r="J100" s="463" t="s">
        <v>78</v>
      </c>
      <c r="K100" s="44" t="s">
        <v>46</v>
      </c>
      <c r="L100" s="13">
        <v>3.3</v>
      </c>
      <c r="M100" s="183">
        <v>3.67</v>
      </c>
      <c r="N100" s="29" t="s">
        <v>78</v>
      </c>
      <c r="O100" s="44" t="s">
        <v>46</v>
      </c>
      <c r="P100" s="62">
        <v>3.46</v>
      </c>
      <c r="Q100" s="105">
        <v>3.8</v>
      </c>
      <c r="R100" s="29" t="s">
        <v>79</v>
      </c>
      <c r="S100" s="87" t="s">
        <v>113</v>
      </c>
      <c r="T100" s="58">
        <v>2.69</v>
      </c>
      <c r="U100" s="183">
        <v>3.17</v>
      </c>
      <c r="V100" s="29" t="s">
        <v>78</v>
      </c>
      <c r="W100" s="46" t="s">
        <v>60</v>
      </c>
      <c r="X100" s="60"/>
      <c r="Y100" s="117">
        <v>4.59</v>
      </c>
    </row>
    <row r="101" spans="1:25" s="10" customFormat="1" ht="15" customHeight="1" x14ac:dyDescent="0.25">
      <c r="A101" s="24">
        <v>96</v>
      </c>
      <c r="B101" s="522" t="s">
        <v>78</v>
      </c>
      <c r="C101" s="522" t="s">
        <v>49</v>
      </c>
      <c r="D101" s="287"/>
      <c r="E101" s="777">
        <v>3.9</v>
      </c>
      <c r="F101" s="522" t="s">
        <v>74</v>
      </c>
      <c r="G101" s="522" t="s">
        <v>13</v>
      </c>
      <c r="H101" s="13">
        <v>3.37</v>
      </c>
      <c r="I101" s="321">
        <v>3.67</v>
      </c>
      <c r="J101" s="463" t="s">
        <v>76</v>
      </c>
      <c r="K101" s="89" t="s">
        <v>106</v>
      </c>
      <c r="L101" s="376">
        <v>3.3</v>
      </c>
      <c r="M101" s="183">
        <v>3.67</v>
      </c>
      <c r="N101" s="29" t="s">
        <v>78</v>
      </c>
      <c r="O101" s="44" t="s">
        <v>61</v>
      </c>
      <c r="P101" s="62">
        <v>3.45</v>
      </c>
      <c r="Q101" s="105">
        <v>3.8</v>
      </c>
      <c r="R101" s="29" t="s">
        <v>75</v>
      </c>
      <c r="S101" s="90" t="s">
        <v>98</v>
      </c>
      <c r="T101" s="58">
        <v>2.68</v>
      </c>
      <c r="U101" s="183">
        <v>3.17</v>
      </c>
      <c r="V101" s="29" t="s">
        <v>78</v>
      </c>
      <c r="W101" s="46" t="s">
        <v>61</v>
      </c>
      <c r="X101" s="61"/>
      <c r="Y101" s="117">
        <v>4.59</v>
      </c>
    </row>
    <row r="102" spans="1:25" s="10" customFormat="1" ht="15" customHeight="1" x14ac:dyDescent="0.25">
      <c r="A102" s="24">
        <v>97</v>
      </c>
      <c r="B102" s="524" t="s">
        <v>78</v>
      </c>
      <c r="C102" s="524" t="s">
        <v>50</v>
      </c>
      <c r="D102" s="287"/>
      <c r="E102" s="777">
        <v>3.9</v>
      </c>
      <c r="F102" s="522" t="s">
        <v>75</v>
      </c>
      <c r="G102" s="522" t="s">
        <v>23</v>
      </c>
      <c r="H102" s="13">
        <v>3.33</v>
      </c>
      <c r="I102" s="321">
        <v>3.67</v>
      </c>
      <c r="J102" s="515" t="s">
        <v>79</v>
      </c>
      <c r="K102" s="363" t="s">
        <v>94</v>
      </c>
      <c r="L102" s="384">
        <v>3.29</v>
      </c>
      <c r="M102" s="183">
        <v>3.67</v>
      </c>
      <c r="N102" s="29" t="s">
        <v>77</v>
      </c>
      <c r="O102" s="91" t="s">
        <v>70</v>
      </c>
      <c r="P102" s="62">
        <v>3.44</v>
      </c>
      <c r="Q102" s="105">
        <v>3.8</v>
      </c>
      <c r="R102" s="29" t="s">
        <v>76</v>
      </c>
      <c r="S102" s="89" t="s">
        <v>105</v>
      </c>
      <c r="T102" s="58">
        <v>2.67</v>
      </c>
      <c r="U102" s="183">
        <v>3.17</v>
      </c>
      <c r="V102" s="29" t="s">
        <v>78</v>
      </c>
      <c r="W102" s="46" t="s">
        <v>62</v>
      </c>
      <c r="X102" s="61"/>
      <c r="Y102" s="117">
        <v>4.59</v>
      </c>
    </row>
    <row r="103" spans="1:25" s="10" customFormat="1" ht="15" customHeight="1" x14ac:dyDescent="0.25">
      <c r="A103" s="24">
        <v>98</v>
      </c>
      <c r="B103" s="55" t="s">
        <v>78</v>
      </c>
      <c r="C103" s="878" t="s">
        <v>52</v>
      </c>
      <c r="D103" s="287"/>
      <c r="E103" s="777">
        <v>3.9</v>
      </c>
      <c r="F103" s="522" t="s">
        <v>78</v>
      </c>
      <c r="G103" s="522" t="s">
        <v>51</v>
      </c>
      <c r="H103" s="13">
        <v>3.33</v>
      </c>
      <c r="I103" s="321">
        <v>3.67</v>
      </c>
      <c r="J103" s="463" t="s">
        <v>78</v>
      </c>
      <c r="K103" s="44" t="s">
        <v>52</v>
      </c>
      <c r="L103" s="13">
        <v>3.2857142857142856</v>
      </c>
      <c r="M103" s="183">
        <v>3.67</v>
      </c>
      <c r="N103" s="29" t="s">
        <v>76</v>
      </c>
      <c r="O103" s="88" t="s">
        <v>102</v>
      </c>
      <c r="P103" s="62">
        <v>3.43</v>
      </c>
      <c r="Q103" s="105">
        <v>3.8</v>
      </c>
      <c r="R103" s="29" t="s">
        <v>78</v>
      </c>
      <c r="S103" s="44" t="s">
        <v>60</v>
      </c>
      <c r="T103" s="58">
        <v>2.67</v>
      </c>
      <c r="U103" s="183">
        <v>3.17</v>
      </c>
      <c r="V103" s="29" t="s">
        <v>78</v>
      </c>
      <c r="W103" s="46" t="s">
        <v>63</v>
      </c>
      <c r="X103" s="60"/>
      <c r="Y103" s="117">
        <v>4.59</v>
      </c>
    </row>
    <row r="104" spans="1:25" s="10" customFormat="1" ht="15" customHeight="1" x14ac:dyDescent="0.25">
      <c r="A104" s="24">
        <v>99</v>
      </c>
      <c r="B104" s="30" t="s">
        <v>78</v>
      </c>
      <c r="C104" s="522" t="s">
        <v>53</v>
      </c>
      <c r="D104" s="287"/>
      <c r="E104" s="777">
        <v>3.9</v>
      </c>
      <c r="F104" s="522" t="s">
        <v>78</v>
      </c>
      <c r="G104" s="522" t="s">
        <v>52</v>
      </c>
      <c r="H104" s="13">
        <v>3.33</v>
      </c>
      <c r="I104" s="321">
        <v>3.67</v>
      </c>
      <c r="J104" s="463" t="s">
        <v>79</v>
      </c>
      <c r="K104" s="45" t="s">
        <v>72</v>
      </c>
      <c r="L104" s="13">
        <v>3.2666666666666666</v>
      </c>
      <c r="M104" s="183">
        <v>3.67</v>
      </c>
      <c r="N104" s="29" t="s">
        <v>76</v>
      </c>
      <c r="O104" s="88" t="s">
        <v>30</v>
      </c>
      <c r="P104" s="62">
        <v>3.43</v>
      </c>
      <c r="Q104" s="105">
        <v>3.8</v>
      </c>
      <c r="R104" s="29" t="s">
        <v>75</v>
      </c>
      <c r="S104" s="90" t="s">
        <v>22</v>
      </c>
      <c r="T104" s="58">
        <v>2.63</v>
      </c>
      <c r="U104" s="117">
        <v>3.17</v>
      </c>
      <c r="V104" s="29" t="s">
        <v>78</v>
      </c>
      <c r="W104" s="260" t="s">
        <v>153</v>
      </c>
      <c r="X104" s="60"/>
      <c r="Y104" s="117">
        <v>4.59</v>
      </c>
    </row>
    <row r="105" spans="1:25" s="10" customFormat="1" ht="15" customHeight="1" thickBot="1" x14ac:dyDescent="0.3">
      <c r="A105" s="129">
        <v>100</v>
      </c>
      <c r="B105" s="500" t="s">
        <v>78</v>
      </c>
      <c r="C105" s="523" t="s">
        <v>55</v>
      </c>
      <c r="D105" s="289"/>
      <c r="E105" s="778">
        <v>3.9</v>
      </c>
      <c r="F105" s="524" t="s">
        <v>78</v>
      </c>
      <c r="G105" s="524" t="s">
        <v>53</v>
      </c>
      <c r="H105" s="379">
        <v>3.32</v>
      </c>
      <c r="I105" s="518">
        <v>3.67</v>
      </c>
      <c r="J105" s="511" t="s">
        <v>75</v>
      </c>
      <c r="K105" s="157" t="s">
        <v>97</v>
      </c>
      <c r="L105" s="380">
        <v>3.25</v>
      </c>
      <c r="M105" s="308">
        <v>3.67</v>
      </c>
      <c r="N105" s="31" t="s">
        <v>77</v>
      </c>
      <c r="O105" s="313" t="s">
        <v>148</v>
      </c>
      <c r="P105" s="133">
        <v>3.4</v>
      </c>
      <c r="Q105" s="134">
        <v>3.8</v>
      </c>
      <c r="R105" s="193" t="s">
        <v>73</v>
      </c>
      <c r="S105" s="131" t="s">
        <v>3</v>
      </c>
      <c r="T105" s="135">
        <v>2.62</v>
      </c>
      <c r="U105" s="395">
        <v>3.17</v>
      </c>
      <c r="V105" s="31" t="s">
        <v>78</v>
      </c>
      <c r="W105" s="189" t="s">
        <v>64</v>
      </c>
      <c r="X105" s="137"/>
      <c r="Y105" s="138">
        <v>4.59</v>
      </c>
    </row>
    <row r="106" spans="1:25" s="10" customFormat="1" ht="15" customHeight="1" x14ac:dyDescent="0.25">
      <c r="A106" s="20">
        <v>101</v>
      </c>
      <c r="B106" s="268" t="s">
        <v>78</v>
      </c>
      <c r="C106" s="521" t="s">
        <v>58</v>
      </c>
      <c r="D106" s="286"/>
      <c r="E106" s="776">
        <v>3.9</v>
      </c>
      <c r="F106" s="521" t="s">
        <v>75</v>
      </c>
      <c r="G106" s="521" t="s">
        <v>17</v>
      </c>
      <c r="H106" s="319">
        <v>3.32</v>
      </c>
      <c r="I106" s="299">
        <v>3.67</v>
      </c>
      <c r="J106" s="506" t="s">
        <v>76</v>
      </c>
      <c r="K106" s="85" t="s">
        <v>33</v>
      </c>
      <c r="L106" s="374">
        <v>3.25</v>
      </c>
      <c r="M106" s="182">
        <v>3.67</v>
      </c>
      <c r="N106" s="32" t="s">
        <v>78</v>
      </c>
      <c r="O106" s="164" t="s">
        <v>49</v>
      </c>
      <c r="P106" s="69">
        <v>3.4</v>
      </c>
      <c r="Q106" s="103">
        <v>3.8</v>
      </c>
      <c r="R106" s="32" t="s">
        <v>78</v>
      </c>
      <c r="S106" s="164" t="s">
        <v>43</v>
      </c>
      <c r="T106" s="70">
        <v>2.61</v>
      </c>
      <c r="U106" s="182">
        <v>3.17</v>
      </c>
      <c r="V106" s="32" t="s">
        <v>78</v>
      </c>
      <c r="W106" s="269" t="s">
        <v>152</v>
      </c>
      <c r="X106" s="149"/>
      <c r="Y106" s="115">
        <v>4.59</v>
      </c>
    </row>
    <row r="107" spans="1:25" s="10" customFormat="1" ht="15" customHeight="1" x14ac:dyDescent="0.25">
      <c r="A107" s="24">
        <v>102</v>
      </c>
      <c r="B107" s="30" t="s">
        <v>78</v>
      </c>
      <c r="C107" s="522" t="s">
        <v>59</v>
      </c>
      <c r="D107" s="287"/>
      <c r="E107" s="777">
        <v>3.9</v>
      </c>
      <c r="F107" s="522" t="s">
        <v>78</v>
      </c>
      <c r="G107" s="522" t="s">
        <v>54</v>
      </c>
      <c r="H107" s="13">
        <v>3.31</v>
      </c>
      <c r="I107" s="321">
        <v>3.67</v>
      </c>
      <c r="J107" s="463" t="s">
        <v>74</v>
      </c>
      <c r="K107" s="88" t="s">
        <v>7</v>
      </c>
      <c r="L107" s="13">
        <v>3.2380952380952381</v>
      </c>
      <c r="M107" s="183">
        <v>3.67</v>
      </c>
      <c r="N107" s="25" t="s">
        <v>73</v>
      </c>
      <c r="O107" s="88" t="s">
        <v>91</v>
      </c>
      <c r="P107" s="62">
        <v>3.4</v>
      </c>
      <c r="Q107" s="105">
        <v>3.8</v>
      </c>
      <c r="R107" s="29" t="s">
        <v>74</v>
      </c>
      <c r="S107" s="90" t="s">
        <v>13</v>
      </c>
      <c r="T107" s="58">
        <v>2.6</v>
      </c>
      <c r="U107" s="184">
        <v>3.17</v>
      </c>
      <c r="V107" s="29" t="s">
        <v>78</v>
      </c>
      <c r="W107" s="46" t="s">
        <v>65</v>
      </c>
      <c r="X107" s="60"/>
      <c r="Y107" s="117">
        <v>4.59</v>
      </c>
    </row>
    <row r="108" spans="1:25" s="10" customFormat="1" ht="15" customHeight="1" x14ac:dyDescent="0.25">
      <c r="A108" s="24">
        <v>103</v>
      </c>
      <c r="B108" s="30" t="s">
        <v>78</v>
      </c>
      <c r="C108" s="522" t="s">
        <v>60</v>
      </c>
      <c r="D108" s="287"/>
      <c r="E108" s="777">
        <v>3.9</v>
      </c>
      <c r="F108" s="522" t="s">
        <v>77</v>
      </c>
      <c r="G108" s="522" t="s">
        <v>126</v>
      </c>
      <c r="H108" s="13">
        <v>3.29</v>
      </c>
      <c r="I108" s="321">
        <v>3.67</v>
      </c>
      <c r="J108" s="463" t="s">
        <v>74</v>
      </c>
      <c r="K108" s="88" t="s">
        <v>95</v>
      </c>
      <c r="L108" s="13">
        <v>3.2424242424242422</v>
      </c>
      <c r="M108" s="183">
        <v>3.67</v>
      </c>
      <c r="N108" s="29" t="s">
        <v>79</v>
      </c>
      <c r="O108" s="87" t="s">
        <v>113</v>
      </c>
      <c r="P108" s="62">
        <v>3.36</v>
      </c>
      <c r="Q108" s="105">
        <v>3.8</v>
      </c>
      <c r="R108" s="29" t="s">
        <v>78</v>
      </c>
      <c r="S108" s="44" t="s">
        <v>57</v>
      </c>
      <c r="T108" s="58">
        <v>2.59</v>
      </c>
      <c r="U108" s="183">
        <v>3.17</v>
      </c>
      <c r="V108" s="29" t="s">
        <v>78</v>
      </c>
      <c r="W108" s="260" t="s">
        <v>150</v>
      </c>
      <c r="X108" s="60"/>
      <c r="Y108" s="117">
        <v>4.59</v>
      </c>
    </row>
    <row r="109" spans="1:25" s="10" customFormat="1" ht="15" customHeight="1" x14ac:dyDescent="0.25">
      <c r="A109" s="24">
        <v>104</v>
      </c>
      <c r="B109" s="30" t="s">
        <v>78</v>
      </c>
      <c r="C109" s="522" t="s">
        <v>61</v>
      </c>
      <c r="D109" s="287"/>
      <c r="E109" s="777">
        <v>3.9</v>
      </c>
      <c r="F109" s="522" t="s">
        <v>78</v>
      </c>
      <c r="G109" s="522" t="s">
        <v>49</v>
      </c>
      <c r="H109" s="380">
        <v>3.28</v>
      </c>
      <c r="I109" s="321">
        <v>3.67</v>
      </c>
      <c r="J109" s="463" t="s">
        <v>77</v>
      </c>
      <c r="K109" s="91" t="s">
        <v>147</v>
      </c>
      <c r="L109" s="385">
        <v>3.1739130434782608</v>
      </c>
      <c r="M109" s="183">
        <v>3.67</v>
      </c>
      <c r="N109" s="29" t="s">
        <v>77</v>
      </c>
      <c r="O109" s="91" t="s">
        <v>41</v>
      </c>
      <c r="P109" s="62">
        <v>3.33</v>
      </c>
      <c r="Q109" s="105">
        <v>3.8</v>
      </c>
      <c r="R109" s="29" t="s">
        <v>74</v>
      </c>
      <c r="S109" s="88" t="s">
        <v>16</v>
      </c>
      <c r="T109" s="58">
        <v>2.5</v>
      </c>
      <c r="U109" s="183">
        <v>3.17</v>
      </c>
      <c r="V109" s="29" t="s">
        <v>78</v>
      </c>
      <c r="W109" s="260" t="s">
        <v>151</v>
      </c>
      <c r="X109" s="61"/>
      <c r="Y109" s="117">
        <v>4.59</v>
      </c>
    </row>
    <row r="110" spans="1:25" s="10" customFormat="1" ht="15" customHeight="1" x14ac:dyDescent="0.25">
      <c r="A110" s="24">
        <v>105</v>
      </c>
      <c r="B110" s="30" t="s">
        <v>78</v>
      </c>
      <c r="C110" s="522" t="s">
        <v>62</v>
      </c>
      <c r="D110" s="287"/>
      <c r="E110" s="777">
        <v>3.9</v>
      </c>
      <c r="F110" s="522" t="s">
        <v>79</v>
      </c>
      <c r="G110" s="522" t="s">
        <v>146</v>
      </c>
      <c r="H110" s="13">
        <v>3.25</v>
      </c>
      <c r="I110" s="321">
        <v>3.67</v>
      </c>
      <c r="J110" s="463" t="s">
        <v>74</v>
      </c>
      <c r="K110" s="33" t="s">
        <v>11</v>
      </c>
      <c r="L110" s="357">
        <v>3.1578947368421053</v>
      </c>
      <c r="M110" s="183">
        <v>3.67</v>
      </c>
      <c r="N110" s="29" t="s">
        <v>76</v>
      </c>
      <c r="O110" s="36" t="s">
        <v>32</v>
      </c>
      <c r="P110" s="62">
        <v>3.33</v>
      </c>
      <c r="Q110" s="105">
        <v>3.8</v>
      </c>
      <c r="R110" s="29" t="s">
        <v>77</v>
      </c>
      <c r="S110" s="160" t="s">
        <v>110</v>
      </c>
      <c r="T110" s="58">
        <v>2.5</v>
      </c>
      <c r="U110" s="117">
        <v>3.17</v>
      </c>
      <c r="V110" s="29" t="s">
        <v>78</v>
      </c>
      <c r="W110" s="46" t="s">
        <v>66</v>
      </c>
      <c r="X110" s="60"/>
      <c r="Y110" s="117">
        <v>4.59</v>
      </c>
    </row>
    <row r="111" spans="1:25" s="10" customFormat="1" ht="15" customHeight="1" x14ac:dyDescent="0.25">
      <c r="A111" s="24">
        <v>106</v>
      </c>
      <c r="B111" s="30" t="s">
        <v>78</v>
      </c>
      <c r="C111" s="522" t="s">
        <v>64</v>
      </c>
      <c r="D111" s="287"/>
      <c r="E111" s="777">
        <v>3.9</v>
      </c>
      <c r="F111" s="522" t="s">
        <v>76</v>
      </c>
      <c r="G111" s="522" t="s">
        <v>36</v>
      </c>
      <c r="H111" s="378">
        <v>3.23</v>
      </c>
      <c r="I111" s="321">
        <v>3.67</v>
      </c>
      <c r="J111" s="463" t="s">
        <v>78</v>
      </c>
      <c r="K111" s="44" t="s">
        <v>44</v>
      </c>
      <c r="L111" s="13">
        <v>3.1481481481481484</v>
      </c>
      <c r="M111" s="183">
        <v>3.67</v>
      </c>
      <c r="N111" s="29" t="s">
        <v>77</v>
      </c>
      <c r="O111" s="91" t="s">
        <v>40</v>
      </c>
      <c r="P111" s="62">
        <v>3.29</v>
      </c>
      <c r="Q111" s="105">
        <v>3.8</v>
      </c>
      <c r="R111" s="29" t="s">
        <v>79</v>
      </c>
      <c r="S111" s="362" t="s">
        <v>137</v>
      </c>
      <c r="T111" s="58">
        <v>2.5</v>
      </c>
      <c r="U111" s="183">
        <v>3.17</v>
      </c>
      <c r="V111" s="29" t="s">
        <v>78</v>
      </c>
      <c r="W111" s="42" t="s">
        <v>111</v>
      </c>
      <c r="X111" s="60"/>
      <c r="Y111" s="117">
        <v>4.59</v>
      </c>
    </row>
    <row r="112" spans="1:25" s="10" customFormat="1" ht="15" customHeight="1" x14ac:dyDescent="0.25">
      <c r="A112" s="24">
        <v>107</v>
      </c>
      <c r="B112" s="30" t="s">
        <v>78</v>
      </c>
      <c r="C112" s="522" t="s">
        <v>152</v>
      </c>
      <c r="D112" s="287"/>
      <c r="E112" s="777">
        <v>3.9</v>
      </c>
      <c r="F112" s="522" t="s">
        <v>76</v>
      </c>
      <c r="G112" s="522" t="s">
        <v>32</v>
      </c>
      <c r="H112" s="376">
        <v>3.22</v>
      </c>
      <c r="I112" s="321">
        <v>3.67</v>
      </c>
      <c r="J112" s="463" t="s">
        <v>78</v>
      </c>
      <c r="K112" s="44" t="s">
        <v>43</v>
      </c>
      <c r="L112" s="13">
        <v>3.1428571428571428</v>
      </c>
      <c r="M112" s="183">
        <v>3.67</v>
      </c>
      <c r="N112" s="29" t="s">
        <v>78</v>
      </c>
      <c r="O112" s="44" t="s">
        <v>56</v>
      </c>
      <c r="P112" s="62">
        <v>3.24</v>
      </c>
      <c r="Q112" s="105">
        <v>3.8</v>
      </c>
      <c r="R112" s="29" t="s">
        <v>78</v>
      </c>
      <c r="S112" s="44" t="s">
        <v>62</v>
      </c>
      <c r="T112" s="58">
        <v>2.4700000000000002</v>
      </c>
      <c r="U112" s="183">
        <v>3.17</v>
      </c>
      <c r="V112" s="29" t="s">
        <v>79</v>
      </c>
      <c r="W112" s="267" t="s">
        <v>145</v>
      </c>
      <c r="X112" s="60"/>
      <c r="Y112" s="117">
        <v>4.59</v>
      </c>
    </row>
    <row r="113" spans="1:25" s="10" customFormat="1" ht="15" customHeight="1" x14ac:dyDescent="0.25">
      <c r="A113" s="24">
        <v>108</v>
      </c>
      <c r="B113" s="522" t="s">
        <v>78</v>
      </c>
      <c r="C113" s="522" t="s">
        <v>65</v>
      </c>
      <c r="D113" s="287"/>
      <c r="E113" s="777">
        <v>3.9</v>
      </c>
      <c r="F113" s="522" t="s">
        <v>78</v>
      </c>
      <c r="G113" s="522" t="s">
        <v>43</v>
      </c>
      <c r="H113" s="357">
        <v>3.21</v>
      </c>
      <c r="I113" s="321">
        <v>3.67</v>
      </c>
      <c r="J113" s="463" t="s">
        <v>79</v>
      </c>
      <c r="K113" s="362" t="s">
        <v>139</v>
      </c>
      <c r="L113" s="13">
        <v>3.1428571428571428</v>
      </c>
      <c r="M113" s="183">
        <v>3.67</v>
      </c>
      <c r="N113" s="29" t="s">
        <v>78</v>
      </c>
      <c r="O113" s="44" t="s">
        <v>55</v>
      </c>
      <c r="P113" s="62">
        <v>3.21</v>
      </c>
      <c r="Q113" s="105">
        <v>3.8</v>
      </c>
      <c r="R113" s="29" t="s">
        <v>78</v>
      </c>
      <c r="S113" s="44" t="s">
        <v>61</v>
      </c>
      <c r="T113" s="58">
        <v>2.44</v>
      </c>
      <c r="U113" s="185">
        <v>3.17</v>
      </c>
      <c r="V113" s="29" t="s">
        <v>79</v>
      </c>
      <c r="W113" s="240" t="s">
        <v>139</v>
      </c>
      <c r="X113" s="60"/>
      <c r="Y113" s="117">
        <v>4.59</v>
      </c>
    </row>
    <row r="114" spans="1:25" s="10" customFormat="1" ht="15" customHeight="1" x14ac:dyDescent="0.25">
      <c r="A114" s="24">
        <v>109</v>
      </c>
      <c r="B114" s="522" t="s">
        <v>78</v>
      </c>
      <c r="C114" s="522" t="s">
        <v>150</v>
      </c>
      <c r="D114" s="287"/>
      <c r="E114" s="777">
        <v>3.9</v>
      </c>
      <c r="F114" s="522" t="s">
        <v>77</v>
      </c>
      <c r="G114" s="522" t="s">
        <v>149</v>
      </c>
      <c r="H114" s="357">
        <v>3.2</v>
      </c>
      <c r="I114" s="321">
        <v>3.67</v>
      </c>
      <c r="J114" s="516" t="s">
        <v>79</v>
      </c>
      <c r="K114" s="267" t="s">
        <v>145</v>
      </c>
      <c r="L114" s="357">
        <v>3</v>
      </c>
      <c r="M114" s="183">
        <v>3.67</v>
      </c>
      <c r="N114" s="29" t="s">
        <v>74</v>
      </c>
      <c r="O114" s="33" t="s">
        <v>95</v>
      </c>
      <c r="P114" s="62">
        <v>3.2</v>
      </c>
      <c r="Q114" s="105">
        <v>3.8</v>
      </c>
      <c r="R114" s="29" t="s">
        <v>76</v>
      </c>
      <c r="S114" s="33" t="s">
        <v>102</v>
      </c>
      <c r="T114" s="58">
        <v>2.44</v>
      </c>
      <c r="U114" s="185">
        <v>3.17</v>
      </c>
      <c r="V114" s="266" t="s">
        <v>79</v>
      </c>
      <c r="W114" s="42" t="s">
        <v>112</v>
      </c>
      <c r="X114" s="60"/>
      <c r="Y114" s="117">
        <v>4.59</v>
      </c>
    </row>
    <row r="115" spans="1:25" s="10" customFormat="1" ht="15" customHeight="1" thickBot="1" x14ac:dyDescent="0.3">
      <c r="A115" s="129">
        <v>110</v>
      </c>
      <c r="B115" s="523" t="s">
        <v>78</v>
      </c>
      <c r="C115" s="523" t="s">
        <v>151</v>
      </c>
      <c r="D115" s="289"/>
      <c r="E115" s="778">
        <v>3.9</v>
      </c>
      <c r="F115" s="524" t="s">
        <v>74</v>
      </c>
      <c r="G115" s="524" t="s">
        <v>95</v>
      </c>
      <c r="H115" s="379">
        <v>3.2</v>
      </c>
      <c r="I115" s="518">
        <v>3.67</v>
      </c>
      <c r="J115" s="511" t="s">
        <v>79</v>
      </c>
      <c r="K115" s="368" t="s">
        <v>137</v>
      </c>
      <c r="L115" s="531">
        <v>2.9090909090909092</v>
      </c>
      <c r="M115" s="188">
        <v>3.67</v>
      </c>
      <c r="N115" s="31" t="s">
        <v>75</v>
      </c>
      <c r="O115" s="131" t="s">
        <v>17</v>
      </c>
      <c r="P115" s="133">
        <v>3.18</v>
      </c>
      <c r="Q115" s="134">
        <v>3.8</v>
      </c>
      <c r="R115" s="31" t="s">
        <v>76</v>
      </c>
      <c r="S115" s="181" t="s">
        <v>32</v>
      </c>
      <c r="T115" s="135">
        <v>2.42</v>
      </c>
      <c r="U115" s="188">
        <v>3.17</v>
      </c>
      <c r="V115" s="31" t="s">
        <v>79</v>
      </c>
      <c r="W115" s="532" t="s">
        <v>71</v>
      </c>
      <c r="X115" s="137"/>
      <c r="Y115" s="138">
        <v>4.59</v>
      </c>
    </row>
    <row r="116" spans="1:25" s="10" customFormat="1" ht="15" customHeight="1" x14ac:dyDescent="0.25">
      <c r="A116" s="20">
        <v>111</v>
      </c>
      <c r="B116" s="521" t="s">
        <v>79</v>
      </c>
      <c r="C116" s="521" t="s">
        <v>145</v>
      </c>
      <c r="D116" s="286"/>
      <c r="E116" s="776">
        <v>3.9</v>
      </c>
      <c r="F116" s="521" t="s">
        <v>76</v>
      </c>
      <c r="G116" s="268" t="s">
        <v>106</v>
      </c>
      <c r="H116" s="617">
        <v>3.07</v>
      </c>
      <c r="I116" s="299">
        <v>3.67</v>
      </c>
      <c r="J116" s="506" t="s">
        <v>75</v>
      </c>
      <c r="K116" s="155" t="s">
        <v>22</v>
      </c>
      <c r="L116" s="319">
        <v>2.8823529411764706</v>
      </c>
      <c r="M116" s="182">
        <v>3.67</v>
      </c>
      <c r="N116" s="506" t="s">
        <v>78</v>
      </c>
      <c r="O116" s="164" t="s">
        <v>62</v>
      </c>
      <c r="P116" s="69">
        <v>3.14</v>
      </c>
      <c r="Q116" s="103">
        <v>3.8</v>
      </c>
      <c r="R116" s="506" t="s">
        <v>76</v>
      </c>
      <c r="S116" s="35" t="s">
        <v>30</v>
      </c>
      <c r="T116" s="70">
        <v>2.38</v>
      </c>
      <c r="U116" s="182">
        <v>3.17</v>
      </c>
      <c r="V116" s="535" t="s">
        <v>79</v>
      </c>
      <c r="W116" s="533" t="s">
        <v>146</v>
      </c>
      <c r="X116" s="71"/>
      <c r="Y116" s="115">
        <v>4.59</v>
      </c>
    </row>
    <row r="117" spans="1:25" s="10" customFormat="1" ht="15" customHeight="1" x14ac:dyDescent="0.25">
      <c r="A117" s="24">
        <v>112</v>
      </c>
      <c r="B117" s="522" t="s">
        <v>79</v>
      </c>
      <c r="C117" s="522" t="s">
        <v>139</v>
      </c>
      <c r="D117" s="287"/>
      <c r="E117" s="777">
        <v>3.9</v>
      </c>
      <c r="F117" s="522" t="s">
        <v>77</v>
      </c>
      <c r="G117" s="30" t="s">
        <v>125</v>
      </c>
      <c r="H117" s="618">
        <v>3</v>
      </c>
      <c r="I117" s="321">
        <v>3.67</v>
      </c>
      <c r="J117" s="509" t="s">
        <v>78</v>
      </c>
      <c r="K117" s="151" t="s">
        <v>49</v>
      </c>
      <c r="L117" s="357">
        <v>2.7</v>
      </c>
      <c r="M117" s="187">
        <v>3.67</v>
      </c>
      <c r="N117" s="463" t="s">
        <v>77</v>
      </c>
      <c r="O117" s="92" t="s">
        <v>122</v>
      </c>
      <c r="P117" s="62">
        <v>3</v>
      </c>
      <c r="Q117" s="143">
        <v>3.8</v>
      </c>
      <c r="R117" s="463" t="s">
        <v>78</v>
      </c>
      <c r="S117" s="44" t="s">
        <v>55</v>
      </c>
      <c r="T117" s="58">
        <v>2.35</v>
      </c>
      <c r="U117" s="187">
        <v>3.17</v>
      </c>
      <c r="V117" s="509" t="s">
        <v>79</v>
      </c>
      <c r="W117" s="246" t="s">
        <v>138</v>
      </c>
      <c r="X117" s="320"/>
      <c r="Y117" s="145">
        <v>4.59</v>
      </c>
    </row>
    <row r="118" spans="1:25" s="10" customFormat="1" ht="15" customHeight="1" x14ac:dyDescent="0.25">
      <c r="A118" s="73">
        <v>113</v>
      </c>
      <c r="B118" s="522" t="s">
        <v>79</v>
      </c>
      <c r="C118" s="522" t="s">
        <v>112</v>
      </c>
      <c r="D118" s="503"/>
      <c r="E118" s="780">
        <v>3.9</v>
      </c>
      <c r="F118" s="525" t="s">
        <v>75</v>
      </c>
      <c r="G118" s="620" t="s">
        <v>22</v>
      </c>
      <c r="H118" s="619">
        <v>3</v>
      </c>
      <c r="I118" s="519">
        <v>3.67</v>
      </c>
      <c r="J118" s="463" t="s">
        <v>77</v>
      </c>
      <c r="K118" s="91" t="s">
        <v>110</v>
      </c>
      <c r="L118" s="372"/>
      <c r="M118" s="183">
        <v>3.67</v>
      </c>
      <c r="N118" s="463" t="s">
        <v>76</v>
      </c>
      <c r="O118" s="88" t="s">
        <v>130</v>
      </c>
      <c r="P118" s="62">
        <v>3</v>
      </c>
      <c r="Q118" s="105">
        <v>3.8</v>
      </c>
      <c r="R118" s="463" t="s">
        <v>77</v>
      </c>
      <c r="S118" s="91" t="s">
        <v>149</v>
      </c>
      <c r="T118" s="58">
        <v>2.33</v>
      </c>
      <c r="U118" s="183">
        <v>3.17</v>
      </c>
      <c r="V118" s="463" t="s">
        <v>79</v>
      </c>
      <c r="W118" s="240" t="s">
        <v>137</v>
      </c>
      <c r="X118" s="61"/>
      <c r="Y118" s="117">
        <v>4.59</v>
      </c>
    </row>
    <row r="119" spans="1:25" s="10" customFormat="1" ht="15" customHeight="1" x14ac:dyDescent="0.25">
      <c r="A119" s="342">
        <v>114</v>
      </c>
      <c r="B119" s="522" t="s">
        <v>79</v>
      </c>
      <c r="C119" s="522" t="s">
        <v>146</v>
      </c>
      <c r="D119" s="720"/>
      <c r="E119" s="781">
        <v>3.9</v>
      </c>
      <c r="F119" s="722" t="s">
        <v>74</v>
      </c>
      <c r="G119" s="55" t="s">
        <v>12</v>
      </c>
      <c r="H119" s="503"/>
      <c r="I119" s="520">
        <v>3.67</v>
      </c>
      <c r="J119" s="463" t="s">
        <v>76</v>
      </c>
      <c r="K119" s="89" t="s">
        <v>105</v>
      </c>
      <c r="L119" s="67"/>
      <c r="M119" s="183">
        <v>3.67</v>
      </c>
      <c r="N119" s="511" t="s">
        <v>76</v>
      </c>
      <c r="O119" s="366" t="s">
        <v>34</v>
      </c>
      <c r="P119" s="62"/>
      <c r="Q119" s="105">
        <v>3.8</v>
      </c>
      <c r="R119" s="463" t="s">
        <v>74</v>
      </c>
      <c r="S119" s="157" t="s">
        <v>12</v>
      </c>
      <c r="T119" s="58">
        <v>2</v>
      </c>
      <c r="U119" s="183">
        <v>3.17</v>
      </c>
      <c r="V119" s="463" t="s">
        <v>79</v>
      </c>
      <c r="W119" s="42" t="s">
        <v>113</v>
      </c>
      <c r="X119" s="60"/>
      <c r="Y119" s="117">
        <v>4.59</v>
      </c>
    </row>
    <row r="120" spans="1:25" s="10" customFormat="1" ht="15" customHeight="1" x14ac:dyDescent="0.25">
      <c r="A120" s="459">
        <v>115</v>
      </c>
      <c r="B120" s="522" t="s">
        <v>79</v>
      </c>
      <c r="C120" s="522" t="s">
        <v>138</v>
      </c>
      <c r="D120" s="504"/>
      <c r="E120" s="783">
        <v>3.9</v>
      </c>
      <c r="F120" s="723" t="s">
        <v>77</v>
      </c>
      <c r="G120" s="550" t="s">
        <v>110</v>
      </c>
      <c r="H120" s="504"/>
      <c r="I120" s="295">
        <v>3.67</v>
      </c>
      <c r="J120" s="463" t="s">
        <v>76</v>
      </c>
      <c r="K120" s="88" t="s">
        <v>130</v>
      </c>
      <c r="L120" s="373"/>
      <c r="M120" s="183">
        <v>3.67</v>
      </c>
      <c r="N120" s="516" t="s">
        <v>79</v>
      </c>
      <c r="O120" s="267" t="s">
        <v>145</v>
      </c>
      <c r="P120" s="464"/>
      <c r="Q120" s="134">
        <v>3.8</v>
      </c>
      <c r="R120" s="542" t="s">
        <v>79</v>
      </c>
      <c r="S120" s="270" t="s">
        <v>145</v>
      </c>
      <c r="T120" s="534"/>
      <c r="U120" s="308">
        <v>3.17</v>
      </c>
      <c r="V120" s="463" t="s">
        <v>79</v>
      </c>
      <c r="W120" s="277" t="s">
        <v>72</v>
      </c>
      <c r="X120" s="137"/>
      <c r="Y120" s="138">
        <v>4.59</v>
      </c>
    </row>
    <row r="121" spans="1:25" s="10" customFormat="1" ht="15" customHeight="1" x14ac:dyDescent="0.25">
      <c r="A121" s="526">
        <v>116</v>
      </c>
      <c r="B121" s="524" t="s">
        <v>79</v>
      </c>
      <c r="C121" s="524" t="s">
        <v>137</v>
      </c>
      <c r="D121" s="527"/>
      <c r="E121" s="779">
        <v>3.9</v>
      </c>
      <c r="F121" s="879" t="s">
        <v>79</v>
      </c>
      <c r="G121" s="498" t="s">
        <v>139</v>
      </c>
      <c r="H121" s="527"/>
      <c r="I121" s="518">
        <v>3.67</v>
      </c>
      <c r="J121" s="528" t="s">
        <v>74</v>
      </c>
      <c r="K121" s="224" t="s">
        <v>12</v>
      </c>
      <c r="L121" s="529"/>
      <c r="M121" s="308">
        <v>3.67</v>
      </c>
      <c r="N121" s="543" t="s">
        <v>79</v>
      </c>
      <c r="O121" s="394" t="s">
        <v>146</v>
      </c>
      <c r="P121" s="133"/>
      <c r="Q121" s="134">
        <v>3.8</v>
      </c>
      <c r="R121" s="543" t="s">
        <v>79</v>
      </c>
      <c r="S121" s="394" t="s">
        <v>146</v>
      </c>
      <c r="T121" s="135"/>
      <c r="U121" s="188">
        <v>3.17</v>
      </c>
      <c r="V121" s="536" t="s">
        <v>79</v>
      </c>
      <c r="W121" s="530" t="s">
        <v>94</v>
      </c>
      <c r="X121" s="137"/>
      <c r="Y121" s="138">
        <v>4.59</v>
      </c>
    </row>
    <row r="122" spans="1:25" s="10" customFormat="1" ht="15" customHeight="1" x14ac:dyDescent="0.25">
      <c r="A122" s="459">
        <v>117</v>
      </c>
      <c r="B122" s="878" t="s">
        <v>79</v>
      </c>
      <c r="C122" s="878" t="s">
        <v>113</v>
      </c>
      <c r="D122" s="504"/>
      <c r="E122" s="783">
        <v>3.9</v>
      </c>
      <c r="F122" s="722" t="s">
        <v>79</v>
      </c>
      <c r="G122" s="240" t="s">
        <v>137</v>
      </c>
      <c r="H122" s="504"/>
      <c r="I122" s="295">
        <v>3.67</v>
      </c>
      <c r="J122" s="463"/>
      <c r="K122" s="90"/>
      <c r="L122" s="782"/>
      <c r="M122" s="183"/>
      <c r="N122" s="513"/>
      <c r="O122" s="362"/>
      <c r="P122" s="62"/>
      <c r="Q122" s="105"/>
      <c r="R122" s="513"/>
      <c r="S122" s="362"/>
      <c r="T122" s="58"/>
      <c r="U122" s="183"/>
      <c r="V122" s="515"/>
      <c r="W122" s="270"/>
      <c r="X122" s="60"/>
      <c r="Y122" s="117"/>
    </row>
    <row r="123" spans="1:25" s="10" customFormat="1" ht="15" customHeight="1" x14ac:dyDescent="0.25">
      <c r="A123" s="459">
        <v>118</v>
      </c>
      <c r="B123" s="878" t="s">
        <v>79</v>
      </c>
      <c r="C123" s="878" t="s">
        <v>72</v>
      </c>
      <c r="D123" s="504"/>
      <c r="E123" s="783">
        <v>3.9</v>
      </c>
      <c r="F123" s="722"/>
      <c r="G123" s="240"/>
      <c r="H123" s="504"/>
      <c r="I123" s="295"/>
      <c r="J123" s="463"/>
      <c r="K123" s="90"/>
      <c r="L123" s="782"/>
      <c r="M123" s="183"/>
      <c r="N123" s="513"/>
      <c r="O123" s="362"/>
      <c r="P123" s="62"/>
      <c r="Q123" s="105"/>
      <c r="R123" s="513"/>
      <c r="S123" s="362"/>
      <c r="T123" s="58"/>
      <c r="U123" s="183"/>
      <c r="V123" s="515"/>
      <c r="W123" s="270"/>
      <c r="X123" s="861"/>
      <c r="Y123" s="862"/>
    </row>
    <row r="124" spans="1:25" s="10" customFormat="1" ht="15" customHeight="1" thickBot="1" x14ac:dyDescent="0.3">
      <c r="A124" s="880">
        <v>119</v>
      </c>
      <c r="B124" s="523" t="s">
        <v>79</v>
      </c>
      <c r="C124" s="523" t="s">
        <v>158</v>
      </c>
      <c r="D124" s="881"/>
      <c r="E124" s="778">
        <v>3.9</v>
      </c>
      <c r="F124" s="882"/>
      <c r="G124" s="883"/>
      <c r="H124" s="881"/>
      <c r="I124" s="884"/>
      <c r="J124" s="885"/>
      <c r="K124" s="500"/>
      <c r="L124" s="841"/>
      <c r="M124" s="884"/>
      <c r="N124" s="886"/>
      <c r="O124" s="883"/>
      <c r="P124" s="887"/>
      <c r="Q124" s="888"/>
      <c r="R124" s="886"/>
      <c r="S124" s="883"/>
      <c r="T124" s="889"/>
      <c r="U124" s="884"/>
      <c r="V124" s="890"/>
      <c r="W124" s="891"/>
      <c r="X124" s="77"/>
      <c r="Y124" s="121"/>
    </row>
    <row r="125" spans="1:25" x14ac:dyDescent="0.25">
      <c r="C125" s="81" t="s">
        <v>154</v>
      </c>
      <c r="D125" s="64">
        <f>AVERAGE(D6:D124)</f>
        <v>3.2408771428571437</v>
      </c>
      <c r="H125" s="64">
        <f>AVERAGE(H6:H124)</f>
        <v>3.7542477876106197</v>
      </c>
      <c r="I125" s="64"/>
      <c r="J125" s="64"/>
      <c r="K125" s="64"/>
      <c r="L125" s="64">
        <f>AVERAGE(L6:L124)</f>
        <v>3.6658795260220853</v>
      </c>
      <c r="M125" s="64"/>
      <c r="N125" s="64"/>
      <c r="O125" s="64"/>
      <c r="P125" s="64">
        <f>AVERAGE(P6:P124)</f>
        <v>3.8118584070796442</v>
      </c>
      <c r="Q125" s="64"/>
      <c r="R125" s="64"/>
      <c r="S125" s="64"/>
      <c r="T125" s="64">
        <f>AVERAGE(T6:T124)</f>
        <v>3.1798245614035094</v>
      </c>
      <c r="U125" s="64"/>
      <c r="V125" s="64"/>
      <c r="W125" s="64"/>
      <c r="X125" s="64">
        <f>AVERAGE(X6:X124)</f>
        <v>4.6624999999999996</v>
      </c>
    </row>
  </sheetData>
  <sortState ref="V15:W120">
    <sortCondition ref="V125"/>
  </sortState>
  <mergeCells count="8">
    <mergeCell ref="A4:A5"/>
    <mergeCell ref="R4:U4"/>
    <mergeCell ref="V4:Y4"/>
    <mergeCell ref="K2:M2"/>
    <mergeCell ref="N4:Q4"/>
    <mergeCell ref="J4:M4"/>
    <mergeCell ref="F4:I4"/>
    <mergeCell ref="B4:E4"/>
  </mergeCells>
  <conditionalFormatting sqref="X6:X124">
    <cfRule type="containsBlanks" dxfId="103" priority="11" stopIfTrue="1">
      <formula>LEN(TRIM(X6))=0</formula>
    </cfRule>
    <cfRule type="cellIs" dxfId="102" priority="12" stopIfTrue="1" operator="lessThan">
      <formula>3.5</formula>
    </cfRule>
    <cfRule type="cellIs" dxfId="101" priority="13" stopIfTrue="1" operator="equal">
      <formula>3.5</formula>
    </cfRule>
    <cfRule type="cellIs" dxfId="100" priority="14" stopIfTrue="1" operator="between">
      <formula>4.499</formula>
      <formula>3.5</formula>
    </cfRule>
    <cfRule type="cellIs" dxfId="99" priority="15" stopIfTrue="1" operator="greaterThanOrEqual">
      <formula>4.5</formula>
    </cfRule>
  </conditionalFormatting>
  <conditionalFormatting sqref="H6:H118">
    <cfRule type="cellIs" dxfId="98" priority="6" stopIfTrue="1" operator="between">
      <formula>$H$125</formula>
      <formula>3.75</formula>
    </cfRule>
    <cfRule type="cellIs" dxfId="97" priority="7" stopIfTrue="1" operator="lessThan">
      <formula>3.5</formula>
    </cfRule>
    <cfRule type="cellIs" dxfId="96" priority="8" stopIfTrue="1" operator="between">
      <formula>$H$125</formula>
      <formula>3.5</formula>
    </cfRule>
    <cfRule type="cellIs" dxfId="95" priority="9" stopIfTrue="1" operator="between">
      <formula>4.499</formula>
      <formula>$H$125</formula>
    </cfRule>
    <cfRule type="cellIs" dxfId="94" priority="10" stopIfTrue="1" operator="greaterThanOrEqual">
      <formula>4.5</formula>
    </cfRule>
  </conditionalFormatting>
  <conditionalFormatting sqref="D6:D40">
    <cfRule type="cellIs" dxfId="93" priority="2" operator="lessThan">
      <formula>3.5</formula>
    </cfRule>
    <cfRule type="cellIs" dxfId="92" priority="3" operator="between">
      <formula>3.5</formula>
      <formula>4</formula>
    </cfRule>
    <cfRule type="cellIs" dxfId="91" priority="4" operator="between">
      <formula>4.5</formula>
      <formula>4</formula>
    </cfRule>
    <cfRule type="cellIs" dxfId="90" priority="5" operator="greaterThanOrEqual">
      <formula>4.5</formula>
    </cfRule>
  </conditionalFormatting>
  <conditionalFormatting sqref="T6:T119">
    <cfRule type="cellIs" dxfId="89" priority="1" stopIfTrue="1" operator="equal">
      <formula>4</formula>
    </cfRule>
    <cfRule type="cellIs" dxfId="88" priority="16" stopIfTrue="1" operator="lessThan">
      <formula>3.5</formula>
    </cfRule>
    <cfRule type="cellIs" dxfId="87" priority="84" stopIfTrue="1" operator="between">
      <formula>3.5</formula>
      <formula>4</formula>
    </cfRule>
    <cfRule type="cellIs" dxfId="86" priority="85" stopIfTrue="1" operator="between">
      <formula>4.5</formula>
      <formula>4</formula>
    </cfRule>
    <cfRule type="cellIs" dxfId="85" priority="86" stopIfTrue="1" operator="greaterThanOrEqual">
      <formula>4.5</formula>
    </cfRule>
  </conditionalFormatting>
  <conditionalFormatting sqref="P6:P118">
    <cfRule type="cellIs" dxfId="84" priority="421" stopIfTrue="1" operator="between">
      <formula>3.81</formula>
      <formula>$P$125</formula>
    </cfRule>
    <cfRule type="cellIs" dxfId="83" priority="423" stopIfTrue="1" operator="lessThan">
      <formula>3.5</formula>
    </cfRule>
    <cfRule type="cellIs" dxfId="82" priority="424" stopIfTrue="1" operator="between">
      <formula>$P$125</formula>
      <formula>3.5</formula>
    </cfRule>
    <cfRule type="cellIs" dxfId="81" priority="425" stopIfTrue="1" operator="between">
      <formula>4.499</formula>
      <formula>$P$125</formula>
    </cfRule>
    <cfRule type="cellIs" dxfId="80" priority="426" stopIfTrue="1" operator="greaterThanOrEqual">
      <formula>4.5</formula>
    </cfRule>
  </conditionalFormatting>
  <conditionalFormatting sqref="L6:L117">
    <cfRule type="cellIs" dxfId="79" priority="434" stopIfTrue="1" operator="between">
      <formula>3.665</formula>
      <formula>$L$125</formula>
    </cfRule>
    <cfRule type="cellIs" dxfId="78" priority="435" stopIfTrue="1" operator="lessThan">
      <formula>3.5</formula>
    </cfRule>
    <cfRule type="cellIs" dxfId="77" priority="436" stopIfTrue="1" operator="between">
      <formula>$L$125</formula>
      <formula>3.5</formula>
    </cfRule>
    <cfRule type="cellIs" dxfId="76" priority="437" stopIfTrue="1" operator="between">
      <formula>4.499</formula>
      <formula>$L$125</formula>
    </cfRule>
    <cfRule type="cellIs" dxfId="75" priority="438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28" width="7.7109375" customWidth="1"/>
    <col min="29" max="29" width="6.5703125" customWidth="1"/>
  </cols>
  <sheetData>
    <row r="1" spans="1:31" x14ac:dyDescent="0.25">
      <c r="AD1" s="243"/>
      <c r="AE1" s="14" t="s">
        <v>85</v>
      </c>
    </row>
    <row r="2" spans="1:31" ht="15.75" x14ac:dyDescent="0.25">
      <c r="C2" s="210" t="s">
        <v>127</v>
      </c>
      <c r="D2" s="710"/>
      <c r="E2" s="710"/>
      <c r="F2" s="710"/>
      <c r="G2" s="493"/>
      <c r="H2" s="493"/>
      <c r="I2" s="493"/>
      <c r="J2" s="210"/>
      <c r="K2" s="210"/>
      <c r="L2" s="210"/>
      <c r="M2" s="210"/>
      <c r="N2" s="210"/>
      <c r="O2" s="210"/>
      <c r="AD2" s="244"/>
      <c r="AE2" s="14" t="s">
        <v>86</v>
      </c>
    </row>
    <row r="3" spans="1:31" ht="15.75" thickBot="1" x14ac:dyDescent="0.3">
      <c r="AD3" s="612"/>
      <c r="AE3" s="14" t="s">
        <v>87</v>
      </c>
    </row>
    <row r="4" spans="1:31" s="10" customFormat="1" ht="15" customHeight="1" thickBot="1" x14ac:dyDescent="0.3">
      <c r="A4" s="1017" t="s">
        <v>0</v>
      </c>
      <c r="B4" s="1019" t="s">
        <v>80</v>
      </c>
      <c r="C4" s="1021" t="s">
        <v>1</v>
      </c>
      <c r="D4" s="1014">
        <v>2020</v>
      </c>
      <c r="E4" s="1015"/>
      <c r="F4" s="1016"/>
      <c r="G4" s="1014">
        <v>2019</v>
      </c>
      <c r="H4" s="1015"/>
      <c r="I4" s="1016"/>
      <c r="J4" s="1014">
        <v>2018</v>
      </c>
      <c r="K4" s="1015"/>
      <c r="L4" s="1016"/>
      <c r="M4" s="1014">
        <v>2017</v>
      </c>
      <c r="N4" s="1015"/>
      <c r="O4" s="1016"/>
      <c r="P4" s="1014">
        <v>2016</v>
      </c>
      <c r="Q4" s="1015"/>
      <c r="R4" s="1016"/>
      <c r="S4" s="1023">
        <v>2015</v>
      </c>
      <c r="T4" s="1024"/>
      <c r="U4" s="1025"/>
      <c r="V4" s="1015" t="s">
        <v>114</v>
      </c>
      <c r="W4" s="1015"/>
      <c r="X4" s="1015"/>
      <c r="Y4" s="1015"/>
      <c r="Z4" s="1015"/>
      <c r="AA4" s="1016"/>
      <c r="AB4" s="1026" t="s">
        <v>115</v>
      </c>
      <c r="AD4" s="15"/>
      <c r="AE4" s="14" t="s">
        <v>88</v>
      </c>
    </row>
    <row r="5" spans="1:31" s="10" customFormat="1" ht="45" customHeight="1" thickBot="1" x14ac:dyDescent="0.3">
      <c r="A5" s="1018"/>
      <c r="B5" s="1020"/>
      <c r="C5" s="1022"/>
      <c r="D5" s="549" t="s">
        <v>81</v>
      </c>
      <c r="E5" s="548" t="s">
        <v>116</v>
      </c>
      <c r="F5" s="547" t="s">
        <v>117</v>
      </c>
      <c r="G5" s="549" t="s">
        <v>81</v>
      </c>
      <c r="H5" s="548" t="s">
        <v>116</v>
      </c>
      <c r="I5" s="547" t="s">
        <v>117</v>
      </c>
      <c r="J5" s="280" t="s">
        <v>81</v>
      </c>
      <c r="K5" s="281" t="s">
        <v>116</v>
      </c>
      <c r="L5" s="282" t="s">
        <v>117</v>
      </c>
      <c r="M5" s="280" t="s">
        <v>81</v>
      </c>
      <c r="N5" s="281" t="s">
        <v>116</v>
      </c>
      <c r="O5" s="282" t="s">
        <v>117</v>
      </c>
      <c r="P5" s="283" t="s">
        <v>81</v>
      </c>
      <c r="Q5" s="281" t="s">
        <v>116</v>
      </c>
      <c r="R5" s="284" t="s">
        <v>117</v>
      </c>
      <c r="S5" s="280" t="s">
        <v>81</v>
      </c>
      <c r="T5" s="281" t="s">
        <v>116</v>
      </c>
      <c r="U5" s="282" t="s">
        <v>117</v>
      </c>
      <c r="V5" s="551">
        <v>2020</v>
      </c>
      <c r="W5" s="551">
        <v>2019</v>
      </c>
      <c r="X5" s="551">
        <v>2018</v>
      </c>
      <c r="Y5" s="285">
        <v>2017</v>
      </c>
      <c r="Z5" s="211">
        <v>2016</v>
      </c>
      <c r="AA5" s="68">
        <v>2015</v>
      </c>
      <c r="AB5" s="1027"/>
    </row>
    <row r="6" spans="1:31" s="10" customFormat="1" ht="15" customHeight="1" x14ac:dyDescent="0.25">
      <c r="A6" s="20">
        <v>1</v>
      </c>
      <c r="B6" s="32" t="s">
        <v>76</v>
      </c>
      <c r="C6" s="85" t="s">
        <v>104</v>
      </c>
      <c r="D6" s="580"/>
      <c r="E6" s="374"/>
      <c r="F6" s="791">
        <v>3.9</v>
      </c>
      <c r="G6" s="580">
        <v>6</v>
      </c>
      <c r="H6" s="374">
        <v>4.5</v>
      </c>
      <c r="I6" s="290">
        <v>3.67</v>
      </c>
      <c r="J6" s="580">
        <v>1</v>
      </c>
      <c r="K6" s="374">
        <v>5</v>
      </c>
      <c r="L6" s="290">
        <v>3.67</v>
      </c>
      <c r="M6" s="102">
        <v>4</v>
      </c>
      <c r="N6" s="69">
        <v>4.5</v>
      </c>
      <c r="O6" s="103">
        <v>3.8</v>
      </c>
      <c r="P6" s="95">
        <v>7</v>
      </c>
      <c r="Q6" s="70">
        <v>4.57</v>
      </c>
      <c r="R6" s="108">
        <v>3.17</v>
      </c>
      <c r="S6" s="114">
        <v>2</v>
      </c>
      <c r="T6" s="71">
        <v>5</v>
      </c>
      <c r="U6" s="115">
        <v>4.59</v>
      </c>
      <c r="V6" s="552">
        <v>36</v>
      </c>
      <c r="W6" s="552">
        <v>1</v>
      </c>
      <c r="X6" s="552">
        <v>1</v>
      </c>
      <c r="Y6" s="286">
        <v>5</v>
      </c>
      <c r="Z6" s="72">
        <v>1</v>
      </c>
      <c r="AA6" s="125">
        <v>2</v>
      </c>
      <c r="AB6" s="122">
        <f t="shared" ref="AB6:AB37" si="0">AA6+Z6+Y6+X6+W6+V6</f>
        <v>46</v>
      </c>
    </row>
    <row r="7" spans="1:31" s="10" customFormat="1" ht="15" customHeight="1" x14ac:dyDescent="0.25">
      <c r="A7" s="24">
        <v>2</v>
      </c>
      <c r="B7" s="29" t="s">
        <v>75</v>
      </c>
      <c r="C7" s="33" t="s">
        <v>69</v>
      </c>
      <c r="D7" s="581">
        <v>79</v>
      </c>
      <c r="E7" s="13">
        <v>3.2153000000000005</v>
      </c>
      <c r="F7" s="792">
        <v>3.9</v>
      </c>
      <c r="G7" s="581">
        <v>15</v>
      </c>
      <c r="H7" s="13">
        <v>4.2</v>
      </c>
      <c r="I7" s="592">
        <v>3.67</v>
      </c>
      <c r="J7" s="581">
        <v>14</v>
      </c>
      <c r="K7" s="357">
        <v>4.0709999999999997</v>
      </c>
      <c r="L7" s="291">
        <v>3.67</v>
      </c>
      <c r="M7" s="104">
        <v>13</v>
      </c>
      <c r="N7" s="62">
        <v>4.2300000000000004</v>
      </c>
      <c r="O7" s="105">
        <v>3.8</v>
      </c>
      <c r="P7" s="96">
        <v>5</v>
      </c>
      <c r="Q7" s="58">
        <v>4.4000000000000004</v>
      </c>
      <c r="R7" s="109">
        <v>3.17</v>
      </c>
      <c r="S7" s="118"/>
      <c r="T7" s="60"/>
      <c r="U7" s="117">
        <v>4.59</v>
      </c>
      <c r="V7" s="553">
        <v>18</v>
      </c>
      <c r="W7" s="553">
        <v>16</v>
      </c>
      <c r="X7" s="553">
        <v>16</v>
      </c>
      <c r="Y7" s="287">
        <v>16</v>
      </c>
      <c r="Z7" s="66">
        <v>2</v>
      </c>
      <c r="AA7" s="126">
        <v>9</v>
      </c>
      <c r="AB7" s="123">
        <f t="shared" si="0"/>
        <v>77</v>
      </c>
    </row>
    <row r="8" spans="1:31" s="10" customFormat="1" ht="15" customHeight="1" x14ac:dyDescent="0.25">
      <c r="A8" s="24">
        <v>3</v>
      </c>
      <c r="B8" s="29" t="s">
        <v>79</v>
      </c>
      <c r="C8" s="179" t="s">
        <v>71</v>
      </c>
      <c r="D8" s="582">
        <v>67</v>
      </c>
      <c r="E8" s="13">
        <v>3.9849999999999994</v>
      </c>
      <c r="F8" s="793">
        <v>3.9</v>
      </c>
      <c r="G8" s="582">
        <v>40</v>
      </c>
      <c r="H8" s="13">
        <v>4.25</v>
      </c>
      <c r="I8" s="578">
        <v>3.67</v>
      </c>
      <c r="J8" s="582">
        <v>42</v>
      </c>
      <c r="K8" s="13">
        <v>4.0949999999999998</v>
      </c>
      <c r="L8" s="293">
        <v>3.67</v>
      </c>
      <c r="M8" s="104">
        <v>12</v>
      </c>
      <c r="N8" s="62">
        <v>4.67</v>
      </c>
      <c r="O8" s="105">
        <v>3.8</v>
      </c>
      <c r="P8" s="96">
        <v>18</v>
      </c>
      <c r="Q8" s="58">
        <v>3.33</v>
      </c>
      <c r="R8" s="109">
        <v>3.17</v>
      </c>
      <c r="S8" s="118"/>
      <c r="T8" s="60"/>
      <c r="U8" s="117">
        <v>4.59</v>
      </c>
      <c r="V8" s="553">
        <v>5</v>
      </c>
      <c r="W8" s="553">
        <v>10</v>
      </c>
      <c r="X8" s="553">
        <v>12</v>
      </c>
      <c r="Y8" s="287">
        <v>2</v>
      </c>
      <c r="Z8" s="66">
        <v>40</v>
      </c>
      <c r="AA8" s="126">
        <v>9</v>
      </c>
      <c r="AB8" s="123">
        <f t="shared" si="0"/>
        <v>78</v>
      </c>
    </row>
    <row r="9" spans="1:31" s="10" customFormat="1" ht="15" customHeight="1" x14ac:dyDescent="0.25">
      <c r="A9" s="24">
        <v>4</v>
      </c>
      <c r="B9" s="39" t="s">
        <v>76</v>
      </c>
      <c r="C9" s="450" t="s">
        <v>136</v>
      </c>
      <c r="D9" s="582"/>
      <c r="E9" s="611"/>
      <c r="F9" s="823">
        <v>3.9</v>
      </c>
      <c r="G9" s="582">
        <v>6</v>
      </c>
      <c r="H9" s="611">
        <v>4</v>
      </c>
      <c r="I9" s="830">
        <v>3.67</v>
      </c>
      <c r="J9" s="582">
        <v>10</v>
      </c>
      <c r="K9" s="375">
        <v>4.4000000000000004</v>
      </c>
      <c r="L9" s="292">
        <v>3.67</v>
      </c>
      <c r="M9" s="104">
        <v>18</v>
      </c>
      <c r="N9" s="63">
        <v>4.3899999999999997</v>
      </c>
      <c r="O9" s="105">
        <v>3.8</v>
      </c>
      <c r="P9" s="96">
        <v>6</v>
      </c>
      <c r="Q9" s="58">
        <v>4.33</v>
      </c>
      <c r="R9" s="109">
        <v>3.17</v>
      </c>
      <c r="S9" s="116"/>
      <c r="T9" s="61"/>
      <c r="U9" s="117">
        <v>4.59</v>
      </c>
      <c r="V9" s="553">
        <v>36</v>
      </c>
      <c r="W9" s="553">
        <v>32</v>
      </c>
      <c r="X9" s="553">
        <v>3</v>
      </c>
      <c r="Y9" s="287">
        <v>8</v>
      </c>
      <c r="Z9" s="66">
        <v>3</v>
      </c>
      <c r="AA9" s="126">
        <v>9</v>
      </c>
      <c r="AB9" s="123">
        <f t="shared" si="0"/>
        <v>91</v>
      </c>
    </row>
    <row r="10" spans="1:31" s="10" customFormat="1" ht="15" customHeight="1" x14ac:dyDescent="0.25">
      <c r="A10" s="24">
        <v>5</v>
      </c>
      <c r="B10" s="25" t="s">
        <v>73</v>
      </c>
      <c r="C10" s="275" t="s">
        <v>2</v>
      </c>
      <c r="D10" s="581">
        <v>15</v>
      </c>
      <c r="E10" s="13">
        <v>4.0004</v>
      </c>
      <c r="F10" s="792">
        <v>3.9</v>
      </c>
      <c r="G10" s="581">
        <v>16</v>
      </c>
      <c r="H10" s="13">
        <v>4</v>
      </c>
      <c r="I10" s="592">
        <v>3.67</v>
      </c>
      <c r="J10" s="581">
        <v>15</v>
      </c>
      <c r="K10" s="357">
        <v>3.7330000000000001</v>
      </c>
      <c r="L10" s="291">
        <v>3.67</v>
      </c>
      <c r="M10" s="104">
        <v>2</v>
      </c>
      <c r="N10" s="62">
        <v>5</v>
      </c>
      <c r="O10" s="105">
        <v>3.8</v>
      </c>
      <c r="P10" s="96">
        <v>6</v>
      </c>
      <c r="Q10" s="58">
        <v>4</v>
      </c>
      <c r="R10" s="109">
        <v>3.17</v>
      </c>
      <c r="S10" s="116">
        <v>2</v>
      </c>
      <c r="T10" s="60">
        <v>5</v>
      </c>
      <c r="U10" s="117">
        <v>4.59</v>
      </c>
      <c r="V10" s="553">
        <v>4</v>
      </c>
      <c r="W10" s="553">
        <v>30</v>
      </c>
      <c r="X10" s="553">
        <v>49</v>
      </c>
      <c r="Y10" s="287">
        <v>1</v>
      </c>
      <c r="Z10" s="66">
        <v>7</v>
      </c>
      <c r="AA10" s="126">
        <v>1</v>
      </c>
      <c r="AB10" s="123">
        <f t="shared" si="0"/>
        <v>92</v>
      </c>
    </row>
    <row r="11" spans="1:31" s="10" customFormat="1" ht="15" customHeight="1" x14ac:dyDescent="0.25">
      <c r="A11" s="24">
        <v>6</v>
      </c>
      <c r="B11" s="29" t="s">
        <v>75</v>
      </c>
      <c r="C11" s="177" t="s">
        <v>24</v>
      </c>
      <c r="D11" s="582"/>
      <c r="E11" s="13"/>
      <c r="F11" s="777">
        <v>3.9</v>
      </c>
      <c r="G11" s="582">
        <v>63</v>
      </c>
      <c r="H11" s="13">
        <v>4.0199999999999996</v>
      </c>
      <c r="I11" s="321">
        <v>3.67</v>
      </c>
      <c r="J11" s="582">
        <v>46</v>
      </c>
      <c r="K11" s="13">
        <v>4.3479999999999999</v>
      </c>
      <c r="L11" s="295">
        <v>3.67</v>
      </c>
      <c r="M11" s="104">
        <v>34</v>
      </c>
      <c r="N11" s="62">
        <v>4.3499999999999996</v>
      </c>
      <c r="O11" s="105">
        <v>3.8</v>
      </c>
      <c r="P11" s="96">
        <v>28</v>
      </c>
      <c r="Q11" s="58">
        <v>3.93</v>
      </c>
      <c r="R11" s="109">
        <v>3.17</v>
      </c>
      <c r="S11" s="118"/>
      <c r="T11" s="60"/>
      <c r="U11" s="117">
        <v>4.59</v>
      </c>
      <c r="V11" s="553">
        <v>36</v>
      </c>
      <c r="W11" s="553">
        <v>24</v>
      </c>
      <c r="X11" s="553">
        <v>4</v>
      </c>
      <c r="Y11" s="287">
        <v>11</v>
      </c>
      <c r="Z11" s="66">
        <v>11</v>
      </c>
      <c r="AA11" s="126">
        <v>9</v>
      </c>
      <c r="AB11" s="123">
        <f t="shared" si="0"/>
        <v>95</v>
      </c>
    </row>
    <row r="12" spans="1:31" s="10" customFormat="1" ht="15" customHeight="1" x14ac:dyDescent="0.25">
      <c r="A12" s="24">
        <v>7</v>
      </c>
      <c r="B12" s="29" t="s">
        <v>77</v>
      </c>
      <c r="C12" s="179" t="s">
        <v>109</v>
      </c>
      <c r="D12" s="582"/>
      <c r="E12" s="13"/>
      <c r="F12" s="793">
        <v>3.9</v>
      </c>
      <c r="G12" s="582">
        <v>24</v>
      </c>
      <c r="H12" s="13">
        <v>4.33</v>
      </c>
      <c r="I12" s="578">
        <v>3.67</v>
      </c>
      <c r="J12" s="582">
        <v>15</v>
      </c>
      <c r="K12" s="13">
        <v>4.4000000000000004</v>
      </c>
      <c r="L12" s="293">
        <v>3.67</v>
      </c>
      <c r="M12" s="104">
        <v>19</v>
      </c>
      <c r="N12" s="62">
        <v>4.58</v>
      </c>
      <c r="O12" s="105">
        <v>3.8</v>
      </c>
      <c r="P12" s="99">
        <v>16</v>
      </c>
      <c r="Q12" s="58">
        <v>3.19</v>
      </c>
      <c r="R12" s="109">
        <v>3.17</v>
      </c>
      <c r="S12" s="118"/>
      <c r="T12" s="60"/>
      <c r="U12" s="117">
        <v>4.59</v>
      </c>
      <c r="V12" s="553">
        <v>36</v>
      </c>
      <c r="W12" s="553">
        <v>5</v>
      </c>
      <c r="X12" s="553">
        <v>2</v>
      </c>
      <c r="Y12" s="287">
        <v>3</v>
      </c>
      <c r="Z12" s="66">
        <v>52</v>
      </c>
      <c r="AA12" s="126">
        <v>9</v>
      </c>
      <c r="AB12" s="123">
        <f t="shared" si="0"/>
        <v>107</v>
      </c>
    </row>
    <row r="13" spans="1:31" s="10" customFormat="1" ht="15" customHeight="1" x14ac:dyDescent="0.25">
      <c r="A13" s="24">
        <v>8</v>
      </c>
      <c r="B13" s="29" t="s">
        <v>78</v>
      </c>
      <c r="C13" s="179" t="s">
        <v>111</v>
      </c>
      <c r="D13" s="589">
        <v>27</v>
      </c>
      <c r="E13" s="13">
        <v>4.5186000000000002</v>
      </c>
      <c r="F13" s="793">
        <v>3.9</v>
      </c>
      <c r="G13" s="589">
        <v>27</v>
      </c>
      <c r="H13" s="13">
        <v>3.74</v>
      </c>
      <c r="I13" s="578">
        <v>3.67</v>
      </c>
      <c r="J13" s="582">
        <v>29</v>
      </c>
      <c r="K13" s="13">
        <v>4</v>
      </c>
      <c r="L13" s="293">
        <v>3.67</v>
      </c>
      <c r="M13" s="104">
        <v>43</v>
      </c>
      <c r="N13" s="62">
        <v>4.07</v>
      </c>
      <c r="O13" s="105">
        <v>3.8</v>
      </c>
      <c r="P13" s="96">
        <v>22</v>
      </c>
      <c r="Q13" s="58">
        <v>4.09</v>
      </c>
      <c r="R13" s="109">
        <v>3.17</v>
      </c>
      <c r="S13" s="116"/>
      <c r="T13" s="60"/>
      <c r="U13" s="117">
        <v>4.59</v>
      </c>
      <c r="V13" s="553">
        <v>1</v>
      </c>
      <c r="W13" s="553">
        <v>54</v>
      </c>
      <c r="X13" s="553">
        <v>19</v>
      </c>
      <c r="Y13" s="287">
        <v>21</v>
      </c>
      <c r="Z13" s="66">
        <v>6</v>
      </c>
      <c r="AA13" s="126">
        <v>9</v>
      </c>
      <c r="AB13" s="123">
        <f t="shared" si="0"/>
        <v>110</v>
      </c>
    </row>
    <row r="14" spans="1:31" s="10" customFormat="1" ht="15" customHeight="1" x14ac:dyDescent="0.25">
      <c r="A14" s="24">
        <v>9</v>
      </c>
      <c r="B14" s="29" t="s">
        <v>75</v>
      </c>
      <c r="C14" s="33" t="s">
        <v>68</v>
      </c>
      <c r="D14" s="582">
        <v>23</v>
      </c>
      <c r="E14" s="357">
        <v>2.4782999999999999</v>
      </c>
      <c r="F14" s="792">
        <v>3.9</v>
      </c>
      <c r="G14" s="582">
        <v>24</v>
      </c>
      <c r="H14" s="357">
        <v>4.29</v>
      </c>
      <c r="I14" s="592">
        <v>3.67</v>
      </c>
      <c r="J14" s="582">
        <v>13</v>
      </c>
      <c r="K14" s="13">
        <v>4</v>
      </c>
      <c r="L14" s="291">
        <v>3.67</v>
      </c>
      <c r="M14" s="104">
        <v>7</v>
      </c>
      <c r="N14" s="62">
        <v>4.29</v>
      </c>
      <c r="O14" s="105">
        <v>3.8</v>
      </c>
      <c r="P14" s="96">
        <v>8</v>
      </c>
      <c r="Q14" s="58">
        <v>3.63</v>
      </c>
      <c r="R14" s="109">
        <v>3.17</v>
      </c>
      <c r="S14" s="118"/>
      <c r="T14" s="60"/>
      <c r="U14" s="117">
        <v>4.59</v>
      </c>
      <c r="V14" s="553">
        <v>33</v>
      </c>
      <c r="W14" s="553">
        <v>7</v>
      </c>
      <c r="X14" s="553">
        <v>21</v>
      </c>
      <c r="Y14" s="287">
        <v>15</v>
      </c>
      <c r="Z14" s="66">
        <v>25</v>
      </c>
      <c r="AA14" s="126">
        <v>9</v>
      </c>
      <c r="AB14" s="123">
        <f t="shared" si="0"/>
        <v>110</v>
      </c>
    </row>
    <row r="15" spans="1:31" s="10" customFormat="1" ht="15" customHeight="1" thickBot="1" x14ac:dyDescent="0.3">
      <c r="A15" s="48">
        <v>10</v>
      </c>
      <c r="B15" s="193" t="s">
        <v>73</v>
      </c>
      <c r="C15" s="326" t="s">
        <v>90</v>
      </c>
      <c r="D15" s="583"/>
      <c r="E15" s="379"/>
      <c r="F15" s="794">
        <v>3.9</v>
      </c>
      <c r="G15" s="583">
        <v>24</v>
      </c>
      <c r="H15" s="379">
        <v>4.21</v>
      </c>
      <c r="I15" s="593">
        <v>3.67</v>
      </c>
      <c r="J15" s="583">
        <v>40</v>
      </c>
      <c r="K15" s="377">
        <v>3.85</v>
      </c>
      <c r="L15" s="457">
        <v>3.67</v>
      </c>
      <c r="M15" s="132">
        <v>19</v>
      </c>
      <c r="N15" s="133">
        <v>4.32</v>
      </c>
      <c r="O15" s="134">
        <v>3.8</v>
      </c>
      <c r="P15" s="158">
        <v>19</v>
      </c>
      <c r="Q15" s="135">
        <v>3.74</v>
      </c>
      <c r="R15" s="159">
        <v>3.17</v>
      </c>
      <c r="S15" s="136"/>
      <c r="T15" s="137"/>
      <c r="U15" s="138">
        <v>4.59</v>
      </c>
      <c r="V15" s="554">
        <v>36</v>
      </c>
      <c r="W15" s="554">
        <v>14</v>
      </c>
      <c r="X15" s="554">
        <v>32</v>
      </c>
      <c r="Y15" s="288">
        <v>12</v>
      </c>
      <c r="Z15" s="139">
        <v>17</v>
      </c>
      <c r="AA15" s="140">
        <v>9</v>
      </c>
      <c r="AB15" s="141">
        <f t="shared" si="0"/>
        <v>120</v>
      </c>
    </row>
    <row r="16" spans="1:31" s="10" customFormat="1" ht="15" customHeight="1" x14ac:dyDescent="0.25">
      <c r="A16" s="20">
        <v>11</v>
      </c>
      <c r="B16" s="32" t="s">
        <v>74</v>
      </c>
      <c r="C16" s="33" t="s">
        <v>15</v>
      </c>
      <c r="D16" s="580"/>
      <c r="E16" s="319"/>
      <c r="F16" s="792">
        <v>3.9</v>
      </c>
      <c r="G16" s="580">
        <v>20</v>
      </c>
      <c r="H16" s="319">
        <v>4.2</v>
      </c>
      <c r="I16" s="592">
        <v>3.67</v>
      </c>
      <c r="J16" s="581">
        <v>13</v>
      </c>
      <c r="K16" s="357">
        <v>3.923</v>
      </c>
      <c r="L16" s="301">
        <v>3.67</v>
      </c>
      <c r="M16" s="102">
        <v>19</v>
      </c>
      <c r="N16" s="69">
        <v>4.32</v>
      </c>
      <c r="O16" s="103">
        <v>3.8</v>
      </c>
      <c r="P16" s="837">
        <v>10</v>
      </c>
      <c r="Q16" s="70">
        <v>3.7</v>
      </c>
      <c r="R16" s="839">
        <v>3.17</v>
      </c>
      <c r="S16" s="156"/>
      <c r="T16" s="149"/>
      <c r="U16" s="115">
        <v>4.59</v>
      </c>
      <c r="V16" s="552">
        <v>36</v>
      </c>
      <c r="W16" s="552">
        <v>15</v>
      </c>
      <c r="X16" s="552">
        <v>27</v>
      </c>
      <c r="Y16" s="286">
        <v>13</v>
      </c>
      <c r="Z16" s="72">
        <v>21</v>
      </c>
      <c r="AA16" s="125">
        <v>9</v>
      </c>
      <c r="AB16" s="122">
        <f t="shared" si="0"/>
        <v>121</v>
      </c>
    </row>
    <row r="17" spans="1:28" s="10" customFormat="1" ht="15" customHeight="1" x14ac:dyDescent="0.25">
      <c r="A17" s="24">
        <v>12</v>
      </c>
      <c r="B17" s="29" t="s">
        <v>76</v>
      </c>
      <c r="C17" s="33" t="s">
        <v>162</v>
      </c>
      <c r="D17" s="582"/>
      <c r="E17" s="376"/>
      <c r="F17" s="792">
        <v>3.9</v>
      </c>
      <c r="G17" s="582">
        <v>17</v>
      </c>
      <c r="H17" s="376">
        <v>4.12</v>
      </c>
      <c r="I17" s="592">
        <v>3.67</v>
      </c>
      <c r="J17" s="582">
        <v>7</v>
      </c>
      <c r="K17" s="376">
        <v>3.8570000000000002</v>
      </c>
      <c r="L17" s="291">
        <v>3.67</v>
      </c>
      <c r="M17" s="104">
        <v>13</v>
      </c>
      <c r="N17" s="62">
        <v>4.38</v>
      </c>
      <c r="O17" s="105">
        <v>3.8</v>
      </c>
      <c r="P17" s="96">
        <v>9</v>
      </c>
      <c r="Q17" s="58">
        <v>3.78</v>
      </c>
      <c r="R17" s="109">
        <v>3.17</v>
      </c>
      <c r="S17" s="116"/>
      <c r="T17" s="61"/>
      <c r="U17" s="117">
        <v>4.59</v>
      </c>
      <c r="V17" s="553">
        <v>36</v>
      </c>
      <c r="W17" s="553">
        <v>22</v>
      </c>
      <c r="X17" s="553">
        <v>31</v>
      </c>
      <c r="Y17" s="287">
        <v>9</v>
      </c>
      <c r="Z17" s="66">
        <v>15</v>
      </c>
      <c r="AA17" s="126">
        <v>9</v>
      </c>
      <c r="AB17" s="123">
        <f t="shared" si="0"/>
        <v>122</v>
      </c>
    </row>
    <row r="18" spans="1:28" s="10" customFormat="1" ht="15" customHeight="1" x14ac:dyDescent="0.25">
      <c r="A18" s="24">
        <v>13</v>
      </c>
      <c r="B18" s="29" t="s">
        <v>75</v>
      </c>
      <c r="C18" s="33" t="s">
        <v>21</v>
      </c>
      <c r="D18" s="582"/>
      <c r="E18" s="13"/>
      <c r="F18" s="792">
        <v>3.9</v>
      </c>
      <c r="G18" s="582">
        <v>23</v>
      </c>
      <c r="H18" s="13">
        <v>3.96</v>
      </c>
      <c r="I18" s="592">
        <v>3.67</v>
      </c>
      <c r="J18" s="582">
        <v>29</v>
      </c>
      <c r="K18" s="13">
        <v>4.1379999999999999</v>
      </c>
      <c r="L18" s="291">
        <v>3.67</v>
      </c>
      <c r="M18" s="104">
        <v>38</v>
      </c>
      <c r="N18" s="62">
        <v>4.05</v>
      </c>
      <c r="O18" s="105">
        <v>3.8</v>
      </c>
      <c r="P18" s="96">
        <v>37</v>
      </c>
      <c r="Q18" s="58">
        <v>3.7</v>
      </c>
      <c r="R18" s="109">
        <v>3.17</v>
      </c>
      <c r="S18" s="118"/>
      <c r="T18" s="60"/>
      <c r="U18" s="117">
        <v>4.59</v>
      </c>
      <c r="V18" s="553">
        <v>36</v>
      </c>
      <c r="W18" s="553">
        <v>33</v>
      </c>
      <c r="X18" s="553">
        <v>9</v>
      </c>
      <c r="Y18" s="287">
        <v>23</v>
      </c>
      <c r="Z18" s="66">
        <v>20</v>
      </c>
      <c r="AA18" s="126">
        <v>9</v>
      </c>
      <c r="AB18" s="123">
        <f t="shared" si="0"/>
        <v>130</v>
      </c>
    </row>
    <row r="19" spans="1:28" s="10" customFormat="1" ht="15" customHeight="1" x14ac:dyDescent="0.25">
      <c r="A19" s="24">
        <v>14</v>
      </c>
      <c r="B19" s="29" t="s">
        <v>77</v>
      </c>
      <c r="C19" s="179" t="s">
        <v>108</v>
      </c>
      <c r="D19" s="582">
        <v>73</v>
      </c>
      <c r="E19" s="13">
        <v>2.9725999999999999</v>
      </c>
      <c r="F19" s="793">
        <v>3.9</v>
      </c>
      <c r="G19" s="582">
        <v>41</v>
      </c>
      <c r="H19" s="13">
        <v>4.12</v>
      </c>
      <c r="I19" s="578">
        <v>3.67</v>
      </c>
      <c r="J19" s="582">
        <v>33</v>
      </c>
      <c r="K19" s="13">
        <v>4.1515000000000004</v>
      </c>
      <c r="L19" s="293">
        <v>3.67</v>
      </c>
      <c r="M19" s="104">
        <v>25</v>
      </c>
      <c r="N19" s="62">
        <v>3.88</v>
      </c>
      <c r="O19" s="105">
        <v>3.8</v>
      </c>
      <c r="P19" s="99">
        <v>8</v>
      </c>
      <c r="Q19" s="58">
        <v>3.63</v>
      </c>
      <c r="R19" s="109">
        <v>3.17</v>
      </c>
      <c r="S19" s="118"/>
      <c r="T19" s="60"/>
      <c r="U19" s="117">
        <v>4.59</v>
      </c>
      <c r="V19" s="553">
        <v>27</v>
      </c>
      <c r="W19" s="553">
        <v>20</v>
      </c>
      <c r="X19" s="553">
        <v>8</v>
      </c>
      <c r="Y19" s="287">
        <v>43</v>
      </c>
      <c r="Z19" s="66">
        <v>26</v>
      </c>
      <c r="AA19" s="126">
        <v>9</v>
      </c>
      <c r="AB19" s="123">
        <f t="shared" si="0"/>
        <v>133</v>
      </c>
    </row>
    <row r="20" spans="1:28" s="10" customFormat="1" ht="15" customHeight="1" x14ac:dyDescent="0.25">
      <c r="A20" s="24">
        <v>15</v>
      </c>
      <c r="B20" s="29" t="s">
        <v>76</v>
      </c>
      <c r="C20" s="167" t="s">
        <v>37</v>
      </c>
      <c r="D20" s="582">
        <v>78</v>
      </c>
      <c r="E20" s="376">
        <v>3.0894999999999997</v>
      </c>
      <c r="F20" s="797">
        <v>3.9</v>
      </c>
      <c r="G20" s="582">
        <v>17</v>
      </c>
      <c r="H20" s="376">
        <v>3.59</v>
      </c>
      <c r="I20" s="316">
        <v>3.67</v>
      </c>
      <c r="J20" s="582">
        <v>35</v>
      </c>
      <c r="K20" s="376">
        <v>4.1710000000000003</v>
      </c>
      <c r="L20" s="294">
        <v>3.67</v>
      </c>
      <c r="M20" s="104">
        <v>48</v>
      </c>
      <c r="N20" s="62">
        <v>4.4800000000000004</v>
      </c>
      <c r="O20" s="105">
        <v>3.8</v>
      </c>
      <c r="P20" s="97">
        <v>43</v>
      </c>
      <c r="Q20" s="58">
        <v>3.77</v>
      </c>
      <c r="R20" s="110">
        <v>3.17</v>
      </c>
      <c r="S20" s="116">
        <v>8</v>
      </c>
      <c r="T20" s="61">
        <v>4.8</v>
      </c>
      <c r="U20" s="117">
        <v>4.59</v>
      </c>
      <c r="V20" s="553">
        <v>21</v>
      </c>
      <c r="W20" s="553">
        <v>79</v>
      </c>
      <c r="X20" s="553">
        <v>7</v>
      </c>
      <c r="Y20" s="287">
        <v>6</v>
      </c>
      <c r="Z20" s="66">
        <v>16</v>
      </c>
      <c r="AA20" s="126">
        <v>6</v>
      </c>
      <c r="AB20" s="123">
        <f t="shared" si="0"/>
        <v>135</v>
      </c>
    </row>
    <row r="21" spans="1:28" s="10" customFormat="1" ht="15" customHeight="1" x14ac:dyDescent="0.25">
      <c r="A21" s="24">
        <v>16</v>
      </c>
      <c r="B21" s="29" t="s">
        <v>77</v>
      </c>
      <c r="C21" s="160" t="s">
        <v>42</v>
      </c>
      <c r="D21" s="582"/>
      <c r="E21" s="13"/>
      <c r="F21" s="795">
        <v>3.9</v>
      </c>
      <c r="G21" s="582">
        <v>47</v>
      </c>
      <c r="H21" s="13">
        <v>3.89</v>
      </c>
      <c r="I21" s="303">
        <v>3.67</v>
      </c>
      <c r="J21" s="582">
        <v>49</v>
      </c>
      <c r="K21" s="13">
        <v>3.9390000000000001</v>
      </c>
      <c r="L21" s="297">
        <v>3.67</v>
      </c>
      <c r="M21" s="104">
        <v>16</v>
      </c>
      <c r="N21" s="62">
        <v>4.13</v>
      </c>
      <c r="O21" s="105">
        <v>3.8</v>
      </c>
      <c r="P21" s="99">
        <v>29</v>
      </c>
      <c r="Q21" s="58">
        <v>3.9</v>
      </c>
      <c r="R21" s="109">
        <v>3.17</v>
      </c>
      <c r="S21" s="118"/>
      <c r="T21" s="60"/>
      <c r="U21" s="117">
        <v>4.59</v>
      </c>
      <c r="V21" s="553">
        <v>36</v>
      </c>
      <c r="W21" s="553">
        <v>41</v>
      </c>
      <c r="X21" s="553">
        <v>26</v>
      </c>
      <c r="Y21" s="287">
        <v>19</v>
      </c>
      <c r="Z21" s="66">
        <v>13</v>
      </c>
      <c r="AA21" s="126">
        <v>9</v>
      </c>
      <c r="AB21" s="123">
        <f t="shared" si="0"/>
        <v>144</v>
      </c>
    </row>
    <row r="22" spans="1:28" s="10" customFormat="1" ht="15" customHeight="1" x14ac:dyDescent="0.25">
      <c r="A22" s="24">
        <v>17</v>
      </c>
      <c r="B22" s="29" t="s">
        <v>74</v>
      </c>
      <c r="C22" s="33" t="s">
        <v>9</v>
      </c>
      <c r="D22" s="582"/>
      <c r="E22" s="13"/>
      <c r="F22" s="792">
        <v>3.9</v>
      </c>
      <c r="G22" s="582">
        <v>21</v>
      </c>
      <c r="H22" s="13">
        <v>3.76</v>
      </c>
      <c r="I22" s="592">
        <v>3.67</v>
      </c>
      <c r="J22" s="582">
        <v>8</v>
      </c>
      <c r="K22" s="13">
        <v>4</v>
      </c>
      <c r="L22" s="291">
        <v>3.67</v>
      </c>
      <c r="M22" s="104">
        <v>4</v>
      </c>
      <c r="N22" s="62">
        <v>4.5</v>
      </c>
      <c r="O22" s="105">
        <v>3.8</v>
      </c>
      <c r="P22" s="98">
        <v>3</v>
      </c>
      <c r="Q22" s="58">
        <v>3.67</v>
      </c>
      <c r="R22" s="111">
        <v>3.17</v>
      </c>
      <c r="S22" s="118"/>
      <c r="T22" s="60"/>
      <c r="U22" s="117">
        <v>4.59</v>
      </c>
      <c r="V22" s="553">
        <v>36</v>
      </c>
      <c r="W22" s="553">
        <v>52</v>
      </c>
      <c r="X22" s="553">
        <v>22</v>
      </c>
      <c r="Y22" s="287">
        <v>4</v>
      </c>
      <c r="Z22" s="66">
        <v>23</v>
      </c>
      <c r="AA22" s="126">
        <v>9</v>
      </c>
      <c r="AB22" s="123">
        <f t="shared" si="0"/>
        <v>146</v>
      </c>
    </row>
    <row r="23" spans="1:28" s="10" customFormat="1" ht="15" customHeight="1" x14ac:dyDescent="0.25">
      <c r="A23" s="24">
        <v>18</v>
      </c>
      <c r="B23" s="29" t="s">
        <v>78</v>
      </c>
      <c r="C23" s="151" t="s">
        <v>58</v>
      </c>
      <c r="D23" s="582"/>
      <c r="E23" s="13"/>
      <c r="F23" s="796">
        <v>3.9</v>
      </c>
      <c r="G23" s="582">
        <v>35</v>
      </c>
      <c r="H23" s="13">
        <v>4.34</v>
      </c>
      <c r="I23" s="573">
        <v>3.67</v>
      </c>
      <c r="J23" s="582">
        <v>6</v>
      </c>
      <c r="K23" s="13">
        <v>3.5</v>
      </c>
      <c r="L23" s="296">
        <v>3.67</v>
      </c>
      <c r="M23" s="104">
        <v>30</v>
      </c>
      <c r="N23" s="62">
        <v>4.3</v>
      </c>
      <c r="O23" s="105">
        <v>3.8</v>
      </c>
      <c r="P23" s="96">
        <v>46</v>
      </c>
      <c r="Q23" s="58">
        <v>3.93</v>
      </c>
      <c r="R23" s="109">
        <v>3.17</v>
      </c>
      <c r="S23" s="116"/>
      <c r="T23" s="60"/>
      <c r="U23" s="117">
        <v>4.59</v>
      </c>
      <c r="V23" s="553">
        <v>36</v>
      </c>
      <c r="W23" s="553">
        <v>4</v>
      </c>
      <c r="X23" s="553">
        <v>76</v>
      </c>
      <c r="Y23" s="287">
        <v>14</v>
      </c>
      <c r="Z23" s="66">
        <v>10</v>
      </c>
      <c r="AA23" s="126">
        <v>9</v>
      </c>
      <c r="AB23" s="123">
        <f t="shared" si="0"/>
        <v>149</v>
      </c>
    </row>
    <row r="24" spans="1:28" s="10" customFormat="1" ht="15" customHeight="1" x14ac:dyDescent="0.25">
      <c r="A24" s="24">
        <v>19</v>
      </c>
      <c r="B24" s="29" t="s">
        <v>75</v>
      </c>
      <c r="C24" s="33" t="s">
        <v>129</v>
      </c>
      <c r="D24" s="582"/>
      <c r="E24" s="13"/>
      <c r="F24" s="792">
        <v>3.9</v>
      </c>
      <c r="G24" s="582">
        <v>53</v>
      </c>
      <c r="H24" s="13">
        <v>4.0199999999999996</v>
      </c>
      <c r="I24" s="592">
        <v>3.67</v>
      </c>
      <c r="J24" s="582">
        <v>53</v>
      </c>
      <c r="K24" s="13">
        <v>3.8109999999999999</v>
      </c>
      <c r="L24" s="291">
        <v>3.67</v>
      </c>
      <c r="M24" s="104">
        <v>62</v>
      </c>
      <c r="N24" s="62">
        <v>4.03</v>
      </c>
      <c r="O24" s="105">
        <v>3.8</v>
      </c>
      <c r="P24" s="96">
        <v>22</v>
      </c>
      <c r="Q24" s="58">
        <v>3.45</v>
      </c>
      <c r="R24" s="109">
        <v>3.17</v>
      </c>
      <c r="S24" s="118"/>
      <c r="T24" s="60"/>
      <c r="U24" s="117">
        <v>4.59</v>
      </c>
      <c r="V24" s="553">
        <v>36</v>
      </c>
      <c r="W24" s="553">
        <v>25</v>
      </c>
      <c r="X24" s="553">
        <v>35</v>
      </c>
      <c r="Y24" s="287">
        <v>24</v>
      </c>
      <c r="Z24" s="66">
        <v>31</v>
      </c>
      <c r="AA24" s="126">
        <v>9</v>
      </c>
      <c r="AB24" s="123">
        <f t="shared" si="0"/>
        <v>160</v>
      </c>
    </row>
    <row r="25" spans="1:28" s="10" customFormat="1" ht="15" customHeight="1" thickBot="1" x14ac:dyDescent="0.3">
      <c r="A25" s="129">
        <v>20</v>
      </c>
      <c r="B25" s="34" t="s">
        <v>74</v>
      </c>
      <c r="C25" s="176" t="s">
        <v>14</v>
      </c>
      <c r="D25" s="603"/>
      <c r="E25" s="379"/>
      <c r="F25" s="798">
        <v>3.9</v>
      </c>
      <c r="G25" s="603">
        <v>21</v>
      </c>
      <c r="H25" s="379">
        <v>4.1900000000000004</v>
      </c>
      <c r="I25" s="315">
        <v>3.67</v>
      </c>
      <c r="J25" s="603">
        <v>26</v>
      </c>
      <c r="K25" s="379">
        <v>4.0384000000000002</v>
      </c>
      <c r="L25" s="315">
        <v>3.67</v>
      </c>
      <c r="M25" s="106">
        <v>9</v>
      </c>
      <c r="N25" s="75">
        <v>4.1100000000000003</v>
      </c>
      <c r="O25" s="107">
        <v>3.8</v>
      </c>
      <c r="P25" s="208">
        <v>21</v>
      </c>
      <c r="Q25" s="76">
        <v>3.05</v>
      </c>
      <c r="R25" s="318">
        <v>3.17</v>
      </c>
      <c r="S25" s="150"/>
      <c r="T25" s="77"/>
      <c r="U25" s="121">
        <v>4.59</v>
      </c>
      <c r="V25" s="555">
        <v>36</v>
      </c>
      <c r="W25" s="555">
        <v>17</v>
      </c>
      <c r="X25" s="555">
        <v>17</v>
      </c>
      <c r="Y25" s="289">
        <v>20</v>
      </c>
      <c r="Z25" s="78">
        <v>64</v>
      </c>
      <c r="AA25" s="130">
        <v>9</v>
      </c>
      <c r="AB25" s="124">
        <f t="shared" si="0"/>
        <v>163</v>
      </c>
    </row>
    <row r="26" spans="1:28" s="10" customFormat="1" ht="15" customHeight="1" x14ac:dyDescent="0.25">
      <c r="A26" s="20">
        <v>21</v>
      </c>
      <c r="B26" s="32" t="s">
        <v>79</v>
      </c>
      <c r="C26" s="571" t="s">
        <v>138</v>
      </c>
      <c r="D26" s="580"/>
      <c r="E26" s="319"/>
      <c r="F26" s="799">
        <v>3.9</v>
      </c>
      <c r="G26" s="580">
        <v>13</v>
      </c>
      <c r="H26" s="319">
        <v>4</v>
      </c>
      <c r="I26" s="622">
        <v>3.67</v>
      </c>
      <c r="J26" s="580">
        <v>29</v>
      </c>
      <c r="K26" s="319">
        <v>4</v>
      </c>
      <c r="L26" s="575">
        <v>3.67</v>
      </c>
      <c r="M26" s="142">
        <v>21</v>
      </c>
      <c r="N26" s="65">
        <v>3.9</v>
      </c>
      <c r="O26" s="143">
        <v>3.8</v>
      </c>
      <c r="P26" s="152">
        <v>16</v>
      </c>
      <c r="Q26" s="57">
        <v>3.5</v>
      </c>
      <c r="R26" s="153">
        <v>3.17</v>
      </c>
      <c r="S26" s="144"/>
      <c r="T26" s="59"/>
      <c r="U26" s="145">
        <v>4.59</v>
      </c>
      <c r="V26" s="553">
        <v>36</v>
      </c>
      <c r="W26" s="553">
        <v>31</v>
      </c>
      <c r="X26" s="553">
        <v>20</v>
      </c>
      <c r="Y26" s="287">
        <v>40</v>
      </c>
      <c r="Z26" s="66">
        <v>29</v>
      </c>
      <c r="AA26" s="126">
        <v>9</v>
      </c>
      <c r="AB26" s="146">
        <f t="shared" si="0"/>
        <v>165</v>
      </c>
    </row>
    <row r="27" spans="1:28" s="10" customFormat="1" ht="15" customHeight="1" x14ac:dyDescent="0.25">
      <c r="A27" s="24">
        <v>22</v>
      </c>
      <c r="B27" s="29" t="s">
        <v>77</v>
      </c>
      <c r="C27" s="179" t="s">
        <v>38</v>
      </c>
      <c r="D27" s="581"/>
      <c r="E27" s="531"/>
      <c r="F27" s="793">
        <v>3.9</v>
      </c>
      <c r="G27" s="581">
        <v>8</v>
      </c>
      <c r="H27" s="531">
        <v>3.88</v>
      </c>
      <c r="I27" s="578">
        <v>3.67</v>
      </c>
      <c r="J27" s="615">
        <v>13</v>
      </c>
      <c r="K27" s="357">
        <v>4.08</v>
      </c>
      <c r="L27" s="293">
        <v>3.67</v>
      </c>
      <c r="M27" s="104">
        <v>15</v>
      </c>
      <c r="N27" s="62">
        <v>3.8</v>
      </c>
      <c r="O27" s="105">
        <v>3.8</v>
      </c>
      <c r="P27" s="96">
        <v>14</v>
      </c>
      <c r="Q27" s="58">
        <v>3.93</v>
      </c>
      <c r="R27" s="109">
        <v>3.17</v>
      </c>
      <c r="S27" s="118"/>
      <c r="T27" s="60"/>
      <c r="U27" s="117">
        <v>4.59</v>
      </c>
      <c r="V27" s="553">
        <v>36</v>
      </c>
      <c r="W27" s="553">
        <v>44</v>
      </c>
      <c r="X27" s="553">
        <v>14</v>
      </c>
      <c r="Y27" s="287">
        <v>55</v>
      </c>
      <c r="Z27" s="66">
        <v>12</v>
      </c>
      <c r="AA27" s="126">
        <v>9</v>
      </c>
      <c r="AB27" s="123">
        <f t="shared" si="0"/>
        <v>170</v>
      </c>
    </row>
    <row r="28" spans="1:28" s="10" customFormat="1" ht="15" customHeight="1" x14ac:dyDescent="0.25">
      <c r="A28" s="24">
        <v>23</v>
      </c>
      <c r="B28" s="29" t="s">
        <v>78</v>
      </c>
      <c r="C28" s="44" t="s">
        <v>64</v>
      </c>
      <c r="D28" s="582"/>
      <c r="E28" s="13"/>
      <c r="F28" s="800">
        <v>3.9</v>
      </c>
      <c r="G28" s="582">
        <v>51</v>
      </c>
      <c r="H28" s="13">
        <v>4.3499999999999996</v>
      </c>
      <c r="I28" s="296">
        <v>3.67</v>
      </c>
      <c r="J28" s="582">
        <v>26</v>
      </c>
      <c r="K28" s="380">
        <v>3.8079999999999998</v>
      </c>
      <c r="L28" s="296">
        <v>3.67</v>
      </c>
      <c r="M28" s="104">
        <v>6</v>
      </c>
      <c r="N28" s="62">
        <v>4</v>
      </c>
      <c r="O28" s="105">
        <v>3.8</v>
      </c>
      <c r="P28" s="96">
        <v>13</v>
      </c>
      <c r="Q28" s="58">
        <v>3.15</v>
      </c>
      <c r="R28" s="109">
        <v>3.17</v>
      </c>
      <c r="S28" s="116"/>
      <c r="T28" s="60"/>
      <c r="U28" s="117">
        <v>4.59</v>
      </c>
      <c r="V28" s="553">
        <v>36</v>
      </c>
      <c r="W28" s="553">
        <v>3</v>
      </c>
      <c r="X28" s="553">
        <v>36</v>
      </c>
      <c r="Y28" s="287">
        <v>32</v>
      </c>
      <c r="Z28" s="66">
        <v>56</v>
      </c>
      <c r="AA28" s="126">
        <v>9</v>
      </c>
      <c r="AB28" s="123">
        <f t="shared" si="0"/>
        <v>172</v>
      </c>
    </row>
    <row r="29" spans="1:28" s="10" customFormat="1" ht="15" customHeight="1" x14ac:dyDescent="0.25">
      <c r="A29" s="24">
        <v>24</v>
      </c>
      <c r="B29" s="29" t="s">
        <v>74</v>
      </c>
      <c r="C29" s="33" t="s">
        <v>6</v>
      </c>
      <c r="D29" s="581"/>
      <c r="E29" s="13"/>
      <c r="F29" s="792">
        <v>3.9</v>
      </c>
      <c r="G29" s="581">
        <v>24</v>
      </c>
      <c r="H29" s="13">
        <v>4.25</v>
      </c>
      <c r="I29" s="592">
        <v>3.67</v>
      </c>
      <c r="J29" s="581">
        <v>31</v>
      </c>
      <c r="K29" s="13">
        <v>3.71</v>
      </c>
      <c r="L29" s="291">
        <v>3.67</v>
      </c>
      <c r="M29" s="104">
        <v>16</v>
      </c>
      <c r="N29" s="62">
        <v>3.94</v>
      </c>
      <c r="O29" s="105">
        <v>3.8</v>
      </c>
      <c r="P29" s="98">
        <v>11</v>
      </c>
      <c r="Q29" s="58">
        <v>3.36</v>
      </c>
      <c r="R29" s="111">
        <v>3.17</v>
      </c>
      <c r="S29" s="118"/>
      <c r="T29" s="60"/>
      <c r="U29" s="117">
        <v>4.59</v>
      </c>
      <c r="V29" s="553">
        <v>36</v>
      </c>
      <c r="W29" s="553">
        <v>11</v>
      </c>
      <c r="X29" s="553">
        <v>52</v>
      </c>
      <c r="Y29" s="287">
        <v>37</v>
      </c>
      <c r="Z29" s="66">
        <v>38</v>
      </c>
      <c r="AA29" s="126">
        <v>9</v>
      </c>
      <c r="AB29" s="123">
        <f t="shared" si="0"/>
        <v>183</v>
      </c>
    </row>
    <row r="30" spans="1:28" s="10" customFormat="1" ht="15" customHeight="1" x14ac:dyDescent="0.25">
      <c r="A30" s="24">
        <v>25</v>
      </c>
      <c r="B30" s="29" t="s">
        <v>76</v>
      </c>
      <c r="C30" s="33" t="s">
        <v>31</v>
      </c>
      <c r="D30" s="582"/>
      <c r="E30" s="546"/>
      <c r="F30" s="792">
        <v>3.9</v>
      </c>
      <c r="G30" s="582">
        <v>38</v>
      </c>
      <c r="H30" s="546">
        <v>3.89</v>
      </c>
      <c r="I30" s="592">
        <v>3.67</v>
      </c>
      <c r="J30" s="582">
        <v>18</v>
      </c>
      <c r="K30" s="376">
        <v>4.1109999999999998</v>
      </c>
      <c r="L30" s="291">
        <v>3.67</v>
      </c>
      <c r="M30" s="104">
        <v>11</v>
      </c>
      <c r="N30" s="62">
        <v>4.3600000000000003</v>
      </c>
      <c r="O30" s="105">
        <v>3.8</v>
      </c>
      <c r="P30" s="96">
        <v>7</v>
      </c>
      <c r="Q30" s="58">
        <v>2.86</v>
      </c>
      <c r="R30" s="109">
        <v>3.17</v>
      </c>
      <c r="S30" s="119"/>
      <c r="T30" s="61"/>
      <c r="U30" s="117">
        <v>4.59</v>
      </c>
      <c r="V30" s="553">
        <v>36</v>
      </c>
      <c r="W30" s="553">
        <v>42</v>
      </c>
      <c r="X30" s="553">
        <v>11</v>
      </c>
      <c r="Y30" s="287">
        <v>10</v>
      </c>
      <c r="Z30" s="66">
        <v>81</v>
      </c>
      <c r="AA30" s="126">
        <v>9</v>
      </c>
      <c r="AB30" s="123">
        <f t="shared" si="0"/>
        <v>189</v>
      </c>
    </row>
    <row r="31" spans="1:28" s="10" customFormat="1" ht="15" customHeight="1" x14ac:dyDescent="0.25">
      <c r="A31" s="24">
        <v>26</v>
      </c>
      <c r="B31" s="29" t="s">
        <v>78</v>
      </c>
      <c r="C31" s="341" t="s">
        <v>63</v>
      </c>
      <c r="D31" s="584">
        <v>80</v>
      </c>
      <c r="E31" s="13">
        <v>3.2250000000000001</v>
      </c>
      <c r="F31" s="847">
        <v>3.9</v>
      </c>
      <c r="G31" s="584">
        <v>18</v>
      </c>
      <c r="H31" s="13">
        <v>3.83</v>
      </c>
      <c r="I31" s="850">
        <v>3.67</v>
      </c>
      <c r="J31" s="584">
        <v>33</v>
      </c>
      <c r="K31" s="380">
        <v>3.6360000000000001</v>
      </c>
      <c r="L31" s="296">
        <v>3.67</v>
      </c>
      <c r="M31" s="104">
        <v>10</v>
      </c>
      <c r="N31" s="62">
        <v>4</v>
      </c>
      <c r="O31" s="105">
        <v>3.8</v>
      </c>
      <c r="P31" s="96">
        <v>7</v>
      </c>
      <c r="Q31" s="58">
        <v>3.43</v>
      </c>
      <c r="R31" s="109">
        <v>3.17</v>
      </c>
      <c r="S31" s="116"/>
      <c r="T31" s="60"/>
      <c r="U31" s="117">
        <v>4.59</v>
      </c>
      <c r="V31" s="553">
        <v>16</v>
      </c>
      <c r="W31" s="553">
        <v>47</v>
      </c>
      <c r="X31" s="553">
        <v>61</v>
      </c>
      <c r="Y31" s="287">
        <v>29</v>
      </c>
      <c r="Z31" s="66">
        <v>32</v>
      </c>
      <c r="AA31" s="126">
        <v>9</v>
      </c>
      <c r="AB31" s="123">
        <f t="shared" si="0"/>
        <v>194</v>
      </c>
    </row>
    <row r="32" spans="1:28" s="10" customFormat="1" ht="15" customHeight="1" x14ac:dyDescent="0.25">
      <c r="A32" s="24">
        <v>27</v>
      </c>
      <c r="B32" s="29" t="s">
        <v>75</v>
      </c>
      <c r="C32" s="88" t="s">
        <v>96</v>
      </c>
      <c r="D32" s="582">
        <v>15</v>
      </c>
      <c r="E32" s="13">
        <v>4.0667</v>
      </c>
      <c r="F32" s="802">
        <v>3.9</v>
      </c>
      <c r="G32" s="582">
        <v>42</v>
      </c>
      <c r="H32" s="13">
        <v>3.62</v>
      </c>
      <c r="I32" s="291">
        <v>3.67</v>
      </c>
      <c r="J32" s="582">
        <v>39</v>
      </c>
      <c r="K32" s="13">
        <v>3.7949999999999999</v>
      </c>
      <c r="L32" s="291">
        <v>3.67</v>
      </c>
      <c r="M32" s="104">
        <v>43</v>
      </c>
      <c r="N32" s="62">
        <v>3.77</v>
      </c>
      <c r="O32" s="105">
        <v>3.8</v>
      </c>
      <c r="P32" s="96">
        <v>14</v>
      </c>
      <c r="Q32" s="58">
        <v>3.86</v>
      </c>
      <c r="R32" s="109">
        <v>3.17</v>
      </c>
      <c r="S32" s="118"/>
      <c r="T32" s="60"/>
      <c r="U32" s="117">
        <v>4.59</v>
      </c>
      <c r="V32" s="553">
        <v>2</v>
      </c>
      <c r="W32" s="553">
        <v>75</v>
      </c>
      <c r="X32" s="553">
        <v>39</v>
      </c>
      <c r="Y32" s="287">
        <v>59</v>
      </c>
      <c r="Z32" s="66">
        <v>14</v>
      </c>
      <c r="AA32" s="126">
        <v>9</v>
      </c>
      <c r="AB32" s="123">
        <f t="shared" si="0"/>
        <v>198</v>
      </c>
    </row>
    <row r="33" spans="1:28" s="10" customFormat="1" ht="15" customHeight="1" x14ac:dyDescent="0.25">
      <c r="A33" s="24">
        <v>28</v>
      </c>
      <c r="B33" s="29" t="s">
        <v>78</v>
      </c>
      <c r="C33" s="151" t="s">
        <v>66</v>
      </c>
      <c r="D33" s="589">
        <v>96</v>
      </c>
      <c r="E33" s="13">
        <v>2.9791000000000003</v>
      </c>
      <c r="F33" s="796">
        <v>3.9</v>
      </c>
      <c r="G33" s="589">
        <v>31</v>
      </c>
      <c r="H33" s="13">
        <v>3.94</v>
      </c>
      <c r="I33" s="573">
        <v>3.67</v>
      </c>
      <c r="J33" s="582">
        <v>41</v>
      </c>
      <c r="K33" s="13">
        <v>3.7320000000000002</v>
      </c>
      <c r="L33" s="296">
        <v>3.67</v>
      </c>
      <c r="M33" s="104">
        <v>28</v>
      </c>
      <c r="N33" s="62">
        <v>3.96</v>
      </c>
      <c r="O33" s="105">
        <v>3.8</v>
      </c>
      <c r="P33" s="96">
        <v>31</v>
      </c>
      <c r="Q33" s="58">
        <v>3.23</v>
      </c>
      <c r="R33" s="109">
        <v>3.17</v>
      </c>
      <c r="S33" s="116"/>
      <c r="T33" s="60"/>
      <c r="U33" s="117">
        <v>4.59</v>
      </c>
      <c r="V33" s="553">
        <v>26</v>
      </c>
      <c r="W33" s="553">
        <v>34</v>
      </c>
      <c r="X33" s="553">
        <v>48</v>
      </c>
      <c r="Y33" s="287">
        <v>36</v>
      </c>
      <c r="Z33" s="66">
        <v>48</v>
      </c>
      <c r="AA33" s="126">
        <v>9</v>
      </c>
      <c r="AB33" s="123">
        <f t="shared" si="0"/>
        <v>201</v>
      </c>
    </row>
    <row r="34" spans="1:28" s="10" customFormat="1" ht="15" customHeight="1" x14ac:dyDescent="0.25">
      <c r="A34" s="24">
        <v>29</v>
      </c>
      <c r="B34" s="29" t="s">
        <v>74</v>
      </c>
      <c r="C34" s="33" t="s">
        <v>5</v>
      </c>
      <c r="D34" s="582">
        <v>20</v>
      </c>
      <c r="E34" s="13">
        <v>2.95</v>
      </c>
      <c r="F34" s="792">
        <v>3.9</v>
      </c>
      <c r="G34" s="582">
        <v>41</v>
      </c>
      <c r="H34" s="13">
        <v>3.88</v>
      </c>
      <c r="I34" s="592">
        <v>3.67</v>
      </c>
      <c r="J34" s="582">
        <v>31</v>
      </c>
      <c r="K34" s="13">
        <v>3.774</v>
      </c>
      <c r="L34" s="291">
        <v>3.67</v>
      </c>
      <c r="M34" s="104">
        <v>38</v>
      </c>
      <c r="N34" s="62">
        <v>3.92</v>
      </c>
      <c r="O34" s="105">
        <v>3.8</v>
      </c>
      <c r="P34" s="98">
        <v>43</v>
      </c>
      <c r="Q34" s="58">
        <v>3.28</v>
      </c>
      <c r="R34" s="111">
        <v>3.17</v>
      </c>
      <c r="S34" s="118"/>
      <c r="T34" s="60"/>
      <c r="U34" s="117">
        <v>4.59</v>
      </c>
      <c r="V34" s="553">
        <v>28</v>
      </c>
      <c r="W34" s="553">
        <v>43</v>
      </c>
      <c r="X34" s="553">
        <v>44</v>
      </c>
      <c r="Y34" s="287">
        <v>39</v>
      </c>
      <c r="Z34" s="66">
        <v>44</v>
      </c>
      <c r="AA34" s="126">
        <v>9</v>
      </c>
      <c r="AB34" s="123">
        <f t="shared" si="0"/>
        <v>207</v>
      </c>
    </row>
    <row r="35" spans="1:28" s="10" customFormat="1" ht="15" customHeight="1" thickBot="1" x14ac:dyDescent="0.3">
      <c r="A35" s="129">
        <v>30</v>
      </c>
      <c r="B35" s="34" t="s">
        <v>77</v>
      </c>
      <c r="C35" s="819" t="s">
        <v>39</v>
      </c>
      <c r="D35" s="585"/>
      <c r="E35" s="379"/>
      <c r="F35" s="824">
        <v>3.9</v>
      </c>
      <c r="G35" s="585">
        <v>18</v>
      </c>
      <c r="H35" s="379">
        <v>3.83</v>
      </c>
      <c r="I35" s="831">
        <v>3.67</v>
      </c>
      <c r="J35" s="585">
        <v>32</v>
      </c>
      <c r="K35" s="379">
        <v>3.875</v>
      </c>
      <c r="L35" s="298">
        <v>3.67</v>
      </c>
      <c r="M35" s="132">
        <v>15</v>
      </c>
      <c r="N35" s="133">
        <v>3.73</v>
      </c>
      <c r="O35" s="134">
        <v>3.8</v>
      </c>
      <c r="P35" s="317">
        <v>39</v>
      </c>
      <c r="Q35" s="135">
        <v>3.69</v>
      </c>
      <c r="R35" s="159">
        <v>3.17</v>
      </c>
      <c r="S35" s="136"/>
      <c r="T35" s="137"/>
      <c r="U35" s="138">
        <v>4.59</v>
      </c>
      <c r="V35" s="554">
        <v>36</v>
      </c>
      <c r="W35" s="554">
        <v>46</v>
      </c>
      <c r="X35" s="554">
        <v>29</v>
      </c>
      <c r="Y35" s="288">
        <v>67</v>
      </c>
      <c r="Z35" s="139">
        <v>22</v>
      </c>
      <c r="AA35" s="140">
        <v>9</v>
      </c>
      <c r="AB35" s="141">
        <f t="shared" si="0"/>
        <v>209</v>
      </c>
    </row>
    <row r="36" spans="1:28" s="10" customFormat="1" ht="15" customHeight="1" x14ac:dyDescent="0.25">
      <c r="A36" s="20">
        <v>31</v>
      </c>
      <c r="B36" s="32" t="s">
        <v>74</v>
      </c>
      <c r="C36" s="35" t="s">
        <v>10</v>
      </c>
      <c r="D36" s="581"/>
      <c r="E36" s="357"/>
      <c r="F36" s="792">
        <v>3.9</v>
      </c>
      <c r="G36" s="581">
        <v>25</v>
      </c>
      <c r="H36" s="357">
        <v>4.12</v>
      </c>
      <c r="I36" s="592">
        <v>3.67</v>
      </c>
      <c r="J36" s="580">
        <v>12</v>
      </c>
      <c r="K36" s="319">
        <v>3.4169999999999998</v>
      </c>
      <c r="L36" s="301">
        <v>3.67</v>
      </c>
      <c r="M36" s="102">
        <v>8</v>
      </c>
      <c r="N36" s="69">
        <v>4</v>
      </c>
      <c r="O36" s="103">
        <v>3.8</v>
      </c>
      <c r="P36" s="837">
        <v>15</v>
      </c>
      <c r="Q36" s="70">
        <v>3.4</v>
      </c>
      <c r="R36" s="839">
        <v>3.17</v>
      </c>
      <c r="S36" s="156"/>
      <c r="T36" s="149"/>
      <c r="U36" s="115">
        <v>4.59</v>
      </c>
      <c r="V36" s="552">
        <v>36</v>
      </c>
      <c r="W36" s="552">
        <v>21</v>
      </c>
      <c r="X36" s="552">
        <v>85</v>
      </c>
      <c r="Y36" s="286">
        <v>30</v>
      </c>
      <c r="Z36" s="72">
        <v>34</v>
      </c>
      <c r="AA36" s="125">
        <v>9</v>
      </c>
      <c r="AB36" s="122">
        <f t="shared" si="0"/>
        <v>215</v>
      </c>
    </row>
    <row r="37" spans="1:28" s="10" customFormat="1" ht="15" customHeight="1" x14ac:dyDescent="0.25">
      <c r="A37" s="24">
        <v>32</v>
      </c>
      <c r="B37" s="29" t="s">
        <v>77</v>
      </c>
      <c r="C37" s="346" t="s">
        <v>122</v>
      </c>
      <c r="D37" s="581"/>
      <c r="E37" s="357"/>
      <c r="F37" s="801">
        <v>3.9</v>
      </c>
      <c r="G37" s="581">
        <v>28</v>
      </c>
      <c r="H37" s="357">
        <v>4.1399999999999997</v>
      </c>
      <c r="I37" s="596">
        <v>3.67</v>
      </c>
      <c r="J37" s="581">
        <v>30</v>
      </c>
      <c r="K37" s="357">
        <v>3.8</v>
      </c>
      <c r="L37" s="853">
        <v>3.67</v>
      </c>
      <c r="M37" s="104">
        <v>10</v>
      </c>
      <c r="N37" s="62">
        <v>3</v>
      </c>
      <c r="O37" s="105">
        <v>3.8</v>
      </c>
      <c r="P37" s="99">
        <v>26</v>
      </c>
      <c r="Q37" s="58">
        <v>4.1500000000000004</v>
      </c>
      <c r="R37" s="109">
        <v>3.17</v>
      </c>
      <c r="S37" s="118"/>
      <c r="T37" s="60"/>
      <c r="U37" s="117">
        <v>4.59</v>
      </c>
      <c r="V37" s="553">
        <v>36</v>
      </c>
      <c r="W37" s="553">
        <v>19</v>
      </c>
      <c r="X37" s="553">
        <v>37</v>
      </c>
      <c r="Y37" s="503">
        <v>112</v>
      </c>
      <c r="Z37" s="66">
        <v>5</v>
      </c>
      <c r="AA37" s="126">
        <v>9</v>
      </c>
      <c r="AB37" s="123">
        <f t="shared" si="0"/>
        <v>218</v>
      </c>
    </row>
    <row r="38" spans="1:28" s="10" customFormat="1" ht="15" customHeight="1" x14ac:dyDescent="0.25">
      <c r="A38" s="24">
        <v>33</v>
      </c>
      <c r="B38" s="25" t="s">
        <v>73</v>
      </c>
      <c r="C38" s="33" t="s">
        <v>92</v>
      </c>
      <c r="D38" s="582"/>
      <c r="E38" s="13"/>
      <c r="F38" s="792">
        <v>3.9</v>
      </c>
      <c r="G38" s="582">
        <v>39</v>
      </c>
      <c r="H38" s="13">
        <v>3.69</v>
      </c>
      <c r="I38" s="592">
        <v>3.67</v>
      </c>
      <c r="J38" s="582">
        <v>10</v>
      </c>
      <c r="K38" s="13">
        <v>3.8</v>
      </c>
      <c r="L38" s="291">
        <v>3.67</v>
      </c>
      <c r="M38" s="104">
        <v>20</v>
      </c>
      <c r="N38" s="62">
        <v>4</v>
      </c>
      <c r="O38" s="105">
        <v>3.8</v>
      </c>
      <c r="P38" s="96">
        <v>10</v>
      </c>
      <c r="Q38" s="58">
        <v>3.2</v>
      </c>
      <c r="R38" s="109">
        <v>3.17</v>
      </c>
      <c r="S38" s="118"/>
      <c r="T38" s="60"/>
      <c r="U38" s="117">
        <v>4.59</v>
      </c>
      <c r="V38" s="553">
        <v>36</v>
      </c>
      <c r="W38" s="553">
        <v>61</v>
      </c>
      <c r="X38" s="553">
        <v>38</v>
      </c>
      <c r="Y38" s="287">
        <v>25</v>
      </c>
      <c r="Z38" s="66">
        <v>51</v>
      </c>
      <c r="AA38" s="126">
        <v>9</v>
      </c>
      <c r="AB38" s="123">
        <f t="shared" ref="AB38:AB69" si="1">AA38+Z38+Y38+X38+W38+V38</f>
        <v>220</v>
      </c>
    </row>
    <row r="39" spans="1:28" s="10" customFormat="1" ht="15" customHeight="1" x14ac:dyDescent="0.25">
      <c r="A39" s="24">
        <v>34</v>
      </c>
      <c r="B39" s="29" t="s">
        <v>77</v>
      </c>
      <c r="C39" s="160" t="s">
        <v>40</v>
      </c>
      <c r="D39" s="582"/>
      <c r="E39" s="13"/>
      <c r="F39" s="795">
        <v>3.9</v>
      </c>
      <c r="G39" s="582">
        <v>29</v>
      </c>
      <c r="H39" s="13">
        <v>4.03</v>
      </c>
      <c r="I39" s="303">
        <v>3.67</v>
      </c>
      <c r="J39" s="582">
        <v>14</v>
      </c>
      <c r="K39" s="13">
        <v>4.1429999999999998</v>
      </c>
      <c r="L39" s="297">
        <v>3.67</v>
      </c>
      <c r="M39" s="104">
        <v>17</v>
      </c>
      <c r="N39" s="62">
        <v>3.29</v>
      </c>
      <c r="O39" s="105">
        <v>3.8</v>
      </c>
      <c r="P39" s="99">
        <v>21</v>
      </c>
      <c r="Q39" s="58">
        <v>3.38</v>
      </c>
      <c r="R39" s="109">
        <v>3.17</v>
      </c>
      <c r="S39" s="118"/>
      <c r="T39" s="60"/>
      <c r="U39" s="117">
        <v>4.59</v>
      </c>
      <c r="V39" s="553">
        <v>36</v>
      </c>
      <c r="W39" s="553">
        <v>23</v>
      </c>
      <c r="X39" s="553">
        <v>10</v>
      </c>
      <c r="Y39" s="287">
        <v>106</v>
      </c>
      <c r="Z39" s="66">
        <v>36</v>
      </c>
      <c r="AA39" s="126">
        <v>9</v>
      </c>
      <c r="AB39" s="123">
        <f t="shared" si="1"/>
        <v>220</v>
      </c>
    </row>
    <row r="40" spans="1:28" s="10" customFormat="1" ht="15" customHeight="1" x14ac:dyDescent="0.25">
      <c r="A40" s="24">
        <v>35</v>
      </c>
      <c r="B40" s="29" t="s">
        <v>78</v>
      </c>
      <c r="C40" s="151" t="s">
        <v>48</v>
      </c>
      <c r="D40" s="582"/>
      <c r="E40" s="13"/>
      <c r="F40" s="796">
        <v>3.9</v>
      </c>
      <c r="G40" s="582">
        <v>52</v>
      </c>
      <c r="H40" s="13">
        <v>4</v>
      </c>
      <c r="I40" s="573">
        <v>3.67</v>
      </c>
      <c r="J40" s="582">
        <v>48</v>
      </c>
      <c r="K40" s="13">
        <v>3.7709999999999999</v>
      </c>
      <c r="L40" s="296">
        <v>3.67</v>
      </c>
      <c r="M40" s="104">
        <v>38</v>
      </c>
      <c r="N40" s="62">
        <v>3.82</v>
      </c>
      <c r="O40" s="105">
        <v>3.8</v>
      </c>
      <c r="P40" s="96">
        <v>23</v>
      </c>
      <c r="Q40" s="58">
        <v>3.17</v>
      </c>
      <c r="R40" s="109">
        <v>3.17</v>
      </c>
      <c r="S40" s="116"/>
      <c r="T40" s="60"/>
      <c r="U40" s="117">
        <v>4.59</v>
      </c>
      <c r="V40" s="553">
        <v>36</v>
      </c>
      <c r="W40" s="553">
        <v>27</v>
      </c>
      <c r="X40" s="553">
        <v>43</v>
      </c>
      <c r="Y40" s="287">
        <v>51</v>
      </c>
      <c r="Z40" s="66">
        <v>54</v>
      </c>
      <c r="AA40" s="126">
        <v>9</v>
      </c>
      <c r="AB40" s="123">
        <f t="shared" si="1"/>
        <v>220</v>
      </c>
    </row>
    <row r="41" spans="1:28" s="10" customFormat="1" ht="15" customHeight="1" x14ac:dyDescent="0.25">
      <c r="A41" s="24">
        <v>36</v>
      </c>
      <c r="B41" s="25" t="s">
        <v>73</v>
      </c>
      <c r="C41" s="33" t="s">
        <v>93</v>
      </c>
      <c r="D41" s="582">
        <v>39</v>
      </c>
      <c r="E41" s="13">
        <v>3.6151</v>
      </c>
      <c r="F41" s="792">
        <v>3.9</v>
      </c>
      <c r="G41" s="582">
        <v>23</v>
      </c>
      <c r="H41" s="13">
        <v>3.48</v>
      </c>
      <c r="I41" s="592">
        <v>3.67</v>
      </c>
      <c r="J41" s="582">
        <v>25</v>
      </c>
      <c r="K41" s="13">
        <v>3.96</v>
      </c>
      <c r="L41" s="291">
        <v>3.67</v>
      </c>
      <c r="M41" s="104">
        <v>31</v>
      </c>
      <c r="N41" s="62">
        <v>3.84</v>
      </c>
      <c r="O41" s="105">
        <v>3.8</v>
      </c>
      <c r="P41" s="96">
        <v>3</v>
      </c>
      <c r="Q41" s="58">
        <v>3.33</v>
      </c>
      <c r="R41" s="109">
        <v>3.17</v>
      </c>
      <c r="S41" s="118"/>
      <c r="T41" s="60"/>
      <c r="U41" s="117">
        <v>4.59</v>
      </c>
      <c r="V41" s="553">
        <v>8</v>
      </c>
      <c r="W41" s="553">
        <v>89</v>
      </c>
      <c r="X41" s="553">
        <v>25</v>
      </c>
      <c r="Y41" s="287">
        <v>49</v>
      </c>
      <c r="Z41" s="66">
        <v>41</v>
      </c>
      <c r="AA41" s="126">
        <v>9</v>
      </c>
      <c r="AB41" s="123">
        <f t="shared" si="1"/>
        <v>221</v>
      </c>
    </row>
    <row r="42" spans="1:28" s="10" customFormat="1" ht="15" customHeight="1" x14ac:dyDescent="0.25">
      <c r="A42" s="24">
        <v>37</v>
      </c>
      <c r="B42" s="29" t="s">
        <v>78</v>
      </c>
      <c r="C42" s="151" t="s">
        <v>59</v>
      </c>
      <c r="D42" s="582"/>
      <c r="E42" s="13"/>
      <c r="F42" s="796">
        <v>3.9</v>
      </c>
      <c r="G42" s="582">
        <v>27</v>
      </c>
      <c r="H42" s="13">
        <v>4.26</v>
      </c>
      <c r="I42" s="573">
        <v>3.67</v>
      </c>
      <c r="J42" s="582">
        <v>10</v>
      </c>
      <c r="K42" s="13">
        <v>3.7</v>
      </c>
      <c r="L42" s="296">
        <v>3.67</v>
      </c>
      <c r="M42" s="104">
        <v>13</v>
      </c>
      <c r="N42" s="62">
        <v>3.77</v>
      </c>
      <c r="O42" s="105">
        <v>3.8</v>
      </c>
      <c r="P42" s="96">
        <v>6</v>
      </c>
      <c r="Q42" s="58">
        <v>3.17</v>
      </c>
      <c r="R42" s="109">
        <v>3.17</v>
      </c>
      <c r="S42" s="116"/>
      <c r="T42" s="60"/>
      <c r="U42" s="117">
        <v>4.59</v>
      </c>
      <c r="V42" s="553">
        <v>36</v>
      </c>
      <c r="W42" s="553">
        <v>9</v>
      </c>
      <c r="X42" s="553">
        <v>53</v>
      </c>
      <c r="Y42" s="287">
        <v>60</v>
      </c>
      <c r="Z42" s="66">
        <v>55</v>
      </c>
      <c r="AA42" s="126">
        <v>9</v>
      </c>
      <c r="AB42" s="123">
        <f t="shared" si="1"/>
        <v>222</v>
      </c>
    </row>
    <row r="43" spans="1:28" s="10" customFormat="1" ht="15" customHeight="1" x14ac:dyDescent="0.25">
      <c r="A43" s="24">
        <v>38</v>
      </c>
      <c r="B43" s="29" t="s">
        <v>76</v>
      </c>
      <c r="C43" s="33" t="s">
        <v>100</v>
      </c>
      <c r="D43" s="582"/>
      <c r="E43" s="376"/>
      <c r="F43" s="792">
        <v>3.9</v>
      </c>
      <c r="G43" s="582">
        <v>41</v>
      </c>
      <c r="H43" s="376">
        <v>3.9</v>
      </c>
      <c r="I43" s="592">
        <v>3.67</v>
      </c>
      <c r="J43" s="582">
        <v>48</v>
      </c>
      <c r="K43" s="376">
        <v>3.7290000000000001</v>
      </c>
      <c r="L43" s="291">
        <v>3.67</v>
      </c>
      <c r="M43" s="104">
        <v>39</v>
      </c>
      <c r="N43" s="62">
        <v>3.74</v>
      </c>
      <c r="O43" s="105">
        <v>3.8</v>
      </c>
      <c r="P43" s="96">
        <v>44</v>
      </c>
      <c r="Q43" s="58">
        <v>3.59</v>
      </c>
      <c r="R43" s="109">
        <v>3.17</v>
      </c>
      <c r="S43" s="116"/>
      <c r="T43" s="61"/>
      <c r="U43" s="117">
        <v>4.59</v>
      </c>
      <c r="V43" s="553">
        <v>36</v>
      </c>
      <c r="W43" s="553">
        <v>40</v>
      </c>
      <c r="X43" s="553">
        <v>47</v>
      </c>
      <c r="Y43" s="287">
        <v>64</v>
      </c>
      <c r="Z43" s="66">
        <v>27</v>
      </c>
      <c r="AA43" s="126">
        <v>9</v>
      </c>
      <c r="AB43" s="123">
        <f t="shared" si="1"/>
        <v>223</v>
      </c>
    </row>
    <row r="44" spans="1:28" s="10" customFormat="1" ht="15" customHeight="1" x14ac:dyDescent="0.25">
      <c r="A44" s="24">
        <v>39</v>
      </c>
      <c r="B44" s="29" t="s">
        <v>75</v>
      </c>
      <c r="C44" s="33" t="s">
        <v>20</v>
      </c>
      <c r="D44" s="582"/>
      <c r="E44" s="13"/>
      <c r="F44" s="792">
        <v>3.9</v>
      </c>
      <c r="G44" s="582">
        <v>36</v>
      </c>
      <c r="H44" s="13">
        <v>3.81</v>
      </c>
      <c r="I44" s="592">
        <v>3.67</v>
      </c>
      <c r="J44" s="582">
        <v>31</v>
      </c>
      <c r="K44" s="13">
        <v>4.0970000000000004</v>
      </c>
      <c r="L44" s="291">
        <v>3.67</v>
      </c>
      <c r="M44" s="104">
        <v>27</v>
      </c>
      <c r="N44" s="62">
        <v>3.74</v>
      </c>
      <c r="O44" s="105">
        <v>3.8</v>
      </c>
      <c r="P44" s="96">
        <v>24</v>
      </c>
      <c r="Q44" s="58">
        <v>3.17</v>
      </c>
      <c r="R44" s="109">
        <v>3.17</v>
      </c>
      <c r="S44" s="118"/>
      <c r="T44" s="60"/>
      <c r="U44" s="117">
        <v>4.59</v>
      </c>
      <c r="V44" s="553">
        <v>36</v>
      </c>
      <c r="W44" s="553">
        <v>48</v>
      </c>
      <c r="X44" s="553">
        <v>13</v>
      </c>
      <c r="Y44" s="287">
        <v>66</v>
      </c>
      <c r="Z44" s="66">
        <v>53</v>
      </c>
      <c r="AA44" s="126">
        <v>9</v>
      </c>
      <c r="AB44" s="123">
        <f t="shared" si="1"/>
        <v>225</v>
      </c>
    </row>
    <row r="45" spans="1:28" s="10" customFormat="1" ht="15" customHeight="1" thickBot="1" x14ac:dyDescent="0.3">
      <c r="A45" s="129">
        <v>40</v>
      </c>
      <c r="B45" s="34" t="s">
        <v>76</v>
      </c>
      <c r="C45" s="326" t="s">
        <v>29</v>
      </c>
      <c r="D45" s="584"/>
      <c r="E45" s="546"/>
      <c r="F45" s="808">
        <v>3.9</v>
      </c>
      <c r="G45" s="584">
        <v>11</v>
      </c>
      <c r="H45" s="546">
        <v>3.55</v>
      </c>
      <c r="I45" s="594">
        <v>3.67</v>
      </c>
      <c r="J45" s="585">
        <v>26</v>
      </c>
      <c r="K45" s="381">
        <v>3.6539999999999999</v>
      </c>
      <c r="L45" s="315">
        <v>3.67</v>
      </c>
      <c r="M45" s="106">
        <v>30</v>
      </c>
      <c r="N45" s="75">
        <v>3.87</v>
      </c>
      <c r="O45" s="107">
        <v>3.8</v>
      </c>
      <c r="P45" s="101">
        <v>26</v>
      </c>
      <c r="Q45" s="76">
        <v>4.1500000000000004</v>
      </c>
      <c r="R45" s="113">
        <v>3.17</v>
      </c>
      <c r="S45" s="915">
        <v>2</v>
      </c>
      <c r="T45" s="840">
        <v>5</v>
      </c>
      <c r="U45" s="121">
        <v>4.59</v>
      </c>
      <c r="V45" s="555">
        <v>36</v>
      </c>
      <c r="W45" s="555">
        <v>81</v>
      </c>
      <c r="X45" s="555">
        <v>59</v>
      </c>
      <c r="Y45" s="289">
        <v>44</v>
      </c>
      <c r="Z45" s="78">
        <v>4</v>
      </c>
      <c r="AA45" s="130">
        <v>3</v>
      </c>
      <c r="AB45" s="124">
        <f t="shared" si="1"/>
        <v>227</v>
      </c>
    </row>
    <row r="46" spans="1:28" s="10" customFormat="1" ht="15" customHeight="1" x14ac:dyDescent="0.25">
      <c r="A46" s="24">
        <v>41</v>
      </c>
      <c r="B46" s="28" t="s">
        <v>79</v>
      </c>
      <c r="C46" s="327" t="s">
        <v>112</v>
      </c>
      <c r="D46" s="580"/>
      <c r="E46" s="319"/>
      <c r="F46" s="848">
        <v>3.9</v>
      </c>
      <c r="G46" s="580">
        <v>27</v>
      </c>
      <c r="H46" s="319">
        <v>3.93</v>
      </c>
      <c r="I46" s="851">
        <v>3.67</v>
      </c>
      <c r="J46" s="586">
        <v>14</v>
      </c>
      <c r="K46" s="531">
        <v>3.786</v>
      </c>
      <c r="L46" s="578">
        <v>3.67</v>
      </c>
      <c r="M46" s="142">
        <v>18</v>
      </c>
      <c r="N46" s="65">
        <v>3.56</v>
      </c>
      <c r="O46" s="143">
        <v>3.8</v>
      </c>
      <c r="P46" s="152">
        <v>11</v>
      </c>
      <c r="Q46" s="57">
        <v>3.73</v>
      </c>
      <c r="R46" s="153">
        <v>3.17</v>
      </c>
      <c r="S46" s="144"/>
      <c r="T46" s="59"/>
      <c r="U46" s="145">
        <v>4.59</v>
      </c>
      <c r="V46" s="553">
        <v>36</v>
      </c>
      <c r="W46" s="553">
        <v>37</v>
      </c>
      <c r="X46" s="553">
        <v>40</v>
      </c>
      <c r="Y46" s="287">
        <v>87</v>
      </c>
      <c r="Z46" s="66">
        <v>18</v>
      </c>
      <c r="AA46" s="126">
        <v>9</v>
      </c>
      <c r="AB46" s="146">
        <f t="shared" si="1"/>
        <v>227</v>
      </c>
    </row>
    <row r="47" spans="1:28" s="10" customFormat="1" ht="15" customHeight="1" x14ac:dyDescent="0.25">
      <c r="A47" s="24">
        <v>42</v>
      </c>
      <c r="B47" s="29" t="s">
        <v>78</v>
      </c>
      <c r="C47" s="323" t="s">
        <v>150</v>
      </c>
      <c r="D47" s="581"/>
      <c r="E47" s="357"/>
      <c r="F47" s="825">
        <v>3.9</v>
      </c>
      <c r="G47" s="581">
        <v>46</v>
      </c>
      <c r="H47" s="357">
        <v>3.93</v>
      </c>
      <c r="I47" s="832">
        <v>3.67</v>
      </c>
      <c r="J47" s="582">
        <v>34</v>
      </c>
      <c r="K47" s="13">
        <v>3.6469999999999998</v>
      </c>
      <c r="L47" s="296">
        <v>3.67</v>
      </c>
      <c r="M47" s="104">
        <v>28</v>
      </c>
      <c r="N47" s="62">
        <v>4.07</v>
      </c>
      <c r="O47" s="105">
        <v>3.8</v>
      </c>
      <c r="P47" s="96">
        <v>13</v>
      </c>
      <c r="Q47" s="58">
        <v>3</v>
      </c>
      <c r="R47" s="109">
        <v>3.17</v>
      </c>
      <c r="S47" s="116"/>
      <c r="T47" s="60"/>
      <c r="U47" s="117">
        <v>4.59</v>
      </c>
      <c r="V47" s="553">
        <v>36</v>
      </c>
      <c r="W47" s="553">
        <v>36</v>
      </c>
      <c r="X47" s="553">
        <v>58</v>
      </c>
      <c r="Y47" s="287">
        <v>22</v>
      </c>
      <c r="Z47" s="66">
        <v>67</v>
      </c>
      <c r="AA47" s="126">
        <v>9</v>
      </c>
      <c r="AB47" s="123">
        <f t="shared" si="1"/>
        <v>228</v>
      </c>
    </row>
    <row r="48" spans="1:28" s="10" customFormat="1" ht="15" customHeight="1" x14ac:dyDescent="0.25">
      <c r="A48" s="24">
        <v>43</v>
      </c>
      <c r="B48" s="29" t="s">
        <v>75</v>
      </c>
      <c r="C48" s="33" t="s">
        <v>19</v>
      </c>
      <c r="D48" s="581"/>
      <c r="E48" s="13"/>
      <c r="F48" s="792">
        <v>3.9</v>
      </c>
      <c r="G48" s="581">
        <v>13</v>
      </c>
      <c r="H48" s="13">
        <v>3.54</v>
      </c>
      <c r="I48" s="592">
        <v>3.67</v>
      </c>
      <c r="J48" s="581">
        <v>17</v>
      </c>
      <c r="K48" s="357">
        <v>4.2350000000000003</v>
      </c>
      <c r="L48" s="291">
        <v>3.67</v>
      </c>
      <c r="M48" s="104">
        <v>15</v>
      </c>
      <c r="N48" s="62">
        <v>4</v>
      </c>
      <c r="O48" s="105">
        <v>3.8</v>
      </c>
      <c r="P48" s="96">
        <v>8</v>
      </c>
      <c r="Q48" s="58">
        <v>3</v>
      </c>
      <c r="R48" s="109">
        <v>3.17</v>
      </c>
      <c r="S48" s="118"/>
      <c r="T48" s="60"/>
      <c r="U48" s="117">
        <v>4.59</v>
      </c>
      <c r="V48" s="553">
        <v>36</v>
      </c>
      <c r="W48" s="553">
        <v>83</v>
      </c>
      <c r="X48" s="553">
        <v>5</v>
      </c>
      <c r="Y48" s="287">
        <v>27</v>
      </c>
      <c r="Z48" s="66">
        <v>69</v>
      </c>
      <c r="AA48" s="126">
        <v>9</v>
      </c>
      <c r="AB48" s="123">
        <f t="shared" si="1"/>
        <v>229</v>
      </c>
    </row>
    <row r="49" spans="1:28" s="10" customFormat="1" ht="15" customHeight="1" x14ac:dyDescent="0.25">
      <c r="A49" s="24">
        <v>44</v>
      </c>
      <c r="B49" s="29" t="s">
        <v>77</v>
      </c>
      <c r="C49" s="160" t="s">
        <v>41</v>
      </c>
      <c r="D49" s="582">
        <v>57</v>
      </c>
      <c r="E49" s="13">
        <v>3.2281</v>
      </c>
      <c r="F49" s="795">
        <v>3.9</v>
      </c>
      <c r="G49" s="582">
        <v>42</v>
      </c>
      <c r="H49" s="13">
        <v>4.0199999999999996</v>
      </c>
      <c r="I49" s="303">
        <v>3.67</v>
      </c>
      <c r="J49" s="582">
        <v>17</v>
      </c>
      <c r="K49" s="13">
        <v>3.7650000000000001</v>
      </c>
      <c r="L49" s="297">
        <v>3.67</v>
      </c>
      <c r="M49" s="104">
        <v>18</v>
      </c>
      <c r="N49" s="62">
        <v>3.33</v>
      </c>
      <c r="O49" s="105">
        <v>3.8</v>
      </c>
      <c r="P49" s="99">
        <v>5</v>
      </c>
      <c r="Q49" s="58">
        <v>3.4</v>
      </c>
      <c r="R49" s="109">
        <v>3.17</v>
      </c>
      <c r="S49" s="118"/>
      <c r="T49" s="60"/>
      <c r="U49" s="117">
        <v>4.59</v>
      </c>
      <c r="V49" s="553">
        <v>15</v>
      </c>
      <c r="W49" s="553">
        <v>26</v>
      </c>
      <c r="X49" s="553">
        <v>45</v>
      </c>
      <c r="Y49" s="287">
        <v>104</v>
      </c>
      <c r="Z49" s="66">
        <v>35</v>
      </c>
      <c r="AA49" s="126">
        <v>9</v>
      </c>
      <c r="AB49" s="123">
        <f t="shared" si="1"/>
        <v>234</v>
      </c>
    </row>
    <row r="50" spans="1:28" s="10" customFormat="1" ht="15" customHeight="1" x14ac:dyDescent="0.25">
      <c r="A50" s="24">
        <v>45</v>
      </c>
      <c r="B50" s="29" t="s">
        <v>77</v>
      </c>
      <c r="C50" s="360" t="s">
        <v>107</v>
      </c>
      <c r="D50" s="582">
        <v>75</v>
      </c>
      <c r="E50" s="13">
        <v>3.36</v>
      </c>
      <c r="F50" s="807">
        <v>3.9</v>
      </c>
      <c r="G50" s="582">
        <v>42</v>
      </c>
      <c r="H50" s="13">
        <v>3.64</v>
      </c>
      <c r="I50" s="595">
        <v>3.67</v>
      </c>
      <c r="J50" s="582">
        <v>41</v>
      </c>
      <c r="K50" s="13">
        <v>3.512</v>
      </c>
      <c r="L50" s="294">
        <v>3.67</v>
      </c>
      <c r="M50" s="104">
        <v>45</v>
      </c>
      <c r="N50" s="62">
        <v>3.89</v>
      </c>
      <c r="O50" s="105">
        <v>3.8</v>
      </c>
      <c r="P50" s="99">
        <v>28</v>
      </c>
      <c r="Q50" s="58">
        <v>3.46</v>
      </c>
      <c r="R50" s="109">
        <v>3.17</v>
      </c>
      <c r="S50" s="118"/>
      <c r="T50" s="60"/>
      <c r="U50" s="117">
        <v>4.59</v>
      </c>
      <c r="V50" s="553">
        <v>11</v>
      </c>
      <c r="W50" s="553">
        <v>72</v>
      </c>
      <c r="X50" s="553">
        <v>73</v>
      </c>
      <c r="Y50" s="287">
        <v>41</v>
      </c>
      <c r="Z50" s="66">
        <v>30</v>
      </c>
      <c r="AA50" s="126">
        <v>9</v>
      </c>
      <c r="AB50" s="123">
        <f t="shared" si="1"/>
        <v>236</v>
      </c>
    </row>
    <row r="51" spans="1:28" s="10" customFormat="1" ht="15" customHeight="1" x14ac:dyDescent="0.25">
      <c r="A51" s="24">
        <v>46</v>
      </c>
      <c r="B51" s="29" t="s">
        <v>77</v>
      </c>
      <c r="C51" s="160" t="s">
        <v>148</v>
      </c>
      <c r="D51" s="582"/>
      <c r="E51" s="13"/>
      <c r="F51" s="795">
        <v>3.9</v>
      </c>
      <c r="G51" s="582">
        <v>27</v>
      </c>
      <c r="H51" s="13">
        <v>3.67</v>
      </c>
      <c r="I51" s="303">
        <v>3.67</v>
      </c>
      <c r="J51" s="582">
        <v>30</v>
      </c>
      <c r="K51" s="13">
        <v>4.0670000000000002</v>
      </c>
      <c r="L51" s="297">
        <v>3.67</v>
      </c>
      <c r="M51" s="104">
        <v>30</v>
      </c>
      <c r="N51" s="62">
        <v>3.4</v>
      </c>
      <c r="O51" s="105">
        <v>3.8</v>
      </c>
      <c r="P51" s="99">
        <v>7</v>
      </c>
      <c r="Q51" s="58">
        <v>3.71</v>
      </c>
      <c r="R51" s="109">
        <v>3.17</v>
      </c>
      <c r="S51" s="118"/>
      <c r="T51" s="60"/>
      <c r="U51" s="117">
        <v>4.59</v>
      </c>
      <c r="V51" s="553">
        <v>36</v>
      </c>
      <c r="W51" s="553">
        <v>64</v>
      </c>
      <c r="X51" s="553">
        <v>15</v>
      </c>
      <c r="Y51" s="287">
        <v>100</v>
      </c>
      <c r="Z51" s="66">
        <v>19</v>
      </c>
      <c r="AA51" s="126">
        <v>9</v>
      </c>
      <c r="AB51" s="123">
        <f t="shared" si="1"/>
        <v>243</v>
      </c>
    </row>
    <row r="52" spans="1:28" s="10" customFormat="1" ht="15" customHeight="1" x14ac:dyDescent="0.25">
      <c r="A52" s="24">
        <v>47</v>
      </c>
      <c r="B52" s="29" t="s">
        <v>74</v>
      </c>
      <c r="C52" s="33" t="s">
        <v>4</v>
      </c>
      <c r="D52" s="582"/>
      <c r="E52" s="13"/>
      <c r="F52" s="792">
        <v>3.9</v>
      </c>
      <c r="G52" s="582">
        <v>24</v>
      </c>
      <c r="H52" s="13">
        <v>3.71</v>
      </c>
      <c r="I52" s="592">
        <v>3.67</v>
      </c>
      <c r="J52" s="582">
        <v>34</v>
      </c>
      <c r="K52" s="13">
        <v>3.97</v>
      </c>
      <c r="L52" s="291">
        <v>3.67</v>
      </c>
      <c r="M52" s="104">
        <v>15</v>
      </c>
      <c r="N52" s="62">
        <v>3.87</v>
      </c>
      <c r="O52" s="105">
        <v>3.8</v>
      </c>
      <c r="P52" s="98">
        <v>7</v>
      </c>
      <c r="Q52" s="58">
        <v>3</v>
      </c>
      <c r="R52" s="111">
        <v>3.17</v>
      </c>
      <c r="S52" s="118"/>
      <c r="T52" s="60"/>
      <c r="U52" s="117">
        <v>4.59</v>
      </c>
      <c r="V52" s="553">
        <v>36</v>
      </c>
      <c r="W52" s="553">
        <v>59</v>
      </c>
      <c r="X52" s="553">
        <v>24</v>
      </c>
      <c r="Y52" s="287">
        <v>45</v>
      </c>
      <c r="Z52" s="66">
        <v>71</v>
      </c>
      <c r="AA52" s="126">
        <v>9</v>
      </c>
      <c r="AB52" s="123">
        <f t="shared" si="1"/>
        <v>244</v>
      </c>
    </row>
    <row r="53" spans="1:28" s="10" customFormat="1" ht="15" customHeight="1" x14ac:dyDescent="0.25">
      <c r="A53" s="24">
        <v>48</v>
      </c>
      <c r="B53" s="29" t="s">
        <v>78</v>
      </c>
      <c r="C53" s="347" t="s">
        <v>45</v>
      </c>
      <c r="D53" s="582"/>
      <c r="E53" s="13"/>
      <c r="F53" s="803">
        <v>3.9</v>
      </c>
      <c r="G53" s="582">
        <v>32</v>
      </c>
      <c r="H53" s="13">
        <v>3.78</v>
      </c>
      <c r="I53" s="574">
        <v>3.67</v>
      </c>
      <c r="J53" s="582">
        <v>39</v>
      </c>
      <c r="K53" s="13">
        <v>3.8460000000000001</v>
      </c>
      <c r="L53" s="302">
        <v>3.67</v>
      </c>
      <c r="M53" s="104">
        <v>14</v>
      </c>
      <c r="N53" s="62">
        <v>3.71</v>
      </c>
      <c r="O53" s="105">
        <v>3.8</v>
      </c>
      <c r="P53" s="96">
        <v>17</v>
      </c>
      <c r="Q53" s="58">
        <v>3.24</v>
      </c>
      <c r="R53" s="109">
        <v>3.17</v>
      </c>
      <c r="S53" s="116"/>
      <c r="T53" s="60"/>
      <c r="U53" s="117">
        <v>4.59</v>
      </c>
      <c r="V53" s="553">
        <v>36</v>
      </c>
      <c r="W53" s="553">
        <v>50</v>
      </c>
      <c r="X53" s="553">
        <v>33</v>
      </c>
      <c r="Y53" s="287">
        <v>69</v>
      </c>
      <c r="Z53" s="66">
        <v>47</v>
      </c>
      <c r="AA53" s="126">
        <v>9</v>
      </c>
      <c r="AB53" s="123">
        <f t="shared" si="1"/>
        <v>244</v>
      </c>
    </row>
    <row r="54" spans="1:28" s="10" customFormat="1" ht="15" customHeight="1" x14ac:dyDescent="0.25">
      <c r="A54" s="24">
        <v>49</v>
      </c>
      <c r="B54" s="29" t="s">
        <v>77</v>
      </c>
      <c r="C54" s="160" t="s">
        <v>121</v>
      </c>
      <c r="D54" s="582"/>
      <c r="E54" s="13"/>
      <c r="F54" s="795">
        <v>3.9</v>
      </c>
      <c r="G54" s="582">
        <v>46</v>
      </c>
      <c r="H54" s="13">
        <v>4.26</v>
      </c>
      <c r="I54" s="303">
        <v>3.67</v>
      </c>
      <c r="J54" s="582">
        <v>45</v>
      </c>
      <c r="K54" s="13">
        <v>3.6219999999999999</v>
      </c>
      <c r="L54" s="297">
        <v>3.67</v>
      </c>
      <c r="M54" s="104">
        <v>18</v>
      </c>
      <c r="N54" s="62">
        <v>3.78</v>
      </c>
      <c r="O54" s="105">
        <v>3.8</v>
      </c>
      <c r="P54" s="99">
        <v>16</v>
      </c>
      <c r="Q54" s="58">
        <v>2.94</v>
      </c>
      <c r="R54" s="109">
        <v>3.17</v>
      </c>
      <c r="S54" s="118"/>
      <c r="T54" s="60"/>
      <c r="U54" s="117">
        <v>4.59</v>
      </c>
      <c r="V54" s="553">
        <v>36</v>
      </c>
      <c r="W54" s="553">
        <v>8</v>
      </c>
      <c r="X54" s="553">
        <v>62</v>
      </c>
      <c r="Y54" s="287">
        <v>58</v>
      </c>
      <c r="Z54" s="66">
        <v>76</v>
      </c>
      <c r="AA54" s="126">
        <v>9</v>
      </c>
      <c r="AB54" s="123">
        <f t="shared" si="1"/>
        <v>249</v>
      </c>
    </row>
    <row r="55" spans="1:28" s="10" customFormat="1" ht="15" customHeight="1" thickBot="1" x14ac:dyDescent="0.3">
      <c r="A55" s="48">
        <v>50</v>
      </c>
      <c r="B55" s="31" t="s">
        <v>76</v>
      </c>
      <c r="C55" s="895" t="s">
        <v>35</v>
      </c>
      <c r="D55" s="584"/>
      <c r="E55" s="546"/>
      <c r="F55" s="904">
        <v>3.9</v>
      </c>
      <c r="G55" s="584">
        <v>30</v>
      </c>
      <c r="H55" s="546">
        <v>3.23</v>
      </c>
      <c r="I55" s="907">
        <v>3.67</v>
      </c>
      <c r="J55" s="584">
        <v>26</v>
      </c>
      <c r="K55" s="546">
        <v>3.8839999999999999</v>
      </c>
      <c r="L55" s="829">
        <v>3.67</v>
      </c>
      <c r="M55" s="132">
        <v>29</v>
      </c>
      <c r="N55" s="133">
        <v>3.86</v>
      </c>
      <c r="O55" s="134">
        <v>3.8</v>
      </c>
      <c r="P55" s="158">
        <v>27</v>
      </c>
      <c r="Q55" s="135">
        <v>3.56</v>
      </c>
      <c r="R55" s="159">
        <v>3.17</v>
      </c>
      <c r="S55" s="163">
        <v>1</v>
      </c>
      <c r="T55" s="577">
        <v>5</v>
      </c>
      <c r="U55" s="138">
        <v>4.59</v>
      </c>
      <c r="V55" s="554">
        <v>36</v>
      </c>
      <c r="W55" s="554">
        <v>106</v>
      </c>
      <c r="X55" s="554">
        <v>30</v>
      </c>
      <c r="Y55" s="288">
        <v>46</v>
      </c>
      <c r="Z55" s="139">
        <v>28</v>
      </c>
      <c r="AA55" s="140">
        <v>5</v>
      </c>
      <c r="AB55" s="141">
        <f t="shared" si="1"/>
        <v>251</v>
      </c>
    </row>
    <row r="56" spans="1:28" s="10" customFormat="1" ht="15" customHeight="1" x14ac:dyDescent="0.25">
      <c r="A56" s="20">
        <v>51</v>
      </c>
      <c r="B56" s="32" t="s">
        <v>78</v>
      </c>
      <c r="C56" s="820" t="s">
        <v>152</v>
      </c>
      <c r="D56" s="580"/>
      <c r="E56" s="319"/>
      <c r="F56" s="826">
        <v>3.9</v>
      </c>
      <c r="G56" s="580">
        <v>41</v>
      </c>
      <c r="H56" s="319">
        <v>3.71</v>
      </c>
      <c r="I56" s="833">
        <v>3.67</v>
      </c>
      <c r="J56" s="580">
        <v>48</v>
      </c>
      <c r="K56" s="319">
        <v>3.75</v>
      </c>
      <c r="L56" s="305">
        <v>3.67</v>
      </c>
      <c r="M56" s="102">
        <v>18</v>
      </c>
      <c r="N56" s="69">
        <v>3.89</v>
      </c>
      <c r="O56" s="103">
        <v>3.8</v>
      </c>
      <c r="P56" s="95">
        <v>18</v>
      </c>
      <c r="Q56" s="70">
        <v>3.06</v>
      </c>
      <c r="R56" s="108">
        <v>3.17</v>
      </c>
      <c r="S56" s="148"/>
      <c r="T56" s="149"/>
      <c r="U56" s="115">
        <v>4.59</v>
      </c>
      <c r="V56" s="552">
        <v>36</v>
      </c>
      <c r="W56" s="552">
        <v>56</v>
      </c>
      <c r="X56" s="552">
        <v>46</v>
      </c>
      <c r="Y56" s="286">
        <v>42</v>
      </c>
      <c r="Z56" s="72">
        <v>63</v>
      </c>
      <c r="AA56" s="125">
        <v>9</v>
      </c>
      <c r="AB56" s="122">
        <f t="shared" si="1"/>
        <v>252</v>
      </c>
    </row>
    <row r="57" spans="1:28" s="10" customFormat="1" ht="15" customHeight="1" x14ac:dyDescent="0.25">
      <c r="A57" s="24">
        <v>52</v>
      </c>
      <c r="B57" s="29" t="s">
        <v>75</v>
      </c>
      <c r="C57" s="177" t="s">
        <v>25</v>
      </c>
      <c r="D57" s="581"/>
      <c r="E57" s="357"/>
      <c r="F57" s="777">
        <v>3.9</v>
      </c>
      <c r="G57" s="581">
        <v>28</v>
      </c>
      <c r="H57" s="357">
        <v>3.71</v>
      </c>
      <c r="I57" s="321">
        <v>3.67</v>
      </c>
      <c r="J57" s="581">
        <v>38</v>
      </c>
      <c r="K57" s="357">
        <v>3.3679999999999999</v>
      </c>
      <c r="L57" s="295">
        <v>3.67</v>
      </c>
      <c r="M57" s="104">
        <v>16</v>
      </c>
      <c r="N57" s="62">
        <v>3.94</v>
      </c>
      <c r="O57" s="105">
        <v>3.8</v>
      </c>
      <c r="P57" s="96">
        <v>17</v>
      </c>
      <c r="Q57" s="58">
        <v>3.65</v>
      </c>
      <c r="R57" s="109">
        <v>3.17</v>
      </c>
      <c r="S57" s="118"/>
      <c r="T57" s="60"/>
      <c r="U57" s="117">
        <v>4.59</v>
      </c>
      <c r="V57" s="553">
        <v>36</v>
      </c>
      <c r="W57" s="553">
        <v>58</v>
      </c>
      <c r="X57" s="553">
        <v>90</v>
      </c>
      <c r="Y57" s="287">
        <v>38</v>
      </c>
      <c r="Z57" s="66">
        <v>24</v>
      </c>
      <c r="AA57" s="126">
        <v>9</v>
      </c>
      <c r="AB57" s="123">
        <f t="shared" si="1"/>
        <v>255</v>
      </c>
    </row>
    <row r="58" spans="1:28" s="10" customFormat="1" ht="15" customHeight="1" x14ac:dyDescent="0.25">
      <c r="A58" s="24">
        <v>53</v>
      </c>
      <c r="B58" s="29" t="s">
        <v>75</v>
      </c>
      <c r="C58" s="90" t="s">
        <v>99</v>
      </c>
      <c r="D58" s="582"/>
      <c r="E58" s="13"/>
      <c r="F58" s="783">
        <v>3.9</v>
      </c>
      <c r="G58" s="582">
        <v>31</v>
      </c>
      <c r="H58" s="13">
        <v>3.71</v>
      </c>
      <c r="I58" s="295">
        <v>3.67</v>
      </c>
      <c r="J58" s="582">
        <v>56</v>
      </c>
      <c r="K58" s="13">
        <v>3.4460000000000002</v>
      </c>
      <c r="L58" s="295">
        <v>3.67</v>
      </c>
      <c r="M58" s="104">
        <v>48</v>
      </c>
      <c r="N58" s="62">
        <v>3.98</v>
      </c>
      <c r="O58" s="105">
        <v>3.8</v>
      </c>
      <c r="P58" s="96">
        <v>28</v>
      </c>
      <c r="Q58" s="58">
        <v>3.32</v>
      </c>
      <c r="R58" s="109">
        <v>3.17</v>
      </c>
      <c r="S58" s="118"/>
      <c r="T58" s="60"/>
      <c r="U58" s="117">
        <v>4.59</v>
      </c>
      <c r="V58" s="553">
        <v>36</v>
      </c>
      <c r="W58" s="553">
        <v>57</v>
      </c>
      <c r="X58" s="553">
        <v>79</v>
      </c>
      <c r="Y58" s="287">
        <v>34</v>
      </c>
      <c r="Z58" s="66">
        <v>42</v>
      </c>
      <c r="AA58" s="126">
        <v>9</v>
      </c>
      <c r="AB58" s="123">
        <f t="shared" si="1"/>
        <v>257</v>
      </c>
    </row>
    <row r="59" spans="1:28" s="10" customFormat="1" ht="15" customHeight="1" x14ac:dyDescent="0.25">
      <c r="A59" s="24">
        <v>54</v>
      </c>
      <c r="B59" s="29" t="s">
        <v>78</v>
      </c>
      <c r="C59" s="44" t="s">
        <v>65</v>
      </c>
      <c r="D59" s="584"/>
      <c r="E59" s="606"/>
      <c r="F59" s="800">
        <v>3.9</v>
      </c>
      <c r="G59" s="584">
        <v>39</v>
      </c>
      <c r="H59" s="606">
        <v>4</v>
      </c>
      <c r="I59" s="296">
        <v>3.67</v>
      </c>
      <c r="J59" s="587">
        <v>38</v>
      </c>
      <c r="K59" s="13">
        <v>3.71</v>
      </c>
      <c r="L59" s="296">
        <v>3.67</v>
      </c>
      <c r="M59" s="104">
        <v>49</v>
      </c>
      <c r="N59" s="62">
        <v>3.49</v>
      </c>
      <c r="O59" s="105">
        <v>3.8</v>
      </c>
      <c r="P59" s="96">
        <v>30</v>
      </c>
      <c r="Q59" s="58">
        <v>3.33</v>
      </c>
      <c r="R59" s="109">
        <v>3.17</v>
      </c>
      <c r="S59" s="116"/>
      <c r="T59" s="60"/>
      <c r="U59" s="117">
        <v>4.59</v>
      </c>
      <c r="V59" s="553">
        <v>36</v>
      </c>
      <c r="W59" s="553">
        <v>28</v>
      </c>
      <c r="X59" s="553">
        <v>51</v>
      </c>
      <c r="Y59" s="287">
        <v>94</v>
      </c>
      <c r="Z59" s="66">
        <v>39</v>
      </c>
      <c r="AA59" s="126">
        <v>9</v>
      </c>
      <c r="AB59" s="123">
        <f t="shared" si="1"/>
        <v>257</v>
      </c>
    </row>
    <row r="60" spans="1:28" s="10" customFormat="1" ht="15" customHeight="1" x14ac:dyDescent="0.25">
      <c r="A60" s="24">
        <v>55</v>
      </c>
      <c r="B60" s="25" t="s">
        <v>73</v>
      </c>
      <c r="C60" s="131" t="s">
        <v>67</v>
      </c>
      <c r="D60" s="582"/>
      <c r="E60" s="13"/>
      <c r="F60" s="805">
        <v>3.9</v>
      </c>
      <c r="G60" s="582">
        <v>49</v>
      </c>
      <c r="H60" s="13">
        <v>3.76</v>
      </c>
      <c r="I60" s="457">
        <v>3.67</v>
      </c>
      <c r="J60" s="584">
        <v>57</v>
      </c>
      <c r="K60" s="608">
        <v>3.5960000000000001</v>
      </c>
      <c r="L60" s="291">
        <v>3.67</v>
      </c>
      <c r="M60" s="104">
        <v>52</v>
      </c>
      <c r="N60" s="62">
        <v>3.85</v>
      </c>
      <c r="O60" s="105">
        <v>3.8</v>
      </c>
      <c r="P60" s="96">
        <v>53</v>
      </c>
      <c r="Q60" s="58">
        <v>3.21</v>
      </c>
      <c r="R60" s="109">
        <v>3.17</v>
      </c>
      <c r="S60" s="118"/>
      <c r="T60" s="60"/>
      <c r="U60" s="117">
        <v>4.59</v>
      </c>
      <c r="V60" s="553">
        <v>36</v>
      </c>
      <c r="W60" s="553">
        <v>51</v>
      </c>
      <c r="X60" s="553">
        <v>64</v>
      </c>
      <c r="Y60" s="287">
        <v>48</v>
      </c>
      <c r="Z60" s="66">
        <v>50</v>
      </c>
      <c r="AA60" s="126">
        <v>9</v>
      </c>
      <c r="AB60" s="123">
        <f t="shared" si="1"/>
        <v>258</v>
      </c>
    </row>
    <row r="61" spans="1:28" s="10" customFormat="1" ht="15" customHeight="1" x14ac:dyDescent="0.25">
      <c r="A61" s="24">
        <v>56</v>
      </c>
      <c r="B61" s="25" t="s">
        <v>73</v>
      </c>
      <c r="C61" s="88" t="s">
        <v>128</v>
      </c>
      <c r="D61" s="582">
        <v>38</v>
      </c>
      <c r="E61" s="13">
        <v>3.0525999999999995</v>
      </c>
      <c r="F61" s="802">
        <v>3.9</v>
      </c>
      <c r="G61" s="582">
        <v>42</v>
      </c>
      <c r="H61" s="13">
        <v>3.64</v>
      </c>
      <c r="I61" s="291">
        <v>3.67</v>
      </c>
      <c r="J61" s="582">
        <v>52</v>
      </c>
      <c r="K61" s="13">
        <v>4</v>
      </c>
      <c r="L61" s="291">
        <v>3.67</v>
      </c>
      <c r="M61" s="104">
        <v>31</v>
      </c>
      <c r="N61" s="62">
        <v>3.65</v>
      </c>
      <c r="O61" s="105">
        <v>3.8</v>
      </c>
      <c r="P61" s="96">
        <v>30</v>
      </c>
      <c r="Q61" s="58">
        <v>3.1</v>
      </c>
      <c r="R61" s="109">
        <v>3.17</v>
      </c>
      <c r="S61" s="118"/>
      <c r="T61" s="60"/>
      <c r="U61" s="117">
        <v>4.59</v>
      </c>
      <c r="V61" s="553">
        <v>23</v>
      </c>
      <c r="W61" s="553">
        <v>71</v>
      </c>
      <c r="X61" s="553">
        <v>18</v>
      </c>
      <c r="Y61" s="287">
        <v>78</v>
      </c>
      <c r="Z61" s="66">
        <v>60</v>
      </c>
      <c r="AA61" s="126">
        <v>9</v>
      </c>
      <c r="AB61" s="123">
        <f t="shared" si="1"/>
        <v>259</v>
      </c>
    </row>
    <row r="62" spans="1:28" s="10" customFormat="1" ht="15" customHeight="1" x14ac:dyDescent="0.25">
      <c r="A62" s="24">
        <v>57</v>
      </c>
      <c r="B62" s="29" t="s">
        <v>74</v>
      </c>
      <c r="C62" s="88" t="s">
        <v>7</v>
      </c>
      <c r="D62" s="582">
        <v>41</v>
      </c>
      <c r="E62" s="13">
        <v>2.7316999999999996</v>
      </c>
      <c r="F62" s="802">
        <v>3.9</v>
      </c>
      <c r="G62" s="582">
        <v>45</v>
      </c>
      <c r="H62" s="13">
        <v>3.78</v>
      </c>
      <c r="I62" s="291">
        <v>3.67</v>
      </c>
      <c r="J62" s="582">
        <v>42</v>
      </c>
      <c r="K62" s="13">
        <v>3.238</v>
      </c>
      <c r="L62" s="291">
        <v>3.67</v>
      </c>
      <c r="M62" s="104">
        <v>34</v>
      </c>
      <c r="N62" s="62">
        <v>3.97</v>
      </c>
      <c r="O62" s="105">
        <v>3.8</v>
      </c>
      <c r="P62" s="98">
        <v>45</v>
      </c>
      <c r="Q62" s="58">
        <v>3.22</v>
      </c>
      <c r="R62" s="111">
        <v>3.17</v>
      </c>
      <c r="S62" s="118"/>
      <c r="T62" s="60"/>
      <c r="U62" s="117">
        <v>4.59</v>
      </c>
      <c r="V62" s="553">
        <v>29</v>
      </c>
      <c r="W62" s="553">
        <v>49</v>
      </c>
      <c r="X62" s="553">
        <v>102</v>
      </c>
      <c r="Y62" s="287">
        <v>35</v>
      </c>
      <c r="Z62" s="66">
        <v>49</v>
      </c>
      <c r="AA62" s="126">
        <v>9</v>
      </c>
      <c r="AB62" s="123">
        <f t="shared" si="1"/>
        <v>273</v>
      </c>
    </row>
    <row r="63" spans="1:28" s="10" customFormat="1" ht="15" customHeight="1" x14ac:dyDescent="0.25">
      <c r="A63" s="24">
        <v>58</v>
      </c>
      <c r="B63" s="29" t="s">
        <v>76</v>
      </c>
      <c r="C63" s="131" t="s">
        <v>30</v>
      </c>
      <c r="D63" s="582"/>
      <c r="E63" s="376"/>
      <c r="F63" s="805">
        <v>3.9</v>
      </c>
      <c r="G63" s="582">
        <v>8</v>
      </c>
      <c r="H63" s="376">
        <v>4.25</v>
      </c>
      <c r="I63" s="457">
        <v>3.67</v>
      </c>
      <c r="J63" s="582">
        <v>11</v>
      </c>
      <c r="K63" s="376">
        <v>4.1820000000000004</v>
      </c>
      <c r="L63" s="291">
        <v>3.67</v>
      </c>
      <c r="M63" s="104">
        <v>14</v>
      </c>
      <c r="N63" s="62">
        <v>3.43</v>
      </c>
      <c r="O63" s="105">
        <v>3.8</v>
      </c>
      <c r="P63" s="96">
        <v>8</v>
      </c>
      <c r="Q63" s="58">
        <v>2.38</v>
      </c>
      <c r="R63" s="109">
        <v>3.17</v>
      </c>
      <c r="S63" s="119"/>
      <c r="T63" s="61"/>
      <c r="U63" s="117">
        <v>4.59</v>
      </c>
      <c r="V63" s="553">
        <v>36</v>
      </c>
      <c r="W63" s="553">
        <v>12</v>
      </c>
      <c r="X63" s="553">
        <v>6</v>
      </c>
      <c r="Y63" s="287">
        <v>99</v>
      </c>
      <c r="Z63" s="66">
        <v>111</v>
      </c>
      <c r="AA63" s="126">
        <v>9</v>
      </c>
      <c r="AB63" s="123">
        <f t="shared" si="1"/>
        <v>273</v>
      </c>
    </row>
    <row r="64" spans="1:28" s="10" customFormat="1" ht="15" customHeight="1" x14ac:dyDescent="0.25">
      <c r="A64" s="24">
        <v>59</v>
      </c>
      <c r="B64" s="29" t="s">
        <v>77</v>
      </c>
      <c r="C64" s="91" t="s">
        <v>70</v>
      </c>
      <c r="D64" s="584">
        <v>85</v>
      </c>
      <c r="E64" s="13">
        <v>3.4706000000000001</v>
      </c>
      <c r="F64" s="812">
        <v>3.9</v>
      </c>
      <c r="G64" s="584">
        <v>22</v>
      </c>
      <c r="H64" s="13">
        <v>4</v>
      </c>
      <c r="I64" s="297">
        <v>3.67</v>
      </c>
      <c r="J64" s="582">
        <v>28</v>
      </c>
      <c r="K64" s="13">
        <v>3.5</v>
      </c>
      <c r="L64" s="297">
        <v>3.67</v>
      </c>
      <c r="M64" s="104">
        <v>41</v>
      </c>
      <c r="N64" s="62">
        <v>3.44</v>
      </c>
      <c r="O64" s="105">
        <v>3.8</v>
      </c>
      <c r="P64" s="99">
        <v>14</v>
      </c>
      <c r="Q64" s="58">
        <v>3.14</v>
      </c>
      <c r="R64" s="109">
        <v>3.17</v>
      </c>
      <c r="S64" s="118"/>
      <c r="T64" s="60"/>
      <c r="U64" s="117">
        <v>4.59</v>
      </c>
      <c r="V64" s="553">
        <v>9</v>
      </c>
      <c r="W64" s="553">
        <v>29</v>
      </c>
      <c r="X64" s="553">
        <v>74</v>
      </c>
      <c r="Y64" s="287">
        <v>97</v>
      </c>
      <c r="Z64" s="66">
        <v>58</v>
      </c>
      <c r="AA64" s="126">
        <v>9</v>
      </c>
      <c r="AB64" s="123">
        <f t="shared" si="1"/>
        <v>276</v>
      </c>
    </row>
    <row r="65" spans="1:29" s="10" customFormat="1" ht="15" customHeight="1" thickBot="1" x14ac:dyDescent="0.3">
      <c r="A65" s="129">
        <v>60</v>
      </c>
      <c r="B65" s="34" t="s">
        <v>76</v>
      </c>
      <c r="C65" s="176" t="s">
        <v>130</v>
      </c>
      <c r="D65" s="585"/>
      <c r="E65" s="381"/>
      <c r="F65" s="798">
        <v>3.9</v>
      </c>
      <c r="G65" s="585">
        <v>2</v>
      </c>
      <c r="H65" s="381">
        <v>4.5</v>
      </c>
      <c r="I65" s="315">
        <v>3.67</v>
      </c>
      <c r="J65" s="852"/>
      <c r="K65" s="836"/>
      <c r="L65" s="315">
        <v>3.67</v>
      </c>
      <c r="M65" s="106">
        <v>1</v>
      </c>
      <c r="N65" s="75">
        <v>3</v>
      </c>
      <c r="O65" s="107">
        <v>3.8</v>
      </c>
      <c r="P65" s="101">
        <v>1</v>
      </c>
      <c r="Q65" s="76">
        <v>4</v>
      </c>
      <c r="R65" s="113">
        <v>3.17</v>
      </c>
      <c r="S65" s="120">
        <v>1</v>
      </c>
      <c r="T65" s="840">
        <v>5</v>
      </c>
      <c r="U65" s="121">
        <v>4.59</v>
      </c>
      <c r="V65" s="555">
        <v>36</v>
      </c>
      <c r="W65" s="555">
        <v>2</v>
      </c>
      <c r="X65" s="555">
        <v>113</v>
      </c>
      <c r="Y65" s="289">
        <v>113</v>
      </c>
      <c r="Z65" s="78">
        <v>8</v>
      </c>
      <c r="AA65" s="130">
        <v>4</v>
      </c>
      <c r="AB65" s="124">
        <f t="shared" si="1"/>
        <v>276</v>
      </c>
    </row>
    <row r="66" spans="1:29" s="10" customFormat="1" ht="15" customHeight="1" x14ac:dyDescent="0.25">
      <c r="A66" s="24">
        <v>61</v>
      </c>
      <c r="B66" s="28" t="s">
        <v>76</v>
      </c>
      <c r="C66" s="892" t="s">
        <v>106</v>
      </c>
      <c r="D66" s="580">
        <v>45</v>
      </c>
      <c r="E66" s="374">
        <v>3.3108</v>
      </c>
      <c r="F66" s="902">
        <v>3.9</v>
      </c>
      <c r="G66" s="580">
        <v>34</v>
      </c>
      <c r="H66" s="374">
        <v>4.18</v>
      </c>
      <c r="I66" s="905">
        <v>3.67</v>
      </c>
      <c r="J66" s="588">
        <v>30</v>
      </c>
      <c r="K66" s="835">
        <v>3.3</v>
      </c>
      <c r="L66" s="316">
        <v>3.67</v>
      </c>
      <c r="M66" s="142">
        <v>33</v>
      </c>
      <c r="N66" s="65">
        <v>3.55</v>
      </c>
      <c r="O66" s="143">
        <v>3.8</v>
      </c>
      <c r="P66" s="152">
        <v>8</v>
      </c>
      <c r="Q66" s="57">
        <v>3.13</v>
      </c>
      <c r="R66" s="153">
        <v>3.17</v>
      </c>
      <c r="S66" s="154"/>
      <c r="T66" s="320"/>
      <c r="U66" s="145">
        <v>4.59</v>
      </c>
      <c r="V66" s="553">
        <v>12</v>
      </c>
      <c r="W66" s="553">
        <v>18</v>
      </c>
      <c r="X66" s="553">
        <v>96</v>
      </c>
      <c r="Y66" s="287">
        <v>88</v>
      </c>
      <c r="Z66" s="66">
        <v>59</v>
      </c>
      <c r="AA66" s="126">
        <v>9</v>
      </c>
      <c r="AB66" s="146">
        <f t="shared" si="1"/>
        <v>282</v>
      </c>
    </row>
    <row r="67" spans="1:29" s="10" customFormat="1" ht="15" customHeight="1" x14ac:dyDescent="0.25">
      <c r="A67" s="24">
        <v>62</v>
      </c>
      <c r="B67" s="29" t="s">
        <v>79</v>
      </c>
      <c r="C67" s="362" t="s">
        <v>139</v>
      </c>
      <c r="D67" s="821"/>
      <c r="E67" s="246"/>
      <c r="F67" s="845">
        <v>3.9</v>
      </c>
      <c r="G67" s="821"/>
      <c r="H67" s="246"/>
      <c r="I67" s="849">
        <v>3.67</v>
      </c>
      <c r="J67" s="582">
        <v>7</v>
      </c>
      <c r="K67" s="13">
        <v>3.1429999999999998</v>
      </c>
      <c r="L67" s="293">
        <v>3.67</v>
      </c>
      <c r="M67" s="104">
        <v>5</v>
      </c>
      <c r="N67" s="62">
        <v>4.4000000000000004</v>
      </c>
      <c r="O67" s="105">
        <v>3.8</v>
      </c>
      <c r="P67" s="97">
        <v>1</v>
      </c>
      <c r="Q67" s="58">
        <v>4</v>
      </c>
      <c r="R67" s="110">
        <v>3.17</v>
      </c>
      <c r="S67" s="118"/>
      <c r="T67" s="60"/>
      <c r="U67" s="117">
        <v>4.59</v>
      </c>
      <c r="V67" s="553">
        <v>36</v>
      </c>
      <c r="W67" s="553">
        <v>114</v>
      </c>
      <c r="X67" s="553">
        <v>108</v>
      </c>
      <c r="Y67" s="287">
        <v>7</v>
      </c>
      <c r="Z67" s="66">
        <v>9</v>
      </c>
      <c r="AA67" s="126">
        <v>9</v>
      </c>
      <c r="AB67" s="123">
        <f t="shared" si="1"/>
        <v>283</v>
      </c>
    </row>
    <row r="68" spans="1:29" s="10" customFormat="1" ht="15" customHeight="1" x14ac:dyDescent="0.25">
      <c r="A68" s="24">
        <v>63</v>
      </c>
      <c r="B68" s="29" t="s">
        <v>78</v>
      </c>
      <c r="C68" s="323" t="s">
        <v>153</v>
      </c>
      <c r="D68" s="582">
        <v>159</v>
      </c>
      <c r="E68" s="13">
        <v>3.8050999999999999</v>
      </c>
      <c r="F68" s="825">
        <v>3.9</v>
      </c>
      <c r="G68" s="582">
        <v>43</v>
      </c>
      <c r="H68" s="13">
        <v>3.63</v>
      </c>
      <c r="I68" s="832">
        <v>3.67</v>
      </c>
      <c r="J68" s="582">
        <v>40</v>
      </c>
      <c r="K68" s="13">
        <v>3.6</v>
      </c>
      <c r="L68" s="296">
        <v>3.67</v>
      </c>
      <c r="M68" s="104">
        <v>41</v>
      </c>
      <c r="N68" s="62">
        <v>3.8</v>
      </c>
      <c r="O68" s="105">
        <v>3.8</v>
      </c>
      <c r="P68" s="96">
        <v>44</v>
      </c>
      <c r="Q68" s="58">
        <v>2.86</v>
      </c>
      <c r="R68" s="109">
        <v>3.17</v>
      </c>
      <c r="S68" s="116"/>
      <c r="T68" s="60"/>
      <c r="U68" s="117">
        <v>4.59</v>
      </c>
      <c r="V68" s="553">
        <v>7</v>
      </c>
      <c r="W68" s="553">
        <v>74</v>
      </c>
      <c r="X68" s="553">
        <v>65</v>
      </c>
      <c r="Y68" s="287">
        <v>54</v>
      </c>
      <c r="Z68" s="66">
        <v>80</v>
      </c>
      <c r="AA68" s="126">
        <v>9</v>
      </c>
      <c r="AB68" s="123">
        <f t="shared" si="1"/>
        <v>289</v>
      </c>
    </row>
    <row r="69" spans="1:29" s="10" customFormat="1" ht="15" customHeight="1" x14ac:dyDescent="0.25">
      <c r="A69" s="24">
        <v>64</v>
      </c>
      <c r="B69" s="29" t="s">
        <v>78</v>
      </c>
      <c r="C69" s="271" t="s">
        <v>151</v>
      </c>
      <c r="D69" s="582"/>
      <c r="E69" s="13"/>
      <c r="F69" s="804">
        <v>3.9</v>
      </c>
      <c r="G69" s="582">
        <v>91</v>
      </c>
      <c r="H69" s="13">
        <v>3.9</v>
      </c>
      <c r="I69" s="597">
        <v>3.67</v>
      </c>
      <c r="J69" s="581">
        <v>54</v>
      </c>
      <c r="K69" s="357">
        <v>3.5920000000000001</v>
      </c>
      <c r="L69" s="296">
        <v>3.67</v>
      </c>
      <c r="M69" s="104">
        <v>49</v>
      </c>
      <c r="N69" s="62">
        <v>3.8</v>
      </c>
      <c r="O69" s="105">
        <v>3.8</v>
      </c>
      <c r="P69" s="838">
        <v>49</v>
      </c>
      <c r="Q69" s="58">
        <v>2.69</v>
      </c>
      <c r="R69" s="112">
        <v>3.17</v>
      </c>
      <c r="S69" s="116"/>
      <c r="T69" s="60"/>
      <c r="U69" s="117">
        <v>4.59</v>
      </c>
      <c r="V69" s="553">
        <v>36</v>
      </c>
      <c r="W69" s="553">
        <v>39</v>
      </c>
      <c r="X69" s="553">
        <v>66</v>
      </c>
      <c r="Y69" s="287">
        <v>53</v>
      </c>
      <c r="Z69" s="66">
        <v>93</v>
      </c>
      <c r="AA69" s="126">
        <v>9</v>
      </c>
      <c r="AB69" s="123">
        <f t="shared" si="1"/>
        <v>296</v>
      </c>
    </row>
    <row r="70" spans="1:29" s="10" customFormat="1" ht="15" customHeight="1" x14ac:dyDescent="0.25">
      <c r="A70" s="24">
        <v>65</v>
      </c>
      <c r="B70" s="29" t="s">
        <v>78</v>
      </c>
      <c r="C70" s="44" t="s">
        <v>62</v>
      </c>
      <c r="D70" s="582"/>
      <c r="E70" s="13"/>
      <c r="F70" s="800">
        <v>3.9</v>
      </c>
      <c r="G70" s="582">
        <v>4</v>
      </c>
      <c r="H70" s="13">
        <v>4.25</v>
      </c>
      <c r="I70" s="296">
        <v>3.67</v>
      </c>
      <c r="J70" s="582">
        <v>3</v>
      </c>
      <c r="K70" s="13">
        <v>4</v>
      </c>
      <c r="L70" s="296">
        <v>3.67</v>
      </c>
      <c r="M70" s="104">
        <v>14</v>
      </c>
      <c r="N70" s="62">
        <v>3.14</v>
      </c>
      <c r="O70" s="105">
        <v>3.8</v>
      </c>
      <c r="P70" s="96">
        <v>19</v>
      </c>
      <c r="Q70" s="58">
        <v>2.4700000000000002</v>
      </c>
      <c r="R70" s="109">
        <v>3.17</v>
      </c>
      <c r="S70" s="116"/>
      <c r="T70" s="60"/>
      <c r="U70" s="117">
        <v>4.59</v>
      </c>
      <c r="V70" s="553">
        <v>36</v>
      </c>
      <c r="W70" s="553">
        <v>13</v>
      </c>
      <c r="X70" s="553">
        <v>23</v>
      </c>
      <c r="Y70" s="287">
        <v>111</v>
      </c>
      <c r="Z70" s="66">
        <v>107</v>
      </c>
      <c r="AA70" s="126">
        <v>9</v>
      </c>
      <c r="AB70" s="123">
        <f t="shared" ref="AB70:AB101" si="2">AA70+Z70+Y70+X70+W70+V70</f>
        <v>299</v>
      </c>
    </row>
    <row r="71" spans="1:29" s="10" customFormat="1" ht="15" customHeight="1" x14ac:dyDescent="0.25">
      <c r="A71" s="24">
        <v>66</v>
      </c>
      <c r="B71" s="29" t="s">
        <v>74</v>
      </c>
      <c r="C71" s="88" t="s">
        <v>8</v>
      </c>
      <c r="D71" s="582"/>
      <c r="E71" s="13"/>
      <c r="F71" s="802">
        <v>3.9</v>
      </c>
      <c r="G71" s="582">
        <v>44</v>
      </c>
      <c r="H71" s="13">
        <v>3.52</v>
      </c>
      <c r="I71" s="291">
        <v>3.67</v>
      </c>
      <c r="J71" s="582">
        <v>27</v>
      </c>
      <c r="K71" s="13">
        <v>3.7770000000000001</v>
      </c>
      <c r="L71" s="291">
        <v>3.67</v>
      </c>
      <c r="M71" s="104">
        <v>10</v>
      </c>
      <c r="N71" s="62">
        <v>3.7</v>
      </c>
      <c r="O71" s="105">
        <v>3.8</v>
      </c>
      <c r="P71" s="98">
        <v>29</v>
      </c>
      <c r="Q71" s="58">
        <v>3.14</v>
      </c>
      <c r="R71" s="111">
        <v>3.17</v>
      </c>
      <c r="S71" s="118"/>
      <c r="T71" s="60"/>
      <c r="U71" s="117">
        <v>4.59</v>
      </c>
      <c r="V71" s="553">
        <v>36</v>
      </c>
      <c r="W71" s="553">
        <v>86</v>
      </c>
      <c r="X71" s="553">
        <v>42</v>
      </c>
      <c r="Y71" s="287">
        <v>71</v>
      </c>
      <c r="Z71" s="66">
        <v>57</v>
      </c>
      <c r="AA71" s="126">
        <v>9</v>
      </c>
      <c r="AB71" s="123">
        <f t="shared" si="2"/>
        <v>301</v>
      </c>
      <c r="AC71" s="389"/>
    </row>
    <row r="72" spans="1:29" s="10" customFormat="1" ht="15" customHeight="1" x14ac:dyDescent="0.25">
      <c r="A72" s="24">
        <v>67</v>
      </c>
      <c r="B72" s="25" t="s">
        <v>73</v>
      </c>
      <c r="C72" s="88" t="s">
        <v>91</v>
      </c>
      <c r="D72" s="587"/>
      <c r="E72" s="13"/>
      <c r="F72" s="802">
        <v>3.9</v>
      </c>
      <c r="G72" s="587">
        <v>55</v>
      </c>
      <c r="H72" s="13">
        <v>3.93</v>
      </c>
      <c r="I72" s="291">
        <v>3.67</v>
      </c>
      <c r="J72" s="587">
        <v>39</v>
      </c>
      <c r="K72" s="13">
        <v>3.8210000000000002</v>
      </c>
      <c r="L72" s="291">
        <v>3.67</v>
      </c>
      <c r="M72" s="104">
        <v>19</v>
      </c>
      <c r="N72" s="62">
        <v>3.4</v>
      </c>
      <c r="O72" s="105">
        <v>3.8</v>
      </c>
      <c r="P72" s="96">
        <v>44</v>
      </c>
      <c r="Q72" s="58">
        <v>2.77</v>
      </c>
      <c r="R72" s="109">
        <v>3.17</v>
      </c>
      <c r="S72" s="116">
        <v>4</v>
      </c>
      <c r="T72" s="60">
        <v>3.5</v>
      </c>
      <c r="U72" s="117">
        <v>4.59</v>
      </c>
      <c r="V72" s="553">
        <v>36</v>
      </c>
      <c r="W72" s="553">
        <v>35</v>
      </c>
      <c r="X72" s="553">
        <v>34</v>
      </c>
      <c r="Y72" s="287">
        <v>102</v>
      </c>
      <c r="Z72" s="66">
        <v>88</v>
      </c>
      <c r="AA72" s="126">
        <v>8</v>
      </c>
      <c r="AB72" s="123">
        <f t="shared" si="2"/>
        <v>303</v>
      </c>
      <c r="AC72" s="389"/>
    </row>
    <row r="73" spans="1:29" s="10" customFormat="1" ht="15" customHeight="1" x14ac:dyDescent="0.25">
      <c r="A73" s="24">
        <v>68</v>
      </c>
      <c r="B73" s="29" t="s">
        <v>78</v>
      </c>
      <c r="C73" s="44" t="s">
        <v>57</v>
      </c>
      <c r="D73" s="582">
        <v>42</v>
      </c>
      <c r="E73" s="13">
        <v>3.9762</v>
      </c>
      <c r="F73" s="800">
        <v>3.9</v>
      </c>
      <c r="G73" s="582">
        <v>32</v>
      </c>
      <c r="H73" s="13">
        <v>3.69</v>
      </c>
      <c r="I73" s="296">
        <v>3.67</v>
      </c>
      <c r="J73" s="582">
        <v>49</v>
      </c>
      <c r="K73" s="13">
        <v>3.7749999999999999</v>
      </c>
      <c r="L73" s="296">
        <v>3.67</v>
      </c>
      <c r="M73" s="104">
        <v>22</v>
      </c>
      <c r="N73" s="62">
        <v>3.59</v>
      </c>
      <c r="O73" s="105">
        <v>3.8</v>
      </c>
      <c r="P73" s="97">
        <v>29</v>
      </c>
      <c r="Q73" s="58">
        <v>2.59</v>
      </c>
      <c r="R73" s="110">
        <v>3.17</v>
      </c>
      <c r="S73" s="116">
        <v>1</v>
      </c>
      <c r="T73" s="13">
        <v>4</v>
      </c>
      <c r="U73" s="117">
        <v>4.59</v>
      </c>
      <c r="V73" s="553">
        <v>6</v>
      </c>
      <c r="W73" s="553">
        <v>62</v>
      </c>
      <c r="X73" s="553">
        <v>41</v>
      </c>
      <c r="Y73" s="287">
        <v>86</v>
      </c>
      <c r="Z73" s="66">
        <v>103</v>
      </c>
      <c r="AA73" s="126">
        <v>7</v>
      </c>
      <c r="AB73" s="123">
        <f t="shared" si="2"/>
        <v>305</v>
      </c>
      <c r="AC73" s="389"/>
    </row>
    <row r="74" spans="1:29" s="10" customFormat="1" ht="15" customHeight="1" x14ac:dyDescent="0.25">
      <c r="A74" s="24">
        <v>69</v>
      </c>
      <c r="B74" s="29" t="s">
        <v>76</v>
      </c>
      <c r="C74" s="88" t="s">
        <v>101</v>
      </c>
      <c r="D74" s="582"/>
      <c r="E74" s="376"/>
      <c r="F74" s="802">
        <v>3.9</v>
      </c>
      <c r="G74" s="582">
        <v>37</v>
      </c>
      <c r="H74" s="376">
        <v>3.57</v>
      </c>
      <c r="I74" s="291">
        <v>3.67</v>
      </c>
      <c r="J74" s="582">
        <v>51</v>
      </c>
      <c r="K74" s="376">
        <v>3.5289999999999999</v>
      </c>
      <c r="L74" s="291">
        <v>3.67</v>
      </c>
      <c r="M74" s="104">
        <v>39</v>
      </c>
      <c r="N74" s="62">
        <v>3.64</v>
      </c>
      <c r="O74" s="105">
        <v>3.8</v>
      </c>
      <c r="P74" s="96">
        <v>19</v>
      </c>
      <c r="Q74" s="58">
        <v>3.42</v>
      </c>
      <c r="R74" s="109">
        <v>3.17</v>
      </c>
      <c r="S74" s="119"/>
      <c r="T74" s="61"/>
      <c r="U74" s="117">
        <v>4.59</v>
      </c>
      <c r="V74" s="553">
        <v>36</v>
      </c>
      <c r="W74" s="553">
        <v>80</v>
      </c>
      <c r="X74" s="553">
        <v>71</v>
      </c>
      <c r="Y74" s="287">
        <v>79</v>
      </c>
      <c r="Z74" s="66">
        <v>33</v>
      </c>
      <c r="AA74" s="126">
        <v>9</v>
      </c>
      <c r="AB74" s="123">
        <f t="shared" si="2"/>
        <v>308</v>
      </c>
      <c r="AC74" s="389"/>
    </row>
    <row r="75" spans="1:29" s="10" customFormat="1" ht="15" customHeight="1" thickBot="1" x14ac:dyDescent="0.3">
      <c r="A75" s="48">
        <v>70</v>
      </c>
      <c r="B75" s="31" t="s">
        <v>78</v>
      </c>
      <c r="C75" s="162" t="s">
        <v>50</v>
      </c>
      <c r="D75" s="585"/>
      <c r="E75" s="379"/>
      <c r="F75" s="846">
        <v>3.9</v>
      </c>
      <c r="G75" s="585">
        <v>49</v>
      </c>
      <c r="H75" s="379">
        <v>3.71</v>
      </c>
      <c r="I75" s="306">
        <v>3.67</v>
      </c>
      <c r="J75" s="584">
        <v>74</v>
      </c>
      <c r="K75" s="380">
        <v>3.6619999999999999</v>
      </c>
      <c r="L75" s="304">
        <v>3.67</v>
      </c>
      <c r="M75" s="132">
        <v>42</v>
      </c>
      <c r="N75" s="133">
        <v>3.67</v>
      </c>
      <c r="O75" s="134">
        <v>3.8</v>
      </c>
      <c r="P75" s="158">
        <v>48</v>
      </c>
      <c r="Q75" s="135">
        <v>2.88</v>
      </c>
      <c r="R75" s="159">
        <v>3.17</v>
      </c>
      <c r="S75" s="163"/>
      <c r="T75" s="137"/>
      <c r="U75" s="138">
        <v>4.59</v>
      </c>
      <c r="V75" s="554">
        <v>36</v>
      </c>
      <c r="W75" s="554">
        <v>55</v>
      </c>
      <c r="X75" s="554">
        <v>57</v>
      </c>
      <c r="Y75" s="288">
        <v>75</v>
      </c>
      <c r="Z75" s="139">
        <v>79</v>
      </c>
      <c r="AA75" s="140">
        <v>9</v>
      </c>
      <c r="AB75" s="141">
        <f t="shared" si="2"/>
        <v>311</v>
      </c>
      <c r="AC75" s="389"/>
    </row>
    <row r="76" spans="1:29" s="10" customFormat="1" ht="15" customHeight="1" x14ac:dyDescent="0.25">
      <c r="A76" s="20">
        <v>71</v>
      </c>
      <c r="B76" s="32" t="s">
        <v>75</v>
      </c>
      <c r="C76" s="155" t="s">
        <v>28</v>
      </c>
      <c r="D76" s="586"/>
      <c r="E76" s="357"/>
      <c r="F76" s="777">
        <v>3.9</v>
      </c>
      <c r="G76" s="586">
        <v>68</v>
      </c>
      <c r="H76" s="357">
        <v>3.53</v>
      </c>
      <c r="I76" s="321">
        <v>3.67</v>
      </c>
      <c r="J76" s="580">
        <v>73</v>
      </c>
      <c r="K76" s="319">
        <v>3.5750000000000002</v>
      </c>
      <c r="L76" s="299">
        <v>3.67</v>
      </c>
      <c r="M76" s="102">
        <v>51</v>
      </c>
      <c r="N76" s="69">
        <v>3.98</v>
      </c>
      <c r="O76" s="103">
        <v>3.8</v>
      </c>
      <c r="P76" s="95">
        <v>53</v>
      </c>
      <c r="Q76" s="70">
        <v>2.79</v>
      </c>
      <c r="R76" s="108">
        <v>3.17</v>
      </c>
      <c r="S76" s="156"/>
      <c r="T76" s="149"/>
      <c r="U76" s="115">
        <v>4.59</v>
      </c>
      <c r="V76" s="552">
        <v>36</v>
      </c>
      <c r="W76" s="552">
        <v>85</v>
      </c>
      <c r="X76" s="552">
        <v>67</v>
      </c>
      <c r="Y76" s="286">
        <v>33</v>
      </c>
      <c r="Z76" s="72">
        <v>85</v>
      </c>
      <c r="AA76" s="125">
        <v>9</v>
      </c>
      <c r="AB76" s="122">
        <f t="shared" si="2"/>
        <v>315</v>
      </c>
      <c r="AC76" s="389"/>
    </row>
    <row r="77" spans="1:29" s="10" customFormat="1" ht="15" customHeight="1" x14ac:dyDescent="0.25">
      <c r="A77" s="24">
        <v>72</v>
      </c>
      <c r="B77" s="29" t="s">
        <v>77</v>
      </c>
      <c r="C77" s="91" t="s">
        <v>126</v>
      </c>
      <c r="D77" s="582"/>
      <c r="E77" s="13"/>
      <c r="F77" s="812">
        <v>3.9</v>
      </c>
      <c r="G77" s="582">
        <v>21</v>
      </c>
      <c r="H77" s="13">
        <v>3.29</v>
      </c>
      <c r="I77" s="297">
        <v>3.67</v>
      </c>
      <c r="J77" s="582">
        <v>15</v>
      </c>
      <c r="K77" s="13">
        <v>3.4660000000000002</v>
      </c>
      <c r="L77" s="297">
        <v>3.67</v>
      </c>
      <c r="M77" s="104">
        <v>32</v>
      </c>
      <c r="N77" s="62">
        <v>4.22</v>
      </c>
      <c r="O77" s="105">
        <v>3.8</v>
      </c>
      <c r="P77" s="99">
        <v>3</v>
      </c>
      <c r="Q77" s="58">
        <v>3</v>
      </c>
      <c r="R77" s="109">
        <v>3.17</v>
      </c>
      <c r="S77" s="118"/>
      <c r="T77" s="60"/>
      <c r="U77" s="117">
        <v>4.59</v>
      </c>
      <c r="V77" s="553">
        <v>36</v>
      </c>
      <c r="W77" s="553">
        <v>103</v>
      </c>
      <c r="X77" s="553">
        <v>78</v>
      </c>
      <c r="Y77" s="287">
        <v>17</v>
      </c>
      <c r="Z77" s="66">
        <v>75</v>
      </c>
      <c r="AA77" s="126">
        <v>9</v>
      </c>
      <c r="AB77" s="123">
        <f t="shared" si="2"/>
        <v>318</v>
      </c>
      <c r="AC77" s="389"/>
    </row>
    <row r="78" spans="1:29" s="10" customFormat="1" ht="15" customHeight="1" x14ac:dyDescent="0.25">
      <c r="A78" s="24">
        <v>73</v>
      </c>
      <c r="B78" s="25" t="s">
        <v>73</v>
      </c>
      <c r="C78" s="367" t="s">
        <v>3</v>
      </c>
      <c r="D78" s="581"/>
      <c r="E78" s="531"/>
      <c r="F78" s="808">
        <v>3.9</v>
      </c>
      <c r="G78" s="581">
        <v>60</v>
      </c>
      <c r="H78" s="531">
        <v>3.75</v>
      </c>
      <c r="I78" s="594">
        <v>3.67</v>
      </c>
      <c r="J78" s="584">
        <v>29</v>
      </c>
      <c r="K78" s="380">
        <v>3.552</v>
      </c>
      <c r="L78" s="291">
        <v>3.67</v>
      </c>
      <c r="M78" s="104">
        <v>36</v>
      </c>
      <c r="N78" s="62">
        <v>3.81</v>
      </c>
      <c r="O78" s="105">
        <v>3.8</v>
      </c>
      <c r="P78" s="96">
        <v>21</v>
      </c>
      <c r="Q78" s="58">
        <v>2.62</v>
      </c>
      <c r="R78" s="109">
        <v>3.17</v>
      </c>
      <c r="S78" s="118"/>
      <c r="T78" s="60"/>
      <c r="U78" s="117">
        <v>4.59</v>
      </c>
      <c r="V78" s="553">
        <v>36</v>
      </c>
      <c r="W78" s="553">
        <v>53</v>
      </c>
      <c r="X78" s="553">
        <v>70</v>
      </c>
      <c r="Y78" s="287">
        <v>52</v>
      </c>
      <c r="Z78" s="66">
        <v>100</v>
      </c>
      <c r="AA78" s="126">
        <v>9</v>
      </c>
      <c r="AB78" s="123">
        <f t="shared" si="2"/>
        <v>320</v>
      </c>
      <c r="AC78" s="389"/>
    </row>
    <row r="79" spans="1:29" s="10" customFormat="1" ht="15" customHeight="1" x14ac:dyDescent="0.25">
      <c r="A79" s="24">
        <v>74</v>
      </c>
      <c r="B79" s="29" t="s">
        <v>74</v>
      </c>
      <c r="C79" s="90" t="s">
        <v>13</v>
      </c>
      <c r="D79" s="582"/>
      <c r="E79" s="13"/>
      <c r="F79" s="783">
        <v>3.9</v>
      </c>
      <c r="G79" s="582">
        <v>38</v>
      </c>
      <c r="H79" s="13">
        <v>3.37</v>
      </c>
      <c r="I79" s="295">
        <v>3.67</v>
      </c>
      <c r="J79" s="582">
        <v>56</v>
      </c>
      <c r="K79" s="13">
        <v>3.8929999999999998</v>
      </c>
      <c r="L79" s="295">
        <v>3.67</v>
      </c>
      <c r="M79" s="104">
        <v>19</v>
      </c>
      <c r="N79" s="62">
        <v>3.84</v>
      </c>
      <c r="O79" s="105">
        <v>3.8</v>
      </c>
      <c r="P79" s="98">
        <v>10</v>
      </c>
      <c r="Q79" s="58">
        <v>2.6</v>
      </c>
      <c r="R79" s="111">
        <v>3.17</v>
      </c>
      <c r="S79" s="118"/>
      <c r="T79" s="60"/>
      <c r="U79" s="117">
        <v>4.59</v>
      </c>
      <c r="V79" s="553">
        <v>36</v>
      </c>
      <c r="W79" s="553">
        <v>96</v>
      </c>
      <c r="X79" s="553">
        <v>28</v>
      </c>
      <c r="Y79" s="287">
        <v>50</v>
      </c>
      <c r="Z79" s="66">
        <v>102</v>
      </c>
      <c r="AA79" s="126">
        <v>9</v>
      </c>
      <c r="AB79" s="123">
        <f t="shared" si="2"/>
        <v>321</v>
      </c>
      <c r="AC79" s="389"/>
    </row>
    <row r="80" spans="1:29" s="10" customFormat="1" ht="15" customHeight="1" x14ac:dyDescent="0.25">
      <c r="A80" s="24">
        <v>75</v>
      </c>
      <c r="B80" s="7" t="s">
        <v>76</v>
      </c>
      <c r="C80" s="894" t="s">
        <v>155</v>
      </c>
      <c r="D80" s="581">
        <v>22</v>
      </c>
      <c r="E80" s="378">
        <v>3.0455000000000001</v>
      </c>
      <c r="F80" s="903">
        <v>3.9</v>
      </c>
      <c r="G80" s="581">
        <v>5</v>
      </c>
      <c r="H80" s="378">
        <v>3.4</v>
      </c>
      <c r="I80" s="906">
        <v>3.67</v>
      </c>
      <c r="J80" s="581">
        <v>14</v>
      </c>
      <c r="K80" s="378">
        <v>3.3570000000000002</v>
      </c>
      <c r="L80" s="300">
        <v>3.67</v>
      </c>
      <c r="M80" s="104">
        <v>8</v>
      </c>
      <c r="N80" s="62">
        <v>4</v>
      </c>
      <c r="O80" s="105">
        <v>3.8</v>
      </c>
      <c r="P80" s="96">
        <v>3</v>
      </c>
      <c r="Q80" s="58">
        <v>3</v>
      </c>
      <c r="R80" s="109">
        <v>3.17</v>
      </c>
      <c r="S80" s="116"/>
      <c r="T80" s="61"/>
      <c r="U80" s="117">
        <v>4.59</v>
      </c>
      <c r="V80" s="553">
        <v>24</v>
      </c>
      <c r="W80" s="553">
        <v>95</v>
      </c>
      <c r="X80" s="553">
        <v>92</v>
      </c>
      <c r="Y80" s="287">
        <v>31</v>
      </c>
      <c r="Z80" s="66">
        <v>74</v>
      </c>
      <c r="AA80" s="126">
        <v>9</v>
      </c>
      <c r="AB80" s="123">
        <f t="shared" si="2"/>
        <v>325</v>
      </c>
      <c r="AC80" s="389"/>
    </row>
    <row r="81" spans="1:29" s="10" customFormat="1" ht="15" customHeight="1" x14ac:dyDescent="0.25">
      <c r="A81" s="24">
        <v>76</v>
      </c>
      <c r="B81" s="29" t="s">
        <v>76</v>
      </c>
      <c r="C81" s="893" t="s">
        <v>34</v>
      </c>
      <c r="D81" s="581"/>
      <c r="E81" s="375"/>
      <c r="F81" s="867">
        <v>3.9</v>
      </c>
      <c r="G81" s="581">
        <v>12</v>
      </c>
      <c r="H81" s="375">
        <v>3.92</v>
      </c>
      <c r="I81" s="869">
        <v>3.67</v>
      </c>
      <c r="J81" s="582">
        <v>6</v>
      </c>
      <c r="K81" s="376">
        <v>3.6659999999999999</v>
      </c>
      <c r="L81" s="294">
        <v>3.67</v>
      </c>
      <c r="M81" s="104"/>
      <c r="N81" s="62"/>
      <c r="O81" s="105">
        <v>3.8</v>
      </c>
      <c r="P81" s="96">
        <v>4</v>
      </c>
      <c r="Q81" s="58">
        <v>3</v>
      </c>
      <c r="R81" s="109">
        <v>3.17</v>
      </c>
      <c r="S81" s="116"/>
      <c r="T81" s="61"/>
      <c r="U81" s="117">
        <v>4.59</v>
      </c>
      <c r="V81" s="553">
        <v>36</v>
      </c>
      <c r="W81" s="553">
        <v>38</v>
      </c>
      <c r="X81" s="553">
        <v>56</v>
      </c>
      <c r="Y81" s="579">
        <v>114</v>
      </c>
      <c r="Z81" s="66">
        <v>72</v>
      </c>
      <c r="AA81" s="126">
        <v>9</v>
      </c>
      <c r="AB81" s="123">
        <f t="shared" si="2"/>
        <v>325</v>
      </c>
      <c r="AC81" s="389"/>
    </row>
    <row r="82" spans="1:29" s="10" customFormat="1" ht="15" customHeight="1" x14ac:dyDescent="0.25">
      <c r="A82" s="24">
        <v>77</v>
      </c>
      <c r="B82" s="29" t="s">
        <v>74</v>
      </c>
      <c r="C82" s="88" t="s">
        <v>16</v>
      </c>
      <c r="D82" s="582"/>
      <c r="E82" s="13"/>
      <c r="F82" s="792">
        <v>3.9</v>
      </c>
      <c r="G82" s="582">
        <v>6</v>
      </c>
      <c r="H82" s="13">
        <v>3.67</v>
      </c>
      <c r="I82" s="592">
        <v>3.67</v>
      </c>
      <c r="J82" s="581">
        <v>33</v>
      </c>
      <c r="K82" s="357">
        <v>3.4239999999999999</v>
      </c>
      <c r="L82" s="291">
        <v>3.67</v>
      </c>
      <c r="M82" s="104">
        <v>11</v>
      </c>
      <c r="N82" s="62">
        <v>4</v>
      </c>
      <c r="O82" s="105">
        <v>3.8</v>
      </c>
      <c r="P82" s="98">
        <v>32</v>
      </c>
      <c r="Q82" s="58">
        <v>2.5</v>
      </c>
      <c r="R82" s="111">
        <v>3.17</v>
      </c>
      <c r="S82" s="118"/>
      <c r="T82" s="60"/>
      <c r="U82" s="117">
        <v>4.59</v>
      </c>
      <c r="V82" s="553">
        <v>36</v>
      </c>
      <c r="W82" s="553">
        <v>67</v>
      </c>
      <c r="X82" s="553">
        <v>84</v>
      </c>
      <c r="Y82" s="287">
        <v>28</v>
      </c>
      <c r="Z82" s="66">
        <v>104</v>
      </c>
      <c r="AA82" s="126">
        <v>9</v>
      </c>
      <c r="AB82" s="123">
        <f t="shared" si="2"/>
        <v>328</v>
      </c>
    </row>
    <row r="83" spans="1:29" s="10" customFormat="1" ht="15" customHeight="1" x14ac:dyDescent="0.25">
      <c r="A83" s="24">
        <v>78</v>
      </c>
      <c r="B83" s="29" t="s">
        <v>75</v>
      </c>
      <c r="C83" s="90" t="s">
        <v>26</v>
      </c>
      <c r="D83" s="582"/>
      <c r="E83" s="13"/>
      <c r="F83" s="777">
        <v>3.9</v>
      </c>
      <c r="G83" s="582">
        <v>40</v>
      </c>
      <c r="H83" s="13">
        <v>3.43</v>
      </c>
      <c r="I83" s="321">
        <v>3.67</v>
      </c>
      <c r="J83" s="581">
        <v>35</v>
      </c>
      <c r="K83" s="357">
        <v>3.4289999999999998</v>
      </c>
      <c r="L83" s="295">
        <v>3.67</v>
      </c>
      <c r="M83" s="104">
        <v>25</v>
      </c>
      <c r="N83" s="62">
        <v>3.68</v>
      </c>
      <c r="O83" s="105">
        <v>3.8</v>
      </c>
      <c r="P83" s="96">
        <v>28</v>
      </c>
      <c r="Q83" s="58">
        <v>3.36</v>
      </c>
      <c r="R83" s="109">
        <v>3.17</v>
      </c>
      <c r="S83" s="118"/>
      <c r="T83" s="60"/>
      <c r="U83" s="117">
        <v>4.59</v>
      </c>
      <c r="V83" s="553">
        <v>36</v>
      </c>
      <c r="W83" s="553">
        <v>92</v>
      </c>
      <c r="X83" s="553">
        <v>81</v>
      </c>
      <c r="Y83" s="287">
        <v>74</v>
      </c>
      <c r="Z83" s="66">
        <v>37</v>
      </c>
      <c r="AA83" s="126">
        <v>9</v>
      </c>
      <c r="AB83" s="123">
        <f t="shared" si="2"/>
        <v>329</v>
      </c>
    </row>
    <row r="84" spans="1:29" s="10" customFormat="1" ht="15" customHeight="1" x14ac:dyDescent="0.25">
      <c r="A84" s="24">
        <v>79</v>
      </c>
      <c r="B84" s="29" t="s">
        <v>78</v>
      </c>
      <c r="C84" s="44" t="s">
        <v>44</v>
      </c>
      <c r="D84" s="582">
        <v>68</v>
      </c>
      <c r="E84" s="13">
        <v>3.2496999999999998</v>
      </c>
      <c r="F84" s="800">
        <v>3.9</v>
      </c>
      <c r="G84" s="582">
        <v>37</v>
      </c>
      <c r="H84" s="13">
        <v>3.62</v>
      </c>
      <c r="I84" s="296">
        <v>3.67</v>
      </c>
      <c r="J84" s="582">
        <v>27</v>
      </c>
      <c r="K84" s="13">
        <v>3.1480000000000001</v>
      </c>
      <c r="L84" s="296">
        <v>3.67</v>
      </c>
      <c r="M84" s="104">
        <v>34</v>
      </c>
      <c r="N84" s="62">
        <v>3.76</v>
      </c>
      <c r="O84" s="105">
        <v>3.8</v>
      </c>
      <c r="P84" s="96">
        <v>45</v>
      </c>
      <c r="Q84" s="58">
        <v>3.04</v>
      </c>
      <c r="R84" s="109">
        <v>3.17</v>
      </c>
      <c r="S84" s="116"/>
      <c r="T84" s="60"/>
      <c r="U84" s="117">
        <v>4.59</v>
      </c>
      <c r="V84" s="553">
        <v>14</v>
      </c>
      <c r="W84" s="553">
        <v>76</v>
      </c>
      <c r="X84" s="553">
        <v>106</v>
      </c>
      <c r="Y84" s="287">
        <v>61</v>
      </c>
      <c r="Z84" s="66">
        <v>65</v>
      </c>
      <c r="AA84" s="126">
        <v>9</v>
      </c>
      <c r="AB84" s="123">
        <f t="shared" si="2"/>
        <v>331</v>
      </c>
    </row>
    <row r="85" spans="1:29" s="10" customFormat="1" ht="15" customHeight="1" thickBot="1" x14ac:dyDescent="0.3">
      <c r="A85" s="129">
        <v>80</v>
      </c>
      <c r="B85" s="34" t="s">
        <v>78</v>
      </c>
      <c r="C85" s="94" t="s">
        <v>54</v>
      </c>
      <c r="D85" s="584">
        <v>69</v>
      </c>
      <c r="E85" s="380">
        <v>3.1160000000000001</v>
      </c>
      <c r="F85" s="822">
        <v>3.9</v>
      </c>
      <c r="G85" s="584">
        <v>26</v>
      </c>
      <c r="H85" s="380">
        <v>3.31</v>
      </c>
      <c r="I85" s="304">
        <v>3.67</v>
      </c>
      <c r="J85" s="585">
        <v>22</v>
      </c>
      <c r="K85" s="379">
        <v>3.6819999999999999</v>
      </c>
      <c r="L85" s="306">
        <v>3.67</v>
      </c>
      <c r="M85" s="106">
        <v>10</v>
      </c>
      <c r="N85" s="75">
        <v>3.7</v>
      </c>
      <c r="O85" s="107">
        <v>3.8</v>
      </c>
      <c r="P85" s="101">
        <v>19</v>
      </c>
      <c r="Q85" s="76">
        <v>2.79</v>
      </c>
      <c r="R85" s="113">
        <v>3.17</v>
      </c>
      <c r="S85" s="120"/>
      <c r="T85" s="77"/>
      <c r="U85" s="121">
        <v>4.59</v>
      </c>
      <c r="V85" s="555">
        <v>19</v>
      </c>
      <c r="W85" s="555">
        <v>102</v>
      </c>
      <c r="X85" s="555">
        <v>54</v>
      </c>
      <c r="Y85" s="289">
        <v>72</v>
      </c>
      <c r="Z85" s="78">
        <v>87</v>
      </c>
      <c r="AA85" s="130">
        <v>9</v>
      </c>
      <c r="AB85" s="124">
        <f t="shared" si="2"/>
        <v>343</v>
      </c>
    </row>
    <row r="86" spans="1:29" s="10" customFormat="1" ht="15" customHeight="1" x14ac:dyDescent="0.25">
      <c r="A86" s="24">
        <v>81</v>
      </c>
      <c r="B86" s="28" t="s">
        <v>78</v>
      </c>
      <c r="C86" s="151" t="s">
        <v>51</v>
      </c>
      <c r="D86" s="580">
        <v>33</v>
      </c>
      <c r="E86" s="319">
        <v>3.3938999999999999</v>
      </c>
      <c r="F86" s="811">
        <v>3.9</v>
      </c>
      <c r="G86" s="580">
        <v>18</v>
      </c>
      <c r="H86" s="319">
        <v>3.33</v>
      </c>
      <c r="I86" s="305">
        <v>3.67</v>
      </c>
      <c r="J86" s="581">
        <v>19</v>
      </c>
      <c r="K86" s="357">
        <v>3.5259999999999998</v>
      </c>
      <c r="L86" s="573">
        <v>3.67</v>
      </c>
      <c r="M86" s="142">
        <v>19</v>
      </c>
      <c r="N86" s="65">
        <v>3.53</v>
      </c>
      <c r="O86" s="143">
        <v>3.8</v>
      </c>
      <c r="P86" s="152">
        <v>12</v>
      </c>
      <c r="Q86" s="57">
        <v>3</v>
      </c>
      <c r="R86" s="153">
        <v>3.17</v>
      </c>
      <c r="S86" s="154"/>
      <c r="T86" s="59"/>
      <c r="U86" s="145">
        <v>4.59</v>
      </c>
      <c r="V86" s="553">
        <v>10</v>
      </c>
      <c r="W86" s="553">
        <v>98</v>
      </c>
      <c r="X86" s="553">
        <v>72</v>
      </c>
      <c r="Y86" s="287">
        <v>90</v>
      </c>
      <c r="Z86" s="66">
        <v>68</v>
      </c>
      <c r="AA86" s="126">
        <v>9</v>
      </c>
      <c r="AB86" s="146">
        <f t="shared" si="2"/>
        <v>347</v>
      </c>
    </row>
    <row r="87" spans="1:29" s="10" customFormat="1" ht="15" customHeight="1" x14ac:dyDescent="0.25">
      <c r="A87" s="24">
        <v>82</v>
      </c>
      <c r="B87" s="29" t="s">
        <v>78</v>
      </c>
      <c r="C87" s="44" t="s">
        <v>46</v>
      </c>
      <c r="D87" s="582">
        <v>26</v>
      </c>
      <c r="E87" s="13">
        <v>4.0388000000000002</v>
      </c>
      <c r="F87" s="800">
        <v>3.9</v>
      </c>
      <c r="G87" s="582">
        <v>50</v>
      </c>
      <c r="H87" s="13">
        <v>3.54</v>
      </c>
      <c r="I87" s="296">
        <v>3.67</v>
      </c>
      <c r="J87" s="582">
        <v>50</v>
      </c>
      <c r="K87" s="13">
        <v>3.3</v>
      </c>
      <c r="L87" s="296">
        <v>3.67</v>
      </c>
      <c r="M87" s="104">
        <v>26</v>
      </c>
      <c r="N87" s="62">
        <v>3.46</v>
      </c>
      <c r="O87" s="105">
        <v>3.8</v>
      </c>
      <c r="P87" s="96">
        <v>31</v>
      </c>
      <c r="Q87" s="58">
        <v>3.03</v>
      </c>
      <c r="R87" s="109">
        <v>3.17</v>
      </c>
      <c r="S87" s="116"/>
      <c r="T87" s="60"/>
      <c r="U87" s="117">
        <v>4.59</v>
      </c>
      <c r="V87" s="553">
        <v>3</v>
      </c>
      <c r="W87" s="553">
        <v>82</v>
      </c>
      <c r="X87" s="553">
        <v>95</v>
      </c>
      <c r="Y87" s="287">
        <v>95</v>
      </c>
      <c r="Z87" s="66">
        <v>66</v>
      </c>
      <c r="AA87" s="126">
        <v>9</v>
      </c>
      <c r="AB87" s="123">
        <f t="shared" si="2"/>
        <v>350</v>
      </c>
    </row>
    <row r="88" spans="1:29" s="10" customFormat="1" ht="15" customHeight="1" x14ac:dyDescent="0.25">
      <c r="A88" s="24">
        <v>83</v>
      </c>
      <c r="B88" s="322" t="s">
        <v>79</v>
      </c>
      <c r="C88" s="44" t="s">
        <v>158</v>
      </c>
      <c r="D88" s="581"/>
      <c r="E88" s="844"/>
      <c r="F88" s="809">
        <v>3.9</v>
      </c>
      <c r="G88" s="581">
        <v>81</v>
      </c>
      <c r="H88" s="844">
        <v>3.59</v>
      </c>
      <c r="I88" s="598">
        <v>3.67</v>
      </c>
      <c r="J88" s="589">
        <v>66</v>
      </c>
      <c r="K88" s="384">
        <v>3.29</v>
      </c>
      <c r="L88" s="291">
        <v>3.67</v>
      </c>
      <c r="M88" s="104">
        <v>34</v>
      </c>
      <c r="N88" s="62">
        <v>3.79</v>
      </c>
      <c r="O88" s="105">
        <v>3.8</v>
      </c>
      <c r="P88" s="96">
        <v>4</v>
      </c>
      <c r="Q88" s="58">
        <v>3</v>
      </c>
      <c r="R88" s="109">
        <v>3.17</v>
      </c>
      <c r="S88" s="118"/>
      <c r="T88" s="60"/>
      <c r="U88" s="117">
        <v>4.59</v>
      </c>
      <c r="V88" s="553">
        <v>36</v>
      </c>
      <c r="W88" s="553">
        <v>78</v>
      </c>
      <c r="X88" s="553">
        <v>97</v>
      </c>
      <c r="Y88" s="287">
        <v>57</v>
      </c>
      <c r="Z88" s="66">
        <v>73</v>
      </c>
      <c r="AA88" s="126">
        <v>9</v>
      </c>
      <c r="AB88" s="123">
        <f t="shared" si="2"/>
        <v>350</v>
      </c>
    </row>
    <row r="89" spans="1:29" s="10" customFormat="1" ht="15" customHeight="1" x14ac:dyDescent="0.25">
      <c r="A89" s="24">
        <v>84</v>
      </c>
      <c r="B89" s="29" t="s">
        <v>75</v>
      </c>
      <c r="C89" s="157" t="s">
        <v>97</v>
      </c>
      <c r="D89" s="582"/>
      <c r="E89" s="13"/>
      <c r="F89" s="810">
        <v>3.9</v>
      </c>
      <c r="G89" s="582">
        <v>6</v>
      </c>
      <c r="H89" s="13">
        <v>3.5</v>
      </c>
      <c r="I89" s="458">
        <v>3.67</v>
      </c>
      <c r="J89" s="584">
        <v>12</v>
      </c>
      <c r="K89" s="380">
        <v>3.25</v>
      </c>
      <c r="L89" s="295">
        <v>3.67</v>
      </c>
      <c r="M89" s="104">
        <v>43</v>
      </c>
      <c r="N89" s="62">
        <v>3.79</v>
      </c>
      <c r="O89" s="105">
        <v>3.8</v>
      </c>
      <c r="P89" s="96">
        <v>14</v>
      </c>
      <c r="Q89" s="58">
        <v>3.07</v>
      </c>
      <c r="R89" s="109">
        <v>3.17</v>
      </c>
      <c r="S89" s="118"/>
      <c r="T89" s="60"/>
      <c r="U89" s="117">
        <v>4.59</v>
      </c>
      <c r="V89" s="553">
        <v>36</v>
      </c>
      <c r="W89" s="553">
        <v>88</v>
      </c>
      <c r="X89" s="553">
        <v>100</v>
      </c>
      <c r="Y89" s="287">
        <v>56</v>
      </c>
      <c r="Z89" s="66">
        <v>62</v>
      </c>
      <c r="AA89" s="126">
        <v>9</v>
      </c>
      <c r="AB89" s="123">
        <f t="shared" si="2"/>
        <v>351</v>
      </c>
    </row>
    <row r="90" spans="1:29" s="10" customFormat="1" ht="15" customHeight="1" x14ac:dyDescent="0.25">
      <c r="A90" s="24">
        <v>85</v>
      </c>
      <c r="B90" s="29" t="s">
        <v>77</v>
      </c>
      <c r="C90" s="91" t="s">
        <v>125</v>
      </c>
      <c r="D90" s="582"/>
      <c r="E90" s="13"/>
      <c r="F90" s="812">
        <v>3.9</v>
      </c>
      <c r="G90" s="582">
        <v>2</v>
      </c>
      <c r="H90" s="13">
        <v>3</v>
      </c>
      <c r="I90" s="297">
        <v>3.67</v>
      </c>
      <c r="J90" s="582">
        <v>33</v>
      </c>
      <c r="K90" s="13">
        <v>3.6360000000000001</v>
      </c>
      <c r="L90" s="297">
        <v>3.67</v>
      </c>
      <c r="M90" s="104">
        <v>31</v>
      </c>
      <c r="N90" s="62">
        <v>3.74</v>
      </c>
      <c r="O90" s="105">
        <v>3.8</v>
      </c>
      <c r="P90" s="99">
        <v>8</v>
      </c>
      <c r="Q90" s="58">
        <v>3</v>
      </c>
      <c r="R90" s="109">
        <v>3.17</v>
      </c>
      <c r="S90" s="118"/>
      <c r="T90" s="60"/>
      <c r="U90" s="117">
        <v>4.59</v>
      </c>
      <c r="V90" s="553">
        <v>36</v>
      </c>
      <c r="W90" s="553">
        <v>112</v>
      </c>
      <c r="X90" s="553">
        <v>60</v>
      </c>
      <c r="Y90" s="287">
        <v>65</v>
      </c>
      <c r="Z90" s="66">
        <v>70</v>
      </c>
      <c r="AA90" s="126">
        <v>9</v>
      </c>
      <c r="AB90" s="123">
        <f t="shared" si="2"/>
        <v>352</v>
      </c>
    </row>
    <row r="91" spans="1:29" s="10" customFormat="1" ht="15" customHeight="1" x14ac:dyDescent="0.25">
      <c r="A91" s="24">
        <v>86</v>
      </c>
      <c r="B91" s="29" t="s">
        <v>75</v>
      </c>
      <c r="C91" s="88" t="s">
        <v>18</v>
      </c>
      <c r="D91" s="582">
        <v>65</v>
      </c>
      <c r="E91" s="357">
        <v>3</v>
      </c>
      <c r="F91" s="802">
        <v>3.9</v>
      </c>
      <c r="G91" s="582">
        <v>38</v>
      </c>
      <c r="H91" s="357">
        <v>3.47</v>
      </c>
      <c r="I91" s="291">
        <v>3.67</v>
      </c>
      <c r="J91" s="582">
        <v>48</v>
      </c>
      <c r="K91" s="13">
        <v>3.4159999999999999</v>
      </c>
      <c r="L91" s="291">
        <v>3.67</v>
      </c>
      <c r="M91" s="104">
        <v>52</v>
      </c>
      <c r="N91" s="62">
        <v>3.69</v>
      </c>
      <c r="O91" s="105">
        <v>3.8</v>
      </c>
      <c r="P91" s="96">
        <v>49</v>
      </c>
      <c r="Q91" s="58">
        <v>2.9</v>
      </c>
      <c r="R91" s="109">
        <v>3.17</v>
      </c>
      <c r="S91" s="118"/>
      <c r="T91" s="60"/>
      <c r="U91" s="117">
        <v>4.59</v>
      </c>
      <c r="V91" s="553">
        <v>25</v>
      </c>
      <c r="W91" s="553">
        <v>90</v>
      </c>
      <c r="X91" s="553">
        <v>83</v>
      </c>
      <c r="Y91" s="287">
        <v>73</v>
      </c>
      <c r="Z91" s="66">
        <v>78</v>
      </c>
      <c r="AA91" s="126">
        <v>9</v>
      </c>
      <c r="AB91" s="123">
        <f t="shared" si="2"/>
        <v>358</v>
      </c>
    </row>
    <row r="92" spans="1:29" s="10" customFormat="1" ht="15" customHeight="1" x14ac:dyDescent="0.25">
      <c r="A92" s="24">
        <v>87</v>
      </c>
      <c r="B92" s="29" t="s">
        <v>76</v>
      </c>
      <c r="C92" s="895" t="s">
        <v>105</v>
      </c>
      <c r="D92" s="582">
        <v>11</v>
      </c>
      <c r="E92" s="376">
        <v>3.0909000000000004</v>
      </c>
      <c r="F92" s="904">
        <v>3.9</v>
      </c>
      <c r="G92" s="582">
        <v>45</v>
      </c>
      <c r="H92" s="376">
        <v>3.69</v>
      </c>
      <c r="I92" s="907">
        <v>3.67</v>
      </c>
      <c r="J92" s="908"/>
      <c r="K92" s="909"/>
      <c r="L92" s="294">
        <v>3.67</v>
      </c>
      <c r="M92" s="104">
        <v>4</v>
      </c>
      <c r="N92" s="62">
        <v>3.75</v>
      </c>
      <c r="O92" s="105">
        <v>3.8</v>
      </c>
      <c r="P92" s="96">
        <v>12</v>
      </c>
      <c r="Q92" s="58">
        <v>2.67</v>
      </c>
      <c r="R92" s="109">
        <v>3.17</v>
      </c>
      <c r="S92" s="116"/>
      <c r="T92" s="61"/>
      <c r="U92" s="117">
        <v>4.59</v>
      </c>
      <c r="V92" s="553">
        <v>20</v>
      </c>
      <c r="W92" s="553">
        <v>60</v>
      </c>
      <c r="X92" s="553">
        <v>113</v>
      </c>
      <c r="Y92" s="287">
        <v>63</v>
      </c>
      <c r="Z92" s="66">
        <v>97</v>
      </c>
      <c r="AA92" s="126">
        <v>9</v>
      </c>
      <c r="AB92" s="123">
        <f t="shared" si="2"/>
        <v>362</v>
      </c>
    </row>
    <row r="93" spans="1:29" s="10" customFormat="1" ht="15" customHeight="1" x14ac:dyDescent="0.25">
      <c r="A93" s="24">
        <v>88</v>
      </c>
      <c r="B93" s="29" t="s">
        <v>74</v>
      </c>
      <c r="C93" s="88" t="s">
        <v>11</v>
      </c>
      <c r="D93" s="582">
        <v>16</v>
      </c>
      <c r="E93" s="13">
        <v>2.375</v>
      </c>
      <c r="F93" s="802">
        <v>3.9</v>
      </c>
      <c r="G93" s="582">
        <v>34</v>
      </c>
      <c r="H93" s="13">
        <v>3.41</v>
      </c>
      <c r="I93" s="291">
        <v>3.67</v>
      </c>
      <c r="J93" s="582">
        <v>19</v>
      </c>
      <c r="K93" s="13">
        <v>3.1579999999999999</v>
      </c>
      <c r="L93" s="291">
        <v>3.67</v>
      </c>
      <c r="M93" s="104">
        <v>30</v>
      </c>
      <c r="N93" s="62">
        <v>3.67</v>
      </c>
      <c r="O93" s="105">
        <v>3.8</v>
      </c>
      <c r="P93" s="98">
        <v>29</v>
      </c>
      <c r="Q93" s="58">
        <v>3.31</v>
      </c>
      <c r="R93" s="111">
        <v>3.17</v>
      </c>
      <c r="S93" s="118"/>
      <c r="T93" s="60"/>
      <c r="U93" s="117">
        <v>4.59</v>
      </c>
      <c r="V93" s="553">
        <v>35</v>
      </c>
      <c r="W93" s="553">
        <v>94</v>
      </c>
      <c r="X93" s="553">
        <v>105</v>
      </c>
      <c r="Y93" s="287">
        <v>76</v>
      </c>
      <c r="Z93" s="66">
        <v>43</v>
      </c>
      <c r="AA93" s="126">
        <v>9</v>
      </c>
      <c r="AB93" s="123">
        <f t="shared" si="2"/>
        <v>362</v>
      </c>
    </row>
    <row r="94" spans="1:29" s="10" customFormat="1" ht="15" customHeight="1" x14ac:dyDescent="0.25">
      <c r="A94" s="24">
        <v>89</v>
      </c>
      <c r="B94" s="29" t="s">
        <v>78</v>
      </c>
      <c r="C94" s="44" t="s">
        <v>60</v>
      </c>
      <c r="D94" s="582"/>
      <c r="E94" s="13"/>
      <c r="F94" s="800">
        <v>3.9</v>
      </c>
      <c r="G94" s="582">
        <v>29</v>
      </c>
      <c r="H94" s="13">
        <v>3.66</v>
      </c>
      <c r="I94" s="296">
        <v>3.67</v>
      </c>
      <c r="J94" s="582">
        <v>38</v>
      </c>
      <c r="K94" s="13">
        <v>3.5790000000000002</v>
      </c>
      <c r="L94" s="296">
        <v>3.67</v>
      </c>
      <c r="M94" s="104">
        <v>29</v>
      </c>
      <c r="N94" s="62">
        <v>3.59</v>
      </c>
      <c r="O94" s="105">
        <v>3.8</v>
      </c>
      <c r="P94" s="97">
        <v>9</v>
      </c>
      <c r="Q94" s="58">
        <v>2.67</v>
      </c>
      <c r="R94" s="110">
        <v>3.17</v>
      </c>
      <c r="S94" s="116"/>
      <c r="T94" s="60"/>
      <c r="U94" s="117">
        <v>4.59</v>
      </c>
      <c r="V94" s="553">
        <v>36</v>
      </c>
      <c r="W94" s="553">
        <v>69</v>
      </c>
      <c r="X94" s="553">
        <v>68</v>
      </c>
      <c r="Y94" s="287">
        <v>85</v>
      </c>
      <c r="Z94" s="66">
        <v>98</v>
      </c>
      <c r="AA94" s="126">
        <v>9</v>
      </c>
      <c r="AB94" s="123">
        <f t="shared" si="2"/>
        <v>365</v>
      </c>
    </row>
    <row r="95" spans="1:29" s="10" customFormat="1" ht="15" customHeight="1" thickBot="1" x14ac:dyDescent="0.3">
      <c r="A95" s="48">
        <v>90</v>
      </c>
      <c r="B95" s="31" t="s">
        <v>78</v>
      </c>
      <c r="C95" s="162" t="s">
        <v>52</v>
      </c>
      <c r="D95" s="584"/>
      <c r="E95" s="380"/>
      <c r="F95" s="822">
        <v>3.9</v>
      </c>
      <c r="G95" s="584">
        <v>3</v>
      </c>
      <c r="H95" s="380">
        <v>3.33</v>
      </c>
      <c r="I95" s="304">
        <v>3.67</v>
      </c>
      <c r="J95" s="584">
        <v>14</v>
      </c>
      <c r="K95" s="380">
        <v>3.286</v>
      </c>
      <c r="L95" s="304">
        <v>3.67</v>
      </c>
      <c r="M95" s="132">
        <v>11</v>
      </c>
      <c r="N95" s="133">
        <v>3.64</v>
      </c>
      <c r="O95" s="134">
        <v>3.8</v>
      </c>
      <c r="P95" s="158">
        <v>11</v>
      </c>
      <c r="Q95" s="135">
        <v>3.27</v>
      </c>
      <c r="R95" s="159">
        <v>3.17</v>
      </c>
      <c r="S95" s="163"/>
      <c r="T95" s="137"/>
      <c r="U95" s="138">
        <v>4.59</v>
      </c>
      <c r="V95" s="554">
        <v>36</v>
      </c>
      <c r="W95" s="554">
        <v>99</v>
      </c>
      <c r="X95" s="554">
        <v>98</v>
      </c>
      <c r="Y95" s="288">
        <v>80</v>
      </c>
      <c r="Z95" s="139">
        <v>45</v>
      </c>
      <c r="AA95" s="140">
        <v>9</v>
      </c>
      <c r="AB95" s="141">
        <f t="shared" si="2"/>
        <v>367</v>
      </c>
    </row>
    <row r="96" spans="1:29" s="10" customFormat="1" ht="15" customHeight="1" x14ac:dyDescent="0.25">
      <c r="A96" s="20">
        <v>91</v>
      </c>
      <c r="B96" s="32" t="s">
        <v>78</v>
      </c>
      <c r="C96" s="164" t="s">
        <v>56</v>
      </c>
      <c r="D96" s="580">
        <v>64</v>
      </c>
      <c r="E96" s="319">
        <v>2.7191000000000001</v>
      </c>
      <c r="F96" s="811">
        <v>3.9</v>
      </c>
      <c r="G96" s="580">
        <v>27</v>
      </c>
      <c r="H96" s="319">
        <v>3.67</v>
      </c>
      <c r="I96" s="305">
        <v>3.67</v>
      </c>
      <c r="J96" s="580">
        <v>36</v>
      </c>
      <c r="K96" s="319">
        <v>3.556</v>
      </c>
      <c r="L96" s="305">
        <v>3.67</v>
      </c>
      <c r="M96" s="102">
        <v>37</v>
      </c>
      <c r="N96" s="69">
        <v>3.24</v>
      </c>
      <c r="O96" s="103">
        <v>3.8</v>
      </c>
      <c r="P96" s="725">
        <v>29</v>
      </c>
      <c r="Q96" s="70">
        <v>2.76</v>
      </c>
      <c r="R96" s="871">
        <v>3.17</v>
      </c>
      <c r="S96" s="148"/>
      <c r="T96" s="149"/>
      <c r="U96" s="115">
        <v>4.59</v>
      </c>
      <c r="V96" s="552">
        <v>31</v>
      </c>
      <c r="W96" s="552">
        <v>65</v>
      </c>
      <c r="X96" s="552">
        <v>69</v>
      </c>
      <c r="Y96" s="286">
        <v>107</v>
      </c>
      <c r="Z96" s="72">
        <v>90</v>
      </c>
      <c r="AA96" s="125">
        <v>9</v>
      </c>
      <c r="AB96" s="122">
        <f t="shared" si="2"/>
        <v>371</v>
      </c>
    </row>
    <row r="97" spans="1:28" s="10" customFormat="1" ht="15" customHeight="1" x14ac:dyDescent="0.25">
      <c r="A97" s="24">
        <v>92</v>
      </c>
      <c r="B97" s="29" t="s">
        <v>75</v>
      </c>
      <c r="C97" s="90" t="s">
        <v>27</v>
      </c>
      <c r="D97" s="581"/>
      <c r="E97" s="357"/>
      <c r="F97" s="783">
        <v>3.9</v>
      </c>
      <c r="G97" s="581">
        <v>41</v>
      </c>
      <c r="H97" s="357">
        <v>3.44</v>
      </c>
      <c r="I97" s="295">
        <v>3.67</v>
      </c>
      <c r="J97" s="582">
        <v>50</v>
      </c>
      <c r="K97" s="13">
        <v>3.4</v>
      </c>
      <c r="L97" s="295">
        <v>3.67</v>
      </c>
      <c r="M97" s="104">
        <v>27</v>
      </c>
      <c r="N97" s="62">
        <v>3.7</v>
      </c>
      <c r="O97" s="105">
        <v>3.8</v>
      </c>
      <c r="P97" s="96">
        <v>34</v>
      </c>
      <c r="Q97" s="58">
        <v>2.91</v>
      </c>
      <c r="R97" s="109">
        <v>3.17</v>
      </c>
      <c r="S97" s="118"/>
      <c r="T97" s="60"/>
      <c r="U97" s="117">
        <v>4.59</v>
      </c>
      <c r="V97" s="553">
        <v>36</v>
      </c>
      <c r="W97" s="553">
        <v>91</v>
      </c>
      <c r="X97" s="553">
        <v>88</v>
      </c>
      <c r="Y97" s="287">
        <v>70</v>
      </c>
      <c r="Z97" s="66">
        <v>77</v>
      </c>
      <c r="AA97" s="126">
        <v>9</v>
      </c>
      <c r="AB97" s="123">
        <f t="shared" si="2"/>
        <v>371</v>
      </c>
    </row>
    <row r="98" spans="1:28" s="10" customFormat="1" ht="15" customHeight="1" x14ac:dyDescent="0.25">
      <c r="A98" s="24">
        <v>93</v>
      </c>
      <c r="B98" s="29" t="s">
        <v>78</v>
      </c>
      <c r="C98" s="44" t="s">
        <v>47</v>
      </c>
      <c r="D98" s="582"/>
      <c r="E98" s="13"/>
      <c r="F98" s="800">
        <v>3.9</v>
      </c>
      <c r="G98" s="582">
        <v>47</v>
      </c>
      <c r="H98" s="13">
        <v>3.68</v>
      </c>
      <c r="I98" s="296">
        <v>3.67</v>
      </c>
      <c r="J98" s="582">
        <v>44</v>
      </c>
      <c r="K98" s="13">
        <v>3.4319999999999999</v>
      </c>
      <c r="L98" s="296">
        <v>3.67</v>
      </c>
      <c r="M98" s="104">
        <v>41</v>
      </c>
      <c r="N98" s="62">
        <v>3.54</v>
      </c>
      <c r="O98" s="105">
        <v>3.8</v>
      </c>
      <c r="P98" s="100">
        <v>26</v>
      </c>
      <c r="Q98" s="58">
        <v>2.69</v>
      </c>
      <c r="R98" s="112">
        <v>3.17</v>
      </c>
      <c r="S98" s="116"/>
      <c r="T98" s="60"/>
      <c r="U98" s="117">
        <v>4.59</v>
      </c>
      <c r="V98" s="553">
        <v>36</v>
      </c>
      <c r="W98" s="553">
        <v>63</v>
      </c>
      <c r="X98" s="553">
        <v>80</v>
      </c>
      <c r="Y98" s="287">
        <v>89</v>
      </c>
      <c r="Z98" s="66">
        <v>94</v>
      </c>
      <c r="AA98" s="126">
        <v>9</v>
      </c>
      <c r="AB98" s="123">
        <f t="shared" si="2"/>
        <v>371</v>
      </c>
    </row>
    <row r="99" spans="1:28" s="10" customFormat="1" ht="15" customHeight="1" x14ac:dyDescent="0.25">
      <c r="A99" s="24">
        <v>94</v>
      </c>
      <c r="B99" s="29" t="s">
        <v>76</v>
      </c>
      <c r="C99" s="88" t="s">
        <v>102</v>
      </c>
      <c r="D99" s="582">
        <v>43</v>
      </c>
      <c r="E99" s="376">
        <v>3.0697000000000001</v>
      </c>
      <c r="F99" s="802">
        <v>3.9</v>
      </c>
      <c r="G99" s="582">
        <v>13</v>
      </c>
      <c r="H99" s="376">
        <v>3.54</v>
      </c>
      <c r="I99" s="291">
        <v>3.67</v>
      </c>
      <c r="J99" s="582">
        <v>18</v>
      </c>
      <c r="K99" s="376">
        <v>3.722</v>
      </c>
      <c r="L99" s="291">
        <v>3.67</v>
      </c>
      <c r="M99" s="104">
        <v>14</v>
      </c>
      <c r="N99" s="62">
        <v>3.43</v>
      </c>
      <c r="O99" s="105">
        <v>3.8</v>
      </c>
      <c r="P99" s="96">
        <v>9</v>
      </c>
      <c r="Q99" s="58">
        <v>2.44</v>
      </c>
      <c r="R99" s="109">
        <v>3.17</v>
      </c>
      <c r="S99" s="116"/>
      <c r="T99" s="61"/>
      <c r="U99" s="117">
        <v>4.59</v>
      </c>
      <c r="V99" s="553">
        <v>22</v>
      </c>
      <c r="W99" s="553">
        <v>84</v>
      </c>
      <c r="X99" s="553">
        <v>50</v>
      </c>
      <c r="Y99" s="287">
        <v>98</v>
      </c>
      <c r="Z99" s="66">
        <v>109</v>
      </c>
      <c r="AA99" s="126">
        <v>9</v>
      </c>
      <c r="AB99" s="123">
        <f t="shared" si="2"/>
        <v>372</v>
      </c>
    </row>
    <row r="100" spans="1:28" s="10" customFormat="1" ht="15" customHeight="1" x14ac:dyDescent="0.25">
      <c r="A100" s="24">
        <v>95</v>
      </c>
      <c r="B100" s="29" t="s">
        <v>75</v>
      </c>
      <c r="C100" s="90" t="s">
        <v>23</v>
      </c>
      <c r="D100" s="582"/>
      <c r="E100" s="13"/>
      <c r="F100" s="783">
        <v>3.9</v>
      </c>
      <c r="G100" s="582">
        <v>57</v>
      </c>
      <c r="H100" s="13">
        <v>3.33</v>
      </c>
      <c r="I100" s="295">
        <v>3.67</v>
      </c>
      <c r="J100" s="582">
        <v>40</v>
      </c>
      <c r="K100" s="13">
        <v>3.4750000000000001</v>
      </c>
      <c r="L100" s="295">
        <v>3.67</v>
      </c>
      <c r="M100" s="104">
        <v>42</v>
      </c>
      <c r="N100" s="62">
        <v>3.71</v>
      </c>
      <c r="O100" s="105">
        <v>3.8</v>
      </c>
      <c r="P100" s="96">
        <v>42</v>
      </c>
      <c r="Q100" s="58">
        <v>2.79</v>
      </c>
      <c r="R100" s="109">
        <v>3.17</v>
      </c>
      <c r="S100" s="118"/>
      <c r="T100" s="60"/>
      <c r="U100" s="117">
        <v>4.59</v>
      </c>
      <c r="V100" s="553">
        <v>36</v>
      </c>
      <c r="W100" s="553">
        <v>97</v>
      </c>
      <c r="X100" s="553">
        <v>77</v>
      </c>
      <c r="Y100" s="287">
        <v>68</v>
      </c>
      <c r="Z100" s="66">
        <v>86</v>
      </c>
      <c r="AA100" s="126">
        <v>9</v>
      </c>
      <c r="AB100" s="123">
        <f t="shared" si="2"/>
        <v>373</v>
      </c>
    </row>
    <row r="101" spans="1:28" s="10" customFormat="1" ht="15" customHeight="1" x14ac:dyDescent="0.25">
      <c r="A101" s="24">
        <v>96</v>
      </c>
      <c r="B101" s="29" t="s">
        <v>77</v>
      </c>
      <c r="C101" s="91" t="s">
        <v>149</v>
      </c>
      <c r="D101" s="582"/>
      <c r="E101" s="13"/>
      <c r="F101" s="812">
        <v>3.9</v>
      </c>
      <c r="G101" s="582">
        <v>41</v>
      </c>
      <c r="H101" s="13">
        <v>3.2</v>
      </c>
      <c r="I101" s="297">
        <v>3.67</v>
      </c>
      <c r="J101" s="582">
        <v>44</v>
      </c>
      <c r="K101" s="13">
        <v>3.3635999999999999</v>
      </c>
      <c r="L101" s="297">
        <v>3.67</v>
      </c>
      <c r="M101" s="104">
        <v>9</v>
      </c>
      <c r="N101" s="62">
        <v>4.22</v>
      </c>
      <c r="O101" s="105">
        <v>3.8</v>
      </c>
      <c r="P101" s="99">
        <v>3</v>
      </c>
      <c r="Q101" s="58">
        <v>2.33</v>
      </c>
      <c r="R101" s="109">
        <v>3.17</v>
      </c>
      <c r="S101" s="118"/>
      <c r="T101" s="60"/>
      <c r="U101" s="117">
        <v>4.59</v>
      </c>
      <c r="V101" s="553">
        <v>36</v>
      </c>
      <c r="W101" s="553">
        <v>109</v>
      </c>
      <c r="X101" s="553">
        <v>91</v>
      </c>
      <c r="Y101" s="287">
        <v>18</v>
      </c>
      <c r="Z101" s="67">
        <v>113</v>
      </c>
      <c r="AA101" s="126">
        <v>9</v>
      </c>
      <c r="AB101" s="123">
        <f t="shared" si="2"/>
        <v>376</v>
      </c>
    </row>
    <row r="102" spans="1:28" s="10" customFormat="1" ht="15" customHeight="1" x14ac:dyDescent="0.25">
      <c r="A102" s="24">
        <v>97</v>
      </c>
      <c r="B102" s="29" t="s">
        <v>77</v>
      </c>
      <c r="C102" s="91" t="s">
        <v>147</v>
      </c>
      <c r="D102" s="582"/>
      <c r="E102" s="385"/>
      <c r="F102" s="812">
        <v>3.9</v>
      </c>
      <c r="G102" s="582">
        <v>35</v>
      </c>
      <c r="H102" s="385">
        <v>3.43</v>
      </c>
      <c r="I102" s="297">
        <v>3.67</v>
      </c>
      <c r="J102" s="582">
        <v>23</v>
      </c>
      <c r="K102" s="385">
        <v>3.1739999999999999</v>
      </c>
      <c r="L102" s="297">
        <v>3.67</v>
      </c>
      <c r="M102" s="104">
        <v>28</v>
      </c>
      <c r="N102" s="63">
        <v>3.86</v>
      </c>
      <c r="O102" s="105">
        <v>3.8</v>
      </c>
      <c r="P102" s="99">
        <v>30</v>
      </c>
      <c r="Q102" s="58">
        <v>2.77</v>
      </c>
      <c r="R102" s="109">
        <v>3.17</v>
      </c>
      <c r="S102" s="118"/>
      <c r="T102" s="60"/>
      <c r="U102" s="117">
        <v>4.59</v>
      </c>
      <c r="V102" s="553">
        <v>36</v>
      </c>
      <c r="W102" s="553">
        <v>93</v>
      </c>
      <c r="X102" s="553">
        <v>104</v>
      </c>
      <c r="Y102" s="287">
        <v>47</v>
      </c>
      <c r="Z102" s="66">
        <v>89</v>
      </c>
      <c r="AA102" s="126">
        <v>9</v>
      </c>
      <c r="AB102" s="123">
        <f t="shared" ref="AB102:AB124" si="3">AA102+Z102+Y102+X102+W102+V102</f>
        <v>378</v>
      </c>
    </row>
    <row r="103" spans="1:28" s="10" customFormat="1" ht="15" customHeight="1" x14ac:dyDescent="0.25">
      <c r="A103" s="24">
        <v>98</v>
      </c>
      <c r="B103" s="29" t="s">
        <v>75</v>
      </c>
      <c r="C103" s="90" t="s">
        <v>98</v>
      </c>
      <c r="D103" s="582"/>
      <c r="E103" s="13"/>
      <c r="F103" s="783">
        <v>3.9</v>
      </c>
      <c r="G103" s="582">
        <v>44</v>
      </c>
      <c r="H103" s="13">
        <v>3.66</v>
      </c>
      <c r="I103" s="295">
        <v>3.67</v>
      </c>
      <c r="J103" s="582">
        <v>15</v>
      </c>
      <c r="K103" s="13">
        <v>3.3330000000000002</v>
      </c>
      <c r="L103" s="295">
        <v>3.67</v>
      </c>
      <c r="M103" s="104">
        <v>16</v>
      </c>
      <c r="N103" s="62">
        <v>3.63</v>
      </c>
      <c r="O103" s="105">
        <v>3.8</v>
      </c>
      <c r="P103" s="96">
        <v>34</v>
      </c>
      <c r="Q103" s="58">
        <v>2.68</v>
      </c>
      <c r="R103" s="109">
        <v>3.17</v>
      </c>
      <c r="S103" s="118"/>
      <c r="T103" s="60"/>
      <c r="U103" s="117">
        <v>4.59</v>
      </c>
      <c r="V103" s="553">
        <v>36</v>
      </c>
      <c r="W103" s="553">
        <v>68</v>
      </c>
      <c r="X103" s="553">
        <v>93</v>
      </c>
      <c r="Y103" s="287">
        <v>81</v>
      </c>
      <c r="Z103" s="66">
        <v>96</v>
      </c>
      <c r="AA103" s="126">
        <v>9</v>
      </c>
      <c r="AB103" s="123">
        <f t="shared" si="3"/>
        <v>383</v>
      </c>
    </row>
    <row r="104" spans="1:28" s="10" customFormat="1" ht="15" customHeight="1" x14ac:dyDescent="0.25">
      <c r="A104" s="24">
        <v>99</v>
      </c>
      <c r="B104" s="29" t="s">
        <v>79</v>
      </c>
      <c r="C104" s="45" t="s">
        <v>72</v>
      </c>
      <c r="D104" s="582"/>
      <c r="E104" s="13"/>
      <c r="F104" s="813">
        <v>3.9</v>
      </c>
      <c r="G104" s="582">
        <v>18</v>
      </c>
      <c r="H104" s="13">
        <v>3.67</v>
      </c>
      <c r="I104" s="302">
        <v>3.67</v>
      </c>
      <c r="J104" s="582">
        <v>15</v>
      </c>
      <c r="K104" s="13">
        <v>3.2669999999999999</v>
      </c>
      <c r="L104" s="302">
        <v>3.67</v>
      </c>
      <c r="M104" s="104">
        <v>18</v>
      </c>
      <c r="N104" s="62">
        <v>3.5</v>
      </c>
      <c r="O104" s="105">
        <v>3.8</v>
      </c>
      <c r="P104" s="96">
        <v>5</v>
      </c>
      <c r="Q104" s="58">
        <v>2.8</v>
      </c>
      <c r="R104" s="109">
        <v>3.17</v>
      </c>
      <c r="S104" s="118"/>
      <c r="T104" s="60"/>
      <c r="U104" s="117">
        <v>4.59</v>
      </c>
      <c r="V104" s="553">
        <v>36</v>
      </c>
      <c r="W104" s="553">
        <v>66</v>
      </c>
      <c r="X104" s="553">
        <v>99</v>
      </c>
      <c r="Y104" s="287">
        <v>92</v>
      </c>
      <c r="Z104" s="66">
        <v>84</v>
      </c>
      <c r="AA104" s="126">
        <v>9</v>
      </c>
      <c r="AB104" s="123">
        <f t="shared" si="3"/>
        <v>386</v>
      </c>
    </row>
    <row r="105" spans="1:28" s="10" customFormat="1" ht="15" customHeight="1" thickBot="1" x14ac:dyDescent="0.3">
      <c r="A105" s="129">
        <v>100</v>
      </c>
      <c r="B105" s="324" t="s">
        <v>79</v>
      </c>
      <c r="C105" s="460" t="s">
        <v>145</v>
      </c>
      <c r="D105" s="585"/>
      <c r="E105" s="591"/>
      <c r="F105" s="814">
        <v>3.9</v>
      </c>
      <c r="G105" s="585">
        <v>3</v>
      </c>
      <c r="H105" s="591">
        <v>4.33</v>
      </c>
      <c r="I105" s="601">
        <v>3.67</v>
      </c>
      <c r="J105" s="590">
        <v>1</v>
      </c>
      <c r="K105" s="591">
        <v>3</v>
      </c>
      <c r="L105" s="298">
        <v>3.67</v>
      </c>
      <c r="M105" s="106"/>
      <c r="N105" s="75"/>
      <c r="O105" s="107">
        <v>3.8</v>
      </c>
      <c r="P105" s="165"/>
      <c r="Q105" s="76"/>
      <c r="R105" s="166">
        <v>3.17</v>
      </c>
      <c r="S105" s="150"/>
      <c r="T105" s="77"/>
      <c r="U105" s="121">
        <v>4.59</v>
      </c>
      <c r="V105" s="555">
        <v>36</v>
      </c>
      <c r="W105" s="555">
        <v>6</v>
      </c>
      <c r="X105" s="555">
        <v>109</v>
      </c>
      <c r="Y105" s="289">
        <v>114</v>
      </c>
      <c r="Z105" s="78">
        <v>115</v>
      </c>
      <c r="AA105" s="130">
        <v>9</v>
      </c>
      <c r="AB105" s="124">
        <f t="shared" si="3"/>
        <v>389</v>
      </c>
    </row>
    <row r="106" spans="1:28" s="10" customFormat="1" ht="15" customHeight="1" x14ac:dyDescent="0.25">
      <c r="A106" s="20">
        <v>101</v>
      </c>
      <c r="B106" s="32" t="s">
        <v>76</v>
      </c>
      <c r="C106" s="85" t="s">
        <v>33</v>
      </c>
      <c r="D106" s="581"/>
      <c r="E106" s="378"/>
      <c r="F106" s="797">
        <v>3.9</v>
      </c>
      <c r="G106" s="581">
        <v>11</v>
      </c>
      <c r="H106" s="378">
        <v>3.64</v>
      </c>
      <c r="I106" s="316">
        <v>3.67</v>
      </c>
      <c r="J106" s="580">
        <v>8</v>
      </c>
      <c r="K106" s="374">
        <v>3.25</v>
      </c>
      <c r="L106" s="290">
        <v>3.67</v>
      </c>
      <c r="M106" s="566">
        <v>2</v>
      </c>
      <c r="N106" s="65">
        <v>3.5</v>
      </c>
      <c r="O106" s="143">
        <v>3.8</v>
      </c>
      <c r="P106" s="152">
        <v>6</v>
      </c>
      <c r="Q106" s="57">
        <v>2.83</v>
      </c>
      <c r="R106" s="153">
        <v>3.17</v>
      </c>
      <c r="S106" s="154"/>
      <c r="T106" s="320"/>
      <c r="U106" s="145">
        <v>4.59</v>
      </c>
      <c r="V106" s="553">
        <v>36</v>
      </c>
      <c r="W106" s="553">
        <v>73</v>
      </c>
      <c r="X106" s="553">
        <v>101</v>
      </c>
      <c r="Y106" s="287">
        <v>93</v>
      </c>
      <c r="Z106" s="66">
        <v>82</v>
      </c>
      <c r="AA106" s="126">
        <v>9</v>
      </c>
      <c r="AB106" s="146">
        <f t="shared" si="3"/>
        <v>394</v>
      </c>
    </row>
    <row r="107" spans="1:28" s="10" customFormat="1" ht="15" customHeight="1" x14ac:dyDescent="0.25">
      <c r="A107" s="24">
        <v>102</v>
      </c>
      <c r="B107" s="29" t="s">
        <v>76</v>
      </c>
      <c r="C107" s="89" t="s">
        <v>36</v>
      </c>
      <c r="D107" s="581"/>
      <c r="E107" s="378"/>
      <c r="F107" s="806">
        <v>3.9</v>
      </c>
      <c r="G107" s="581">
        <v>29</v>
      </c>
      <c r="H107" s="378">
        <v>3.07</v>
      </c>
      <c r="I107" s="294">
        <v>3.67</v>
      </c>
      <c r="J107" s="582">
        <v>13</v>
      </c>
      <c r="K107" s="376">
        <v>3.6150000000000002</v>
      </c>
      <c r="L107" s="294">
        <v>3.67</v>
      </c>
      <c r="M107" s="567">
        <v>10</v>
      </c>
      <c r="N107" s="62">
        <v>3.6</v>
      </c>
      <c r="O107" s="105">
        <v>3.8</v>
      </c>
      <c r="P107" s="96">
        <v>17</v>
      </c>
      <c r="Q107" s="58">
        <v>2.71</v>
      </c>
      <c r="R107" s="109">
        <v>3.17</v>
      </c>
      <c r="S107" s="116"/>
      <c r="T107" s="61"/>
      <c r="U107" s="117">
        <v>4.59</v>
      </c>
      <c r="V107" s="553">
        <v>36</v>
      </c>
      <c r="W107" s="553">
        <v>111</v>
      </c>
      <c r="X107" s="553">
        <v>63</v>
      </c>
      <c r="Y107" s="287">
        <v>84</v>
      </c>
      <c r="Z107" s="66">
        <v>91</v>
      </c>
      <c r="AA107" s="126">
        <v>9</v>
      </c>
      <c r="AB107" s="123">
        <f t="shared" si="3"/>
        <v>394</v>
      </c>
    </row>
    <row r="108" spans="1:28" s="10" customFormat="1" ht="15" customHeight="1" x14ac:dyDescent="0.25">
      <c r="A108" s="24">
        <v>103</v>
      </c>
      <c r="B108" s="29" t="s">
        <v>79</v>
      </c>
      <c r="C108" s="87" t="s">
        <v>113</v>
      </c>
      <c r="D108" s="582"/>
      <c r="E108" s="13"/>
      <c r="F108" s="815">
        <v>3.9</v>
      </c>
      <c r="G108" s="582">
        <v>13</v>
      </c>
      <c r="H108" s="13">
        <v>3.62</v>
      </c>
      <c r="I108" s="293">
        <v>3.67</v>
      </c>
      <c r="J108" s="582">
        <v>10</v>
      </c>
      <c r="K108" s="13">
        <v>3.5</v>
      </c>
      <c r="L108" s="293">
        <v>3.67</v>
      </c>
      <c r="M108" s="567">
        <v>11</v>
      </c>
      <c r="N108" s="62">
        <v>3.36</v>
      </c>
      <c r="O108" s="105">
        <v>3.8</v>
      </c>
      <c r="P108" s="96">
        <v>13</v>
      </c>
      <c r="Q108" s="58">
        <v>2.69</v>
      </c>
      <c r="R108" s="109">
        <v>3.17</v>
      </c>
      <c r="S108" s="118"/>
      <c r="T108" s="60"/>
      <c r="U108" s="117">
        <v>4.59</v>
      </c>
      <c r="V108" s="553">
        <v>36</v>
      </c>
      <c r="W108" s="553">
        <v>77</v>
      </c>
      <c r="X108" s="553">
        <v>75</v>
      </c>
      <c r="Y108" s="287">
        <v>103</v>
      </c>
      <c r="Z108" s="66">
        <v>95</v>
      </c>
      <c r="AA108" s="128">
        <v>9</v>
      </c>
      <c r="AB108" s="123">
        <f t="shared" si="3"/>
        <v>395</v>
      </c>
    </row>
    <row r="109" spans="1:28" s="10" customFormat="1" ht="15" customHeight="1" x14ac:dyDescent="0.25">
      <c r="A109" s="24">
        <v>104</v>
      </c>
      <c r="B109" s="29" t="s">
        <v>78</v>
      </c>
      <c r="C109" s="44" t="s">
        <v>53</v>
      </c>
      <c r="D109" s="581"/>
      <c r="E109" s="13"/>
      <c r="F109" s="800">
        <v>3.9</v>
      </c>
      <c r="G109" s="581">
        <v>25</v>
      </c>
      <c r="H109" s="13">
        <v>3.32</v>
      </c>
      <c r="I109" s="296">
        <v>3.67</v>
      </c>
      <c r="J109" s="582">
        <v>19</v>
      </c>
      <c r="K109" s="13">
        <v>3.3159999999999998</v>
      </c>
      <c r="L109" s="296">
        <v>3.67</v>
      </c>
      <c r="M109" s="567">
        <v>12</v>
      </c>
      <c r="N109" s="62">
        <v>3.67</v>
      </c>
      <c r="O109" s="105">
        <v>3.8</v>
      </c>
      <c r="P109" s="96">
        <v>16</v>
      </c>
      <c r="Q109" s="58">
        <v>2.81</v>
      </c>
      <c r="R109" s="109">
        <v>3.17</v>
      </c>
      <c r="S109" s="116"/>
      <c r="T109" s="60"/>
      <c r="U109" s="117">
        <v>4.59</v>
      </c>
      <c r="V109" s="553">
        <v>36</v>
      </c>
      <c r="W109" s="553">
        <v>100</v>
      </c>
      <c r="X109" s="553">
        <v>94</v>
      </c>
      <c r="Y109" s="287">
        <v>77</v>
      </c>
      <c r="Z109" s="66">
        <v>83</v>
      </c>
      <c r="AA109" s="126">
        <v>9</v>
      </c>
      <c r="AB109" s="123">
        <f t="shared" si="3"/>
        <v>399</v>
      </c>
    </row>
    <row r="110" spans="1:28" s="10" customFormat="1" ht="15" customHeight="1" x14ac:dyDescent="0.25">
      <c r="A110" s="24">
        <v>105</v>
      </c>
      <c r="B110" s="29" t="s">
        <v>79</v>
      </c>
      <c r="C110" s="364" t="s">
        <v>137</v>
      </c>
      <c r="D110" s="605"/>
      <c r="E110" s="498"/>
      <c r="F110" s="816">
        <v>3.9</v>
      </c>
      <c r="G110" s="605"/>
      <c r="H110" s="498"/>
      <c r="I110" s="599">
        <v>3.67</v>
      </c>
      <c r="J110" s="581">
        <v>11</v>
      </c>
      <c r="K110" s="357">
        <v>2.9089999999999998</v>
      </c>
      <c r="L110" s="293">
        <v>3.67</v>
      </c>
      <c r="M110" s="567">
        <v>16</v>
      </c>
      <c r="N110" s="62">
        <v>4</v>
      </c>
      <c r="O110" s="105">
        <v>3.8</v>
      </c>
      <c r="P110" s="96">
        <v>2</v>
      </c>
      <c r="Q110" s="58">
        <v>2.5</v>
      </c>
      <c r="R110" s="109">
        <v>3.17</v>
      </c>
      <c r="S110" s="118"/>
      <c r="T110" s="60"/>
      <c r="U110" s="117">
        <v>4.59</v>
      </c>
      <c r="V110" s="553">
        <v>36</v>
      </c>
      <c r="W110" s="553">
        <v>114</v>
      </c>
      <c r="X110" s="553">
        <v>110</v>
      </c>
      <c r="Y110" s="287">
        <v>26</v>
      </c>
      <c r="Z110" s="66">
        <v>106</v>
      </c>
      <c r="AA110" s="127">
        <v>9</v>
      </c>
      <c r="AB110" s="123">
        <f t="shared" si="3"/>
        <v>401</v>
      </c>
    </row>
    <row r="111" spans="1:28" s="10" customFormat="1" ht="15" customHeight="1" x14ac:dyDescent="0.25">
      <c r="A111" s="24">
        <v>106</v>
      </c>
      <c r="B111" s="29" t="s">
        <v>78</v>
      </c>
      <c r="C111" s="44" t="s">
        <v>49</v>
      </c>
      <c r="D111" s="582"/>
      <c r="E111" s="13"/>
      <c r="F111" s="800">
        <v>3.9</v>
      </c>
      <c r="G111" s="582">
        <v>25</v>
      </c>
      <c r="H111" s="13">
        <v>3.28</v>
      </c>
      <c r="I111" s="296">
        <v>3.67</v>
      </c>
      <c r="J111" s="582">
        <v>10</v>
      </c>
      <c r="K111" s="13">
        <v>2.7</v>
      </c>
      <c r="L111" s="296">
        <v>3.67</v>
      </c>
      <c r="M111" s="567">
        <v>20</v>
      </c>
      <c r="N111" s="62">
        <v>3.4</v>
      </c>
      <c r="O111" s="105">
        <v>3.8</v>
      </c>
      <c r="P111" s="96">
        <v>8</v>
      </c>
      <c r="Q111" s="58">
        <v>3.25</v>
      </c>
      <c r="R111" s="109">
        <v>3.17</v>
      </c>
      <c r="S111" s="116"/>
      <c r="T111" s="60"/>
      <c r="U111" s="117">
        <v>4.59</v>
      </c>
      <c r="V111" s="553">
        <v>36</v>
      </c>
      <c r="W111" s="553">
        <v>104</v>
      </c>
      <c r="X111" s="553">
        <v>112</v>
      </c>
      <c r="Y111" s="287">
        <v>101</v>
      </c>
      <c r="Z111" s="66">
        <v>46</v>
      </c>
      <c r="AA111" s="126">
        <v>9</v>
      </c>
      <c r="AB111" s="123">
        <f t="shared" si="3"/>
        <v>408</v>
      </c>
    </row>
    <row r="112" spans="1:28" s="10" customFormat="1" ht="15" customHeight="1" x14ac:dyDescent="0.25">
      <c r="A112" s="24">
        <v>107</v>
      </c>
      <c r="B112" s="266" t="s">
        <v>78</v>
      </c>
      <c r="C112" s="87" t="s">
        <v>159</v>
      </c>
      <c r="D112" s="581">
        <v>133</v>
      </c>
      <c r="E112" s="357">
        <v>3.3083000000000005</v>
      </c>
      <c r="F112" s="827">
        <v>3.9</v>
      </c>
      <c r="G112" s="581">
        <v>28</v>
      </c>
      <c r="H112" s="357">
        <v>3.86</v>
      </c>
      <c r="I112" s="834">
        <v>3.67</v>
      </c>
      <c r="J112" s="589"/>
      <c r="K112" s="384"/>
      <c r="L112" s="293">
        <v>3.67</v>
      </c>
      <c r="M112" s="567"/>
      <c r="N112" s="62"/>
      <c r="O112" s="105">
        <v>3.8</v>
      </c>
      <c r="P112" s="97"/>
      <c r="Q112" s="58"/>
      <c r="R112" s="110">
        <v>3.17</v>
      </c>
      <c r="S112" s="118"/>
      <c r="T112" s="60"/>
      <c r="U112" s="117">
        <v>4.59</v>
      </c>
      <c r="V112" s="553">
        <v>13</v>
      </c>
      <c r="W112" s="553">
        <v>45</v>
      </c>
      <c r="X112" s="553">
        <v>113</v>
      </c>
      <c r="Y112" s="287">
        <v>114</v>
      </c>
      <c r="Z112" s="66">
        <v>115</v>
      </c>
      <c r="AA112" s="126">
        <v>9</v>
      </c>
      <c r="AB112" s="123">
        <f t="shared" si="3"/>
        <v>409</v>
      </c>
    </row>
    <row r="113" spans="1:28" s="10" customFormat="1" ht="15" customHeight="1" x14ac:dyDescent="0.25">
      <c r="A113" s="24">
        <v>108</v>
      </c>
      <c r="B113" s="29" t="s">
        <v>76</v>
      </c>
      <c r="C113" s="36" t="s">
        <v>32</v>
      </c>
      <c r="D113" s="615">
        <v>48</v>
      </c>
      <c r="E113" s="376">
        <v>2.7292000000000001</v>
      </c>
      <c r="F113" s="817">
        <v>3.9</v>
      </c>
      <c r="G113" s="615">
        <v>9</v>
      </c>
      <c r="H113" s="376">
        <v>3.22</v>
      </c>
      <c r="I113" s="572">
        <v>3.67</v>
      </c>
      <c r="J113" s="582">
        <v>9</v>
      </c>
      <c r="K113" s="376">
        <v>3.6669999999999998</v>
      </c>
      <c r="L113" s="572">
        <v>3.67</v>
      </c>
      <c r="M113" s="567">
        <v>9</v>
      </c>
      <c r="N113" s="62">
        <v>3.33</v>
      </c>
      <c r="O113" s="105">
        <v>3.8</v>
      </c>
      <c r="P113" s="96">
        <v>22</v>
      </c>
      <c r="Q113" s="58">
        <v>2.42</v>
      </c>
      <c r="R113" s="109">
        <v>3.17</v>
      </c>
      <c r="S113" s="116"/>
      <c r="T113" s="61"/>
      <c r="U113" s="117">
        <v>4.59</v>
      </c>
      <c r="V113" s="553">
        <v>30</v>
      </c>
      <c r="W113" s="553">
        <v>107</v>
      </c>
      <c r="X113" s="553">
        <v>55</v>
      </c>
      <c r="Y113" s="287">
        <v>105</v>
      </c>
      <c r="Z113" s="66">
        <v>110</v>
      </c>
      <c r="AA113" s="126">
        <v>9</v>
      </c>
      <c r="AB113" s="123">
        <f t="shared" si="3"/>
        <v>416</v>
      </c>
    </row>
    <row r="114" spans="1:28" s="10" customFormat="1" ht="15" customHeight="1" x14ac:dyDescent="0.25">
      <c r="A114" s="24">
        <v>109</v>
      </c>
      <c r="B114" s="29" t="s">
        <v>78</v>
      </c>
      <c r="C114" s="44" t="s">
        <v>55</v>
      </c>
      <c r="D114" s="582"/>
      <c r="E114" s="357"/>
      <c r="F114" s="800">
        <v>3.9</v>
      </c>
      <c r="G114" s="582">
        <v>52</v>
      </c>
      <c r="H114" s="357">
        <v>3.65</v>
      </c>
      <c r="I114" s="296">
        <v>3.67</v>
      </c>
      <c r="J114" s="582">
        <v>30</v>
      </c>
      <c r="K114" s="13">
        <v>3.4329999999999998</v>
      </c>
      <c r="L114" s="296">
        <v>3.67</v>
      </c>
      <c r="M114" s="567">
        <v>24</v>
      </c>
      <c r="N114" s="62">
        <v>3.21</v>
      </c>
      <c r="O114" s="105">
        <v>3.8</v>
      </c>
      <c r="P114" s="96">
        <v>23</v>
      </c>
      <c r="Q114" s="58">
        <v>2.35</v>
      </c>
      <c r="R114" s="109">
        <v>3.17</v>
      </c>
      <c r="S114" s="116"/>
      <c r="T114" s="60"/>
      <c r="U114" s="117">
        <v>4.59</v>
      </c>
      <c r="V114" s="553">
        <v>36</v>
      </c>
      <c r="W114" s="553">
        <v>70</v>
      </c>
      <c r="X114" s="553">
        <v>82</v>
      </c>
      <c r="Y114" s="287">
        <v>108</v>
      </c>
      <c r="Z114" s="66">
        <v>112</v>
      </c>
      <c r="AA114" s="126">
        <v>9</v>
      </c>
      <c r="AB114" s="123">
        <f t="shared" si="3"/>
        <v>417</v>
      </c>
    </row>
    <row r="115" spans="1:28" s="10" customFormat="1" ht="15" customHeight="1" thickBot="1" x14ac:dyDescent="0.3">
      <c r="A115" s="48">
        <v>110</v>
      </c>
      <c r="B115" s="31" t="s">
        <v>78</v>
      </c>
      <c r="C115" s="341" t="s">
        <v>61</v>
      </c>
      <c r="D115" s="610"/>
      <c r="E115" s="377"/>
      <c r="F115" s="866">
        <v>3.9</v>
      </c>
      <c r="G115" s="610">
        <v>20</v>
      </c>
      <c r="H115" s="377">
        <v>3.5</v>
      </c>
      <c r="I115" s="868">
        <v>3.67</v>
      </c>
      <c r="J115" s="586">
        <v>17</v>
      </c>
      <c r="K115" s="531">
        <v>3.4119999999999999</v>
      </c>
      <c r="L115" s="304">
        <v>3.67</v>
      </c>
      <c r="M115" s="568">
        <v>11</v>
      </c>
      <c r="N115" s="133">
        <v>3.45</v>
      </c>
      <c r="O115" s="134">
        <v>3.8</v>
      </c>
      <c r="P115" s="158">
        <v>16</v>
      </c>
      <c r="Q115" s="135">
        <v>2.44</v>
      </c>
      <c r="R115" s="159">
        <v>3.17</v>
      </c>
      <c r="S115" s="163"/>
      <c r="T115" s="137"/>
      <c r="U115" s="138">
        <v>4.59</v>
      </c>
      <c r="V115" s="554">
        <v>36</v>
      </c>
      <c r="W115" s="554">
        <v>87</v>
      </c>
      <c r="X115" s="554">
        <v>87</v>
      </c>
      <c r="Y115" s="288">
        <v>96</v>
      </c>
      <c r="Z115" s="139">
        <v>108</v>
      </c>
      <c r="AA115" s="140">
        <v>9</v>
      </c>
      <c r="AB115" s="141">
        <f t="shared" si="3"/>
        <v>423</v>
      </c>
    </row>
    <row r="116" spans="1:28" s="10" customFormat="1" ht="15" customHeight="1" x14ac:dyDescent="0.25">
      <c r="A116" s="20">
        <v>111</v>
      </c>
      <c r="B116" s="32" t="s">
        <v>78</v>
      </c>
      <c r="C116" s="897" t="s">
        <v>43</v>
      </c>
      <c r="D116" s="581">
        <v>23</v>
      </c>
      <c r="E116" s="357">
        <v>3.2172999999999998</v>
      </c>
      <c r="F116" s="796">
        <v>3.9</v>
      </c>
      <c r="G116" s="581">
        <v>19</v>
      </c>
      <c r="H116" s="357">
        <v>3.21</v>
      </c>
      <c r="I116" s="573">
        <v>3.67</v>
      </c>
      <c r="J116" s="580">
        <v>14</v>
      </c>
      <c r="K116" s="319">
        <v>3.1429999999999998</v>
      </c>
      <c r="L116" s="305">
        <v>3.67</v>
      </c>
      <c r="M116" s="569">
        <v>8</v>
      </c>
      <c r="N116" s="69">
        <v>3.63</v>
      </c>
      <c r="O116" s="537">
        <v>3.8</v>
      </c>
      <c r="P116" s="911">
        <v>23</v>
      </c>
      <c r="Q116" s="70">
        <v>2.61</v>
      </c>
      <c r="R116" s="182">
        <v>3.17</v>
      </c>
      <c r="S116" s="148"/>
      <c r="T116" s="149"/>
      <c r="U116" s="115">
        <v>4.59</v>
      </c>
      <c r="V116" s="552">
        <v>17</v>
      </c>
      <c r="W116" s="552">
        <v>108</v>
      </c>
      <c r="X116" s="552">
        <v>107</v>
      </c>
      <c r="Y116" s="286">
        <v>83</v>
      </c>
      <c r="Z116" s="72">
        <v>101</v>
      </c>
      <c r="AA116" s="125">
        <v>9</v>
      </c>
      <c r="AB116" s="122">
        <f t="shared" si="3"/>
        <v>425</v>
      </c>
    </row>
    <row r="117" spans="1:28" s="10" customFormat="1" ht="15" customHeight="1" x14ac:dyDescent="0.25">
      <c r="A117" s="24">
        <v>112</v>
      </c>
      <c r="B117" s="28" t="s">
        <v>74</v>
      </c>
      <c r="C117" s="621" t="s">
        <v>95</v>
      </c>
      <c r="D117" s="582"/>
      <c r="E117" s="13"/>
      <c r="F117" s="792">
        <v>3.9</v>
      </c>
      <c r="G117" s="582">
        <v>40</v>
      </c>
      <c r="H117" s="13">
        <v>3.2</v>
      </c>
      <c r="I117" s="592">
        <v>3.67</v>
      </c>
      <c r="J117" s="581">
        <v>33</v>
      </c>
      <c r="K117" s="357">
        <v>3.242</v>
      </c>
      <c r="L117" s="592">
        <v>3.67</v>
      </c>
      <c r="M117" s="566">
        <v>10</v>
      </c>
      <c r="N117" s="65">
        <v>3.2</v>
      </c>
      <c r="O117" s="538">
        <v>3.8</v>
      </c>
      <c r="P117" s="913">
        <v>14</v>
      </c>
      <c r="Q117" s="57">
        <v>3.07</v>
      </c>
      <c r="R117" s="914">
        <v>3.17</v>
      </c>
      <c r="S117" s="144"/>
      <c r="T117" s="59"/>
      <c r="U117" s="145">
        <v>4.59</v>
      </c>
      <c r="V117" s="553">
        <v>36</v>
      </c>
      <c r="W117" s="553">
        <v>110</v>
      </c>
      <c r="X117" s="553">
        <v>103</v>
      </c>
      <c r="Y117" s="287">
        <v>109</v>
      </c>
      <c r="Z117" s="66">
        <v>61</v>
      </c>
      <c r="AA117" s="126">
        <v>9</v>
      </c>
      <c r="AB117" s="146">
        <f t="shared" si="3"/>
        <v>428</v>
      </c>
    </row>
    <row r="118" spans="1:28" s="10" customFormat="1" ht="15" customHeight="1" x14ac:dyDescent="0.25">
      <c r="A118" s="73">
        <v>113</v>
      </c>
      <c r="B118" s="29" t="s">
        <v>75</v>
      </c>
      <c r="C118" s="896" t="s">
        <v>17</v>
      </c>
      <c r="D118" s="587"/>
      <c r="E118" s="13"/>
      <c r="F118" s="802">
        <v>3.9</v>
      </c>
      <c r="G118" s="587">
        <v>22</v>
      </c>
      <c r="H118" s="13">
        <v>3.32</v>
      </c>
      <c r="I118" s="291">
        <v>3.67</v>
      </c>
      <c r="J118" s="582">
        <v>18</v>
      </c>
      <c r="K118" s="13">
        <v>3.3889999999999998</v>
      </c>
      <c r="L118" s="291">
        <v>3.67</v>
      </c>
      <c r="M118" s="567">
        <v>17</v>
      </c>
      <c r="N118" s="62">
        <v>3.18</v>
      </c>
      <c r="O118" s="539">
        <v>3.8</v>
      </c>
      <c r="P118" s="565">
        <v>14</v>
      </c>
      <c r="Q118" s="58">
        <v>2.71</v>
      </c>
      <c r="R118" s="183">
        <v>3.17</v>
      </c>
      <c r="S118" s="118"/>
      <c r="T118" s="60"/>
      <c r="U118" s="117">
        <v>4.59</v>
      </c>
      <c r="V118" s="553">
        <v>36</v>
      </c>
      <c r="W118" s="553">
        <v>101</v>
      </c>
      <c r="X118" s="553">
        <v>89</v>
      </c>
      <c r="Y118" s="287">
        <v>110</v>
      </c>
      <c r="Z118" s="66">
        <v>92</v>
      </c>
      <c r="AA118" s="126">
        <v>9</v>
      </c>
      <c r="AB118" s="123">
        <f t="shared" si="3"/>
        <v>437</v>
      </c>
    </row>
    <row r="119" spans="1:28" s="10" customFormat="1" ht="15" customHeight="1" x14ac:dyDescent="0.25">
      <c r="A119" s="342">
        <v>114</v>
      </c>
      <c r="B119" s="29" t="s">
        <v>77</v>
      </c>
      <c r="C119" s="491" t="s">
        <v>110</v>
      </c>
      <c r="D119" s="901"/>
      <c r="E119" s="274"/>
      <c r="F119" s="812">
        <v>3.9</v>
      </c>
      <c r="G119" s="901"/>
      <c r="H119" s="274"/>
      <c r="I119" s="297">
        <v>3.67</v>
      </c>
      <c r="J119" s="604"/>
      <c r="K119" s="406"/>
      <c r="L119" s="297">
        <v>3.67</v>
      </c>
      <c r="M119" s="567">
        <v>20</v>
      </c>
      <c r="N119" s="62">
        <v>3.75</v>
      </c>
      <c r="O119" s="539">
        <v>3.8</v>
      </c>
      <c r="P119" s="447">
        <v>4</v>
      </c>
      <c r="Q119" s="58">
        <v>2.5</v>
      </c>
      <c r="R119" s="183">
        <v>3.17</v>
      </c>
      <c r="S119" s="118"/>
      <c r="T119" s="60"/>
      <c r="U119" s="117">
        <v>4.59</v>
      </c>
      <c r="V119" s="553">
        <v>36</v>
      </c>
      <c r="W119" s="553">
        <v>114</v>
      </c>
      <c r="X119" s="553">
        <v>113</v>
      </c>
      <c r="Y119" s="287">
        <v>62</v>
      </c>
      <c r="Z119" s="66">
        <v>105</v>
      </c>
      <c r="AA119" s="126">
        <v>9</v>
      </c>
      <c r="AB119" s="123">
        <f t="shared" si="3"/>
        <v>439</v>
      </c>
    </row>
    <row r="120" spans="1:28" s="10" customFormat="1" ht="15" customHeight="1" x14ac:dyDescent="0.25">
      <c r="A120" s="459">
        <v>115</v>
      </c>
      <c r="B120" s="31" t="s">
        <v>75</v>
      </c>
      <c r="C120" s="613" t="s">
        <v>22</v>
      </c>
      <c r="D120" s="584"/>
      <c r="E120" s="380"/>
      <c r="F120" s="810">
        <v>3.9</v>
      </c>
      <c r="G120" s="584">
        <v>1</v>
      </c>
      <c r="H120" s="380">
        <v>3</v>
      </c>
      <c r="I120" s="458">
        <v>3.67</v>
      </c>
      <c r="J120" s="584">
        <v>17</v>
      </c>
      <c r="K120" s="380">
        <v>2.8820000000000001</v>
      </c>
      <c r="L120" s="458">
        <v>3.67</v>
      </c>
      <c r="M120" s="568">
        <v>8</v>
      </c>
      <c r="N120" s="133">
        <v>3.63</v>
      </c>
      <c r="O120" s="540">
        <v>3.8</v>
      </c>
      <c r="P120" s="576">
        <v>8</v>
      </c>
      <c r="Q120" s="135">
        <v>2.63</v>
      </c>
      <c r="R120" s="188">
        <v>3.17</v>
      </c>
      <c r="S120" s="136"/>
      <c r="T120" s="137"/>
      <c r="U120" s="138">
        <v>4.59</v>
      </c>
      <c r="V120" s="359">
        <v>36</v>
      </c>
      <c r="W120" s="556">
        <v>113</v>
      </c>
      <c r="X120" s="556">
        <v>111</v>
      </c>
      <c r="Y120" s="358">
        <v>82</v>
      </c>
      <c r="Z120" s="502">
        <v>99</v>
      </c>
      <c r="AA120" s="209">
        <v>9</v>
      </c>
      <c r="AB120" s="123">
        <f t="shared" si="3"/>
        <v>450</v>
      </c>
    </row>
    <row r="121" spans="1:28" s="10" customFormat="1" ht="15" customHeight="1" x14ac:dyDescent="0.25">
      <c r="A121" s="864">
        <v>116</v>
      </c>
      <c r="B121" s="497" t="s">
        <v>79</v>
      </c>
      <c r="C121" s="602" t="s">
        <v>146</v>
      </c>
      <c r="D121" s="582"/>
      <c r="E121" s="13"/>
      <c r="F121" s="818">
        <v>3.9</v>
      </c>
      <c r="G121" s="582">
        <v>12</v>
      </c>
      <c r="H121" s="13">
        <v>3.25</v>
      </c>
      <c r="I121" s="600">
        <v>3.67</v>
      </c>
      <c r="J121" s="584">
        <v>12</v>
      </c>
      <c r="K121" s="380">
        <v>3.4169999999999998</v>
      </c>
      <c r="L121" s="314">
        <v>3.67</v>
      </c>
      <c r="M121" s="568"/>
      <c r="N121" s="133"/>
      <c r="O121" s="540">
        <v>3.8</v>
      </c>
      <c r="P121" s="576"/>
      <c r="Q121" s="135"/>
      <c r="R121" s="188">
        <v>3.17</v>
      </c>
      <c r="S121" s="136"/>
      <c r="T121" s="137"/>
      <c r="U121" s="138">
        <v>4.59</v>
      </c>
      <c r="V121" s="359">
        <v>36</v>
      </c>
      <c r="W121" s="556">
        <v>105</v>
      </c>
      <c r="X121" s="556">
        <v>86</v>
      </c>
      <c r="Y121" s="358">
        <v>114</v>
      </c>
      <c r="Z121" s="502">
        <v>115</v>
      </c>
      <c r="AA121" s="854">
        <v>9</v>
      </c>
      <c r="AB121" s="123">
        <f t="shared" si="3"/>
        <v>465</v>
      </c>
    </row>
    <row r="122" spans="1:28" s="10" customFormat="1" ht="15" customHeight="1" x14ac:dyDescent="0.25">
      <c r="A122" s="863">
        <v>117</v>
      </c>
      <c r="B122" s="29" t="s">
        <v>74</v>
      </c>
      <c r="C122" s="898" t="s">
        <v>12</v>
      </c>
      <c r="D122" s="900"/>
      <c r="E122" s="30"/>
      <c r="F122" s="783">
        <v>3.9</v>
      </c>
      <c r="G122" s="900"/>
      <c r="H122" s="30"/>
      <c r="I122" s="295">
        <v>3.67</v>
      </c>
      <c r="J122" s="565"/>
      <c r="K122" s="870"/>
      <c r="L122" s="295">
        <v>3.67</v>
      </c>
      <c r="M122" s="567">
        <v>17</v>
      </c>
      <c r="N122" s="62">
        <v>3.53</v>
      </c>
      <c r="O122" s="539">
        <v>3.8</v>
      </c>
      <c r="P122" s="912">
        <v>2</v>
      </c>
      <c r="Q122" s="58">
        <v>2</v>
      </c>
      <c r="R122" s="185">
        <v>3.17</v>
      </c>
      <c r="S122" s="118"/>
      <c r="T122" s="60"/>
      <c r="U122" s="117">
        <v>4.59</v>
      </c>
      <c r="V122" s="553">
        <v>36</v>
      </c>
      <c r="W122" s="553">
        <v>114</v>
      </c>
      <c r="X122" s="553">
        <v>113</v>
      </c>
      <c r="Y122" s="287">
        <v>91</v>
      </c>
      <c r="Z122" s="872">
        <v>114</v>
      </c>
      <c r="AA122" s="126">
        <v>9</v>
      </c>
      <c r="AB122" s="146">
        <f t="shared" si="3"/>
        <v>477</v>
      </c>
    </row>
    <row r="123" spans="1:28" s="10" customFormat="1" ht="15" customHeight="1" x14ac:dyDescent="0.25">
      <c r="A123" s="557">
        <v>118</v>
      </c>
      <c r="B123" s="855" t="s">
        <v>79</v>
      </c>
      <c r="C123" s="843" t="s">
        <v>160</v>
      </c>
      <c r="D123" s="582">
        <v>71</v>
      </c>
      <c r="E123" s="13">
        <v>2.6619999999999999</v>
      </c>
      <c r="F123" s="845">
        <v>3.9</v>
      </c>
      <c r="G123" s="582"/>
      <c r="H123" s="13"/>
      <c r="I123" s="828">
        <v>3.67</v>
      </c>
      <c r="J123" s="586"/>
      <c r="K123" s="531"/>
      <c r="L123" s="607">
        <v>3.67</v>
      </c>
      <c r="M123" s="856"/>
      <c r="N123" s="857"/>
      <c r="O123" s="788">
        <v>3.8</v>
      </c>
      <c r="P123" s="858"/>
      <c r="Q123" s="859"/>
      <c r="R123" s="308">
        <v>3.17</v>
      </c>
      <c r="S123" s="860"/>
      <c r="T123" s="861"/>
      <c r="U123" s="862">
        <v>4.59</v>
      </c>
      <c r="V123" s="554">
        <v>32</v>
      </c>
      <c r="W123" s="554">
        <v>114</v>
      </c>
      <c r="X123" s="554">
        <v>113</v>
      </c>
      <c r="Y123" s="288">
        <v>114</v>
      </c>
      <c r="Z123" s="139">
        <v>115</v>
      </c>
      <c r="AA123" s="609">
        <v>9</v>
      </c>
      <c r="AB123" s="558">
        <f t="shared" si="3"/>
        <v>497</v>
      </c>
    </row>
    <row r="124" spans="1:28" s="10" customFormat="1" ht="15" customHeight="1" thickBot="1" x14ac:dyDescent="0.3">
      <c r="A124" s="560">
        <v>119</v>
      </c>
      <c r="B124" s="324" t="s">
        <v>78</v>
      </c>
      <c r="C124" s="899" t="s">
        <v>161</v>
      </c>
      <c r="D124" s="583">
        <v>26</v>
      </c>
      <c r="E124" s="377">
        <v>2.3845999999999998</v>
      </c>
      <c r="F124" s="842">
        <v>3.9</v>
      </c>
      <c r="G124" s="583"/>
      <c r="H124" s="377"/>
      <c r="I124" s="614">
        <v>3.67</v>
      </c>
      <c r="J124" s="585"/>
      <c r="K124" s="379"/>
      <c r="L124" s="910">
        <v>3.67</v>
      </c>
      <c r="M124" s="570"/>
      <c r="N124" s="75"/>
      <c r="O124" s="541">
        <v>3.8</v>
      </c>
      <c r="P124" s="616"/>
      <c r="Q124" s="76"/>
      <c r="R124" s="186">
        <v>3.17</v>
      </c>
      <c r="S124" s="150"/>
      <c r="T124" s="77"/>
      <c r="U124" s="121">
        <v>4.59</v>
      </c>
      <c r="V124" s="724">
        <v>34</v>
      </c>
      <c r="W124" s="724">
        <v>114</v>
      </c>
      <c r="X124" s="561">
        <v>113</v>
      </c>
      <c r="Y124" s="562">
        <v>114</v>
      </c>
      <c r="Z124" s="562">
        <v>115</v>
      </c>
      <c r="AA124" s="916">
        <v>9</v>
      </c>
      <c r="AB124" s="124">
        <f t="shared" si="3"/>
        <v>499</v>
      </c>
    </row>
    <row r="125" spans="1:28" ht="15" customHeight="1" x14ac:dyDescent="0.25">
      <c r="C125" s="789" t="s">
        <v>154</v>
      </c>
      <c r="D125" s="81"/>
      <c r="E125" s="865">
        <f>AVERAGE(E6:E124)</f>
        <v>3.2408771428571432</v>
      </c>
      <c r="F125" s="81"/>
      <c r="G125" s="81"/>
      <c r="H125" s="84">
        <f>AVERAGE(H6:H124)</f>
        <v>3.7542477876106193</v>
      </c>
      <c r="I125" s="81"/>
      <c r="J125" s="81"/>
      <c r="K125" s="84">
        <f>AVERAGE(K6:K124)</f>
        <v>3.6658169642857139</v>
      </c>
      <c r="L125" s="81"/>
      <c r="M125" s="81"/>
      <c r="N125" s="84">
        <f>AVERAGE(N6:N124)</f>
        <v>3.8118584070796455</v>
      </c>
      <c r="O125" s="81"/>
      <c r="P125" s="81"/>
      <c r="Q125" s="64">
        <f>AVERAGE(Q6:Q124)</f>
        <v>3.1798245614035094</v>
      </c>
      <c r="R125" s="64"/>
      <c r="S125" s="64"/>
      <c r="T125" s="64">
        <f>AVERAGE(T6:T124)</f>
        <v>4.6624999999999996</v>
      </c>
    </row>
    <row r="126" spans="1:28" x14ac:dyDescent="0.25">
      <c r="C126" s="790" t="s">
        <v>89</v>
      </c>
      <c r="D126" s="82"/>
      <c r="E126" s="83">
        <v>3.9</v>
      </c>
      <c r="F126" s="82"/>
      <c r="G126" s="82"/>
      <c r="H126" s="82">
        <v>3.67</v>
      </c>
      <c r="I126" s="82"/>
      <c r="J126" s="82"/>
      <c r="K126" s="82">
        <v>3.67</v>
      </c>
      <c r="L126" s="82"/>
      <c r="M126" s="82"/>
      <c r="N126" s="83">
        <v>3.8</v>
      </c>
      <c r="O126" s="82"/>
      <c r="P126" s="82"/>
      <c r="Q126" s="80">
        <v>3.17</v>
      </c>
      <c r="R126" s="79"/>
      <c r="S126" s="79"/>
      <c r="T126" s="18">
        <v>4.59</v>
      </c>
    </row>
  </sheetData>
  <mergeCells count="11">
    <mergeCell ref="AB4:AB5"/>
    <mergeCell ref="A4:A5"/>
    <mergeCell ref="B4:B5"/>
    <mergeCell ref="C4:C5"/>
    <mergeCell ref="S4:U4"/>
    <mergeCell ref="P4:R4"/>
    <mergeCell ref="M4:O4"/>
    <mergeCell ref="J4:L4"/>
    <mergeCell ref="G4:I4"/>
    <mergeCell ref="D4:F4"/>
    <mergeCell ref="V4:AA4"/>
  </mergeCells>
  <conditionalFormatting sqref="Q6:Q126">
    <cfRule type="cellIs" dxfId="74" priority="7" stopIfTrue="1" operator="equal">
      <formula>4</formula>
    </cfRule>
    <cfRule type="containsBlanks" dxfId="73" priority="67" stopIfTrue="1">
      <formula>LEN(TRIM(Q6))=0</formula>
    </cfRule>
    <cfRule type="cellIs" dxfId="72" priority="124" stopIfTrue="1" operator="lessThan">
      <formula>3.5</formula>
    </cfRule>
    <cfRule type="cellIs" dxfId="71" priority="125" stopIfTrue="1" operator="between">
      <formula>3.5</formula>
      <formula>4</formula>
    </cfRule>
    <cfRule type="cellIs" dxfId="70" priority="126" stopIfTrue="1" operator="between">
      <formula>4.5</formula>
      <formula>4</formula>
    </cfRule>
    <cfRule type="cellIs" dxfId="69" priority="127" stopIfTrue="1" operator="greaterThanOrEqual">
      <formula>4.5</formula>
    </cfRule>
  </conditionalFormatting>
  <conditionalFormatting sqref="T6:T126">
    <cfRule type="containsBlanks" dxfId="68" priority="62" stopIfTrue="1">
      <formula>LEN(TRIM(T6))=0</formula>
    </cfRule>
    <cfRule type="cellIs" dxfId="67" priority="63" stopIfTrue="1" operator="lessThan">
      <formula>3.5</formula>
    </cfRule>
    <cfRule type="cellIs" dxfId="66" priority="64" stopIfTrue="1" operator="equal">
      <formula>3.5</formula>
    </cfRule>
    <cfRule type="cellIs" dxfId="65" priority="65" stopIfTrue="1" operator="between">
      <formula>4.499</formula>
      <formula>3.5</formula>
    </cfRule>
    <cfRule type="cellIs" dxfId="64" priority="66" stopIfTrue="1" operator="greaterThanOrEqual">
      <formula>4.5</formula>
    </cfRule>
  </conditionalFormatting>
  <conditionalFormatting sqref="N6:N126">
    <cfRule type="cellIs" dxfId="63" priority="6" stopIfTrue="1" operator="equal">
      <formula>4</formula>
    </cfRule>
    <cfRule type="containsBlanks" dxfId="62" priority="466" stopIfTrue="1">
      <formula>LEN(TRIM(N6))=0</formula>
    </cfRule>
    <cfRule type="cellIs" dxfId="61" priority="467" stopIfTrue="1" operator="between">
      <formula>3.809</formula>
      <formula>$N$125</formula>
    </cfRule>
    <cfRule type="cellIs" dxfId="60" priority="468" stopIfTrue="1" operator="lessThan">
      <formula>3.5</formula>
    </cfRule>
    <cfRule type="cellIs" dxfId="59" priority="469" stopIfTrue="1" operator="between">
      <formula>3.5</formula>
      <formula>$N$125</formula>
    </cfRule>
    <cfRule type="cellIs" dxfId="58" priority="470" stopIfTrue="1" operator="between">
      <formula>4.499</formula>
      <formula>$N$125</formula>
    </cfRule>
    <cfRule type="cellIs" dxfId="57" priority="471" stopIfTrue="1" operator="greaterThanOrEqual">
      <formula>4.5</formula>
    </cfRule>
  </conditionalFormatting>
  <conditionalFormatting sqref="K6:K126">
    <cfRule type="containsBlanks" dxfId="56" priority="478" stopIfTrue="1">
      <formula>LEN(TRIM(K6))=0</formula>
    </cfRule>
    <cfRule type="cellIs" dxfId="55" priority="479" stopIfTrue="1" operator="between">
      <formula>$K$125</formula>
      <formula>3.67</formula>
    </cfRule>
    <cfRule type="cellIs" dxfId="54" priority="480" stopIfTrue="1" operator="lessThan">
      <formula>3.5</formula>
    </cfRule>
    <cfRule type="cellIs" dxfId="53" priority="481" stopIfTrue="1" operator="between">
      <formula>3.5</formula>
      <formula>$K$125</formula>
    </cfRule>
    <cfRule type="cellIs" dxfId="52" priority="482" stopIfTrue="1" operator="between">
      <formula>4.499</formula>
      <formula>$K$125</formula>
    </cfRule>
    <cfRule type="cellIs" dxfId="51" priority="483" stopIfTrue="1" operator="greaterThanOrEqual">
      <formula>5</formula>
    </cfRule>
  </conditionalFormatting>
  <conditionalFormatting sqref="H6:H126">
    <cfRule type="containsBlanks" dxfId="50" priority="8" stopIfTrue="1">
      <formula>LEN(TRIM(H6))=0</formula>
    </cfRule>
    <cfRule type="cellIs" dxfId="49" priority="9" stopIfTrue="1" operator="between">
      <formula>$H$125</formula>
      <formula>3.75</formula>
    </cfRule>
    <cfRule type="cellIs" dxfId="48" priority="10" stopIfTrue="1" operator="lessThan">
      <formula>3.5</formula>
    </cfRule>
    <cfRule type="cellIs" dxfId="47" priority="11" stopIfTrue="1" operator="between">
      <formula>$H$125</formula>
      <formula>3.5</formula>
    </cfRule>
    <cfRule type="cellIs" dxfId="46" priority="12" stopIfTrue="1" operator="between">
      <formula>4.499</formula>
      <formula>$H$125</formula>
    </cfRule>
    <cfRule type="cellIs" dxfId="45" priority="13" stopIfTrue="1" operator="greaterThanOrEqual">
      <formula>4.5</formula>
    </cfRule>
  </conditionalFormatting>
  <conditionalFormatting sqref="E6:E126">
    <cfRule type="containsBlanks" dxfId="44" priority="1">
      <formula>LEN(TRIM(E6))=0</formula>
    </cfRule>
    <cfRule type="cellIs" dxfId="43" priority="2" operator="lessThan">
      <formula>3.5</formula>
    </cfRule>
    <cfRule type="cellIs" dxfId="42" priority="3" operator="between">
      <formula>4</formula>
      <formula>3.5</formula>
    </cfRule>
    <cfRule type="cellIs" dxfId="41" priority="4" operator="between">
      <formula>4.5</formula>
      <formula>4</formula>
    </cfRule>
    <cfRule type="cellIs" dxfId="40" priority="5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8.7109375" style="5" customWidth="1"/>
    <col min="6" max="6" width="7.85546875" customWidth="1"/>
  </cols>
  <sheetData>
    <row r="1" spans="1:8" s="1" customFormat="1" ht="15" customHeight="1" x14ac:dyDescent="0.25">
      <c r="C1" s="11"/>
      <c r="D1" s="212"/>
      <c r="E1" s="2"/>
      <c r="G1" s="243"/>
      <c r="H1" s="14" t="s">
        <v>85</v>
      </c>
    </row>
    <row r="2" spans="1:8" s="1" customFormat="1" ht="15" customHeight="1" x14ac:dyDescent="0.25">
      <c r="C2" s="453" t="s">
        <v>127</v>
      </c>
      <c r="D2" s="453"/>
      <c r="E2" s="214">
        <v>2020</v>
      </c>
      <c r="G2" s="244"/>
      <c r="H2" s="14" t="s">
        <v>86</v>
      </c>
    </row>
    <row r="3" spans="1:8" s="1" customFormat="1" ht="15" customHeight="1" thickBot="1" x14ac:dyDescent="0.3">
      <c r="C3" s="210"/>
      <c r="D3" s="210"/>
      <c r="E3" s="2"/>
      <c r="G3" s="612"/>
      <c r="H3" s="14" t="s">
        <v>87</v>
      </c>
    </row>
    <row r="4" spans="1:8" s="1" customFormat="1" ht="15" customHeight="1" x14ac:dyDescent="0.25">
      <c r="A4" s="1040" t="s">
        <v>0</v>
      </c>
      <c r="B4" s="1042" t="s">
        <v>80</v>
      </c>
      <c r="C4" s="1042" t="s">
        <v>1</v>
      </c>
      <c r="D4" s="1044" t="s">
        <v>83</v>
      </c>
      <c r="E4" s="1038" t="s">
        <v>144</v>
      </c>
      <c r="G4" s="15"/>
      <c r="H4" s="14" t="s">
        <v>88</v>
      </c>
    </row>
    <row r="5" spans="1:8" s="3" customFormat="1" ht="30" customHeight="1" thickBot="1" x14ac:dyDescent="0.25">
      <c r="A5" s="1041"/>
      <c r="B5" s="1043"/>
      <c r="C5" s="1043"/>
      <c r="D5" s="1045"/>
      <c r="E5" s="1039"/>
    </row>
    <row r="6" spans="1:8" s="3" customFormat="1" ht="15" customHeight="1" thickBot="1" x14ac:dyDescent="0.25">
      <c r="A6" s="248"/>
      <c r="B6" s="249"/>
      <c r="C6" s="249" t="s">
        <v>143</v>
      </c>
      <c r="D6" s="250">
        <f>SUM(D7:D41)</f>
        <v>1872</v>
      </c>
      <c r="E6" s="279">
        <f>AVERAGE(E7:E41)</f>
        <v>3.2408771428571437</v>
      </c>
    </row>
    <row r="7" spans="1:8" s="3" customFormat="1" ht="15" customHeight="1" x14ac:dyDescent="0.25">
      <c r="A7" s="20">
        <v>1</v>
      </c>
      <c r="B7" s="32" t="s">
        <v>78</v>
      </c>
      <c r="C7" s="33" t="s">
        <v>111</v>
      </c>
      <c r="D7" s="774">
        <v>27</v>
      </c>
      <c r="E7" s="227">
        <v>4.5186000000000002</v>
      </c>
    </row>
    <row r="8" spans="1:8" s="4" customFormat="1" ht="15" customHeight="1" x14ac:dyDescent="0.25">
      <c r="A8" s="24">
        <v>2</v>
      </c>
      <c r="B8" s="264" t="s">
        <v>75</v>
      </c>
      <c r="C8" s="33" t="s">
        <v>96</v>
      </c>
      <c r="D8" s="774">
        <v>15</v>
      </c>
      <c r="E8" s="230">
        <v>4.0667</v>
      </c>
    </row>
    <row r="9" spans="1:8" s="4" customFormat="1" ht="15" customHeight="1" x14ac:dyDescent="0.25">
      <c r="A9" s="24">
        <v>3</v>
      </c>
      <c r="B9" s="29" t="s">
        <v>78</v>
      </c>
      <c r="C9" s="33" t="s">
        <v>46</v>
      </c>
      <c r="D9" s="774">
        <v>26</v>
      </c>
      <c r="E9" s="230">
        <v>4.0388000000000002</v>
      </c>
    </row>
    <row r="10" spans="1:8" s="4" customFormat="1" ht="15" customHeight="1" x14ac:dyDescent="0.25">
      <c r="A10" s="24">
        <v>4</v>
      </c>
      <c r="B10" s="25" t="s">
        <v>73</v>
      </c>
      <c r="C10" s="711" t="s">
        <v>2</v>
      </c>
      <c r="D10" s="772">
        <v>15</v>
      </c>
      <c r="E10" s="234">
        <v>4.0004</v>
      </c>
    </row>
    <row r="11" spans="1:8" s="4" customFormat="1" ht="15" customHeight="1" x14ac:dyDescent="0.25">
      <c r="A11" s="24">
        <v>5</v>
      </c>
      <c r="B11" s="223" t="s">
        <v>79</v>
      </c>
      <c r="C11" s="30" t="s">
        <v>71</v>
      </c>
      <c r="D11" s="233">
        <v>67</v>
      </c>
      <c r="E11" s="230">
        <v>3.9849999999999994</v>
      </c>
    </row>
    <row r="12" spans="1:8" s="4" customFormat="1" ht="15" customHeight="1" x14ac:dyDescent="0.25">
      <c r="A12" s="24">
        <v>6</v>
      </c>
      <c r="B12" s="29" t="s">
        <v>78</v>
      </c>
      <c r="C12" s="30" t="s">
        <v>57</v>
      </c>
      <c r="D12" s="228">
        <v>42</v>
      </c>
      <c r="E12" s="230">
        <v>3.9762</v>
      </c>
    </row>
    <row r="13" spans="1:8" s="4" customFormat="1" ht="15" customHeight="1" x14ac:dyDescent="0.25">
      <c r="A13" s="24">
        <v>7</v>
      </c>
      <c r="B13" s="29" t="s">
        <v>78</v>
      </c>
      <c r="C13" s="26" t="s">
        <v>153</v>
      </c>
      <c r="D13" s="228">
        <v>159</v>
      </c>
      <c r="E13" s="230">
        <v>3.8050999999999999</v>
      </c>
    </row>
    <row r="14" spans="1:8" s="4" customFormat="1" ht="15" customHeight="1" x14ac:dyDescent="0.25">
      <c r="A14" s="24">
        <v>8</v>
      </c>
      <c r="B14" s="25" t="s">
        <v>73</v>
      </c>
      <c r="C14" s="26" t="s">
        <v>93</v>
      </c>
      <c r="D14" s="772">
        <v>39</v>
      </c>
      <c r="E14" s="230">
        <v>3.6151</v>
      </c>
    </row>
    <row r="15" spans="1:8" s="4" customFormat="1" ht="15" customHeight="1" x14ac:dyDescent="0.25">
      <c r="A15" s="24">
        <v>9</v>
      </c>
      <c r="B15" s="29" t="s">
        <v>77</v>
      </c>
      <c r="C15" s="26" t="s">
        <v>70</v>
      </c>
      <c r="D15" s="228">
        <v>85</v>
      </c>
      <c r="E15" s="234">
        <v>3.4706000000000001</v>
      </c>
    </row>
    <row r="16" spans="1:8" s="4" customFormat="1" ht="15" customHeight="1" thickBot="1" x14ac:dyDescent="0.3">
      <c r="A16" s="129">
        <v>10</v>
      </c>
      <c r="B16" s="247" t="s">
        <v>78</v>
      </c>
      <c r="C16" s="500" t="s">
        <v>51</v>
      </c>
      <c r="D16" s="255">
        <v>33</v>
      </c>
      <c r="E16" s="232">
        <v>3.3938999999999999</v>
      </c>
    </row>
    <row r="17" spans="1:5" s="4" customFormat="1" ht="15" customHeight="1" x14ac:dyDescent="0.25">
      <c r="A17" s="20">
        <v>11</v>
      </c>
      <c r="B17" s="32" t="s">
        <v>77</v>
      </c>
      <c r="C17" s="51" t="s">
        <v>107</v>
      </c>
      <c r="D17" s="226">
        <v>75</v>
      </c>
      <c r="E17" s="227">
        <v>3.36</v>
      </c>
    </row>
    <row r="18" spans="1:5" s="4" customFormat="1" ht="15" customHeight="1" x14ac:dyDescent="0.25">
      <c r="A18" s="24">
        <v>12</v>
      </c>
      <c r="B18" s="29" t="s">
        <v>76</v>
      </c>
      <c r="C18" s="26" t="s">
        <v>106</v>
      </c>
      <c r="D18" s="228">
        <v>45</v>
      </c>
      <c r="E18" s="230">
        <v>3.3108</v>
      </c>
    </row>
    <row r="19" spans="1:5" s="4" customFormat="1" ht="15" customHeight="1" x14ac:dyDescent="0.25">
      <c r="A19" s="24">
        <v>13</v>
      </c>
      <c r="B19" s="29" t="s">
        <v>78</v>
      </c>
      <c r="C19" s="26" t="s">
        <v>159</v>
      </c>
      <c r="D19" s="228">
        <v>133</v>
      </c>
      <c r="E19" s="230">
        <v>3.3083000000000005</v>
      </c>
    </row>
    <row r="20" spans="1:5" s="4" customFormat="1" ht="15" customHeight="1" x14ac:dyDescent="0.25">
      <c r="A20" s="24">
        <v>14</v>
      </c>
      <c r="B20" s="29" t="s">
        <v>78</v>
      </c>
      <c r="C20" s="30" t="s">
        <v>44</v>
      </c>
      <c r="D20" s="228">
        <v>68</v>
      </c>
      <c r="E20" s="230">
        <v>3.2496999999999998</v>
      </c>
    </row>
    <row r="21" spans="1:5" s="4" customFormat="1" ht="15" customHeight="1" x14ac:dyDescent="0.25">
      <c r="A21" s="24">
        <v>15</v>
      </c>
      <c r="B21" s="29" t="s">
        <v>77</v>
      </c>
      <c r="C21" s="26" t="s">
        <v>41</v>
      </c>
      <c r="D21" s="228">
        <v>57</v>
      </c>
      <c r="E21" s="230">
        <v>3.2281</v>
      </c>
    </row>
    <row r="22" spans="1:5" s="4" customFormat="1" ht="15" customHeight="1" x14ac:dyDescent="0.25">
      <c r="A22" s="24">
        <v>16</v>
      </c>
      <c r="B22" s="29" t="s">
        <v>78</v>
      </c>
      <c r="C22" s="26" t="s">
        <v>63</v>
      </c>
      <c r="D22" s="228">
        <v>80</v>
      </c>
      <c r="E22" s="230">
        <v>3.2250000000000001</v>
      </c>
    </row>
    <row r="23" spans="1:5" s="4" customFormat="1" ht="15" customHeight="1" x14ac:dyDescent="0.25">
      <c r="A23" s="24">
        <v>17</v>
      </c>
      <c r="B23" s="29" t="s">
        <v>78</v>
      </c>
      <c r="C23" s="26" t="s">
        <v>43</v>
      </c>
      <c r="D23" s="228">
        <v>23</v>
      </c>
      <c r="E23" s="230">
        <v>3.2172999999999998</v>
      </c>
    </row>
    <row r="24" spans="1:5" s="4" customFormat="1" ht="15" customHeight="1" x14ac:dyDescent="0.25">
      <c r="A24" s="24">
        <v>18</v>
      </c>
      <c r="B24" s="25" t="s">
        <v>75</v>
      </c>
      <c r="C24" s="26" t="s">
        <v>69</v>
      </c>
      <c r="D24" s="228">
        <v>79</v>
      </c>
      <c r="E24" s="230">
        <v>3.2153000000000005</v>
      </c>
    </row>
    <row r="25" spans="1:5" s="4" customFormat="1" ht="15" customHeight="1" x14ac:dyDescent="0.25">
      <c r="A25" s="24">
        <v>19</v>
      </c>
      <c r="B25" s="29" t="s">
        <v>78</v>
      </c>
      <c r="C25" s="30" t="s">
        <v>54</v>
      </c>
      <c r="D25" s="228">
        <v>69</v>
      </c>
      <c r="E25" s="230">
        <v>3.1160000000000001</v>
      </c>
    </row>
    <row r="26" spans="1:5" s="4" customFormat="1" ht="15" customHeight="1" thickBot="1" x14ac:dyDescent="0.3">
      <c r="A26" s="129">
        <v>20</v>
      </c>
      <c r="B26" s="34" t="s">
        <v>76</v>
      </c>
      <c r="C26" s="499" t="s">
        <v>105</v>
      </c>
      <c r="D26" s="231">
        <v>11</v>
      </c>
      <c r="E26" s="232">
        <v>3.0909000000000004</v>
      </c>
    </row>
    <row r="27" spans="1:5" s="4" customFormat="1" ht="15" customHeight="1" x14ac:dyDescent="0.25">
      <c r="A27" s="20">
        <v>21</v>
      </c>
      <c r="B27" s="32" t="s">
        <v>76</v>
      </c>
      <c r="C27" s="51" t="s">
        <v>37</v>
      </c>
      <c r="D27" s="226">
        <v>78</v>
      </c>
      <c r="E27" s="501">
        <v>3.0894999999999997</v>
      </c>
    </row>
    <row r="28" spans="1:5" s="4" customFormat="1" ht="15" customHeight="1" x14ac:dyDescent="0.25">
      <c r="A28" s="21">
        <v>22</v>
      </c>
      <c r="B28" s="29" t="s">
        <v>76</v>
      </c>
      <c r="C28" s="54" t="s">
        <v>102</v>
      </c>
      <c r="D28" s="228">
        <v>43</v>
      </c>
      <c r="E28" s="230">
        <v>3.0697000000000001</v>
      </c>
    </row>
    <row r="29" spans="1:5" ht="15" customHeight="1" x14ac:dyDescent="0.25">
      <c r="A29" s="24">
        <v>23</v>
      </c>
      <c r="B29" s="264" t="s">
        <v>73</v>
      </c>
      <c r="C29" s="26" t="s">
        <v>128</v>
      </c>
      <c r="D29" s="775">
        <v>38</v>
      </c>
      <c r="E29" s="230">
        <v>3.0525999999999995</v>
      </c>
    </row>
    <row r="30" spans="1:5" ht="15" customHeight="1" x14ac:dyDescent="0.25">
      <c r="A30" s="24">
        <v>24</v>
      </c>
      <c r="B30" s="29" t="s">
        <v>76</v>
      </c>
      <c r="C30" s="26" t="s">
        <v>155</v>
      </c>
      <c r="D30" s="228">
        <v>22</v>
      </c>
      <c r="E30" s="236">
        <v>3.0455000000000001</v>
      </c>
    </row>
    <row r="31" spans="1:5" ht="15" customHeight="1" x14ac:dyDescent="0.25">
      <c r="A31" s="24">
        <v>25</v>
      </c>
      <c r="B31" s="31" t="s">
        <v>75</v>
      </c>
      <c r="C31" s="50" t="s">
        <v>18</v>
      </c>
      <c r="D31" s="235">
        <v>65</v>
      </c>
      <c r="E31" s="230">
        <v>3</v>
      </c>
    </row>
    <row r="32" spans="1:5" ht="15" customHeight="1" x14ac:dyDescent="0.25">
      <c r="A32" s="24">
        <v>26</v>
      </c>
      <c r="B32" s="29" t="s">
        <v>78</v>
      </c>
      <c r="C32" s="54" t="s">
        <v>66</v>
      </c>
      <c r="D32" s="228">
        <v>96</v>
      </c>
      <c r="E32" s="230">
        <v>2.9791000000000003</v>
      </c>
    </row>
    <row r="33" spans="1:5" ht="15" customHeight="1" x14ac:dyDescent="0.25">
      <c r="A33" s="24">
        <v>27</v>
      </c>
      <c r="B33" s="29" t="s">
        <v>77</v>
      </c>
      <c r="C33" s="26" t="s">
        <v>108</v>
      </c>
      <c r="D33" s="228">
        <v>73</v>
      </c>
      <c r="E33" s="230">
        <v>2.9725999999999999</v>
      </c>
    </row>
    <row r="34" spans="1:5" ht="15" customHeight="1" x14ac:dyDescent="0.25">
      <c r="A34" s="24">
        <v>28</v>
      </c>
      <c r="B34" s="25" t="s">
        <v>74</v>
      </c>
      <c r="C34" s="26" t="s">
        <v>5</v>
      </c>
      <c r="D34" s="228">
        <v>20</v>
      </c>
      <c r="E34" s="230">
        <v>2.95</v>
      </c>
    </row>
    <row r="35" spans="1:5" ht="15" customHeight="1" x14ac:dyDescent="0.25">
      <c r="A35" s="24">
        <v>29</v>
      </c>
      <c r="B35" s="193" t="s">
        <v>74</v>
      </c>
      <c r="C35" s="26" t="s">
        <v>7</v>
      </c>
      <c r="D35" s="228">
        <v>41</v>
      </c>
      <c r="E35" s="230">
        <v>2.7316999999999996</v>
      </c>
    </row>
    <row r="36" spans="1:5" ht="15" customHeight="1" thickBot="1" x14ac:dyDescent="0.3">
      <c r="A36" s="129">
        <v>30</v>
      </c>
      <c r="B36" s="34" t="s">
        <v>76</v>
      </c>
      <c r="C36" s="326" t="s">
        <v>32</v>
      </c>
      <c r="D36" s="231">
        <v>48</v>
      </c>
      <c r="E36" s="232">
        <v>2.7292000000000001</v>
      </c>
    </row>
    <row r="37" spans="1:5" ht="15" customHeight="1" x14ac:dyDescent="0.25">
      <c r="A37" s="20">
        <v>31</v>
      </c>
      <c r="B37" s="32" t="s">
        <v>78</v>
      </c>
      <c r="C37" s="35" t="s">
        <v>56</v>
      </c>
      <c r="D37" s="226">
        <v>64</v>
      </c>
      <c r="E37" s="227">
        <v>2.7191000000000001</v>
      </c>
    </row>
    <row r="38" spans="1:5" ht="15" customHeight="1" x14ac:dyDescent="0.25">
      <c r="A38" s="24">
        <v>32</v>
      </c>
      <c r="B38" s="29" t="s">
        <v>79</v>
      </c>
      <c r="C38" s="30" t="s">
        <v>160</v>
      </c>
      <c r="D38" s="228">
        <v>71</v>
      </c>
      <c r="E38" s="230">
        <v>2.6619999999999999</v>
      </c>
    </row>
    <row r="39" spans="1:5" ht="15" customHeight="1" x14ac:dyDescent="0.25">
      <c r="A39" s="24">
        <v>33</v>
      </c>
      <c r="B39" s="29" t="s">
        <v>75</v>
      </c>
      <c r="C39" s="26" t="s">
        <v>68</v>
      </c>
      <c r="D39" s="228">
        <v>23</v>
      </c>
      <c r="E39" s="230">
        <v>2.4782999999999999</v>
      </c>
    </row>
    <row r="40" spans="1:5" ht="15" customHeight="1" x14ac:dyDescent="0.25">
      <c r="A40" s="24">
        <v>34</v>
      </c>
      <c r="B40" s="29" t="s">
        <v>78</v>
      </c>
      <c r="C40" s="26" t="s">
        <v>161</v>
      </c>
      <c r="D40" s="228">
        <v>26</v>
      </c>
      <c r="E40" s="230">
        <v>2.3845999999999998</v>
      </c>
    </row>
    <row r="41" spans="1:5" ht="15" customHeight="1" thickBot="1" x14ac:dyDescent="0.3">
      <c r="A41" s="129">
        <v>35</v>
      </c>
      <c r="B41" s="27" t="s">
        <v>74</v>
      </c>
      <c r="C41" s="773" t="s">
        <v>11</v>
      </c>
      <c r="D41" s="231">
        <v>16</v>
      </c>
      <c r="E41" s="232">
        <v>2.375</v>
      </c>
    </row>
    <row r="42" spans="1:5" ht="15" customHeight="1" x14ac:dyDescent="0.25">
      <c r="A42" s="6"/>
      <c r="B42" s="6"/>
      <c r="C42" s="16"/>
      <c r="D42" s="265" t="s">
        <v>124</v>
      </c>
      <c r="E42" s="17">
        <f>AVERAGE(E7:E41)</f>
        <v>3.2408771428571437</v>
      </c>
    </row>
    <row r="43" spans="1:5" ht="15" customHeight="1" x14ac:dyDescent="0.25">
      <c r="A43" s="6"/>
      <c r="B43" s="6"/>
      <c r="C43" s="16"/>
      <c r="D43" s="213" t="s">
        <v>89</v>
      </c>
      <c r="E43" s="19">
        <v>3.9</v>
      </c>
    </row>
  </sheetData>
  <mergeCells count="5">
    <mergeCell ref="E4:E5"/>
    <mergeCell ref="A4:A5"/>
    <mergeCell ref="B4:B5"/>
    <mergeCell ref="C4:C5"/>
    <mergeCell ref="D4:D5"/>
  </mergeCells>
  <conditionalFormatting sqref="E6:E43">
    <cfRule type="cellIs" dxfId="39" priority="416" stopIfTrue="1" operator="lessThan">
      <formula>3.5</formula>
    </cfRule>
    <cfRule type="cellIs" dxfId="38" priority="417" stopIfTrue="1" operator="between">
      <formula>3.5</formula>
      <formula>4</formula>
    </cfRule>
    <cfRule type="cellIs" dxfId="37" priority="418" stopIfTrue="1" operator="between">
      <formula>4.5</formula>
      <formula>4</formula>
    </cfRule>
    <cfRule type="cellIs" dxfId="36" priority="419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9.7109375" customWidth="1"/>
    <col min="3" max="3" width="31.7109375" customWidth="1"/>
    <col min="4" max="8" width="7.7109375" style="5" customWidth="1"/>
    <col min="9" max="9" width="8.7109375" style="5" customWidth="1"/>
    <col min="10" max="10" width="7.85546875" customWidth="1"/>
  </cols>
  <sheetData>
    <row r="1" spans="1:12" s="1" customFormat="1" ht="15" customHeight="1" x14ac:dyDescent="0.25">
      <c r="C1" s="11"/>
      <c r="D1" s="1046"/>
      <c r="E1" s="1046"/>
      <c r="F1" s="2"/>
      <c r="G1" s="2"/>
      <c r="H1" s="2"/>
      <c r="I1" s="2"/>
      <c r="K1" s="243"/>
      <c r="L1" s="14" t="s">
        <v>85</v>
      </c>
    </row>
    <row r="2" spans="1:12" s="1" customFormat="1" ht="15" customHeight="1" x14ac:dyDescent="0.25">
      <c r="C2" s="1033" t="s">
        <v>127</v>
      </c>
      <c r="D2" s="1033"/>
      <c r="E2" s="307"/>
      <c r="F2" s="2"/>
      <c r="G2" s="2"/>
      <c r="H2" s="2"/>
      <c r="I2" s="214">
        <v>2020</v>
      </c>
      <c r="K2" s="244"/>
      <c r="L2" s="14" t="s">
        <v>86</v>
      </c>
    </row>
    <row r="3" spans="1:12" s="1" customFormat="1" ht="15" customHeight="1" thickBot="1" x14ac:dyDescent="0.3">
      <c r="C3" s="12"/>
      <c r="D3" s="12"/>
      <c r="E3" s="12"/>
      <c r="F3" s="2"/>
      <c r="G3" s="2"/>
      <c r="H3" s="2"/>
      <c r="I3" s="2"/>
      <c r="K3" s="612"/>
      <c r="L3" s="14" t="s">
        <v>87</v>
      </c>
    </row>
    <row r="4" spans="1:12" s="1" customFormat="1" ht="15" customHeight="1" x14ac:dyDescent="0.25">
      <c r="A4" s="1040" t="s">
        <v>0</v>
      </c>
      <c r="B4" s="1042" t="s">
        <v>82</v>
      </c>
      <c r="C4" s="1048" t="s">
        <v>1</v>
      </c>
      <c r="D4" s="1044" t="s">
        <v>83</v>
      </c>
      <c r="E4" s="1050" t="s">
        <v>84</v>
      </c>
      <c r="F4" s="1051"/>
      <c r="G4" s="1051"/>
      <c r="H4" s="1052"/>
      <c r="I4" s="1038" t="s">
        <v>144</v>
      </c>
      <c r="K4" s="15"/>
      <c r="L4" s="14" t="s">
        <v>88</v>
      </c>
    </row>
    <row r="5" spans="1:12" s="3" customFormat="1" ht="30" customHeight="1" thickBot="1" x14ac:dyDescent="0.25">
      <c r="A5" s="1041"/>
      <c r="B5" s="1043"/>
      <c r="C5" s="1049"/>
      <c r="D5" s="1045"/>
      <c r="E5" s="53">
        <v>2</v>
      </c>
      <c r="F5" s="53">
        <v>3</v>
      </c>
      <c r="G5" s="53">
        <v>4</v>
      </c>
      <c r="H5" s="53">
        <v>5</v>
      </c>
      <c r="I5" s="1039"/>
    </row>
    <row r="6" spans="1:12" s="3" customFormat="1" ht="15" customHeight="1" thickBot="1" x14ac:dyDescent="0.25">
      <c r="A6" s="248"/>
      <c r="B6" s="249"/>
      <c r="C6" s="732" t="s">
        <v>143</v>
      </c>
      <c r="D6" s="250">
        <f>D7+D11+D15+D20+D27+D32+D46</f>
        <v>1872</v>
      </c>
      <c r="E6" s="251">
        <f>AVERAGE(E8:E10,E12:E14,E16:E19,E21:E26,E28:E31,E33:E45,E47:E48)</f>
        <v>19.106666666666666</v>
      </c>
      <c r="F6" s="726">
        <f>AVERAGE(F8:F10,F12:F14,F16:F19,F21:F26,F28:F31,F33:F45,F47:F48)</f>
        <v>53.253428571428572</v>
      </c>
      <c r="G6" s="726">
        <f>AVERAGE(G8:G10,G12:G14,G16:G19,G21:G26,G28:G31,G33:G45,G47:G48)</f>
        <v>31.482142857142861</v>
      </c>
      <c r="H6" s="726">
        <f>AVERAGE(H8:H10,H12:H14,H16:H19,H21:H26,H28:H31,H33:H45,H47:H48)</f>
        <v>13.263333333333334</v>
      </c>
      <c r="I6" s="279">
        <f>(H6*5+G6*4+F6*3+E6*2)/100</f>
        <v>3.9021885714285713</v>
      </c>
    </row>
    <row r="7" spans="1:12" s="3" customFormat="1" ht="15" customHeight="1" thickBot="1" x14ac:dyDescent="0.25">
      <c r="A7" s="215"/>
      <c r="B7" s="216"/>
      <c r="C7" s="411" t="s">
        <v>132</v>
      </c>
      <c r="D7" s="217">
        <f>SUM(D8:D10)</f>
        <v>92</v>
      </c>
      <c r="E7" s="217">
        <f>AVERAGE(E8:E10)</f>
        <v>7.86</v>
      </c>
      <c r="F7" s="737">
        <f>AVERAGE(F8:F10)</f>
        <v>43.683333333333337</v>
      </c>
      <c r="G7" s="737">
        <f>AVERAGE(G8:G10)</f>
        <v>41.309999999999995</v>
      </c>
      <c r="H7" s="737">
        <f>AVERAGE(H8:H10)</f>
        <v>14.65</v>
      </c>
      <c r="I7" s="245">
        <f>AVERAGE(I8:I10)</f>
        <v>3.5560333333333332</v>
      </c>
    </row>
    <row r="8" spans="1:12" s="4" customFormat="1" ht="15" customHeight="1" x14ac:dyDescent="0.25">
      <c r="A8" s="21">
        <v>1</v>
      </c>
      <c r="B8" s="49">
        <v>10001</v>
      </c>
      <c r="C8" s="275" t="s">
        <v>2</v>
      </c>
      <c r="D8" s="739">
        <v>15</v>
      </c>
      <c r="E8" s="742"/>
      <c r="F8" s="742">
        <v>26.67</v>
      </c>
      <c r="G8" s="742">
        <v>46.67</v>
      </c>
      <c r="H8" s="742">
        <v>26.67</v>
      </c>
      <c r="I8" s="234">
        <f t="shared" ref="I8:I10" si="0">(H8*5+G8*4+F8*3+E8*2)/100</f>
        <v>4.0004</v>
      </c>
    </row>
    <row r="9" spans="1:12" s="4" customFormat="1" ht="15" customHeight="1" x14ac:dyDescent="0.25">
      <c r="A9" s="21">
        <v>2</v>
      </c>
      <c r="B9" s="8">
        <v>10320</v>
      </c>
      <c r="C9" s="33" t="s">
        <v>93</v>
      </c>
      <c r="D9" s="739">
        <v>39</v>
      </c>
      <c r="E9" s="743">
        <v>2.56</v>
      </c>
      <c r="F9" s="743">
        <v>33.33</v>
      </c>
      <c r="G9" s="743">
        <v>64.099999999999994</v>
      </c>
      <c r="H9" s="744"/>
      <c r="I9" s="230">
        <f t="shared" si="0"/>
        <v>3.6151</v>
      </c>
    </row>
    <row r="10" spans="1:12" s="4" customFormat="1" ht="15" customHeight="1" thickBot="1" x14ac:dyDescent="0.3">
      <c r="A10" s="22">
        <v>3</v>
      </c>
      <c r="B10" s="8">
        <v>10086</v>
      </c>
      <c r="C10" s="33" t="s">
        <v>128</v>
      </c>
      <c r="D10" s="739">
        <v>38</v>
      </c>
      <c r="E10" s="743">
        <v>13.16</v>
      </c>
      <c r="F10" s="743">
        <v>71.05</v>
      </c>
      <c r="G10" s="743">
        <v>13.16</v>
      </c>
      <c r="H10" s="743">
        <v>2.63</v>
      </c>
      <c r="I10" s="230">
        <f t="shared" si="0"/>
        <v>3.0525999999999995</v>
      </c>
    </row>
    <row r="11" spans="1:12" s="4" customFormat="1" ht="15" customHeight="1" thickBot="1" x14ac:dyDescent="0.25">
      <c r="A11" s="215"/>
      <c r="B11" s="219"/>
      <c r="C11" s="411" t="s">
        <v>133</v>
      </c>
      <c r="D11" s="220">
        <f>SUM(D12:D14)</f>
        <v>77</v>
      </c>
      <c r="E11" s="731">
        <f>AVERAGE(E12:E14)</f>
        <v>31.443333333333332</v>
      </c>
      <c r="F11" s="731">
        <f>AVERAGE(F12:F14)</f>
        <v>68.556666666666672</v>
      </c>
      <c r="G11" s="731">
        <v>0</v>
      </c>
      <c r="H11" s="731">
        <v>0</v>
      </c>
      <c r="I11" s="222">
        <f>AVERAGE(I12:I14)</f>
        <v>2.6855666666666664</v>
      </c>
    </row>
    <row r="12" spans="1:12" s="4" customFormat="1" ht="15" customHeight="1" x14ac:dyDescent="0.25">
      <c r="A12" s="21">
        <v>1</v>
      </c>
      <c r="B12" s="8">
        <v>20060</v>
      </c>
      <c r="C12" s="33" t="s">
        <v>5</v>
      </c>
      <c r="D12" s="739">
        <v>20</v>
      </c>
      <c r="E12" s="747">
        <v>5</v>
      </c>
      <c r="F12" s="747">
        <v>95</v>
      </c>
      <c r="G12" s="229"/>
      <c r="H12" s="229"/>
      <c r="I12" s="230">
        <f t="shared" ref="I12:I14" si="1">(H12*5+G12*4+F12*3+E12*2)/100</f>
        <v>2.95</v>
      </c>
    </row>
    <row r="13" spans="1:12" s="4" customFormat="1" ht="15" customHeight="1" x14ac:dyDescent="0.25">
      <c r="A13" s="21">
        <v>2</v>
      </c>
      <c r="B13" s="8">
        <v>20400</v>
      </c>
      <c r="C13" s="33" t="s">
        <v>7</v>
      </c>
      <c r="D13" s="739">
        <v>41</v>
      </c>
      <c r="E13" s="747">
        <v>26.83</v>
      </c>
      <c r="F13" s="747">
        <v>73.17</v>
      </c>
      <c r="G13" s="229"/>
      <c r="H13" s="229"/>
      <c r="I13" s="230">
        <f t="shared" si="1"/>
        <v>2.7316999999999996</v>
      </c>
    </row>
    <row r="14" spans="1:12" s="4" customFormat="1" ht="15" customHeight="1" thickBot="1" x14ac:dyDescent="0.3">
      <c r="A14" s="21">
        <v>3</v>
      </c>
      <c r="B14" s="9">
        <v>20630</v>
      </c>
      <c r="C14" s="33" t="s">
        <v>11</v>
      </c>
      <c r="D14" s="728">
        <v>16</v>
      </c>
      <c r="E14" s="748">
        <v>62.5</v>
      </c>
      <c r="F14" s="748">
        <v>37.5</v>
      </c>
      <c r="G14" s="229"/>
      <c r="H14" s="229"/>
      <c r="I14" s="230">
        <f t="shared" si="1"/>
        <v>2.375</v>
      </c>
    </row>
    <row r="15" spans="1:12" s="4" customFormat="1" ht="15" customHeight="1" thickBot="1" x14ac:dyDescent="0.25">
      <c r="A15" s="215"/>
      <c r="B15" s="219"/>
      <c r="C15" s="216" t="s">
        <v>134</v>
      </c>
      <c r="D15" s="220">
        <f>SUM(D16:D19)</f>
        <v>182</v>
      </c>
      <c r="E15" s="220">
        <f>AVERAGE(E16:E19)</f>
        <v>29.880000000000003</v>
      </c>
      <c r="F15" s="220">
        <f>AVERAGE(F16:F19)</f>
        <v>56.43</v>
      </c>
      <c r="G15" s="473">
        <f>AVERAGE(G16:G19)</f>
        <v>46.625</v>
      </c>
      <c r="H15" s="473">
        <f>AVERAGE(H16:H19)</f>
        <v>10.635</v>
      </c>
      <c r="I15" s="222">
        <f>AVERAGE(I16:I19)</f>
        <v>3.1900750000000002</v>
      </c>
    </row>
    <row r="16" spans="1:12" ht="15" customHeight="1" x14ac:dyDescent="0.25">
      <c r="A16" s="21">
        <v>1</v>
      </c>
      <c r="B16" s="8">
        <v>30070</v>
      </c>
      <c r="C16" s="33" t="s">
        <v>69</v>
      </c>
      <c r="D16" s="740">
        <v>79</v>
      </c>
      <c r="E16" s="750">
        <v>7.59</v>
      </c>
      <c r="F16" s="750">
        <v>64.56</v>
      </c>
      <c r="G16" s="750">
        <v>26.58</v>
      </c>
      <c r="H16" s="750">
        <v>1.27</v>
      </c>
      <c r="I16" s="230">
        <f t="shared" ref="I16:I19" si="2">(H16*5+G16*4+F16*3+E16*2)/100</f>
        <v>3.2153000000000005</v>
      </c>
    </row>
    <row r="17" spans="1:9" ht="15" customHeight="1" x14ac:dyDescent="0.25">
      <c r="A17" s="21">
        <v>2</v>
      </c>
      <c r="B17" s="9">
        <v>30460</v>
      </c>
      <c r="C17" s="272" t="s">
        <v>96</v>
      </c>
      <c r="D17" s="739">
        <v>15</v>
      </c>
      <c r="E17" s="750"/>
      <c r="F17" s="750">
        <v>13.33</v>
      </c>
      <c r="G17" s="750">
        <v>66.67</v>
      </c>
      <c r="H17" s="750">
        <v>20</v>
      </c>
      <c r="I17" s="236">
        <f t="shared" si="2"/>
        <v>4.0667</v>
      </c>
    </row>
    <row r="18" spans="1:9" ht="15" customHeight="1" x14ac:dyDescent="0.25">
      <c r="A18" s="21">
        <v>3</v>
      </c>
      <c r="B18" s="8">
        <v>30030</v>
      </c>
      <c r="C18" s="88" t="s">
        <v>68</v>
      </c>
      <c r="D18" s="739">
        <v>23</v>
      </c>
      <c r="E18" s="750">
        <v>52.17</v>
      </c>
      <c r="F18" s="750">
        <v>47.83</v>
      </c>
      <c r="G18" s="751"/>
      <c r="H18" s="751"/>
      <c r="I18" s="230">
        <f t="shared" si="2"/>
        <v>2.4782999999999999</v>
      </c>
    </row>
    <row r="19" spans="1:9" ht="15" customHeight="1" thickBot="1" x14ac:dyDescent="0.3">
      <c r="A19" s="21">
        <v>4</v>
      </c>
      <c r="B19" s="8">
        <v>30160</v>
      </c>
      <c r="C19" s="33" t="s">
        <v>18</v>
      </c>
      <c r="D19" s="728">
        <v>65</v>
      </c>
      <c r="E19" s="752"/>
      <c r="F19" s="752">
        <v>100</v>
      </c>
      <c r="G19" s="229"/>
      <c r="H19" s="229"/>
      <c r="I19" s="230">
        <f t="shared" si="2"/>
        <v>3</v>
      </c>
    </row>
    <row r="20" spans="1:9" ht="15" customHeight="1" thickBot="1" x14ac:dyDescent="0.3">
      <c r="A20" s="215"/>
      <c r="B20" s="219"/>
      <c r="C20" s="261" t="s">
        <v>135</v>
      </c>
      <c r="D20" s="220">
        <f>SUM(D21:D26)</f>
        <v>247</v>
      </c>
      <c r="E20" s="731">
        <f>AVERAGE(E21:E26)</f>
        <v>19.917999999999999</v>
      </c>
      <c r="F20" s="731">
        <f>AVERAGE(F21:F26)</f>
        <v>65.891666666666666</v>
      </c>
      <c r="G20" s="731">
        <f>AVERAGE(G21:G26)</f>
        <v>12.811666666666666</v>
      </c>
      <c r="H20" s="731">
        <f>AVERAGE(H21:H26)</f>
        <v>9.3899999999999988</v>
      </c>
      <c r="I20" s="222">
        <f>AVERAGE(I21:I26)</f>
        <v>3.0559333333333334</v>
      </c>
    </row>
    <row r="21" spans="1:9" ht="15" customHeight="1" x14ac:dyDescent="0.25">
      <c r="A21" s="21">
        <v>1</v>
      </c>
      <c r="B21" s="8">
        <v>40210</v>
      </c>
      <c r="C21" s="37" t="s">
        <v>102</v>
      </c>
      <c r="D21" s="729">
        <v>43</v>
      </c>
      <c r="E21" s="745">
        <v>32.56</v>
      </c>
      <c r="F21" s="745">
        <v>41.86</v>
      </c>
      <c r="G21" s="745">
        <v>11.63</v>
      </c>
      <c r="H21" s="730">
        <v>13.95</v>
      </c>
      <c r="I21" s="253">
        <f t="shared" ref="I21:I26" si="3">(H21*5+G21*4+F21*3+E21*2)/100</f>
        <v>3.0697000000000001</v>
      </c>
    </row>
    <row r="22" spans="1:9" ht="15" customHeight="1" x14ac:dyDescent="0.25">
      <c r="A22" s="21">
        <v>2</v>
      </c>
      <c r="B22" s="8">
        <v>40300</v>
      </c>
      <c r="C22" s="727" t="s">
        <v>155</v>
      </c>
      <c r="D22" s="728">
        <v>22</v>
      </c>
      <c r="E22" s="736"/>
      <c r="F22" s="736">
        <v>95.45</v>
      </c>
      <c r="G22" s="736">
        <v>4.55</v>
      </c>
      <c r="H22" s="753"/>
      <c r="I22" s="253">
        <f t="shared" si="3"/>
        <v>3.0455000000000001</v>
      </c>
    </row>
    <row r="23" spans="1:9" ht="15" customHeight="1" x14ac:dyDescent="0.25">
      <c r="A23" s="21">
        <v>3</v>
      </c>
      <c r="B23" s="254">
        <v>40730</v>
      </c>
      <c r="C23" s="738" t="s">
        <v>105</v>
      </c>
      <c r="D23" s="728">
        <v>11</v>
      </c>
      <c r="E23" s="736">
        <v>18.18</v>
      </c>
      <c r="F23" s="736">
        <v>63.64</v>
      </c>
      <c r="G23" s="736">
        <v>9.09</v>
      </c>
      <c r="H23" s="749">
        <v>9.09</v>
      </c>
      <c r="I23" s="496">
        <f t="shared" si="3"/>
        <v>3.0909000000000004</v>
      </c>
    </row>
    <row r="24" spans="1:9" ht="15" customHeight="1" x14ac:dyDescent="0.25">
      <c r="A24" s="21">
        <v>4</v>
      </c>
      <c r="B24" s="9">
        <v>40950</v>
      </c>
      <c r="C24" s="180" t="s">
        <v>106</v>
      </c>
      <c r="D24" s="729">
        <v>45</v>
      </c>
      <c r="E24" s="745">
        <v>2.2200000000000002</v>
      </c>
      <c r="F24" s="745">
        <v>64.44</v>
      </c>
      <c r="G24" s="745">
        <v>33.33</v>
      </c>
      <c r="H24" s="730"/>
      <c r="I24" s="253">
        <f t="shared" si="3"/>
        <v>3.3108</v>
      </c>
    </row>
    <row r="25" spans="1:9" ht="15" customHeight="1" x14ac:dyDescent="0.25">
      <c r="A25" s="21">
        <v>5</v>
      </c>
      <c r="B25" s="8">
        <v>40990</v>
      </c>
      <c r="C25" s="89" t="s">
        <v>37</v>
      </c>
      <c r="D25" s="739">
        <v>78</v>
      </c>
      <c r="E25" s="756">
        <v>15.38</v>
      </c>
      <c r="F25" s="756">
        <v>65.38</v>
      </c>
      <c r="G25" s="756">
        <v>14.1</v>
      </c>
      <c r="H25" s="754">
        <v>5.13</v>
      </c>
      <c r="I25" s="253">
        <f t="shared" si="3"/>
        <v>3.0894999999999997</v>
      </c>
    </row>
    <row r="26" spans="1:9" ht="15" customHeight="1" thickBot="1" x14ac:dyDescent="0.3">
      <c r="A26" s="22">
        <v>6</v>
      </c>
      <c r="B26" s="9">
        <v>40133</v>
      </c>
      <c r="C26" s="256" t="s">
        <v>32</v>
      </c>
      <c r="D26" s="746">
        <v>48</v>
      </c>
      <c r="E26" s="757">
        <v>31.25</v>
      </c>
      <c r="F26" s="757">
        <v>64.58</v>
      </c>
      <c r="G26" s="757">
        <v>4.17</v>
      </c>
      <c r="H26" s="758"/>
      <c r="I26" s="257">
        <f t="shared" si="3"/>
        <v>2.7292000000000001</v>
      </c>
    </row>
    <row r="27" spans="1:9" ht="15" customHeight="1" thickBot="1" x14ac:dyDescent="0.3">
      <c r="A27" s="218"/>
      <c r="B27" s="219"/>
      <c r="C27" s="258" t="s">
        <v>142</v>
      </c>
      <c r="D27" s="220">
        <f>SUM(D28:D31)</f>
        <v>290</v>
      </c>
      <c r="E27" s="731">
        <f>AVERAGE(E28:E31)</f>
        <v>10.336666666666668</v>
      </c>
      <c r="F27" s="731">
        <f>AVERAGE(F28:F31)</f>
        <v>59.300000000000004</v>
      </c>
      <c r="G27" s="731">
        <f>AVERAGE(G28:G31)</f>
        <v>32.36</v>
      </c>
      <c r="H27" s="221">
        <f>AVERAGE(H28:H31)</f>
        <v>2.35</v>
      </c>
      <c r="I27" s="259">
        <f>AVERAGE(I28:I31)</f>
        <v>3.2578249999999995</v>
      </c>
    </row>
    <row r="28" spans="1:9" ht="15" customHeight="1" x14ac:dyDescent="0.25">
      <c r="A28" s="21">
        <v>1</v>
      </c>
      <c r="B28" s="8">
        <v>50003</v>
      </c>
      <c r="C28" s="41" t="s">
        <v>108</v>
      </c>
      <c r="D28" s="740">
        <v>73</v>
      </c>
      <c r="E28" s="760">
        <v>24.66</v>
      </c>
      <c r="F28" s="760">
        <v>53.42</v>
      </c>
      <c r="G28" s="760">
        <v>21.92</v>
      </c>
      <c r="H28" s="761"/>
      <c r="I28" s="230">
        <f t="shared" ref="I28:I31" si="4">(H28*5+G28*4+F28*3+E28*2)/100</f>
        <v>2.9725999999999999</v>
      </c>
    </row>
    <row r="29" spans="1:9" ht="15" customHeight="1" x14ac:dyDescent="0.25">
      <c r="A29" s="21">
        <v>2</v>
      </c>
      <c r="B29" s="8">
        <v>50250</v>
      </c>
      <c r="C29" s="91" t="s">
        <v>41</v>
      </c>
      <c r="D29" s="739">
        <v>57</v>
      </c>
      <c r="E29" s="760"/>
      <c r="F29" s="760">
        <v>77.19</v>
      </c>
      <c r="G29" s="760">
        <v>22.81</v>
      </c>
      <c r="H29" s="761"/>
      <c r="I29" s="230">
        <f t="shared" si="4"/>
        <v>3.2281</v>
      </c>
    </row>
    <row r="30" spans="1:9" ht="15" customHeight="1" x14ac:dyDescent="0.25">
      <c r="A30" s="21">
        <v>3</v>
      </c>
      <c r="B30" s="8">
        <v>50620</v>
      </c>
      <c r="C30" s="91" t="s">
        <v>70</v>
      </c>
      <c r="D30" s="739">
        <v>85</v>
      </c>
      <c r="E30" s="760">
        <v>2.35</v>
      </c>
      <c r="F30" s="760">
        <v>50.59</v>
      </c>
      <c r="G30" s="760">
        <v>44.71</v>
      </c>
      <c r="H30" s="760">
        <v>2.35</v>
      </c>
      <c r="I30" s="230">
        <f t="shared" si="4"/>
        <v>3.4706000000000001</v>
      </c>
    </row>
    <row r="31" spans="1:9" ht="15" customHeight="1" thickBot="1" x14ac:dyDescent="0.3">
      <c r="A31" s="21">
        <v>4</v>
      </c>
      <c r="B31" s="8">
        <v>50001</v>
      </c>
      <c r="C31" s="360" t="s">
        <v>107</v>
      </c>
      <c r="D31" s="739">
        <v>75</v>
      </c>
      <c r="E31" s="760">
        <v>4</v>
      </c>
      <c r="F31" s="760">
        <v>56</v>
      </c>
      <c r="G31" s="760">
        <v>40</v>
      </c>
      <c r="H31" s="761"/>
      <c r="I31" s="230">
        <f t="shared" si="4"/>
        <v>3.36</v>
      </c>
    </row>
    <row r="32" spans="1:9" ht="15" customHeight="1" thickBot="1" x14ac:dyDescent="0.3">
      <c r="A32" s="215"/>
      <c r="B32" s="219"/>
      <c r="C32" s="242" t="s">
        <v>141</v>
      </c>
      <c r="D32" s="220">
        <f>SUM(D33:D45)</f>
        <v>846</v>
      </c>
      <c r="E32" s="731">
        <f t="shared" ref="E32:H32" si="5">AVERAGE(E33:E45)</f>
        <v>17.437000000000001</v>
      </c>
      <c r="F32" s="731">
        <f t="shared" si="5"/>
        <v>44.848461538461542</v>
      </c>
      <c r="G32" s="731">
        <f t="shared" si="5"/>
        <v>34.809166666666663</v>
      </c>
      <c r="H32" s="731">
        <f t="shared" si="5"/>
        <v>15.612500000000001</v>
      </c>
      <c r="I32" s="222">
        <f>AVERAGE(I33:I45)</f>
        <v>3.3793615384615383</v>
      </c>
    </row>
    <row r="33" spans="1:9" ht="15" customHeight="1" x14ac:dyDescent="0.25">
      <c r="A33" s="770">
        <v>1</v>
      </c>
      <c r="B33" s="8">
        <v>60010</v>
      </c>
      <c r="C33" s="44" t="s">
        <v>44</v>
      </c>
      <c r="D33" s="740">
        <v>68</v>
      </c>
      <c r="E33" s="762">
        <v>7.35</v>
      </c>
      <c r="F33" s="762">
        <v>60.29</v>
      </c>
      <c r="G33" s="762">
        <v>32.35</v>
      </c>
      <c r="H33" s="763"/>
      <c r="I33" s="230">
        <f t="shared" ref="I33:I45" si="6">(H33*5+G33*4+F33*3+E33*2)/100</f>
        <v>3.2496999999999998</v>
      </c>
    </row>
    <row r="34" spans="1:9" ht="15" customHeight="1" x14ac:dyDescent="0.25">
      <c r="A34" s="769">
        <v>2</v>
      </c>
      <c r="B34" s="8">
        <v>60050</v>
      </c>
      <c r="C34" s="44" t="s">
        <v>46</v>
      </c>
      <c r="D34" s="728">
        <v>26</v>
      </c>
      <c r="E34" s="762">
        <v>3.85</v>
      </c>
      <c r="F34" s="762">
        <v>11.54</v>
      </c>
      <c r="G34" s="762">
        <v>61.54</v>
      </c>
      <c r="H34" s="762">
        <v>23.08</v>
      </c>
      <c r="I34" s="230">
        <f t="shared" si="6"/>
        <v>4.0388000000000002</v>
      </c>
    </row>
    <row r="35" spans="1:9" ht="15" customHeight="1" x14ac:dyDescent="0.25">
      <c r="A35" s="769">
        <v>3</v>
      </c>
      <c r="B35" s="8">
        <v>60560</v>
      </c>
      <c r="C35" s="44" t="s">
        <v>51</v>
      </c>
      <c r="D35" s="729">
        <v>33</v>
      </c>
      <c r="E35" s="745">
        <v>6.06</v>
      </c>
      <c r="F35" s="745">
        <v>54.55</v>
      </c>
      <c r="G35" s="745">
        <v>33.33</v>
      </c>
      <c r="H35" s="730">
        <v>6.06</v>
      </c>
      <c r="I35" s="230">
        <f t="shared" si="6"/>
        <v>3.3938999999999999</v>
      </c>
    </row>
    <row r="36" spans="1:9" ht="15" customHeight="1" x14ac:dyDescent="0.25">
      <c r="A36" s="769">
        <v>4</v>
      </c>
      <c r="B36" s="49">
        <v>60001</v>
      </c>
      <c r="C36" s="263" t="s">
        <v>43</v>
      </c>
      <c r="D36" s="739">
        <v>23</v>
      </c>
      <c r="E36" s="764">
        <v>8.6999999999999993</v>
      </c>
      <c r="F36" s="764">
        <v>60.87</v>
      </c>
      <c r="G36" s="764">
        <v>30.43</v>
      </c>
      <c r="H36" s="765"/>
      <c r="I36" s="234">
        <f t="shared" si="6"/>
        <v>3.2172999999999998</v>
      </c>
    </row>
    <row r="37" spans="1:9" ht="15" customHeight="1" x14ac:dyDescent="0.25">
      <c r="A37" s="769">
        <v>5</v>
      </c>
      <c r="B37" s="8">
        <v>60850</v>
      </c>
      <c r="C37" s="44" t="s">
        <v>54</v>
      </c>
      <c r="D37" s="739">
        <v>69</v>
      </c>
      <c r="E37" s="764">
        <v>17.39</v>
      </c>
      <c r="F37" s="764">
        <v>53.62</v>
      </c>
      <c r="G37" s="764">
        <v>28.99</v>
      </c>
      <c r="H37" s="754"/>
      <c r="I37" s="230">
        <f t="shared" si="6"/>
        <v>3.1160000000000001</v>
      </c>
    </row>
    <row r="38" spans="1:9" ht="15" customHeight="1" x14ac:dyDescent="0.25">
      <c r="A38" s="769">
        <v>6</v>
      </c>
      <c r="B38" s="8">
        <v>60980</v>
      </c>
      <c r="C38" s="44" t="s">
        <v>56</v>
      </c>
      <c r="D38" s="739">
        <v>64</v>
      </c>
      <c r="E38" s="764">
        <v>37.5</v>
      </c>
      <c r="F38" s="764">
        <v>53.13</v>
      </c>
      <c r="G38" s="764">
        <v>9.3800000000000008</v>
      </c>
      <c r="H38" s="754"/>
      <c r="I38" s="230">
        <f t="shared" si="6"/>
        <v>2.7191000000000001</v>
      </c>
    </row>
    <row r="39" spans="1:9" ht="15" customHeight="1" x14ac:dyDescent="0.25">
      <c r="A39" s="769">
        <v>7</v>
      </c>
      <c r="B39" s="8">
        <v>61080</v>
      </c>
      <c r="C39" s="44" t="s">
        <v>57</v>
      </c>
      <c r="D39" s="728">
        <v>42</v>
      </c>
      <c r="E39" s="736"/>
      <c r="F39" s="736">
        <v>23.81</v>
      </c>
      <c r="G39" s="736">
        <v>54.76</v>
      </c>
      <c r="H39" s="749">
        <v>21.43</v>
      </c>
      <c r="I39" s="230">
        <f t="shared" si="6"/>
        <v>3.9762</v>
      </c>
    </row>
    <row r="40" spans="1:9" ht="15" customHeight="1" x14ac:dyDescent="0.25">
      <c r="A40" s="769">
        <v>8</v>
      </c>
      <c r="B40" s="8">
        <v>61410</v>
      </c>
      <c r="C40" s="44" t="s">
        <v>63</v>
      </c>
      <c r="D40" s="729">
        <v>80</v>
      </c>
      <c r="E40" s="745">
        <v>7.5</v>
      </c>
      <c r="F40" s="745">
        <v>68.75</v>
      </c>
      <c r="G40" s="745">
        <v>17.5</v>
      </c>
      <c r="H40" s="730">
        <v>6.25</v>
      </c>
      <c r="I40" s="230">
        <f t="shared" si="6"/>
        <v>3.2250000000000001</v>
      </c>
    </row>
    <row r="41" spans="1:9" ht="15" customHeight="1" x14ac:dyDescent="0.25">
      <c r="A41" s="769">
        <v>9</v>
      </c>
      <c r="B41" s="8">
        <v>61430</v>
      </c>
      <c r="C41" s="323" t="s">
        <v>153</v>
      </c>
      <c r="D41" s="728">
        <v>159</v>
      </c>
      <c r="E41" s="736"/>
      <c r="F41" s="736">
        <v>27.67</v>
      </c>
      <c r="G41" s="736">
        <v>64.150000000000006</v>
      </c>
      <c r="H41" s="749">
        <v>8.18</v>
      </c>
      <c r="I41" s="230">
        <f t="shared" si="6"/>
        <v>3.8050999999999999</v>
      </c>
    </row>
    <row r="42" spans="1:9" ht="15" customHeight="1" x14ac:dyDescent="0.25">
      <c r="A42" s="769">
        <v>10</v>
      </c>
      <c r="B42" s="8">
        <v>61510</v>
      </c>
      <c r="C42" s="44" t="s">
        <v>66</v>
      </c>
      <c r="D42" s="729">
        <v>96</v>
      </c>
      <c r="E42" s="766">
        <v>17.71</v>
      </c>
      <c r="F42" s="766">
        <v>68.75</v>
      </c>
      <c r="G42" s="766">
        <v>11.46</v>
      </c>
      <c r="H42" s="766">
        <v>2.08</v>
      </c>
      <c r="I42" s="230">
        <f t="shared" si="6"/>
        <v>2.9791000000000003</v>
      </c>
    </row>
    <row r="43" spans="1:9" ht="15" customHeight="1" x14ac:dyDescent="0.25">
      <c r="A43" s="769">
        <v>11</v>
      </c>
      <c r="B43" s="9">
        <v>61520</v>
      </c>
      <c r="C43" s="162" t="s">
        <v>111</v>
      </c>
      <c r="D43" s="739">
        <v>27</v>
      </c>
      <c r="E43" s="766"/>
      <c r="F43" s="766">
        <v>3.7</v>
      </c>
      <c r="G43" s="766">
        <v>40.74</v>
      </c>
      <c r="H43" s="766">
        <v>55.56</v>
      </c>
      <c r="I43" s="236">
        <f t="shared" si="6"/>
        <v>4.5186000000000002</v>
      </c>
    </row>
    <row r="44" spans="1:9" ht="15" customHeight="1" x14ac:dyDescent="0.25">
      <c r="A44" s="769">
        <v>12</v>
      </c>
      <c r="B44" s="8">
        <v>61540</v>
      </c>
      <c r="C44" s="44" t="s">
        <v>159</v>
      </c>
      <c r="D44" s="728">
        <v>133</v>
      </c>
      <c r="E44" s="766">
        <v>6.77</v>
      </c>
      <c r="F44" s="766">
        <v>57.89</v>
      </c>
      <c r="G44" s="766">
        <v>33.08</v>
      </c>
      <c r="H44" s="766">
        <v>2.2599999999999998</v>
      </c>
      <c r="I44" s="230">
        <f t="shared" si="6"/>
        <v>3.3083000000000005</v>
      </c>
    </row>
    <row r="45" spans="1:9" ht="15" customHeight="1" thickBot="1" x14ac:dyDescent="0.3">
      <c r="A45" s="23">
        <v>13</v>
      </c>
      <c r="B45" s="47">
        <v>61570</v>
      </c>
      <c r="C45" s="733" t="s">
        <v>161</v>
      </c>
      <c r="D45" s="746">
        <v>26</v>
      </c>
      <c r="E45" s="767">
        <v>61.54</v>
      </c>
      <c r="F45" s="767">
        <v>38.46</v>
      </c>
      <c r="G45" s="767"/>
      <c r="H45" s="741"/>
      <c r="I45" s="232">
        <f t="shared" si="6"/>
        <v>2.3845999999999998</v>
      </c>
    </row>
    <row r="46" spans="1:9" ht="15" customHeight="1" thickBot="1" x14ac:dyDescent="0.3">
      <c r="A46" s="215"/>
      <c r="B46" s="219"/>
      <c r="C46" s="241" t="s">
        <v>140</v>
      </c>
      <c r="D46" s="220">
        <f>SUM(D47:D48)</f>
        <v>138</v>
      </c>
      <c r="E46" s="221">
        <f>AVERAGE(E47:E48)</f>
        <v>20.549999999999997</v>
      </c>
      <c r="F46" s="731">
        <f>AVERAGE(F47:F48)</f>
        <v>42.924999999999997</v>
      </c>
      <c r="G46" s="731">
        <f>AVERAGE(G47:G48)</f>
        <v>40.299999999999997</v>
      </c>
      <c r="H46" s="731">
        <f>AVERAGE(H47:H48)</f>
        <v>16.375</v>
      </c>
      <c r="I46" s="222">
        <f>AVERAGE(I47:I48)</f>
        <v>3.3234999999999997</v>
      </c>
    </row>
    <row r="47" spans="1:9" ht="15" customHeight="1" x14ac:dyDescent="0.25">
      <c r="A47" s="21">
        <v>1</v>
      </c>
      <c r="B47" s="49">
        <v>70021</v>
      </c>
      <c r="C47" s="179" t="s">
        <v>71</v>
      </c>
      <c r="D47" s="735">
        <v>67</v>
      </c>
      <c r="E47" s="771">
        <v>4.4800000000000004</v>
      </c>
      <c r="F47" s="771">
        <v>23.88</v>
      </c>
      <c r="G47" s="771">
        <v>40.299999999999997</v>
      </c>
      <c r="H47" s="771">
        <v>31.34</v>
      </c>
      <c r="I47" s="234">
        <f t="shared" ref="I47:I48" si="7">(H47*5+G47*4+F47*3+E47*2)/100</f>
        <v>3.9849999999999994</v>
      </c>
    </row>
    <row r="48" spans="1:9" ht="15" customHeight="1" thickBot="1" x14ac:dyDescent="0.3">
      <c r="A48" s="262">
        <v>2</v>
      </c>
      <c r="B48" s="238">
        <v>10890</v>
      </c>
      <c r="C48" s="759" t="s">
        <v>160</v>
      </c>
      <c r="D48" s="755">
        <v>71</v>
      </c>
      <c r="E48" s="768">
        <v>36.619999999999997</v>
      </c>
      <c r="F48" s="768">
        <v>61.97</v>
      </c>
      <c r="G48" s="768"/>
      <c r="H48" s="734">
        <v>1.41</v>
      </c>
      <c r="I48" s="239">
        <f t="shared" si="7"/>
        <v>2.6619999999999999</v>
      </c>
    </row>
    <row r="49" spans="1:9" ht="15" customHeight="1" x14ac:dyDescent="0.25">
      <c r="A49" s="6"/>
      <c r="B49" s="6"/>
      <c r="C49" s="16"/>
      <c r="D49" s="1047" t="s">
        <v>124</v>
      </c>
      <c r="E49" s="1047"/>
      <c r="F49" s="1047"/>
      <c r="G49" s="1047"/>
      <c r="H49" s="1047"/>
      <c r="I49" s="17">
        <f>AVERAGE(I8:I10,I12:I14,I16:I19,I21:I26,I28:I31,I33:I45,I47:I48)</f>
        <v>3.2408771428571428</v>
      </c>
    </row>
  </sheetData>
  <mergeCells count="9">
    <mergeCell ref="D1:E1"/>
    <mergeCell ref="C2:D2"/>
    <mergeCell ref="I4:I5"/>
    <mergeCell ref="D49:H49"/>
    <mergeCell ref="A4:A5"/>
    <mergeCell ref="B4:B5"/>
    <mergeCell ref="C4:C5"/>
    <mergeCell ref="D4:D5"/>
    <mergeCell ref="E4:H4"/>
  </mergeCells>
  <conditionalFormatting sqref="I6:I49">
    <cfRule type="cellIs" dxfId="35" priority="401" stopIfTrue="1" operator="lessThan">
      <formula>3.5</formula>
    </cfRule>
    <cfRule type="cellIs" dxfId="34" priority="402" stopIfTrue="1" operator="between">
      <formula>3.5</formula>
      <formula>4</formula>
    </cfRule>
    <cfRule type="cellIs" dxfId="33" priority="403" stopIfTrue="1" operator="between">
      <formula>4.5</formula>
      <formula>4</formula>
    </cfRule>
    <cfRule type="cellIs" dxfId="32" priority="404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Географ-9 диаграмма по районам</vt:lpstr>
      <vt:lpstr>Географ-9 диаграмма</vt:lpstr>
      <vt:lpstr>Рейтинги 2020 - 2015</vt:lpstr>
      <vt:lpstr>Рейтинг по сумме мест</vt:lpstr>
      <vt:lpstr>География-9 2020 Итоги</vt:lpstr>
      <vt:lpstr>География-9 2019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2017-12-13T06:38:57Z</dcterms:created>
  <dcterms:modified xsi:type="dcterms:W3CDTF">2021-08-18T03:21:26Z</dcterms:modified>
</cp:coreProperties>
</file>