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05" tabRatio="647"/>
  </bookViews>
  <sheets>
    <sheet name="Франц-9 диаграмма по районам" sheetId="7" r:id="rId1"/>
    <sheet name="Франц-9 диаграмма" sheetId="4" r:id="rId2"/>
    <sheet name="Рейтинги 2019 - 2016" sheetId="3" r:id="rId3"/>
    <sheet name="Рейтинг по сумме мест" sheetId="8" r:id="rId4"/>
    <sheet name="Французский-9 2019 Итоги" sheetId="6" r:id="rId5"/>
    <sheet name="Французский-9 2019 расклад" sheetId="1" r:id="rId6"/>
  </sheets>
  <externalReferences>
    <externalReference r:id="rId7"/>
  </externalReferences>
  <calcPr calcId="145621" iterateDelta="1E-4"/>
</workbook>
</file>

<file path=xl/calcChain.xml><?xml version="1.0" encoding="utf-8"?>
<calcChain xmlns="http://schemas.openxmlformats.org/spreadsheetml/2006/main">
  <c r="T6" i="8" l="1"/>
  <c r="T7" i="8"/>
  <c r="J8" i="8"/>
  <c r="T8" i="8"/>
  <c r="T9" i="8"/>
  <c r="E10" i="8"/>
  <c r="H10" i="8"/>
  <c r="K10" i="8"/>
  <c r="D12" i="7" l="1"/>
  <c r="L12" i="7"/>
  <c r="H12" i="7"/>
  <c r="D4" i="7"/>
  <c r="L4" i="7"/>
  <c r="H4" i="7"/>
  <c r="K4" i="7"/>
  <c r="C4" i="7"/>
  <c r="G4" i="7"/>
  <c r="S6" i="7"/>
  <c r="S9" i="7"/>
  <c r="S8" i="7"/>
  <c r="S11" i="7"/>
  <c r="D10" i="7"/>
  <c r="C10" i="7"/>
  <c r="D12" i="4"/>
  <c r="C4" i="4"/>
  <c r="L4" i="4"/>
  <c r="H4" i="4"/>
  <c r="D4" i="4"/>
  <c r="K4" i="4"/>
  <c r="G4" i="4"/>
  <c r="D10" i="4"/>
  <c r="C10" i="4"/>
  <c r="S11" i="4"/>
  <c r="S9" i="4"/>
  <c r="S8" i="4"/>
  <c r="S6" i="4"/>
  <c r="D10" i="3"/>
  <c r="H10" i="3"/>
  <c r="L10" i="3"/>
  <c r="I6" i="1"/>
  <c r="H6" i="1"/>
  <c r="G6" i="1"/>
  <c r="F6" i="1"/>
  <c r="E6" i="1"/>
  <c r="D6" i="1"/>
  <c r="I9" i="1"/>
  <c r="I8" i="1"/>
  <c r="M4" i="4" l="1"/>
  <c r="M5" i="4"/>
  <c r="M6" i="4"/>
  <c r="M7" i="4"/>
  <c r="M8" i="4"/>
  <c r="M9" i="4"/>
  <c r="I4" i="4"/>
  <c r="I5" i="4"/>
  <c r="I6" i="4"/>
  <c r="I7" i="4"/>
  <c r="I8" i="4"/>
  <c r="I9" i="4"/>
  <c r="L12" i="4"/>
  <c r="H12" i="4"/>
  <c r="L7" i="7" l="1"/>
  <c r="K7" i="7"/>
  <c r="H7" i="7"/>
  <c r="G7" i="7"/>
  <c r="K5" i="7"/>
  <c r="H5" i="7"/>
  <c r="G5" i="7"/>
  <c r="K5" i="4" l="1"/>
  <c r="H5" i="4"/>
  <c r="L7" i="4"/>
  <c r="K7" i="4"/>
  <c r="G5" i="4"/>
  <c r="H7" i="4"/>
  <c r="G7" i="4"/>
  <c r="E6" i="6"/>
  <c r="D6" i="6"/>
  <c r="E8" i="6"/>
  <c r="H7" i="1"/>
  <c r="G7" i="1"/>
  <c r="F7" i="1"/>
  <c r="E7" i="1"/>
  <c r="D7" i="1"/>
  <c r="I7" i="1"/>
</calcChain>
</file>

<file path=xl/sharedStrings.xml><?xml version="1.0" encoding="utf-8"?>
<sst xmlns="http://schemas.openxmlformats.org/spreadsheetml/2006/main" count="182" uniqueCount="42">
  <si>
    <t>№</t>
  </si>
  <si>
    <t>Наименование ОУ (кратко)</t>
  </si>
  <si>
    <t>Код ОУ            (по КИАСУО)</t>
  </si>
  <si>
    <t>Код ОУ по КИАСУО</t>
  </si>
  <si>
    <t>Район</t>
  </si>
  <si>
    <t>Человек</t>
  </si>
  <si>
    <t xml:space="preserve">ФРАНЦУЗСКИЙ ЯЗЫК, 9 КЛ. </t>
  </si>
  <si>
    <t>МБОУ Гимназия № 3</t>
  </si>
  <si>
    <t>Октябрьский</t>
  </si>
  <si>
    <t>Среднее значение по городу принято:</t>
  </si>
  <si>
    <t>место</t>
  </si>
  <si>
    <t>сумма мест</t>
  </si>
  <si>
    <t>чел.</t>
  </si>
  <si>
    <t>ср.балл по ОУ</t>
  </si>
  <si>
    <t>балл по городу</t>
  </si>
  <si>
    <t>чел</t>
  </si>
  <si>
    <t>Наименование ОУ (кратно)</t>
  </si>
  <si>
    <t>ср.балл ОУ</t>
  </si>
  <si>
    <t>ср.балл по городу</t>
  </si>
  <si>
    <t>отметки по 5 -балльной шкале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</si>
  <si>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</si>
  <si>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</si>
  <si>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</si>
  <si>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</si>
  <si>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-</t>
  </si>
  <si>
    <t>Среднее значение по городу принято</t>
  </si>
  <si>
    <t>Образовательная организация</t>
  </si>
  <si>
    <t>Сумма мест</t>
  </si>
  <si>
    <t>Расчётное среднее значение</t>
  </si>
  <si>
    <t>МБОУ СШ № 64</t>
  </si>
  <si>
    <t>МБОУ Лицей № 8</t>
  </si>
  <si>
    <t>Ленинский</t>
  </si>
  <si>
    <t>средний балл принят</t>
  </si>
  <si>
    <t>ЛЕНИНСКИЙ РАЙОН</t>
  </si>
  <si>
    <t>ОКТЯБРЬСКИЙ РАЙОН</t>
  </si>
  <si>
    <t>по городу Красноярску</t>
  </si>
  <si>
    <t xml:space="preserve">Расчётное среднее значение </t>
  </si>
  <si>
    <t>Расчётное среднее значение среднего балла по ОУ</t>
  </si>
  <si>
    <t>Среднее значение среднего балла принято ГУО</t>
  </si>
  <si>
    <t>Свердловский</t>
  </si>
  <si>
    <t>СВЕРДЛОВСКИЙ РАЙОН</t>
  </si>
  <si>
    <t>МБОУ СШ №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</si>
</sst>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General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.5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66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4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4" fillId="0" borderId="0"/>
    <xf numFmtId="165" fontId="3" fillId="0" borderId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39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164" fontId="0" fillId="3" borderId="11" xfId="0" applyNumberFormat="1" applyFon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10" fillId="0" borderId="0" xfId="0" applyFont="1"/>
    <xf numFmtId="0" fontId="10" fillId="4" borderId="0" xfId="0" applyFont="1" applyFill="1"/>
    <xf numFmtId="0" fontId="12" fillId="0" borderId="0" xfId="0" applyFont="1" applyFill="1" applyBorder="1" applyAlignment="1">
      <alignment horizontal="right" vertical="center"/>
    </xf>
    <xf numFmtId="0" fontId="13" fillId="0" borderId="0" xfId="3"/>
    <xf numFmtId="0" fontId="13" fillId="0" borderId="37" xfId="3" applyBorder="1"/>
    <xf numFmtId="2" fontId="13" fillId="0" borderId="0" xfId="3" applyNumberFormat="1"/>
    <xf numFmtId="0" fontId="14" fillId="0" borderId="0" xfId="3" applyFont="1" applyFill="1" applyBorder="1" applyAlignment="1">
      <alignment horizontal="right" vertical="center"/>
    </xf>
    <xf numFmtId="2" fontId="14" fillId="0" borderId="0" xfId="3" applyNumberFormat="1" applyFont="1"/>
    <xf numFmtId="2" fontId="1" fillId="0" borderId="0" xfId="3" applyNumberFormat="1" applyFont="1" applyFill="1" applyBorder="1"/>
    <xf numFmtId="0" fontId="1" fillId="0" borderId="22" xfId="3" applyFont="1" applyBorder="1" applyAlignment="1">
      <alignment horizontal="center" vertical="center" wrapText="1"/>
    </xf>
    <xf numFmtId="0" fontId="13" fillId="0" borderId="0" xfId="3" applyBorder="1"/>
    <xf numFmtId="0" fontId="0" fillId="0" borderId="0" xfId="0" applyBorder="1" applyAlignment="1"/>
    <xf numFmtId="0" fontId="7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0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44" xfId="0" applyFont="1" applyBorder="1" applyAlignment="1">
      <alignment horizontal="right" vertical="center"/>
    </xf>
    <xf numFmtId="2" fontId="0" fillId="0" borderId="38" xfId="0" applyNumberFormat="1" applyFont="1" applyBorder="1" applyAlignment="1">
      <alignment horizontal="right" vertical="center" wrapText="1"/>
    </xf>
    <xf numFmtId="0" fontId="1" fillId="0" borderId="4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left" vertical="center" wrapText="1"/>
    </xf>
    <xf numFmtId="2" fontId="16" fillId="0" borderId="38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/>
    <xf numFmtId="0" fontId="0" fillId="0" borderId="18" xfId="0" applyFont="1" applyBorder="1" applyAlignment="1">
      <alignment horizontal="right" vertical="center"/>
    </xf>
    <xf numFmtId="0" fontId="0" fillId="0" borderId="45" xfId="0" applyFont="1" applyBorder="1" applyAlignment="1">
      <alignment horizontal="left" vertical="center" wrapText="1"/>
    </xf>
    <xf numFmtId="2" fontId="0" fillId="0" borderId="19" xfId="0" applyNumberFormat="1" applyFont="1" applyBorder="1" applyAlignment="1">
      <alignment horizontal="right" vertical="center" wrapText="1"/>
    </xf>
    <xf numFmtId="0" fontId="10" fillId="8" borderId="0" xfId="0" applyFont="1" applyFill="1"/>
    <xf numFmtId="0" fontId="10" fillId="9" borderId="0" xfId="0" applyFont="1" applyFill="1"/>
    <xf numFmtId="0" fontId="10" fillId="10" borderId="0" xfId="0" applyFont="1" applyFill="1"/>
    <xf numFmtId="0" fontId="10" fillId="11" borderId="0" xfId="0" applyFont="1" applyFill="1"/>
    <xf numFmtId="0" fontId="8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45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33" xfId="0" applyFont="1" applyBorder="1" applyAlignment="1">
      <alignment horizontal="left" vertical="center" wrapText="1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0" borderId="11" xfId="0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18" fillId="0" borderId="47" xfId="0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6" fillId="0" borderId="0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0" fontId="18" fillId="0" borderId="49" xfId="0" applyFont="1" applyBorder="1" applyAlignment="1">
      <alignment horizontal="right" vertical="center" wrapText="1"/>
    </xf>
    <xf numFmtId="2" fontId="0" fillId="0" borderId="45" xfId="0" applyNumberFormat="1" applyFont="1" applyBorder="1" applyAlignment="1">
      <alignment horizontal="center" vertical="center" wrapText="1"/>
    </xf>
    <xf numFmtId="2" fontId="18" fillId="0" borderId="45" xfId="0" applyNumberFormat="1" applyFont="1" applyBorder="1" applyAlignment="1">
      <alignment horizontal="center" vertical="center" wrapText="1"/>
    </xf>
    <xf numFmtId="0" fontId="0" fillId="2" borderId="45" xfId="0" applyFill="1" applyBorder="1" applyAlignment="1" applyProtection="1">
      <alignment horizontal="left" wrapText="1"/>
      <protection locked="0"/>
    </xf>
    <xf numFmtId="164" fontId="0" fillId="3" borderId="45" xfId="0" applyNumberFormat="1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0" fillId="0" borderId="53" xfId="0" applyBorder="1" applyAlignment="1"/>
    <xf numFmtId="2" fontId="18" fillId="0" borderId="52" xfId="0" applyNumberFormat="1" applyFont="1" applyBorder="1" applyAlignment="1">
      <alignment horizontal="center" vertical="center" wrapText="1"/>
    </xf>
    <xf numFmtId="164" fontId="0" fillId="0" borderId="52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2" fontId="14" fillId="0" borderId="0" xfId="0" applyNumberFormat="1" applyFont="1"/>
    <xf numFmtId="0" fontId="1" fillId="0" borderId="26" xfId="0" applyFont="1" applyBorder="1" applyAlignment="1">
      <alignment horizontal="center" vertical="center" wrapText="1"/>
    </xf>
    <xf numFmtId="0" fontId="1" fillId="0" borderId="27" xfId="3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9" xfId="0" applyFont="1" applyFill="1" applyBorder="1" applyAlignment="1">
      <alignment horizontal="center" wrapText="1"/>
    </xf>
    <xf numFmtId="2" fontId="11" fillId="6" borderId="10" xfId="3" applyNumberFormat="1" applyFont="1" applyFill="1" applyBorder="1" applyAlignment="1">
      <alignment horizontal="center"/>
    </xf>
    <xf numFmtId="0" fontId="11" fillId="0" borderId="12" xfId="3" applyFont="1" applyBorder="1" applyAlignment="1">
      <alignment horizontal="right"/>
    </xf>
    <xf numFmtId="0" fontId="11" fillId="5" borderId="9" xfId="6" applyFont="1" applyFill="1" applyBorder="1" applyAlignment="1">
      <alignment horizontal="center"/>
    </xf>
    <xf numFmtId="2" fontId="9" fillId="0" borderId="10" xfId="3" applyNumberFormat="1" applyFont="1" applyFill="1" applyBorder="1" applyAlignment="1">
      <alignment horizontal="center"/>
    </xf>
    <xf numFmtId="2" fontId="11" fillId="5" borderId="10" xfId="6" applyNumberFormat="1" applyFont="1" applyFill="1" applyBorder="1" applyAlignment="1">
      <alignment horizontal="center"/>
    </xf>
    <xf numFmtId="0" fontId="9" fillId="2" borderId="38" xfId="3" applyFont="1" applyFill="1" applyBorder="1" applyAlignment="1">
      <alignment horizontal="right"/>
    </xf>
    <xf numFmtId="0" fontId="18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3" applyFont="1" applyBorder="1" applyAlignment="1">
      <alignment horizontal="center" vertical="center" wrapText="1"/>
    </xf>
    <xf numFmtId="0" fontId="9" fillId="0" borderId="51" xfId="3" applyFont="1" applyBorder="1" applyAlignment="1">
      <alignment horizontal="right" vertical="center"/>
    </xf>
    <xf numFmtId="0" fontId="9" fillId="0" borderId="9" xfId="3" applyFont="1" applyBorder="1" applyAlignment="1">
      <alignment horizontal="right"/>
    </xf>
    <xf numFmtId="2" fontId="0" fillId="2" borderId="10" xfId="0" applyNumberFormat="1" applyFont="1" applyFill="1" applyBorder="1" applyAlignment="1" applyProtection="1">
      <alignment horizontal="center" wrapText="1"/>
      <protection locked="0"/>
    </xf>
    <xf numFmtId="2" fontId="11" fillId="7" borderId="10" xfId="3" applyNumberFormat="1" applyFont="1" applyFill="1" applyBorder="1" applyAlignment="1">
      <alignment horizontal="center"/>
    </xf>
    <xf numFmtId="0" fontId="1" fillId="0" borderId="9" xfId="3" applyFont="1" applyBorder="1" applyAlignment="1">
      <alignment horizontal="left" vertical="center"/>
    </xf>
    <xf numFmtId="0" fontId="7" fillId="0" borderId="40" xfId="3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1" fillId="0" borderId="38" xfId="3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1" fillId="0" borderId="12" xfId="3" applyFont="1" applyBorder="1" applyAlignment="1">
      <alignment horizontal="left" vertical="center" wrapText="1"/>
    </xf>
    <xf numFmtId="0" fontId="17" fillId="0" borderId="40" xfId="3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6" fillId="0" borderId="38" xfId="3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6" fillId="0" borderId="12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right" vertical="center" wrapText="1"/>
    </xf>
    <xf numFmtId="2" fontId="1" fillId="0" borderId="40" xfId="0" applyNumberFormat="1" applyFont="1" applyBorder="1" applyAlignment="1">
      <alignment horizontal="left" vertical="center" wrapText="1"/>
    </xf>
    <xf numFmtId="2" fontId="7" fillId="7" borderId="10" xfId="3" applyNumberFormat="1" applyFont="1" applyFill="1" applyBorder="1" applyAlignment="1">
      <alignment horizontal="left"/>
    </xf>
    <xf numFmtId="2" fontId="17" fillId="7" borderId="10" xfId="3" applyNumberFormat="1" applyFont="1" applyFill="1" applyBorder="1" applyAlignment="1">
      <alignment horizontal="center"/>
    </xf>
    <xf numFmtId="2" fontId="11" fillId="7" borderId="45" xfId="3" applyNumberFormat="1" applyFont="1" applyFill="1" applyBorder="1" applyAlignment="1">
      <alignment horizontal="center"/>
    </xf>
    <xf numFmtId="2" fontId="8" fillId="0" borderId="10" xfId="0" applyNumberFormat="1" applyFont="1" applyBorder="1" applyAlignment="1">
      <alignment horizontal="left" vertical="center" wrapText="1"/>
    </xf>
    <xf numFmtId="2" fontId="16" fillId="0" borderId="40" xfId="0" applyNumberFormat="1" applyFont="1" applyBorder="1" applyAlignment="1">
      <alignment horizontal="center" vertical="center" wrapText="1"/>
    </xf>
    <xf numFmtId="0" fontId="9" fillId="0" borderId="13" xfId="3" applyFont="1" applyBorder="1" applyAlignment="1">
      <alignment horizontal="right" vertical="center"/>
    </xf>
    <xf numFmtId="0" fontId="0" fillId="0" borderId="39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2" fontId="0" fillId="0" borderId="14" xfId="0" applyNumberFormat="1" applyFont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center" wrapText="1"/>
    </xf>
    <xf numFmtId="0" fontId="9" fillId="0" borderId="31" xfId="3" applyFont="1" applyBorder="1" applyAlignment="1">
      <alignment horizontal="right" vertical="center" wrapText="1"/>
    </xf>
    <xf numFmtId="0" fontId="0" fillId="0" borderId="39" xfId="0" applyFont="1" applyBorder="1" applyAlignment="1">
      <alignment horizontal="center" vertical="center" wrapText="1"/>
    </xf>
    <xf numFmtId="2" fontId="11" fillId="7" borderId="14" xfId="3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" fillId="0" borderId="9" xfId="3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2" borderId="33" xfId="0" applyFill="1" applyBorder="1" applyAlignment="1" applyProtection="1">
      <alignment horizontal="left" wrapText="1"/>
      <protection locked="0"/>
    </xf>
    <xf numFmtId="0" fontId="0" fillId="2" borderId="51" xfId="0" applyFill="1" applyBorder="1" applyAlignment="1" applyProtection="1">
      <alignment horizontal="left" wrapText="1"/>
      <protection locked="0"/>
    </xf>
    <xf numFmtId="2" fontId="0" fillId="2" borderId="45" xfId="0" applyNumberFormat="1" applyFont="1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0" fontId="0" fillId="2" borderId="51" xfId="0" applyFont="1" applyFill="1" applyBorder="1" applyAlignment="1">
      <alignment horizontal="center" wrapText="1"/>
    </xf>
    <xf numFmtId="2" fontId="11" fillId="6" borderId="45" xfId="3" applyNumberFormat="1" applyFont="1" applyFill="1" applyBorder="1" applyAlignment="1">
      <alignment horizontal="center"/>
    </xf>
    <xf numFmtId="0" fontId="11" fillId="0" borderId="19" xfId="3" applyFont="1" applyBorder="1" applyAlignment="1">
      <alignment horizontal="right"/>
    </xf>
    <xf numFmtId="0" fontId="11" fillId="5" borderId="51" xfId="6" applyFont="1" applyFill="1" applyBorder="1" applyAlignment="1">
      <alignment horizontal="center"/>
    </xf>
    <xf numFmtId="2" fontId="9" fillId="0" borderId="45" xfId="3" applyNumberFormat="1" applyFont="1" applyFill="1" applyBorder="1" applyAlignment="1">
      <alignment horizontal="center"/>
    </xf>
    <xf numFmtId="0" fontId="11" fillId="0" borderId="52" xfId="3" applyFont="1" applyBorder="1" applyAlignment="1">
      <alignment horizontal="right"/>
    </xf>
    <xf numFmtId="0" fontId="9" fillId="2" borderId="19" xfId="3" applyFont="1" applyFill="1" applyBorder="1" applyAlignment="1">
      <alignment horizontal="right"/>
    </xf>
    <xf numFmtId="0" fontId="9" fillId="0" borderId="9" xfId="3" applyFont="1" applyBorder="1" applyAlignment="1">
      <alignment horizontal="right" vertical="center"/>
    </xf>
    <xf numFmtId="0" fontId="0" fillId="0" borderId="4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 wrapText="1"/>
    </xf>
    <xf numFmtId="0" fontId="9" fillId="0" borderId="38" xfId="3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" fillId="0" borderId="12" xfId="3" applyFont="1" applyBorder="1" applyAlignment="1">
      <alignment horizontal="center" vertical="center" wrapText="1"/>
    </xf>
    <xf numFmtId="2" fontId="11" fillId="2" borderId="45" xfId="6" applyNumberFormat="1" applyFont="1" applyFill="1" applyBorder="1" applyAlignment="1">
      <alignment horizontal="center"/>
    </xf>
    <xf numFmtId="0" fontId="1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right" vertical="center" wrapText="1"/>
    </xf>
    <xf numFmtId="0" fontId="18" fillId="0" borderId="54" xfId="0" applyFont="1" applyBorder="1" applyAlignment="1">
      <alignment horizontal="right" vertical="center" wrapText="1"/>
    </xf>
    <xf numFmtId="0" fontId="18" fillId="0" borderId="50" xfId="0" applyFont="1" applyBorder="1" applyAlignment="1">
      <alignment horizontal="right" vertical="center" wrapText="1"/>
    </xf>
    <xf numFmtId="0" fontId="10" fillId="7" borderId="0" xfId="0" applyFont="1" applyFill="1"/>
    <xf numFmtId="0" fontId="1" fillId="0" borderId="38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0" borderId="46" xfId="0" applyBorder="1" applyAlignment="1"/>
    <xf numFmtId="0" fontId="0" fillId="0" borderId="1" xfId="0" applyFill="1" applyBorder="1" applyAlignment="1"/>
    <xf numFmtId="0" fontId="0" fillId="2" borderId="41" xfId="0" applyFill="1" applyBorder="1" applyAlignment="1" applyProtection="1">
      <alignment horizontal="left" wrapText="1"/>
      <protection locked="0"/>
    </xf>
    <xf numFmtId="0" fontId="0" fillId="2" borderId="5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6" xfId="0" applyFill="1" applyBorder="1" applyAlignment="1" applyProtection="1">
      <alignment horizontal="left" wrapText="1"/>
      <protection locked="0"/>
    </xf>
    <xf numFmtId="2" fontId="0" fillId="2" borderId="47" xfId="0" applyNumberFormat="1" applyFont="1" applyFill="1" applyBorder="1" applyAlignment="1" applyProtection="1">
      <alignment horizontal="center" wrapText="1"/>
      <protection locked="0"/>
    </xf>
    <xf numFmtId="0" fontId="0" fillId="2" borderId="46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2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2" fontId="0" fillId="0" borderId="19" xfId="0" applyNumberFormat="1" applyFont="1" applyBorder="1" applyAlignment="1">
      <alignment horizontal="center" vertical="center" wrapText="1"/>
    </xf>
    <xf numFmtId="2" fontId="0" fillId="2" borderId="56" xfId="0" applyNumberFormat="1" applyFill="1" applyBorder="1" applyAlignment="1" applyProtection="1">
      <alignment horizontal="center" wrapText="1"/>
      <protection locked="0"/>
    </xf>
    <xf numFmtId="0" fontId="0" fillId="0" borderId="46" xfId="0" applyBorder="1" applyAlignment="1">
      <alignment horizontal="right"/>
    </xf>
    <xf numFmtId="0" fontId="0" fillId="0" borderId="28" xfId="0" applyBorder="1" applyAlignment="1"/>
    <xf numFmtId="0" fontId="0" fillId="2" borderId="5" xfId="0" applyFill="1" applyBorder="1" applyAlignment="1" applyProtection="1">
      <alignment horizontal="left" wrapText="1"/>
      <protection locked="0"/>
    </xf>
    <xf numFmtId="164" fontId="0" fillId="3" borderId="5" xfId="0" applyNumberFormat="1" applyFont="1" applyFill="1" applyBorder="1" applyAlignment="1">
      <alignment horizontal="center"/>
    </xf>
    <xf numFmtId="164" fontId="0" fillId="0" borderId="5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0" fillId="0" borderId="34" xfId="0" applyFill="1" applyBorder="1" applyAlignment="1"/>
    <xf numFmtId="0" fontId="0" fillId="0" borderId="17" xfId="0" applyFill="1" applyBorder="1" applyAlignment="1"/>
    <xf numFmtId="0" fontId="0" fillId="0" borderId="23" xfId="0" applyFill="1" applyBorder="1" applyAlignment="1"/>
    <xf numFmtId="0" fontId="0" fillId="0" borderId="1" xfId="0" applyBorder="1" applyAlignment="1"/>
    <xf numFmtId="0" fontId="0" fillId="0" borderId="11" xfId="0" applyBorder="1" applyAlignment="1"/>
    <xf numFmtId="0" fontId="0" fillId="0" borderId="11" xfId="0" applyBorder="1"/>
    <xf numFmtId="0" fontId="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46" xfId="0" applyFill="1" applyBorder="1" applyAlignment="1"/>
    <xf numFmtId="164" fontId="0" fillId="3" borderId="1" xfId="0" applyNumberFormat="1" applyFont="1" applyFill="1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0" fillId="0" borderId="58" xfId="0" applyFill="1" applyBorder="1" applyAlignment="1"/>
    <xf numFmtId="0" fontId="0" fillId="2" borderId="7" xfId="0" applyFill="1" applyBorder="1" applyAlignment="1" applyProtection="1">
      <alignment horizontal="left" wrapText="1"/>
      <protection locked="0"/>
    </xf>
    <xf numFmtId="0" fontId="14" fillId="0" borderId="0" xfId="0" applyFont="1"/>
    <xf numFmtId="0" fontId="0" fillId="0" borderId="42" xfId="0" applyFont="1" applyBorder="1" applyAlignment="1">
      <alignment horizontal="left" vertical="center" wrapText="1"/>
    </xf>
    <xf numFmtId="0" fontId="0" fillId="0" borderId="23" xfId="0" applyBorder="1"/>
    <xf numFmtId="0" fontId="0" fillId="0" borderId="59" xfId="0" applyBorder="1" applyAlignment="1"/>
    <xf numFmtId="0" fontId="0" fillId="0" borderId="7" xfId="0" applyBorder="1" applyAlignment="1"/>
    <xf numFmtId="0" fontId="7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2" fontId="0" fillId="0" borderId="7" xfId="0" applyNumberFormat="1" applyFont="1" applyBorder="1" applyAlignment="1">
      <alignment horizontal="center" vertical="center" wrapText="1"/>
    </xf>
    <xf numFmtId="2" fontId="18" fillId="0" borderId="60" xfId="0" applyNumberFormat="1" applyFont="1" applyBorder="1" applyAlignment="1">
      <alignment horizontal="center" vertical="center" wrapText="1"/>
    </xf>
    <xf numFmtId="2" fontId="0" fillId="0" borderId="6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0" fontId="17" fillId="0" borderId="43" xfId="3" applyFont="1" applyBorder="1" applyAlignment="1">
      <alignment horizontal="center" vertical="center" wrapText="1"/>
    </xf>
    <xf numFmtId="0" fontId="17" fillId="0" borderId="38" xfId="3" applyFont="1" applyBorder="1" applyAlignment="1">
      <alignment horizontal="center" vertical="center" wrapText="1"/>
    </xf>
    <xf numFmtId="0" fontId="7" fillId="0" borderId="43" xfId="3" applyFont="1" applyBorder="1" applyAlignment="1">
      <alignment horizontal="left" vertical="center" wrapText="1"/>
    </xf>
    <xf numFmtId="0" fontId="7" fillId="0" borderId="38" xfId="3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9" fillId="0" borderId="4" xfId="3" applyFont="1" applyBorder="1" applyAlignment="1">
      <alignment horizontal="right"/>
    </xf>
    <xf numFmtId="0" fontId="0" fillId="2" borderId="61" xfId="0" applyFill="1" applyBorder="1" applyAlignment="1" applyProtection="1">
      <alignment horizontal="left" wrapText="1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right" wrapText="1"/>
      <protection locked="0"/>
    </xf>
    <xf numFmtId="0" fontId="0" fillId="2" borderId="4" xfId="0" applyFont="1" applyFill="1" applyBorder="1" applyAlignment="1">
      <alignment horizontal="center" wrapText="1"/>
    </xf>
    <xf numFmtId="2" fontId="11" fillId="6" borderId="5" xfId="3" applyNumberFormat="1" applyFont="1" applyFill="1" applyBorder="1" applyAlignment="1">
      <alignment horizontal="center"/>
    </xf>
    <xf numFmtId="2" fontId="11" fillId="7" borderId="5" xfId="3" applyNumberFormat="1" applyFont="1" applyFill="1" applyBorder="1" applyAlignment="1">
      <alignment horizontal="center"/>
    </xf>
    <xf numFmtId="0" fontId="11" fillId="0" borderId="24" xfId="3" applyFont="1" applyBorder="1" applyAlignment="1">
      <alignment horizontal="right"/>
    </xf>
    <xf numFmtId="0" fontId="11" fillId="5" borderId="4" xfId="6" applyFont="1" applyFill="1" applyBorder="1" applyAlignment="1">
      <alignment horizontal="center"/>
    </xf>
    <xf numFmtId="2" fontId="9" fillId="0" borderId="5" xfId="3" applyNumberFormat="1" applyFont="1" applyFill="1" applyBorder="1" applyAlignment="1">
      <alignment horizontal="center"/>
    </xf>
    <xf numFmtId="2" fontId="11" fillId="5" borderId="5" xfId="6" applyNumberFormat="1" applyFont="1" applyFill="1" applyBorder="1" applyAlignment="1">
      <alignment horizontal="center"/>
    </xf>
    <xf numFmtId="0" fontId="11" fillId="0" borderId="57" xfId="3" applyFont="1" applyBorder="1" applyAlignment="1">
      <alignment horizontal="right"/>
    </xf>
    <xf numFmtId="0" fontId="9" fillId="2" borderId="24" xfId="3" applyFont="1" applyFill="1" applyBorder="1" applyAlignment="1">
      <alignment horizontal="right"/>
    </xf>
    <xf numFmtId="0" fontId="0" fillId="2" borderId="12" xfId="0" applyFill="1" applyBorder="1" applyAlignment="1" applyProtection="1">
      <alignment horizontal="right" wrapText="1"/>
      <protection locked="0"/>
    </xf>
    <xf numFmtId="0" fontId="9" fillId="0" borderId="13" xfId="3" applyFont="1" applyBorder="1" applyAlignment="1">
      <alignment horizontal="right"/>
    </xf>
    <xf numFmtId="0" fontId="11" fillId="0" borderId="15" xfId="3" applyFont="1" applyBorder="1" applyAlignment="1">
      <alignment horizontal="right"/>
    </xf>
    <xf numFmtId="0" fontId="11" fillId="5" borderId="13" xfId="6" applyFont="1" applyFill="1" applyBorder="1" applyAlignment="1">
      <alignment horizontal="center"/>
    </xf>
    <xf numFmtId="2" fontId="9" fillId="0" borderId="14" xfId="3" applyNumberFormat="1" applyFont="1" applyFill="1" applyBorder="1" applyAlignment="1">
      <alignment horizontal="center"/>
    </xf>
    <xf numFmtId="2" fontId="11" fillId="5" borderId="14" xfId="6" applyNumberFormat="1" applyFont="1" applyFill="1" applyBorder="1" applyAlignment="1">
      <alignment horizontal="center"/>
    </xf>
    <xf numFmtId="0" fontId="9" fillId="2" borderId="31" xfId="3" applyFont="1" applyFill="1" applyBorder="1" applyAlignment="1">
      <alignment horizontal="right"/>
    </xf>
    <xf numFmtId="0" fontId="1" fillId="2" borderId="39" xfId="0" applyFont="1" applyFill="1" applyBorder="1" applyAlignment="1" applyProtection="1">
      <alignment horizontal="left" wrapText="1"/>
      <protection locked="0"/>
    </xf>
    <xf numFmtId="2" fontId="14" fillId="0" borderId="0" xfId="3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3" applyFont="1"/>
    <xf numFmtId="2" fontId="1" fillId="0" borderId="0" xfId="3" applyNumberFormat="1" applyFont="1"/>
    <xf numFmtId="0" fontId="1" fillId="0" borderId="0" xfId="3" applyFont="1"/>
    <xf numFmtId="2" fontId="1" fillId="0" borderId="0" xfId="3" applyNumberFormat="1" applyFont="1" applyFill="1" applyBorder="1" applyAlignment="1">
      <alignment horizontal="right" vertical="center"/>
    </xf>
    <xf numFmtId="0" fontId="0" fillId="2" borderId="40" xfId="0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2" fontId="1" fillId="2" borderId="14" xfId="0" applyNumberFormat="1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>
      <alignment horizontal="left" wrapText="1"/>
    </xf>
    <xf numFmtId="2" fontId="7" fillId="6" borderId="14" xfId="3" applyNumberFormat="1" applyFont="1" applyFill="1" applyBorder="1" applyAlignment="1">
      <alignment horizontal="left"/>
    </xf>
    <xf numFmtId="2" fontId="7" fillId="7" borderId="14" xfId="3" applyNumberFormat="1" applyFont="1" applyFill="1" applyBorder="1" applyAlignment="1">
      <alignment horizontal="left"/>
    </xf>
    <xf numFmtId="2" fontId="17" fillId="0" borderId="14" xfId="3" applyNumberFormat="1" applyFont="1" applyBorder="1" applyAlignment="1">
      <alignment horizontal="center" vertical="center" wrapText="1"/>
    </xf>
    <xf numFmtId="2" fontId="7" fillId="0" borderId="10" xfId="3" applyNumberFormat="1" applyFont="1" applyBorder="1" applyAlignment="1">
      <alignment horizontal="left" vertical="center" wrapText="1"/>
    </xf>
    <xf numFmtId="2" fontId="0" fillId="0" borderId="14" xfId="0" applyNumberFormat="1" applyFont="1" applyBorder="1" applyAlignment="1">
      <alignment horizontal="left" vertical="center" wrapText="1"/>
    </xf>
    <xf numFmtId="2" fontId="0" fillId="2" borderId="10" xfId="0" applyNumberFormat="1" applyFill="1" applyBorder="1" applyAlignment="1" applyProtection="1">
      <alignment horizontal="right" wrapText="1"/>
      <protection locked="0"/>
    </xf>
    <xf numFmtId="2" fontId="0" fillId="0" borderId="45" xfId="0" applyNumberFormat="1" applyFont="1" applyBorder="1" applyAlignment="1">
      <alignment horizontal="right" vertical="center" wrapText="1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0" borderId="14" xfId="0" applyNumberFormat="1" applyFont="1" applyBorder="1" applyAlignment="1">
      <alignment horizontal="right" vertical="center" wrapText="1"/>
    </xf>
    <xf numFmtId="0" fontId="0" fillId="0" borderId="31" xfId="0" applyFont="1" applyBorder="1" applyAlignment="1">
      <alignment horizontal="right" vertical="center" wrapText="1"/>
    </xf>
    <xf numFmtId="0" fontId="0" fillId="0" borderId="19" xfId="0" applyFont="1" applyBorder="1" applyAlignment="1">
      <alignment horizontal="right" vertical="center" wrapText="1"/>
    </xf>
    <xf numFmtId="0" fontId="0" fillId="2" borderId="9" xfId="0" applyFill="1" applyBorder="1" applyAlignment="1" applyProtection="1">
      <alignment horizontal="right" wrapText="1"/>
      <protection locked="0"/>
    </xf>
    <xf numFmtId="0" fontId="21" fillId="0" borderId="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43" xfId="0" applyFont="1" applyBorder="1" applyAlignment="1">
      <alignment horizontal="left" vertical="center" wrapText="1"/>
    </xf>
    <xf numFmtId="0" fontId="1" fillId="2" borderId="29" xfId="0" applyFont="1" applyFill="1" applyBorder="1" applyAlignment="1" applyProtection="1">
      <alignment horizontal="left" wrapText="1"/>
      <protection locked="0"/>
    </xf>
    <xf numFmtId="0" fontId="0" fillId="2" borderId="43" xfId="0" applyFill="1" applyBorder="1" applyAlignment="1" applyProtection="1">
      <alignment horizontal="right" wrapText="1"/>
      <protection locked="0"/>
    </xf>
    <xf numFmtId="2" fontId="1" fillId="2" borderId="62" xfId="0" applyNumberFormat="1" applyFont="1" applyFill="1" applyBorder="1" applyAlignment="1" applyProtection="1">
      <alignment horizontal="left" wrapText="1"/>
      <protection locked="0"/>
    </xf>
    <xf numFmtId="2" fontId="0" fillId="2" borderId="35" xfId="0" applyNumberFormat="1" applyFill="1" applyBorder="1" applyAlignment="1" applyProtection="1">
      <alignment horizontal="right" wrapText="1"/>
      <protection locked="0"/>
    </xf>
    <xf numFmtId="0" fontId="17" fillId="0" borderId="38" xfId="3" applyFont="1" applyBorder="1" applyAlignment="1">
      <alignment horizontal="right" vertical="center" wrapText="1"/>
    </xf>
    <xf numFmtId="0" fontId="7" fillId="0" borderId="38" xfId="3" applyFont="1" applyBorder="1" applyAlignment="1">
      <alignment horizontal="right" vertical="center" wrapText="1"/>
    </xf>
    <xf numFmtId="0" fontId="0" fillId="0" borderId="38" xfId="0" applyFont="1" applyBorder="1" applyAlignment="1">
      <alignment horizontal="right" vertical="center" wrapText="1"/>
    </xf>
    <xf numFmtId="2" fontId="0" fillId="2" borderId="45" xfId="0" applyNumberFormat="1" applyFill="1" applyBorder="1" applyAlignment="1" applyProtection="1">
      <alignment horizontal="right" wrapText="1"/>
      <protection locked="0"/>
    </xf>
    <xf numFmtId="2" fontId="0" fillId="0" borderId="10" xfId="0" applyNumberFormat="1" applyFont="1" applyBorder="1" applyAlignment="1">
      <alignment horizontal="right" vertical="center" wrapText="1"/>
    </xf>
    <xf numFmtId="0" fontId="1" fillId="0" borderId="20" xfId="3" applyFont="1" applyBorder="1" applyAlignment="1">
      <alignment horizontal="center" vertical="center" wrapText="1"/>
    </xf>
    <xf numFmtId="0" fontId="1" fillId="0" borderId="38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1" fillId="0" borderId="36" xfId="3" applyFont="1" applyBorder="1" applyAlignment="1">
      <alignment horizontal="center" vertical="center" wrapText="1"/>
    </xf>
    <xf numFmtId="0" fontId="1" fillId="0" borderId="37" xfId="3" applyFont="1" applyBorder="1" applyAlignment="1">
      <alignment horizontal="center" vertical="center" wrapText="1"/>
    </xf>
    <xf numFmtId="0" fontId="1" fillId="0" borderId="18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1" fillId="0" borderId="19" xfId="3" applyFont="1" applyBorder="1" applyAlignment="1">
      <alignment horizontal="center" vertical="center" wrapText="1"/>
    </xf>
    <xf numFmtId="0" fontId="1" fillId="0" borderId="36" xfId="3" applyFont="1" applyBorder="1" applyAlignment="1">
      <alignment horizontal="center" vertical="center"/>
    </xf>
    <xf numFmtId="0" fontId="1" fillId="0" borderId="37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/>
    </xf>
    <xf numFmtId="0" fontId="6" fillId="0" borderId="37" xfId="0" applyFont="1" applyBorder="1" applyAlignment="1">
      <alignment horizontal="right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Border="1" applyAlignment="1"/>
    <xf numFmtId="0" fontId="7" fillId="0" borderId="39" xfId="0" applyFont="1" applyBorder="1" applyAlignment="1">
      <alignment horizontal="center"/>
    </xf>
    <xf numFmtId="0" fontId="8" fillId="0" borderId="48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1" fillId="0" borderId="3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" fillId="0" borderId="0" xfId="0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right" vertical="center" wrapText="1"/>
    </xf>
    <xf numFmtId="0" fontId="18" fillId="0" borderId="21" xfId="0" applyFont="1" applyBorder="1" applyAlignment="1">
      <alignment horizontal="right" vertical="center" wrapText="1"/>
    </xf>
    <xf numFmtId="2" fontId="18" fillId="0" borderId="22" xfId="0" applyNumberFormat="1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2" fontId="0" fillId="0" borderId="27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 wrapText="1"/>
    </xf>
    <xf numFmtId="0" fontId="18" fillId="0" borderId="58" xfId="0" applyFont="1" applyBorder="1" applyAlignment="1">
      <alignment horizontal="right" vertical="center" wrapText="1"/>
    </xf>
    <xf numFmtId="0" fontId="18" fillId="0" borderId="63" xfId="0" applyFont="1" applyBorder="1" applyAlignment="1">
      <alignment horizontal="right" vertical="center" wrapText="1"/>
    </xf>
    <xf numFmtId="0" fontId="18" fillId="0" borderId="6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2" fontId="18" fillId="0" borderId="64" xfId="0" applyNumberFormat="1" applyFont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right" vertical="center" wrapText="1"/>
    </xf>
    <xf numFmtId="0" fontId="18" fillId="0" borderId="59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 wrapText="1"/>
    </xf>
    <xf numFmtId="0" fontId="18" fillId="0" borderId="51" xfId="0" applyFont="1" applyBorder="1" applyAlignment="1">
      <alignment horizontal="right" vertical="center" wrapText="1"/>
    </xf>
    <xf numFmtId="0" fontId="11" fillId="0" borderId="51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</cellXfs>
  <cellStyles count="17">
    <cellStyle name="Excel Built-in Normal" xfId="2"/>
    <cellStyle name="Excel Built-in Normal 1" xfId="8"/>
    <cellStyle name="Excel Built-in Normal 2" xfId="7"/>
    <cellStyle name="TableStyleLight1" xfId="1"/>
    <cellStyle name="Обычный" xfId="0" builtinId="0"/>
    <cellStyle name="Обычный 2" xfId="3"/>
    <cellStyle name="Обычный 2 2" xfId="9"/>
    <cellStyle name="Обычный 2 3" xfId="4"/>
    <cellStyle name="Обычный 3" xfId="5"/>
    <cellStyle name="Обычный 4" xfId="10"/>
    <cellStyle name="Обычный 4 2" xfId="11"/>
    <cellStyle name="Обычный 4 3" xfId="12"/>
    <cellStyle name="Обычный 4 4" xfId="13"/>
    <cellStyle name="Обычный 4 5" xfId="6"/>
    <cellStyle name="Обычный 5" xfId="14"/>
    <cellStyle name="Обычный 6" xfId="15"/>
    <cellStyle name="Обычный 7" xfId="16"/>
  </cellStyles>
  <dxfs count="63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4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4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4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A60206"/>
      <color rgb="FFC30101"/>
      <color rgb="FFFB5B6A"/>
      <color rgb="FF0000CC"/>
      <color rgb="FF6FDB6F"/>
      <color rgb="FF008000"/>
      <color rgb="FFFF3300"/>
      <color rgb="FFFF3737"/>
      <color rgb="FF00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Французский язык </a:t>
            </a:r>
            <a:r>
              <a:rPr lang="ru-RU" baseline="0"/>
              <a:t> ОГЭ  2019-2018-2017-2016</a:t>
            </a:r>
            <a:endParaRPr lang="ru-RU"/>
          </a:p>
        </c:rich>
      </c:tx>
      <c:layout>
        <c:manualLayout>
          <c:xMode val="edge"/>
          <c:yMode val="edge"/>
          <c:x val="5.9069249363338461E-2"/>
          <c:y val="2.259192036197466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07694748093213E-2"/>
          <c:y val="0.16531053831219211"/>
          <c:w val="0.95892305251906784"/>
          <c:h val="0.52595669113034049"/>
        </c:manualLayout>
      </c:layout>
      <c:lineChart>
        <c:grouping val="standard"/>
        <c:varyColors val="0"/>
        <c:ser>
          <c:idx val="0"/>
          <c:order val="0"/>
          <c:tx>
            <c:v>2019 ср. балл по городу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'Франц-9 диаграмма по районам'!$B$5:$B$11</c:f>
              <c:strCache>
                <c:ptCount val="7"/>
                <c:pt idx="0">
                  <c:v>ЛЕНИНСКИЙ РАЙОН</c:v>
                </c:pt>
                <c:pt idx="1">
                  <c:v>МБОУ СШ № 64</c:v>
                </c:pt>
                <c:pt idx="2">
                  <c:v>ОКТЯБРЬСКИЙ РАЙОН</c:v>
                </c:pt>
                <c:pt idx="3">
                  <c:v>МБОУ Гимназия № 3</c:v>
                </c:pt>
                <c:pt idx="4">
                  <c:v>МБОУ Лицей № 8</c:v>
                </c:pt>
                <c:pt idx="5">
                  <c:v>СВЕРДЛОВСКИЙ РАЙОН</c:v>
                </c:pt>
                <c:pt idx="6">
                  <c:v>МБОУ СШ № 97</c:v>
                </c:pt>
              </c:strCache>
            </c:strRef>
          </c:cat>
          <c:val>
            <c:numRef>
              <c:f>'Франц-9 диаграмма по районам'!$E$5:$E$11</c:f>
              <c:numCache>
                <c:formatCode>0,00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ser>
          <c:idx val="1"/>
          <c:order val="1"/>
          <c:tx>
            <c:v>2019ср. балл ОУ</c:v>
          </c:tx>
          <c:spPr>
            <a:ln w="28575" cap="rnd">
              <a:solidFill>
                <a:srgbClr val="A60206"/>
              </a:solidFill>
              <a:round/>
            </a:ln>
            <a:effectLst/>
          </c:spPr>
          <c:marker>
            <c:symbol val="none"/>
          </c:marker>
          <c:cat>
            <c:strRef>
              <c:f>'Франц-9 диаграмма по районам'!$B$5:$B$11</c:f>
              <c:strCache>
                <c:ptCount val="7"/>
                <c:pt idx="0">
                  <c:v>ЛЕНИНСКИЙ РАЙОН</c:v>
                </c:pt>
                <c:pt idx="1">
                  <c:v>МБОУ СШ № 64</c:v>
                </c:pt>
                <c:pt idx="2">
                  <c:v>ОКТЯБРЬСКИЙ РАЙОН</c:v>
                </c:pt>
                <c:pt idx="3">
                  <c:v>МБОУ Гимназия № 3</c:v>
                </c:pt>
                <c:pt idx="4">
                  <c:v>МБОУ Лицей № 8</c:v>
                </c:pt>
                <c:pt idx="5">
                  <c:v>СВЕРДЛОВСКИЙ РАЙОН</c:v>
                </c:pt>
                <c:pt idx="6">
                  <c:v>МБОУ СШ № 97</c:v>
                </c:pt>
              </c:strCache>
            </c:strRef>
          </c:cat>
          <c:val>
            <c:numRef>
              <c:f>'Франц-9 диаграмма по районам'!$D$5:$D$11</c:f>
              <c:numCache>
                <c:formatCode>0,00</c:formatCode>
                <c:ptCount val="7"/>
                <c:pt idx="0">
                  <c:v>0</c:v>
                </c:pt>
                <c:pt idx="2">
                  <c:v>0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2"/>
          <c:order val="2"/>
          <c:tx>
            <c:v>2018 ср. балл по городу</c:v>
          </c:tx>
          <c:spPr>
            <a:ln>
              <a:solidFill>
                <a:srgbClr val="008000"/>
              </a:solidFill>
              <a:miter lim="800000"/>
            </a:ln>
          </c:spPr>
          <c:marker>
            <c:symbol val="none"/>
          </c:marker>
          <c:cat>
            <c:strRef>
              <c:f>'Франц-9 диаграмма по районам'!$B$5:$B$11</c:f>
              <c:strCache>
                <c:ptCount val="7"/>
                <c:pt idx="0">
                  <c:v>ЛЕНИНСКИЙ РАЙОН</c:v>
                </c:pt>
                <c:pt idx="1">
                  <c:v>МБОУ СШ № 64</c:v>
                </c:pt>
                <c:pt idx="2">
                  <c:v>ОКТЯБРЬСКИЙ РАЙОН</c:v>
                </c:pt>
                <c:pt idx="3">
                  <c:v>МБОУ Гимназия № 3</c:v>
                </c:pt>
                <c:pt idx="4">
                  <c:v>МБОУ Лицей № 8</c:v>
                </c:pt>
                <c:pt idx="5">
                  <c:v>СВЕРДЛОВСКИЙ РАЙОН</c:v>
                </c:pt>
                <c:pt idx="6">
                  <c:v>МБОУ СШ № 97</c:v>
                </c:pt>
              </c:strCache>
            </c:strRef>
          </c:cat>
          <c:val>
            <c:numRef>
              <c:f>'Франц-9 диаграмма по районам'!$I$5:$I$11</c:f>
              <c:numCache>
                <c:formatCode>0,00</c:formatCode>
                <c:ptCount val="7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</c:numCache>
            </c:numRef>
          </c:val>
          <c:smooth val="0"/>
        </c:ser>
        <c:ser>
          <c:idx val="3"/>
          <c:order val="3"/>
          <c:tx>
            <c:v>2018 ср. балл ОУ</c:v>
          </c:tx>
          <c:spPr>
            <a:ln w="28575">
              <a:solidFill>
                <a:srgbClr val="6FDB6F"/>
              </a:solidFill>
              <a:miter lim="800000"/>
            </a:ln>
          </c:spPr>
          <c:marker>
            <c:symbol val="none"/>
          </c:marker>
          <c:cat>
            <c:strRef>
              <c:f>'Франц-9 диаграмма по районам'!$B$5:$B$11</c:f>
              <c:strCache>
                <c:ptCount val="7"/>
                <c:pt idx="0">
                  <c:v>ЛЕНИНСКИЙ РАЙОН</c:v>
                </c:pt>
                <c:pt idx="1">
                  <c:v>МБОУ СШ № 64</c:v>
                </c:pt>
                <c:pt idx="2">
                  <c:v>ОКТЯБРЬСКИЙ РАЙОН</c:v>
                </c:pt>
                <c:pt idx="3">
                  <c:v>МБОУ Гимназия № 3</c:v>
                </c:pt>
                <c:pt idx="4">
                  <c:v>МБОУ Лицей № 8</c:v>
                </c:pt>
                <c:pt idx="5">
                  <c:v>СВЕРДЛОВСКИЙ РАЙОН</c:v>
                </c:pt>
                <c:pt idx="6">
                  <c:v>МБОУ СШ № 97</c:v>
                </c:pt>
              </c:strCache>
            </c:strRef>
          </c:cat>
          <c:val>
            <c:numRef>
              <c:f>'Франц-9 диаграмма по районам'!$H$5:$H$11</c:f>
              <c:numCache>
                <c:formatCode>0,00</c:formatCode>
                <c:ptCount val="7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2017 ср. балл по городу</c:v>
          </c:tx>
          <c:spPr>
            <a:ln w="28575">
              <a:solidFill>
                <a:srgbClr val="0000CC"/>
              </a:solidFill>
            </a:ln>
          </c:spPr>
          <c:marker>
            <c:symbol val="none"/>
          </c:marker>
          <c:cat>
            <c:strRef>
              <c:f>'Франц-9 диаграмма по районам'!$B$5:$B$11</c:f>
              <c:strCache>
                <c:ptCount val="7"/>
                <c:pt idx="0">
                  <c:v>ЛЕНИНСКИЙ РАЙОН</c:v>
                </c:pt>
                <c:pt idx="1">
                  <c:v>МБОУ СШ № 64</c:v>
                </c:pt>
                <c:pt idx="2">
                  <c:v>ОКТЯБРЬСКИЙ РАЙОН</c:v>
                </c:pt>
                <c:pt idx="3">
                  <c:v>МБОУ Гимназия № 3</c:v>
                </c:pt>
                <c:pt idx="4">
                  <c:v>МБОУ Лицей № 8</c:v>
                </c:pt>
                <c:pt idx="5">
                  <c:v>СВЕРДЛОВСКИЙ РАЙОН</c:v>
                </c:pt>
                <c:pt idx="6">
                  <c:v>МБОУ СШ № 97</c:v>
                </c:pt>
              </c:strCache>
            </c:strRef>
          </c:cat>
          <c:val>
            <c:numRef>
              <c:f>'Франц-9 диаграмма по районам'!$M$5:$M$11</c:f>
              <c:numCache>
                <c:formatCode>0,00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smooth val="0"/>
        </c:ser>
        <c:ser>
          <c:idx val="5"/>
          <c:order val="5"/>
          <c:tx>
            <c:v>2017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'Франц-9 диаграмма по районам'!$B$5:$B$11</c:f>
              <c:strCache>
                <c:ptCount val="7"/>
                <c:pt idx="0">
                  <c:v>ЛЕНИНСКИЙ РАЙОН</c:v>
                </c:pt>
                <c:pt idx="1">
                  <c:v>МБОУ СШ № 64</c:v>
                </c:pt>
                <c:pt idx="2">
                  <c:v>ОКТЯБРЬСКИЙ РАЙОН</c:v>
                </c:pt>
                <c:pt idx="3">
                  <c:v>МБОУ Гимназия № 3</c:v>
                </c:pt>
                <c:pt idx="4">
                  <c:v>МБОУ Лицей № 8</c:v>
                </c:pt>
                <c:pt idx="5">
                  <c:v>СВЕРДЛОВСКИЙ РАЙОН</c:v>
                </c:pt>
                <c:pt idx="6">
                  <c:v>МБОУ СШ № 97</c:v>
                </c:pt>
              </c:strCache>
            </c:strRef>
          </c:cat>
          <c:val>
            <c:numRef>
              <c:f>'Франц-9 диаграмма по районам'!$L$5:$L$11</c:f>
              <c:numCache>
                <c:formatCode>Основной</c:formatCode>
                <c:ptCount val="7"/>
                <c:pt idx="0" formatCode="0,00">
                  <c:v>0</c:v>
                </c:pt>
                <c:pt idx="2" formatCode="0,00">
                  <c:v>5</c:v>
                </c:pt>
                <c:pt idx="3" formatCode="0,00">
                  <c:v>5</c:v>
                </c:pt>
                <c:pt idx="5" formatCode="0,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06976"/>
        <c:axId val="79408512"/>
      </c:lineChart>
      <c:catAx>
        <c:axId val="79406976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08512"/>
        <c:crosses val="autoZero"/>
        <c:auto val="1"/>
        <c:lblAlgn val="ctr"/>
        <c:lblOffset val="100"/>
        <c:noMultiLvlLbl val="0"/>
      </c:catAx>
      <c:valAx>
        <c:axId val="7940851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0697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368050843150351"/>
          <c:y val="1.6223967948014513E-2"/>
          <c:w val="0.38421769553654028"/>
          <c:h val="0.12134344176791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Французский язык </a:t>
            </a:r>
            <a:r>
              <a:rPr lang="ru-RU" baseline="0"/>
              <a:t> ОГЭ  2019-2018-2017-2016</a:t>
            </a:r>
            <a:endParaRPr lang="ru-RU"/>
          </a:p>
        </c:rich>
      </c:tx>
      <c:layout>
        <c:manualLayout>
          <c:xMode val="edge"/>
          <c:yMode val="edge"/>
          <c:x val="4.3252081533744484E-2"/>
          <c:y val="1.9417241430453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358032881935122E-2"/>
          <c:y val="0.16098361773861056"/>
          <c:w val="0.96164196711806482"/>
          <c:h val="0.54458489294672563"/>
        </c:manualLayout>
      </c:layout>
      <c:lineChart>
        <c:grouping val="standard"/>
        <c:varyColors val="0"/>
        <c:ser>
          <c:idx val="0"/>
          <c:order val="0"/>
          <c:tx>
            <c:v>2019 ср. балл по городу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'Франц-9 диаграмма'!$B$4:$B$11</c:f>
              <c:strCache>
                <c:ptCount val="8"/>
                <c:pt idx="0">
                  <c:v>по городу Красноярску</c:v>
                </c:pt>
                <c:pt idx="1">
                  <c:v>ЛЕНИНСКИЙ РАЙОН</c:v>
                </c:pt>
                <c:pt idx="2">
                  <c:v>МБОУ СШ № 64</c:v>
                </c:pt>
                <c:pt idx="3">
                  <c:v>ОКТЯБРЬСКИЙ РАЙОН</c:v>
                </c:pt>
                <c:pt idx="4">
                  <c:v>МБОУ Лицей № 8</c:v>
                </c:pt>
                <c:pt idx="5">
                  <c:v>МБОУ Гимназия № 3</c:v>
                </c:pt>
                <c:pt idx="6">
                  <c:v>СВЕРДЛОВСКИЙ РАЙОН</c:v>
                </c:pt>
                <c:pt idx="7">
                  <c:v>МБОУ СШ № 97</c:v>
                </c:pt>
              </c:strCache>
            </c:strRef>
          </c:cat>
          <c:val>
            <c:numRef>
              <c:f>'Франц-9 диаграмма'!$E$4:$E$11</c:f>
              <c:numCache>
                <c:formatCode>0,00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ser>
          <c:idx val="1"/>
          <c:order val="1"/>
          <c:tx>
            <c:v>2019 ср. балл ОУ</c:v>
          </c:tx>
          <c:spPr>
            <a:ln w="25400" cap="rnd">
              <a:solidFill>
                <a:srgbClr val="A60206"/>
              </a:solidFill>
              <a:round/>
            </a:ln>
            <a:effectLst/>
          </c:spPr>
          <c:marker>
            <c:symbol val="none"/>
          </c:marker>
          <c:cat>
            <c:strRef>
              <c:f>'Франц-9 диаграмма'!$B$4:$B$11</c:f>
              <c:strCache>
                <c:ptCount val="8"/>
                <c:pt idx="0">
                  <c:v>по городу Красноярску</c:v>
                </c:pt>
                <c:pt idx="1">
                  <c:v>ЛЕНИНСКИЙ РАЙОН</c:v>
                </c:pt>
                <c:pt idx="2">
                  <c:v>МБОУ СШ № 64</c:v>
                </c:pt>
                <c:pt idx="3">
                  <c:v>ОКТЯБРЬСКИЙ РАЙОН</c:v>
                </c:pt>
                <c:pt idx="4">
                  <c:v>МБОУ Лицей № 8</c:v>
                </c:pt>
                <c:pt idx="5">
                  <c:v>МБОУ Гимназия № 3</c:v>
                </c:pt>
                <c:pt idx="6">
                  <c:v>СВЕРДЛОВСКИЙ РАЙОН</c:v>
                </c:pt>
                <c:pt idx="7">
                  <c:v>МБОУ СШ № 97</c:v>
                </c:pt>
              </c:strCache>
            </c:strRef>
          </c:cat>
          <c:val>
            <c:numRef>
              <c:f>'Франц-9 диаграмма'!$D$4:$D$11</c:f>
              <c:numCache>
                <c:formatCode>0,00</c:formatCode>
                <c:ptCount val="8"/>
                <c:pt idx="0">
                  <c:v>3</c:v>
                </c:pt>
                <c:pt idx="1">
                  <c:v>0</c:v>
                </c:pt>
                <c:pt idx="3">
                  <c:v>0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2"/>
          <c:order val="2"/>
          <c:tx>
            <c:v>2018 ср. балл по городу</c:v>
          </c:tx>
          <c:spPr>
            <a:ln>
              <a:solidFill>
                <a:srgbClr val="008000"/>
              </a:solidFill>
              <a:miter lim="800000"/>
            </a:ln>
          </c:spPr>
          <c:marker>
            <c:symbol val="none"/>
          </c:marker>
          <c:cat>
            <c:strRef>
              <c:f>'Франц-9 диаграмма'!$B$4:$B$11</c:f>
              <c:strCache>
                <c:ptCount val="8"/>
                <c:pt idx="0">
                  <c:v>по городу Красноярску</c:v>
                </c:pt>
                <c:pt idx="1">
                  <c:v>ЛЕНИНСКИЙ РАЙОН</c:v>
                </c:pt>
                <c:pt idx="2">
                  <c:v>МБОУ СШ № 64</c:v>
                </c:pt>
                <c:pt idx="3">
                  <c:v>ОКТЯБРЬСКИЙ РАЙОН</c:v>
                </c:pt>
                <c:pt idx="4">
                  <c:v>МБОУ Лицей № 8</c:v>
                </c:pt>
                <c:pt idx="5">
                  <c:v>МБОУ Гимназия № 3</c:v>
                </c:pt>
                <c:pt idx="6">
                  <c:v>СВЕРДЛОВСКИЙ РАЙОН</c:v>
                </c:pt>
                <c:pt idx="7">
                  <c:v>МБОУ СШ № 97</c:v>
                </c:pt>
              </c:strCache>
            </c:strRef>
          </c:cat>
          <c:val>
            <c:numRef>
              <c:f>'Франц-9 диаграмма'!$I$4:$I$11</c:f>
              <c:numCache>
                <c:formatCode>0,00</c:formatCode>
                <c:ptCount val="8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</c:numCache>
            </c:numRef>
          </c:val>
          <c:smooth val="0"/>
        </c:ser>
        <c:ser>
          <c:idx val="3"/>
          <c:order val="3"/>
          <c:tx>
            <c:v>2018 ср. балл ОУ</c:v>
          </c:tx>
          <c:spPr>
            <a:ln w="22225">
              <a:solidFill>
                <a:srgbClr val="6FDB6F"/>
              </a:solidFill>
              <a:miter lim="800000"/>
            </a:ln>
          </c:spPr>
          <c:marker>
            <c:symbol val="none"/>
          </c:marker>
          <c:cat>
            <c:strRef>
              <c:f>'Франц-9 диаграмма'!$B$4:$B$11</c:f>
              <c:strCache>
                <c:ptCount val="8"/>
                <c:pt idx="0">
                  <c:v>по городу Красноярску</c:v>
                </c:pt>
                <c:pt idx="1">
                  <c:v>ЛЕНИНСКИЙ РАЙОН</c:v>
                </c:pt>
                <c:pt idx="2">
                  <c:v>МБОУ СШ № 64</c:v>
                </c:pt>
                <c:pt idx="3">
                  <c:v>ОКТЯБРЬСКИЙ РАЙОН</c:v>
                </c:pt>
                <c:pt idx="4">
                  <c:v>МБОУ Лицей № 8</c:v>
                </c:pt>
                <c:pt idx="5">
                  <c:v>МБОУ Гимназия № 3</c:v>
                </c:pt>
                <c:pt idx="6">
                  <c:v>СВЕРДЛОВСКИЙ РАЙОН</c:v>
                </c:pt>
                <c:pt idx="7">
                  <c:v>МБОУ СШ № 97</c:v>
                </c:pt>
              </c:strCache>
            </c:strRef>
          </c:cat>
          <c:val>
            <c:numRef>
              <c:f>'Франц-9 диаграмма'!$H$4:$H$11</c:f>
              <c:numCache>
                <c:formatCode>0,00</c:formatCode>
                <c:ptCount val="8"/>
                <c:pt idx="0">
                  <c:v>4.5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2017 ср. балл по городу</c:v>
          </c:tx>
          <c:spPr>
            <a:ln w="31750">
              <a:solidFill>
                <a:srgbClr val="0000CC"/>
              </a:solidFill>
            </a:ln>
          </c:spPr>
          <c:marker>
            <c:symbol val="none"/>
          </c:marker>
          <c:cat>
            <c:strRef>
              <c:f>'Франц-9 диаграмма'!$B$4:$B$11</c:f>
              <c:strCache>
                <c:ptCount val="8"/>
                <c:pt idx="0">
                  <c:v>по городу Красноярску</c:v>
                </c:pt>
                <c:pt idx="1">
                  <c:v>ЛЕНИНСКИЙ РАЙОН</c:v>
                </c:pt>
                <c:pt idx="2">
                  <c:v>МБОУ СШ № 64</c:v>
                </c:pt>
                <c:pt idx="3">
                  <c:v>ОКТЯБРЬСКИЙ РАЙОН</c:v>
                </c:pt>
                <c:pt idx="4">
                  <c:v>МБОУ Лицей № 8</c:v>
                </c:pt>
                <c:pt idx="5">
                  <c:v>МБОУ Гимназия № 3</c:v>
                </c:pt>
                <c:pt idx="6">
                  <c:v>СВЕРДЛОВСКИЙ РАЙОН</c:v>
                </c:pt>
                <c:pt idx="7">
                  <c:v>МБОУ СШ № 97</c:v>
                </c:pt>
              </c:strCache>
            </c:strRef>
          </c:cat>
          <c:val>
            <c:numRef>
              <c:f>'Франц-9 диаграмма'!$M$4:$M$11</c:f>
              <c:numCache>
                <c:formatCode>0,00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smooth val="0"/>
        </c:ser>
        <c:ser>
          <c:idx val="5"/>
          <c:order val="5"/>
          <c:tx>
            <c:v>2017 ср. балл ОУ</c:v>
          </c:tx>
          <c:spPr>
            <a:ln w="22225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'Франц-9 диаграмма'!$B$4:$B$11</c:f>
              <c:strCache>
                <c:ptCount val="8"/>
                <c:pt idx="0">
                  <c:v>по городу Красноярску</c:v>
                </c:pt>
                <c:pt idx="1">
                  <c:v>ЛЕНИНСКИЙ РАЙОН</c:v>
                </c:pt>
                <c:pt idx="2">
                  <c:v>МБОУ СШ № 64</c:v>
                </c:pt>
                <c:pt idx="3">
                  <c:v>ОКТЯБРЬСКИЙ РАЙОН</c:v>
                </c:pt>
                <c:pt idx="4">
                  <c:v>МБОУ Лицей № 8</c:v>
                </c:pt>
                <c:pt idx="5">
                  <c:v>МБОУ Гимназия № 3</c:v>
                </c:pt>
                <c:pt idx="6">
                  <c:v>СВЕРДЛОВСКИЙ РАЙОН</c:v>
                </c:pt>
                <c:pt idx="7">
                  <c:v>МБОУ СШ № 97</c:v>
                </c:pt>
              </c:strCache>
            </c:strRef>
          </c:cat>
          <c:val>
            <c:numRef>
              <c:f>'Франц-9 диаграмма'!$L$4:$L$11</c:f>
              <c:numCache>
                <c:formatCode>0,00</c:formatCode>
                <c:ptCount val="8"/>
                <c:pt idx="0">
                  <c:v>5</c:v>
                </c:pt>
                <c:pt idx="1">
                  <c:v>0</c:v>
                </c:pt>
                <c:pt idx="3">
                  <c:v>5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38496"/>
        <c:axId val="79340288"/>
      </c:lineChart>
      <c:catAx>
        <c:axId val="79338496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340288"/>
        <c:crosses val="autoZero"/>
        <c:auto val="1"/>
        <c:lblAlgn val="ctr"/>
        <c:lblOffset val="100"/>
        <c:noMultiLvlLbl val="0"/>
      </c:catAx>
      <c:valAx>
        <c:axId val="79340288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33849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696664841995532"/>
          <c:y val="1.6223940438919848E-2"/>
          <c:w val="0.39250149393023448"/>
          <c:h val="0.12380192380201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11905</xdr:rowOff>
    </xdr:from>
    <xdr:to>
      <xdr:col>18</xdr:col>
      <xdr:colOff>47625</xdr:colOff>
      <xdr:row>0</xdr:row>
      <xdr:rowOff>4321969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483813</xdr:colOff>
      <xdr:row>0</xdr:row>
      <xdr:rowOff>2384424</xdr:rowOff>
    </xdr:from>
    <xdr:to>
      <xdr:col>33</xdr:col>
      <xdr:colOff>337155</xdr:colOff>
      <xdr:row>0</xdr:row>
      <xdr:rowOff>2627842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B36F9B53-4E94-4DDC-9746-B7829AF6D445}"/>
            </a:ext>
          </a:extLst>
        </xdr:cNvPr>
        <xdr:cNvSpPr txBox="1"/>
      </xdr:nvSpPr>
      <xdr:spPr>
        <a:xfrm>
          <a:off x="19009938" y="2384424"/>
          <a:ext cx="1072542" cy="2434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Центральный</a:t>
          </a:r>
        </a:p>
      </xdr:txBody>
    </xdr:sp>
    <xdr:clientData/>
  </xdr:twoCellAnchor>
  <xdr:twoCellAnchor>
    <xdr:from>
      <xdr:col>26</xdr:col>
      <xdr:colOff>24345</xdr:colOff>
      <xdr:row>0</xdr:row>
      <xdr:rowOff>2423581</xdr:rowOff>
    </xdr:from>
    <xdr:to>
      <xdr:col>28</xdr:col>
      <xdr:colOff>159207</xdr:colOff>
      <xdr:row>0</xdr:row>
      <xdr:rowOff>2656417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EB877C97-151D-49C9-AF79-0799F103B808}"/>
            </a:ext>
          </a:extLst>
        </xdr:cNvPr>
        <xdr:cNvSpPr txBox="1"/>
      </xdr:nvSpPr>
      <xdr:spPr>
        <a:xfrm>
          <a:off x="15502470" y="2423581"/>
          <a:ext cx="1354062" cy="2328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ru-R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0.1068</cdr:x>
      <cdr:y>0.16176</cdr:y>
    </cdr:from>
    <cdr:to>
      <cdr:x>0.10877</cdr:x>
      <cdr:y>0.70442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1150928" y="697196"/>
          <a:ext cx="21176" cy="23388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0.38355</cdr:x>
      <cdr:y>0.1593</cdr:y>
    </cdr:from>
    <cdr:to>
      <cdr:x>0.38375</cdr:x>
      <cdr:y>0.71527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 flipH="1">
          <a:off x="4133336" y="686595"/>
          <a:ext cx="2101" cy="23962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0.79033</cdr:x>
      <cdr:y>0.16667</cdr:y>
    </cdr:from>
    <cdr:to>
      <cdr:x>0.79425</cdr:x>
      <cdr:y>0.69705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8516937" y="718345"/>
          <a:ext cx="42333" cy="2286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0</xdr:row>
      <xdr:rowOff>22489</xdr:rowOff>
    </xdr:from>
    <xdr:to>
      <xdr:col>18</xdr:col>
      <xdr:colOff>31751</xdr:colOff>
      <xdr:row>0</xdr:row>
      <xdr:rowOff>4455583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483813</xdr:colOff>
      <xdr:row>0</xdr:row>
      <xdr:rowOff>2384424</xdr:rowOff>
    </xdr:from>
    <xdr:to>
      <xdr:col>33</xdr:col>
      <xdr:colOff>337155</xdr:colOff>
      <xdr:row>0</xdr:row>
      <xdr:rowOff>2627842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B36F9B53-4E94-4DDC-9746-B7829AF6D445}"/>
            </a:ext>
          </a:extLst>
        </xdr:cNvPr>
        <xdr:cNvSpPr txBox="1"/>
      </xdr:nvSpPr>
      <xdr:spPr>
        <a:xfrm>
          <a:off x="18848013" y="2384424"/>
          <a:ext cx="1072542" cy="2434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Центральный</a:t>
          </a:r>
        </a:p>
      </xdr:txBody>
    </xdr:sp>
    <xdr:clientData/>
  </xdr:twoCellAnchor>
  <xdr:twoCellAnchor>
    <xdr:from>
      <xdr:col>26</xdr:col>
      <xdr:colOff>24345</xdr:colOff>
      <xdr:row>0</xdr:row>
      <xdr:rowOff>2423581</xdr:rowOff>
    </xdr:from>
    <xdr:to>
      <xdr:col>28</xdr:col>
      <xdr:colOff>159207</xdr:colOff>
      <xdr:row>0</xdr:row>
      <xdr:rowOff>2656417</xdr:rowOff>
    </xdr:to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EB877C97-151D-49C9-AF79-0799F103B808}"/>
            </a:ext>
          </a:extLst>
        </xdr:cNvPr>
        <xdr:cNvSpPr txBox="1"/>
      </xdr:nvSpPr>
      <xdr:spPr>
        <a:xfrm>
          <a:off x="15340545" y="2423581"/>
          <a:ext cx="1354062" cy="2328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ru-R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0.21548</cdr:x>
      <cdr:y>0.16204</cdr:y>
    </cdr:from>
    <cdr:to>
      <cdr:x>0.21693</cdr:x>
      <cdr:y>0.71028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 flipH="1">
          <a:off x="2329814" y="718344"/>
          <a:ext cx="15716" cy="24303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0.45773</cdr:x>
      <cdr:y>0.16443</cdr:y>
    </cdr:from>
    <cdr:to>
      <cdr:x>0.46066</cdr:x>
      <cdr:y>0.70636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949029" y="728928"/>
          <a:ext cx="31751" cy="24024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0.81598</cdr:x>
      <cdr:y>0.16682</cdr:y>
    </cdr:from>
    <cdr:to>
      <cdr:x>0.81989</cdr:x>
      <cdr:y>0.71352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8822530" y="739511"/>
          <a:ext cx="42333" cy="2423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7%20&#1086;&#1073;&#1088;&#1072;&#1079;&#1086;&#1074;&#1072;&#1090;&#1077;&#1083;&#1100;&#1085;&#1099;&#1077;%20&#1088;&#1077;&#1079;&#1091;&#1083;&#1100;&#1090;&#1072;&#1090;&#1099;\&#1055;&#1088;%202%20&#1056;&#1077;&#1079;&#1091;&#1083;&#1100;&#1090;&#1072;&#1090;&#1099;%20&#1043;&#1048;&#1040;-9&#1082;&#1083;%20%20&#1054;&#1043;&#1069;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ее-9кл"/>
      <sheetName val="русс "/>
      <sheetName val="матем "/>
      <sheetName val="литерат   "/>
      <sheetName val=" геогр"/>
      <sheetName val=" общест."/>
      <sheetName val=" физика"/>
      <sheetName val=" биол"/>
      <sheetName val="истор"/>
      <sheetName val="хим "/>
      <sheetName val="инфор "/>
      <sheetName val="анг "/>
      <sheetName val="нем"/>
      <sheetName val="франц"/>
    </sheetNames>
    <sheetDataSet>
      <sheetData sheetId="0">
        <row r="26">
          <cell r="S26">
            <v>4</v>
          </cell>
        </row>
        <row r="62">
          <cell r="T62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A2" zoomScale="90" zoomScaleNormal="90" workbookViewId="0">
      <selection activeCell="B2" sqref="B2:B3"/>
    </sheetView>
  </sheetViews>
  <sheetFormatPr defaultRowHeight="24" customHeight="1" x14ac:dyDescent="0.25"/>
  <cols>
    <col min="1" max="1" width="5.7109375" style="19" customWidth="1"/>
    <col min="2" max="2" width="30.85546875" style="19" customWidth="1"/>
    <col min="3" max="6" width="7.7109375" style="19" customWidth="1"/>
    <col min="7" max="7" width="8.140625" style="19" customWidth="1"/>
    <col min="8" max="19" width="7.7109375" style="19" customWidth="1"/>
    <col min="20" max="20" width="9.140625" style="19" customWidth="1"/>
    <col min="21" max="16384" width="9.140625" style="19"/>
  </cols>
  <sheetData>
    <row r="1" spans="1:22" ht="345" customHeight="1" thickBot="1" x14ac:dyDescent="0.3">
      <c r="K1" s="26"/>
      <c r="L1" s="26"/>
      <c r="M1" s="26"/>
      <c r="N1" s="20"/>
      <c r="O1" s="26"/>
      <c r="P1" s="26"/>
      <c r="Q1" s="26"/>
      <c r="R1" s="26"/>
    </row>
    <row r="2" spans="1:22" ht="18" customHeight="1" x14ac:dyDescent="0.25">
      <c r="A2" s="311" t="s">
        <v>0</v>
      </c>
      <c r="B2" s="313" t="s">
        <v>26</v>
      </c>
      <c r="C2" s="315">
        <v>2019</v>
      </c>
      <c r="D2" s="316"/>
      <c r="E2" s="316"/>
      <c r="F2" s="309"/>
      <c r="G2" s="315">
        <v>2018</v>
      </c>
      <c r="H2" s="316"/>
      <c r="I2" s="316"/>
      <c r="J2" s="309"/>
      <c r="K2" s="317">
        <v>2017</v>
      </c>
      <c r="L2" s="318"/>
      <c r="M2" s="318"/>
      <c r="N2" s="319"/>
      <c r="O2" s="320">
        <v>2016</v>
      </c>
      <c r="P2" s="321"/>
      <c r="Q2" s="321"/>
      <c r="R2" s="322"/>
      <c r="S2" s="309" t="s">
        <v>27</v>
      </c>
    </row>
    <row r="3" spans="1:22" ht="45" customHeight="1" thickBot="1" x14ac:dyDescent="0.3">
      <c r="A3" s="312"/>
      <c r="B3" s="314"/>
      <c r="C3" s="63" t="s">
        <v>12</v>
      </c>
      <c r="D3" s="64" t="s">
        <v>13</v>
      </c>
      <c r="E3" s="98" t="s">
        <v>14</v>
      </c>
      <c r="F3" s="97" t="s">
        <v>10</v>
      </c>
      <c r="G3" s="63" t="s">
        <v>12</v>
      </c>
      <c r="H3" s="64" t="s">
        <v>13</v>
      </c>
      <c r="I3" s="98" t="s">
        <v>14</v>
      </c>
      <c r="J3" s="97" t="s">
        <v>10</v>
      </c>
      <c r="K3" s="172" t="s">
        <v>12</v>
      </c>
      <c r="L3" s="173" t="s">
        <v>13</v>
      </c>
      <c r="M3" s="297" t="s">
        <v>14</v>
      </c>
      <c r="N3" s="183" t="s">
        <v>10</v>
      </c>
      <c r="O3" s="63" t="s">
        <v>12</v>
      </c>
      <c r="P3" s="64" t="s">
        <v>13</v>
      </c>
      <c r="Q3" s="66" t="s">
        <v>14</v>
      </c>
      <c r="R3" s="25" t="s">
        <v>10</v>
      </c>
      <c r="S3" s="310"/>
    </row>
    <row r="4" spans="1:22" ht="15" customHeight="1" thickBot="1" x14ac:dyDescent="0.3">
      <c r="A4" s="153"/>
      <c r="B4" s="126" t="s">
        <v>35</v>
      </c>
      <c r="C4" s="243">
        <f>C5+C7+C10</f>
        <v>1</v>
      </c>
      <c r="D4" s="286">
        <f>AVERAGE(D6,D8:D9,D11)</f>
        <v>3</v>
      </c>
      <c r="E4" s="286">
        <v>3</v>
      </c>
      <c r="F4" s="304"/>
      <c r="G4" s="127">
        <f>G5+G7+G10</f>
        <v>2</v>
      </c>
      <c r="H4" s="138">
        <f>AVERAGE(H6,H8:H9,H11)</f>
        <v>4.5</v>
      </c>
      <c r="I4" s="150">
        <v>4.5</v>
      </c>
      <c r="J4" s="128"/>
      <c r="K4" s="129">
        <f>K5+K7+K10</f>
        <v>1</v>
      </c>
      <c r="L4" s="138">
        <f>AVERAGE(L6,L8:L9,L11)</f>
        <v>5</v>
      </c>
      <c r="M4" s="135">
        <v>5</v>
      </c>
      <c r="N4" s="128"/>
      <c r="O4" s="129"/>
      <c r="P4" s="47"/>
      <c r="Q4" s="130"/>
      <c r="R4" s="131"/>
      <c r="S4" s="128"/>
      <c r="U4" s="62"/>
      <c r="V4" s="16" t="s">
        <v>20</v>
      </c>
    </row>
    <row r="5" spans="1:22" ht="15" customHeight="1" thickBot="1" x14ac:dyDescent="0.3">
      <c r="A5" s="153"/>
      <c r="B5" s="120" t="s">
        <v>33</v>
      </c>
      <c r="C5" s="245">
        <v>0</v>
      </c>
      <c r="D5" s="287">
        <v>0</v>
      </c>
      <c r="E5" s="287">
        <v>3</v>
      </c>
      <c r="F5" s="305"/>
      <c r="G5" s="121">
        <f>SUM(G6)</f>
        <v>1</v>
      </c>
      <c r="H5" s="133">
        <f>AVERAGE(H6)</f>
        <v>5</v>
      </c>
      <c r="I5" s="137">
        <v>4.5</v>
      </c>
      <c r="J5" s="122"/>
      <c r="K5" s="123">
        <f>SUM(K6)</f>
        <v>0</v>
      </c>
      <c r="L5" s="133">
        <v>0</v>
      </c>
      <c r="M5" s="134">
        <v>5</v>
      </c>
      <c r="N5" s="122"/>
      <c r="O5" s="123"/>
      <c r="P5" s="33"/>
      <c r="Q5" s="124"/>
      <c r="R5" s="125"/>
      <c r="S5" s="122"/>
      <c r="U5" s="60"/>
      <c r="V5" s="16" t="s">
        <v>21</v>
      </c>
    </row>
    <row r="6" spans="1:22" ht="15" customHeight="1" thickBot="1" x14ac:dyDescent="0.3">
      <c r="A6" s="139">
        <v>1</v>
      </c>
      <c r="B6" s="140" t="s">
        <v>29</v>
      </c>
      <c r="C6" s="247"/>
      <c r="D6" s="288"/>
      <c r="E6" s="292">
        <v>3</v>
      </c>
      <c r="F6" s="293">
        <v>2</v>
      </c>
      <c r="G6" s="141">
        <v>1</v>
      </c>
      <c r="H6" s="142">
        <v>5</v>
      </c>
      <c r="I6" s="143">
        <v>4.5</v>
      </c>
      <c r="J6" s="144">
        <v>1</v>
      </c>
      <c r="K6" s="141"/>
      <c r="L6" s="145"/>
      <c r="M6" s="146">
        <v>5</v>
      </c>
      <c r="N6" s="144">
        <v>2</v>
      </c>
      <c r="O6" s="141"/>
      <c r="P6" s="147"/>
      <c r="Q6" s="148"/>
      <c r="R6" s="149"/>
      <c r="S6" s="144">
        <f>R6+N6+J6+F6</f>
        <v>5</v>
      </c>
      <c r="U6" s="61"/>
      <c r="V6" s="16" t="s">
        <v>22</v>
      </c>
    </row>
    <row r="7" spans="1:22" ht="15" customHeight="1" thickBot="1" x14ac:dyDescent="0.3">
      <c r="A7" s="119"/>
      <c r="B7" s="120" t="s">
        <v>34</v>
      </c>
      <c r="C7" s="245">
        <v>0</v>
      </c>
      <c r="D7" s="287">
        <v>0</v>
      </c>
      <c r="E7" s="287">
        <v>3</v>
      </c>
      <c r="F7" s="305"/>
      <c r="G7" s="121">
        <f>SUM(G8:G9)</f>
        <v>1</v>
      </c>
      <c r="H7" s="133">
        <f>AVERAGE(H8:H9)</f>
        <v>4</v>
      </c>
      <c r="I7" s="137">
        <v>4.5</v>
      </c>
      <c r="J7" s="122"/>
      <c r="K7" s="123">
        <f>SUM(K8:K9)</f>
        <v>1</v>
      </c>
      <c r="L7" s="133">
        <f>AVERAGE(L8:L9)</f>
        <v>5</v>
      </c>
      <c r="M7" s="134">
        <v>5</v>
      </c>
      <c r="N7" s="122"/>
      <c r="O7" s="123"/>
      <c r="P7" s="33"/>
      <c r="Q7" s="124"/>
      <c r="R7" s="125"/>
      <c r="S7" s="122"/>
      <c r="U7" s="17"/>
      <c r="V7" s="16" t="s">
        <v>23</v>
      </c>
    </row>
    <row r="8" spans="1:22" ht="15" customHeight="1" x14ac:dyDescent="0.25">
      <c r="A8" s="115">
        <v>1</v>
      </c>
      <c r="B8" s="155" t="s">
        <v>7</v>
      </c>
      <c r="C8" s="298"/>
      <c r="D8" s="86"/>
      <c r="E8" s="307">
        <v>3</v>
      </c>
      <c r="F8" s="158">
        <v>2</v>
      </c>
      <c r="G8" s="156"/>
      <c r="H8" s="86"/>
      <c r="I8" s="157">
        <v>4.5</v>
      </c>
      <c r="J8" s="158">
        <v>3</v>
      </c>
      <c r="K8" s="159">
        <v>1</v>
      </c>
      <c r="L8" s="160">
        <v>5</v>
      </c>
      <c r="M8" s="136">
        <v>5</v>
      </c>
      <c r="N8" s="161">
        <v>1</v>
      </c>
      <c r="O8" s="162"/>
      <c r="P8" s="163"/>
      <c r="Q8" s="176"/>
      <c r="R8" s="164"/>
      <c r="S8" s="165">
        <f t="shared" ref="S8:S9" si="0">R8+N8+J8+F8</f>
        <v>6</v>
      </c>
      <c r="U8" s="182"/>
      <c r="V8" s="16"/>
    </row>
    <row r="9" spans="1:22" ht="15" customHeight="1" thickBot="1" x14ac:dyDescent="0.3">
      <c r="A9" s="166">
        <v>2</v>
      </c>
      <c r="B9" s="167" t="s">
        <v>30</v>
      </c>
      <c r="C9" s="299"/>
      <c r="D9" s="34"/>
      <c r="E9" s="308">
        <v>3</v>
      </c>
      <c r="F9" s="306">
        <v>2</v>
      </c>
      <c r="G9" s="168">
        <v>1</v>
      </c>
      <c r="H9" s="169">
        <v>4</v>
      </c>
      <c r="I9" s="170">
        <v>4.5</v>
      </c>
      <c r="J9" s="171">
        <v>2</v>
      </c>
      <c r="K9" s="172"/>
      <c r="L9" s="173"/>
      <c r="M9" s="118">
        <v>5</v>
      </c>
      <c r="N9" s="171">
        <v>2</v>
      </c>
      <c r="O9" s="172"/>
      <c r="P9" s="154"/>
      <c r="Q9" s="174"/>
      <c r="R9" s="175"/>
      <c r="S9" s="171">
        <f t="shared" si="0"/>
        <v>6</v>
      </c>
    </row>
    <row r="10" spans="1:22" ht="15" customHeight="1" thickBot="1" x14ac:dyDescent="0.3">
      <c r="A10" s="265"/>
      <c r="B10" s="271" t="s">
        <v>40</v>
      </c>
      <c r="C10" s="300">
        <f>C11</f>
        <v>1</v>
      </c>
      <c r="D10" s="282">
        <f>AVERAGE(D11:D11)</f>
        <v>3</v>
      </c>
      <c r="E10" s="302">
        <v>3</v>
      </c>
      <c r="F10" s="281"/>
      <c r="G10" s="280">
        <v>0</v>
      </c>
      <c r="H10" s="282">
        <v>0</v>
      </c>
      <c r="I10" s="282">
        <v>4.5</v>
      </c>
      <c r="J10" s="281"/>
      <c r="K10" s="283">
        <v>0</v>
      </c>
      <c r="L10" s="284">
        <v>0</v>
      </c>
      <c r="M10" s="285">
        <v>5</v>
      </c>
      <c r="N10" s="266"/>
      <c r="O10" s="267"/>
      <c r="P10" s="268"/>
      <c r="Q10" s="269"/>
      <c r="R10" s="266"/>
      <c r="S10" s="270"/>
    </row>
    <row r="11" spans="1:22" ht="15" customHeight="1" thickBot="1" x14ac:dyDescent="0.3">
      <c r="A11" s="116">
        <v>1</v>
      </c>
      <c r="B11" s="279" t="s">
        <v>41</v>
      </c>
      <c r="C11" s="301">
        <v>1</v>
      </c>
      <c r="D11" s="289">
        <v>3</v>
      </c>
      <c r="E11" s="303">
        <v>3</v>
      </c>
      <c r="F11" s="264">
        <v>1</v>
      </c>
      <c r="G11" s="100"/>
      <c r="H11" s="101"/>
      <c r="I11" s="117">
        <v>4.5</v>
      </c>
      <c r="J11" s="264">
        <v>3</v>
      </c>
      <c r="K11" s="102"/>
      <c r="L11" s="103"/>
      <c r="M11" s="118">
        <v>5</v>
      </c>
      <c r="N11" s="104">
        <v>2</v>
      </c>
      <c r="O11" s="105"/>
      <c r="P11" s="106"/>
      <c r="Q11" s="107"/>
      <c r="R11" s="104"/>
      <c r="S11" s="108">
        <f>R11+N11+J11+F11</f>
        <v>6</v>
      </c>
    </row>
    <row r="12" spans="1:22" ht="18" customHeight="1" x14ac:dyDescent="0.25">
      <c r="A12" s="151" t="s">
        <v>37</v>
      </c>
      <c r="B12" s="22"/>
      <c r="C12" s="22"/>
      <c r="D12" s="272">
        <f>AVERAGE(D6,D8:D9,D11)</f>
        <v>3</v>
      </c>
      <c r="E12" s="22"/>
      <c r="F12" s="22"/>
      <c r="G12" s="22"/>
      <c r="H12" s="272">
        <f>AVERAGE(H6,H8:H9,H11)</f>
        <v>4.5</v>
      </c>
      <c r="I12" s="22"/>
      <c r="J12" s="22"/>
      <c r="K12" s="273"/>
      <c r="L12" s="272">
        <f>AVERAGE(L6,L8:L9,L11)</f>
        <v>5</v>
      </c>
      <c r="M12" s="23"/>
      <c r="N12" s="23"/>
      <c r="O12" s="23"/>
      <c r="P12" s="23"/>
      <c r="Q12" s="23"/>
      <c r="R12" s="23"/>
    </row>
    <row r="13" spans="1:22" ht="18" customHeight="1" x14ac:dyDescent="0.25">
      <c r="A13" s="152" t="s">
        <v>38</v>
      </c>
      <c r="D13" s="276">
        <v>3</v>
      </c>
      <c r="H13" s="276">
        <v>4.5</v>
      </c>
      <c r="I13" s="277"/>
      <c r="J13" s="277"/>
      <c r="K13" s="277"/>
      <c r="L13" s="278">
        <v>5</v>
      </c>
      <c r="M13" s="24"/>
      <c r="N13" s="24"/>
      <c r="O13" s="24"/>
      <c r="P13" s="24"/>
      <c r="Q13" s="24"/>
      <c r="R13" s="24"/>
    </row>
    <row r="14" spans="1:22" ht="18" customHeight="1" x14ac:dyDescent="0.25"/>
    <row r="15" spans="1:22" ht="18" customHeight="1" x14ac:dyDescent="0.25"/>
    <row r="16" spans="1:22" ht="18" customHeight="1" x14ac:dyDescent="0.25"/>
    <row r="17" ht="18" customHeight="1" x14ac:dyDescent="0.25"/>
  </sheetData>
  <mergeCells count="7">
    <mergeCell ref="S2:S3"/>
    <mergeCell ref="A2:A3"/>
    <mergeCell ref="B2:B3"/>
    <mergeCell ref="G2:J2"/>
    <mergeCell ref="K2:N2"/>
    <mergeCell ref="O2:R2"/>
    <mergeCell ref="C2:F2"/>
  </mergeCells>
  <conditionalFormatting sqref="H4:H9 H12:H13">
    <cfRule type="containsBlanks" dxfId="52" priority="19" stopIfTrue="1">
      <formula>LEN(TRIM(H4))=0</formula>
    </cfRule>
    <cfRule type="cellIs" dxfId="51" priority="20" stopIfTrue="1" operator="equal">
      <formula>$H$12</formula>
    </cfRule>
    <cfRule type="cellIs" dxfId="50" priority="21" stopIfTrue="1" operator="between">
      <formula>3.5</formula>
      <formula>$H$12</formula>
    </cfRule>
    <cfRule type="cellIs" dxfId="49" priority="22" stopIfTrue="1" operator="greaterThanOrEqual">
      <formula>4.5</formula>
    </cfRule>
  </conditionalFormatting>
  <conditionalFormatting sqref="L4:L9 L12:L13">
    <cfRule type="containsBlanks" dxfId="48" priority="17" stopIfTrue="1">
      <formula>LEN(TRIM(L4))=0</formula>
    </cfRule>
    <cfRule type="cellIs" dxfId="47" priority="18" stopIfTrue="1" operator="greaterThanOrEqual">
      <formula>4.5</formula>
    </cfRule>
  </conditionalFormatting>
  <conditionalFormatting sqref="H10:H11">
    <cfRule type="containsBlanks" dxfId="46" priority="13" stopIfTrue="1">
      <formula>LEN(TRIM(H10))=0</formula>
    </cfRule>
    <cfRule type="cellIs" dxfId="45" priority="14" stopIfTrue="1" operator="equal">
      <formula>$H$12</formula>
    </cfRule>
    <cfRule type="cellIs" dxfId="44" priority="15" stopIfTrue="1" operator="between">
      <formula>3.5</formula>
      <formula>$H$12</formula>
    </cfRule>
    <cfRule type="cellIs" dxfId="43" priority="16" stopIfTrue="1" operator="greaterThanOrEqual">
      <formula>4.5</formula>
    </cfRule>
  </conditionalFormatting>
  <conditionalFormatting sqref="L10:L11">
    <cfRule type="containsBlanks" dxfId="42" priority="11" stopIfTrue="1">
      <formula>LEN(TRIM(L10))=0</formula>
    </cfRule>
    <cfRule type="cellIs" dxfId="41" priority="12" stopIfTrue="1" operator="greaterThanOrEqual">
      <formula>4.5</formula>
    </cfRule>
  </conditionalFormatting>
  <conditionalFormatting sqref="Q10:Q11">
    <cfRule type="containsBlanks" dxfId="40" priority="1">
      <formula>LEN(TRIM(Q10))=0</formula>
    </cfRule>
    <cfRule type="cellIs" dxfId="39" priority="2" operator="lessThan">
      <formula>3.5</formula>
    </cfRule>
    <cfRule type="cellIs" dxfId="38" priority="3" operator="between">
      <formula>3.74</formula>
      <formula>3.5</formula>
    </cfRule>
    <cfRule type="cellIs" dxfId="37" priority="4" operator="between">
      <formula>4.5</formula>
      <formula>3.74</formula>
    </cfRule>
    <cfRule type="cellIs" dxfId="36" priority="5" operator="greaterThanOrEqual">
      <formula>4.5</formula>
    </cfRule>
  </conditionalFormatting>
  <conditionalFormatting sqref="D4 D8:D13 D6">
    <cfRule type="containsBlanks" dxfId="35" priority="6" stopIfTrue="1">
      <formula>LEN(TRIM(D4))=0</formula>
    </cfRule>
    <cfRule type="cellIs" dxfId="34" priority="7" stopIfTrue="1" operator="lessThan">
      <formula>3.5</formula>
    </cfRule>
    <cfRule type="cellIs" dxfId="33" priority="8" stopIfTrue="1" operator="between">
      <formula>3.5</formula>
      <formula>$D$12</formula>
    </cfRule>
    <cfRule type="cellIs" dxfId="32" priority="9" stopIfTrue="1" operator="between">
      <formula>$D$12</formula>
      <formula>4.5</formula>
    </cfRule>
    <cfRule type="cellIs" dxfId="31" priority="10" stopIfTrue="1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zoomScale="90" zoomScaleNormal="90" workbookViewId="0">
      <selection activeCell="C19" sqref="C19"/>
    </sheetView>
  </sheetViews>
  <sheetFormatPr defaultRowHeight="24" customHeight="1" x14ac:dyDescent="0.25"/>
  <cols>
    <col min="1" max="1" width="5.7109375" style="19" customWidth="1"/>
    <col min="2" max="2" width="31.7109375" style="19" customWidth="1"/>
    <col min="3" max="6" width="7.7109375" style="19" customWidth="1"/>
    <col min="7" max="7" width="8.140625" style="19" customWidth="1"/>
    <col min="8" max="19" width="7.7109375" style="19" customWidth="1"/>
    <col min="20" max="20" width="9.140625" style="19" customWidth="1"/>
    <col min="21" max="16384" width="9.140625" style="19"/>
  </cols>
  <sheetData>
    <row r="1" spans="1:24" ht="356.25" customHeight="1" thickBot="1" x14ac:dyDescent="0.3">
      <c r="K1" s="26"/>
      <c r="L1" s="26"/>
      <c r="M1" s="26"/>
      <c r="N1" s="20"/>
      <c r="O1" s="26"/>
      <c r="P1" s="26"/>
      <c r="Q1" s="26"/>
      <c r="R1" s="26"/>
    </row>
    <row r="2" spans="1:24" ht="18" customHeight="1" thickBot="1" x14ac:dyDescent="0.3">
      <c r="A2" s="311" t="s">
        <v>0</v>
      </c>
      <c r="B2" s="313" t="s">
        <v>26</v>
      </c>
      <c r="C2" s="315">
        <v>2019</v>
      </c>
      <c r="D2" s="316"/>
      <c r="E2" s="316"/>
      <c r="F2" s="309"/>
      <c r="G2" s="315">
        <v>2018</v>
      </c>
      <c r="H2" s="316"/>
      <c r="I2" s="316"/>
      <c r="J2" s="309"/>
      <c r="K2" s="315">
        <v>2017</v>
      </c>
      <c r="L2" s="316"/>
      <c r="M2" s="316"/>
      <c r="N2" s="309"/>
      <c r="O2" s="320">
        <v>2016</v>
      </c>
      <c r="P2" s="321"/>
      <c r="Q2" s="321"/>
      <c r="R2" s="322"/>
      <c r="S2" s="309" t="s">
        <v>27</v>
      </c>
    </row>
    <row r="3" spans="1:24" ht="45" customHeight="1" thickBot="1" x14ac:dyDescent="0.3">
      <c r="A3" s="312"/>
      <c r="B3" s="314"/>
      <c r="C3" s="63" t="s">
        <v>12</v>
      </c>
      <c r="D3" s="64" t="s">
        <v>13</v>
      </c>
      <c r="E3" s="98" t="s">
        <v>14</v>
      </c>
      <c r="F3" s="97" t="s">
        <v>10</v>
      </c>
      <c r="G3" s="63" t="s">
        <v>12</v>
      </c>
      <c r="H3" s="64" t="s">
        <v>13</v>
      </c>
      <c r="I3" s="98" t="s">
        <v>14</v>
      </c>
      <c r="J3" s="97" t="s">
        <v>10</v>
      </c>
      <c r="K3" s="63" t="s">
        <v>12</v>
      </c>
      <c r="L3" s="96" t="s">
        <v>13</v>
      </c>
      <c r="M3" s="99" t="s">
        <v>14</v>
      </c>
      <c r="N3" s="97" t="s">
        <v>10</v>
      </c>
      <c r="O3" s="63" t="s">
        <v>12</v>
      </c>
      <c r="P3" s="64" t="s">
        <v>13</v>
      </c>
      <c r="Q3" s="66" t="s">
        <v>14</v>
      </c>
      <c r="R3" s="25" t="s">
        <v>10</v>
      </c>
      <c r="S3" s="310"/>
    </row>
    <row r="4" spans="1:24" ht="15" customHeight="1" thickBot="1" x14ac:dyDescent="0.3">
      <c r="A4" s="184"/>
      <c r="B4" s="126" t="s">
        <v>35</v>
      </c>
      <c r="C4" s="243">
        <f>C5+C7+C10</f>
        <v>1</v>
      </c>
      <c r="D4" s="286">
        <f>AVERAGE(D6,D8:D9,D11)</f>
        <v>3</v>
      </c>
      <c r="E4" s="286">
        <v>3</v>
      </c>
      <c r="F4" s="244"/>
      <c r="G4" s="127">
        <f>G5+G7+G10</f>
        <v>2</v>
      </c>
      <c r="H4" s="138">
        <f>AVERAGE(H6,H8:H9,H11)</f>
        <v>4.5</v>
      </c>
      <c r="I4" s="150">
        <f t="shared" ref="I4:I9" si="0">$H$13</f>
        <v>4.5</v>
      </c>
      <c r="J4" s="128"/>
      <c r="K4" s="129">
        <f>K5+K7+K10</f>
        <v>1</v>
      </c>
      <c r="L4" s="138">
        <f>AVERAGE(L6,L8:L9,L11)</f>
        <v>5</v>
      </c>
      <c r="M4" s="135">
        <f t="shared" ref="M4:M9" si="1">$L$13</f>
        <v>5</v>
      </c>
      <c r="N4" s="128"/>
      <c r="O4" s="129"/>
      <c r="P4" s="47"/>
      <c r="Q4" s="130"/>
      <c r="R4" s="131"/>
      <c r="S4" s="128"/>
      <c r="U4" s="62"/>
      <c r="V4" s="16" t="s">
        <v>20</v>
      </c>
    </row>
    <row r="5" spans="1:24" ht="15" customHeight="1" thickBot="1" x14ac:dyDescent="0.3">
      <c r="A5" s="184"/>
      <c r="B5" s="120" t="s">
        <v>33</v>
      </c>
      <c r="C5" s="245">
        <v>0</v>
      </c>
      <c r="D5" s="287">
        <v>0</v>
      </c>
      <c r="E5" s="287">
        <v>3</v>
      </c>
      <c r="F5" s="246"/>
      <c r="G5" s="121">
        <f>SUM(G6)</f>
        <v>1</v>
      </c>
      <c r="H5" s="133">
        <f>AVERAGE(H6)</f>
        <v>5</v>
      </c>
      <c r="I5" s="137">
        <f t="shared" si="0"/>
        <v>4.5</v>
      </c>
      <c r="J5" s="122"/>
      <c r="K5" s="123">
        <f>SUM(K6)</f>
        <v>0</v>
      </c>
      <c r="L5" s="133">
        <v>0</v>
      </c>
      <c r="M5" s="134">
        <f t="shared" si="1"/>
        <v>5</v>
      </c>
      <c r="N5" s="122"/>
      <c r="O5" s="123"/>
      <c r="P5" s="33"/>
      <c r="Q5" s="124"/>
      <c r="R5" s="125"/>
      <c r="S5" s="122"/>
      <c r="U5" s="60"/>
      <c r="V5" s="16" t="s">
        <v>21</v>
      </c>
    </row>
    <row r="6" spans="1:24" ht="15" customHeight="1" thickBot="1" x14ac:dyDescent="0.3">
      <c r="A6" s="139">
        <v>1</v>
      </c>
      <c r="B6" s="140" t="s">
        <v>29</v>
      </c>
      <c r="C6" s="247"/>
      <c r="D6" s="248"/>
      <c r="E6" s="292">
        <v>3</v>
      </c>
      <c r="F6" s="293">
        <v>2</v>
      </c>
      <c r="G6" s="141">
        <v>1</v>
      </c>
      <c r="H6" s="142">
        <v>5</v>
      </c>
      <c r="I6" s="143">
        <f t="shared" si="0"/>
        <v>4.5</v>
      </c>
      <c r="J6" s="144">
        <v>1</v>
      </c>
      <c r="K6" s="141"/>
      <c r="L6" s="145"/>
      <c r="M6" s="146">
        <f t="shared" si="1"/>
        <v>5</v>
      </c>
      <c r="N6" s="144">
        <v>2</v>
      </c>
      <c r="O6" s="141"/>
      <c r="P6" s="147"/>
      <c r="Q6" s="148"/>
      <c r="R6" s="149"/>
      <c r="S6" s="144">
        <f>R6+N6+J6+F6</f>
        <v>5</v>
      </c>
      <c r="U6" s="61"/>
      <c r="V6" s="16" t="s">
        <v>22</v>
      </c>
    </row>
    <row r="7" spans="1:24" ht="15" customHeight="1" thickBot="1" x14ac:dyDescent="0.3">
      <c r="A7" s="119"/>
      <c r="B7" s="120" t="s">
        <v>34</v>
      </c>
      <c r="C7" s="245">
        <v>0</v>
      </c>
      <c r="D7" s="287">
        <v>0</v>
      </c>
      <c r="E7" s="287">
        <v>3</v>
      </c>
      <c r="F7" s="246"/>
      <c r="G7" s="121">
        <f>SUM(G8:G9)</f>
        <v>1</v>
      </c>
      <c r="H7" s="133">
        <f>AVERAGE(H8:H9)</f>
        <v>4</v>
      </c>
      <c r="I7" s="137">
        <f t="shared" si="0"/>
        <v>4.5</v>
      </c>
      <c r="J7" s="122"/>
      <c r="K7" s="123">
        <f>SUM(K8:K9)</f>
        <v>1</v>
      </c>
      <c r="L7" s="133">
        <f>AVERAGE(L8:L9)</f>
        <v>5</v>
      </c>
      <c r="M7" s="134">
        <f t="shared" si="1"/>
        <v>5</v>
      </c>
      <c r="N7" s="122"/>
      <c r="O7" s="123"/>
      <c r="P7" s="33"/>
      <c r="Q7" s="124"/>
      <c r="R7" s="125"/>
      <c r="S7" s="122"/>
      <c r="U7" s="17"/>
      <c r="V7" s="16" t="s">
        <v>23</v>
      </c>
    </row>
    <row r="8" spans="1:24" ht="15" customHeight="1" x14ac:dyDescent="0.25">
      <c r="A8" s="115">
        <v>1</v>
      </c>
      <c r="B8" s="73" t="s">
        <v>30</v>
      </c>
      <c r="C8" s="187"/>
      <c r="D8" s="57"/>
      <c r="E8" s="290">
        <v>3</v>
      </c>
      <c r="F8" s="294">
        <v>2</v>
      </c>
      <c r="G8" s="109">
        <v>1</v>
      </c>
      <c r="H8" s="84">
        <v>4</v>
      </c>
      <c r="I8" s="85">
        <f t="shared" si="0"/>
        <v>4.5</v>
      </c>
      <c r="J8" s="132">
        <v>2</v>
      </c>
      <c r="K8" s="110"/>
      <c r="L8" s="111"/>
      <c r="M8" s="136">
        <f t="shared" si="1"/>
        <v>5</v>
      </c>
      <c r="N8" s="132">
        <v>2</v>
      </c>
      <c r="O8" s="110"/>
      <c r="P8" s="113"/>
      <c r="Q8" s="112"/>
      <c r="R8" s="114"/>
      <c r="S8" s="132">
        <f t="shared" ref="S8:S9" si="2">R8+N8+J8+F8</f>
        <v>6</v>
      </c>
    </row>
    <row r="9" spans="1:24" ht="18" customHeight="1" thickBot="1" x14ac:dyDescent="0.3">
      <c r="A9" s="249">
        <v>2</v>
      </c>
      <c r="B9" s="250" t="s">
        <v>7</v>
      </c>
      <c r="C9" s="251"/>
      <c r="D9" s="208"/>
      <c r="E9" s="291">
        <v>3</v>
      </c>
      <c r="F9" s="254">
        <v>2</v>
      </c>
      <c r="G9" s="252"/>
      <c r="H9" s="208"/>
      <c r="I9" s="253">
        <f t="shared" si="0"/>
        <v>4.5</v>
      </c>
      <c r="J9" s="254">
        <v>3</v>
      </c>
      <c r="K9" s="255">
        <v>1</v>
      </c>
      <c r="L9" s="256">
        <v>5</v>
      </c>
      <c r="M9" s="257">
        <f t="shared" si="1"/>
        <v>5</v>
      </c>
      <c r="N9" s="258">
        <v>1</v>
      </c>
      <c r="O9" s="259"/>
      <c r="P9" s="260"/>
      <c r="Q9" s="261"/>
      <c r="R9" s="262"/>
      <c r="S9" s="263">
        <f t="shared" si="2"/>
        <v>6</v>
      </c>
      <c r="X9" s="21"/>
    </row>
    <row r="10" spans="1:24" ht="18" customHeight="1" thickBot="1" x14ac:dyDescent="0.3">
      <c r="A10" s="265"/>
      <c r="B10" s="271" t="s">
        <v>40</v>
      </c>
      <c r="C10" s="280">
        <f>C11</f>
        <v>1</v>
      </c>
      <c r="D10" s="282">
        <f>AVERAGE(D11:D11)</f>
        <v>3</v>
      </c>
      <c r="E10" s="282">
        <v>3</v>
      </c>
      <c r="F10" s="281"/>
      <c r="G10" s="280">
        <v>0</v>
      </c>
      <c r="H10" s="282">
        <v>0</v>
      </c>
      <c r="I10" s="282">
        <v>4.5</v>
      </c>
      <c r="J10" s="281"/>
      <c r="K10" s="283">
        <v>0</v>
      </c>
      <c r="L10" s="284">
        <v>0</v>
      </c>
      <c r="M10" s="285">
        <v>5</v>
      </c>
      <c r="N10" s="266"/>
      <c r="O10" s="267"/>
      <c r="P10" s="268"/>
      <c r="Q10" s="269"/>
      <c r="R10" s="266"/>
      <c r="S10" s="270"/>
      <c r="X10" s="21"/>
    </row>
    <row r="11" spans="1:24" ht="18" customHeight="1" thickBot="1" x14ac:dyDescent="0.3">
      <c r="A11" s="116">
        <v>1</v>
      </c>
      <c r="B11" s="279" t="s">
        <v>41</v>
      </c>
      <c r="C11" s="295">
        <v>1</v>
      </c>
      <c r="D11" s="289">
        <v>3</v>
      </c>
      <c r="E11" s="289">
        <v>3</v>
      </c>
      <c r="F11" s="264">
        <v>1</v>
      </c>
      <c r="G11" s="100"/>
      <c r="H11" s="101"/>
      <c r="I11" s="117">
        <v>4.5</v>
      </c>
      <c r="J11" s="264">
        <v>3</v>
      </c>
      <c r="K11" s="102"/>
      <c r="L11" s="103"/>
      <c r="M11" s="118">
        <v>5</v>
      </c>
      <c r="N11" s="104">
        <v>2</v>
      </c>
      <c r="O11" s="105"/>
      <c r="P11" s="106"/>
      <c r="Q11" s="107"/>
      <c r="R11" s="104"/>
      <c r="S11" s="108">
        <f>R11+N11+J11+F11</f>
        <v>6</v>
      </c>
      <c r="X11" s="21"/>
    </row>
    <row r="12" spans="1:24" ht="18" customHeight="1" x14ac:dyDescent="0.25">
      <c r="A12" s="296" t="s">
        <v>37</v>
      </c>
      <c r="B12" s="22"/>
      <c r="C12" s="22"/>
      <c r="D12" s="272">
        <f>$D$4</f>
        <v>3</v>
      </c>
      <c r="E12" s="22"/>
      <c r="F12" s="22"/>
      <c r="G12" s="22"/>
      <c r="H12" s="272">
        <f>$H$4</f>
        <v>4.5</v>
      </c>
      <c r="I12" s="22"/>
      <c r="J12" s="22"/>
      <c r="K12" s="273"/>
      <c r="L12" s="272">
        <f>$L$4</f>
        <v>5</v>
      </c>
      <c r="M12" s="23"/>
      <c r="N12" s="23"/>
      <c r="O12" s="23"/>
      <c r="P12" s="23"/>
      <c r="Q12" s="23"/>
      <c r="R12" s="23"/>
    </row>
    <row r="13" spans="1:24" ht="18" customHeight="1" x14ac:dyDescent="0.25">
      <c r="A13" s="274" t="s">
        <v>38</v>
      </c>
      <c r="B13" s="275"/>
      <c r="C13" s="275"/>
      <c r="D13" s="276">
        <v>3</v>
      </c>
      <c r="E13" s="275"/>
      <c r="F13" s="275"/>
      <c r="G13" s="275"/>
      <c r="H13" s="276">
        <v>4.5</v>
      </c>
      <c r="I13" s="277"/>
      <c r="J13" s="277"/>
      <c r="K13" s="277"/>
      <c r="L13" s="278">
        <v>5</v>
      </c>
      <c r="M13" s="24"/>
      <c r="N13" s="24"/>
      <c r="O13" s="24"/>
      <c r="P13" s="24"/>
      <c r="Q13" s="24"/>
      <c r="R13" s="24"/>
    </row>
    <row r="14" spans="1:24" ht="18" customHeight="1" x14ac:dyDescent="0.25"/>
    <row r="15" spans="1:24" ht="18" customHeight="1" x14ac:dyDescent="0.25"/>
    <row r="16" spans="1:24" ht="18" customHeight="1" x14ac:dyDescent="0.25"/>
    <row r="17" ht="18" customHeight="1" x14ac:dyDescent="0.25"/>
  </sheetData>
  <mergeCells count="7">
    <mergeCell ref="S2:S3"/>
    <mergeCell ref="A2:A3"/>
    <mergeCell ref="B2:B3"/>
    <mergeCell ref="K2:N2"/>
    <mergeCell ref="O2:R2"/>
    <mergeCell ref="G2:J2"/>
    <mergeCell ref="C2:F2"/>
  </mergeCells>
  <conditionalFormatting sqref="Q9:Q11">
    <cfRule type="containsBlanks" dxfId="30" priority="110">
      <formula>LEN(TRIM(Q9))=0</formula>
    </cfRule>
    <cfRule type="cellIs" dxfId="29" priority="111" operator="lessThan">
      <formula>3.5</formula>
    </cfRule>
    <cfRule type="cellIs" dxfId="28" priority="112" operator="between">
      <formula>3.74</formula>
      <formula>3.5</formula>
    </cfRule>
    <cfRule type="cellIs" dxfId="27" priority="113" operator="between">
      <formula>4.5</formula>
      <formula>3.74</formula>
    </cfRule>
    <cfRule type="cellIs" dxfId="26" priority="114" operator="greaterThanOrEqual">
      <formula>4.5</formula>
    </cfRule>
  </conditionalFormatting>
  <conditionalFormatting sqref="H4:H13">
    <cfRule type="containsBlanks" dxfId="25" priority="8" stopIfTrue="1">
      <formula>LEN(TRIM(H4))=0</formula>
    </cfRule>
    <cfRule type="cellIs" dxfId="24" priority="9" stopIfTrue="1" operator="equal">
      <formula>$H$12</formula>
    </cfRule>
    <cfRule type="cellIs" dxfId="23" priority="10" stopIfTrue="1" operator="between">
      <formula>3.5</formula>
      <formula>$H$12</formula>
    </cfRule>
    <cfRule type="cellIs" dxfId="22" priority="11" stopIfTrue="1" operator="greaterThanOrEqual">
      <formula>4.5</formula>
    </cfRule>
  </conditionalFormatting>
  <conditionalFormatting sqref="L4:L13">
    <cfRule type="containsBlanks" dxfId="21" priority="6" stopIfTrue="1">
      <formula>LEN(TRIM(L4))=0</formula>
    </cfRule>
    <cfRule type="cellIs" dxfId="20" priority="7" stopIfTrue="1" operator="greaterThanOrEqual">
      <formula>4.5</formula>
    </cfRule>
  </conditionalFormatting>
  <conditionalFormatting sqref="D4 D8:D13">
    <cfRule type="containsBlanks" dxfId="19" priority="1" stopIfTrue="1">
      <formula>LEN(TRIM(D4))=0</formula>
    </cfRule>
    <cfRule type="cellIs" dxfId="18" priority="2" stopIfTrue="1" operator="lessThan">
      <formula>3.5</formula>
    </cfRule>
    <cfRule type="cellIs" dxfId="17" priority="3" stopIfTrue="1" operator="between">
      <formula>3.5</formula>
      <formula>$D$12</formula>
    </cfRule>
    <cfRule type="cellIs" dxfId="16" priority="4" stopIfTrue="1" operator="between">
      <formula>$D$12</formula>
      <formula>4.5</formula>
    </cfRule>
    <cfRule type="cellIs" dxfId="15" priority="5" stopIfTrue="1" operator="greaterThanOrEqual">
      <formula>4.5</formula>
    </cfRule>
  </conditionalFormatting>
  <pageMargins left="0.25" right="0.25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4.7109375" customWidth="1"/>
    <col min="2" max="2" width="12.85546875" customWidth="1"/>
    <col min="3" max="3" width="21.7109375" customWidth="1"/>
    <col min="4" max="5" width="7.7109375" customWidth="1"/>
    <col min="6" max="6" width="12.85546875" customWidth="1"/>
    <col min="7" max="7" width="21.7109375" customWidth="1"/>
    <col min="8" max="9" width="7.7109375" customWidth="1"/>
    <col min="10" max="10" width="12.85546875" customWidth="1"/>
    <col min="11" max="11" width="21.7109375" customWidth="1"/>
    <col min="12" max="13" width="7.7109375" style="4" customWidth="1"/>
    <col min="14" max="14" width="8.7109375" style="4" customWidth="1"/>
    <col min="15" max="15" width="14.28515625" style="4" customWidth="1"/>
    <col min="16" max="17" width="7.7109375" style="4" customWidth="1"/>
    <col min="18" max="18" width="7.140625" customWidth="1"/>
  </cols>
  <sheetData>
    <row r="1" spans="1:20" x14ac:dyDescent="0.25">
      <c r="S1" s="62"/>
      <c r="T1" s="16" t="s">
        <v>20</v>
      </c>
    </row>
    <row r="2" spans="1:20" ht="15.75" x14ac:dyDescent="0.25">
      <c r="G2" s="329" t="s">
        <v>6</v>
      </c>
      <c r="H2" s="329"/>
      <c r="I2" s="329"/>
      <c r="S2" s="60"/>
      <c r="T2" s="16" t="s">
        <v>21</v>
      </c>
    </row>
    <row r="3" spans="1:20" s="1" customFormat="1" ht="15.75" thickBot="1" x14ac:dyDescent="0.3">
      <c r="L3" s="330"/>
      <c r="M3" s="330"/>
      <c r="N3" s="2"/>
      <c r="O3" s="2"/>
      <c r="P3" s="2"/>
      <c r="Q3" s="2"/>
      <c r="S3" s="61"/>
      <c r="T3" s="16" t="s">
        <v>22</v>
      </c>
    </row>
    <row r="4" spans="1:20" ht="15" customHeight="1" thickBot="1" x14ac:dyDescent="0.3">
      <c r="A4" s="327" t="s">
        <v>0</v>
      </c>
      <c r="B4" s="331">
        <v>2019</v>
      </c>
      <c r="C4" s="325"/>
      <c r="D4" s="325"/>
      <c r="E4" s="326"/>
      <c r="F4" s="324">
        <v>2018</v>
      </c>
      <c r="G4" s="325"/>
      <c r="H4" s="325"/>
      <c r="I4" s="326"/>
      <c r="J4" s="325">
        <v>2017</v>
      </c>
      <c r="K4" s="325"/>
      <c r="L4" s="325"/>
      <c r="M4" s="326"/>
      <c r="N4" s="324">
        <v>2016</v>
      </c>
      <c r="O4" s="325"/>
      <c r="P4" s="325"/>
      <c r="Q4" s="326"/>
      <c r="S4" s="17"/>
      <c r="T4" s="16" t="s">
        <v>23</v>
      </c>
    </row>
    <row r="5" spans="1:20" ht="45" customHeight="1" thickBot="1" x14ac:dyDescent="0.3">
      <c r="A5" s="328"/>
      <c r="B5" s="186" t="s">
        <v>4</v>
      </c>
      <c r="C5" s="234" t="s">
        <v>16</v>
      </c>
      <c r="D5" s="234" t="s">
        <v>17</v>
      </c>
      <c r="E5" s="235" t="s">
        <v>18</v>
      </c>
      <c r="F5" s="185" t="s">
        <v>4</v>
      </c>
      <c r="G5" s="234" t="s">
        <v>16</v>
      </c>
      <c r="H5" s="234" t="s">
        <v>17</v>
      </c>
      <c r="I5" s="235" t="s">
        <v>18</v>
      </c>
      <c r="J5" s="221" t="s">
        <v>4</v>
      </c>
      <c r="K5" s="12" t="s">
        <v>16</v>
      </c>
      <c r="L5" s="12" t="s">
        <v>17</v>
      </c>
      <c r="M5" s="13" t="s">
        <v>18</v>
      </c>
      <c r="N5" s="28" t="s">
        <v>4</v>
      </c>
      <c r="O5" s="14" t="s">
        <v>16</v>
      </c>
      <c r="P5" s="12" t="s">
        <v>17</v>
      </c>
      <c r="Q5" s="13" t="s">
        <v>18</v>
      </c>
    </row>
    <row r="6" spans="1:20" x14ac:dyDescent="0.25">
      <c r="A6" s="232">
        <v>1</v>
      </c>
      <c r="B6" s="233" t="s">
        <v>39</v>
      </c>
      <c r="C6" s="233" t="s">
        <v>41</v>
      </c>
      <c r="D6" s="241">
        <v>3</v>
      </c>
      <c r="E6" s="240">
        <v>3</v>
      </c>
      <c r="F6" s="236" t="s">
        <v>31</v>
      </c>
      <c r="G6" s="237" t="s">
        <v>29</v>
      </c>
      <c r="H6" s="238">
        <v>5</v>
      </c>
      <c r="I6" s="239">
        <v>4.5</v>
      </c>
      <c r="J6" s="215" t="s">
        <v>8</v>
      </c>
      <c r="K6" s="86" t="s">
        <v>7</v>
      </c>
      <c r="L6" s="87">
        <v>5</v>
      </c>
      <c r="M6" s="93">
        <v>5</v>
      </c>
      <c r="N6" s="94"/>
      <c r="O6" s="88"/>
      <c r="P6" s="89" t="s">
        <v>24</v>
      </c>
      <c r="Q6" s="90" t="s">
        <v>24</v>
      </c>
    </row>
    <row r="7" spans="1:20" x14ac:dyDescent="0.25">
      <c r="A7" s="188">
        <v>2</v>
      </c>
      <c r="B7" s="218" t="s">
        <v>31</v>
      </c>
      <c r="C7" s="218" t="s">
        <v>29</v>
      </c>
      <c r="D7" s="218"/>
      <c r="E7" s="197">
        <v>3</v>
      </c>
      <c r="F7" s="230" t="s">
        <v>8</v>
      </c>
      <c r="G7" s="71" t="s">
        <v>30</v>
      </c>
      <c r="H7" s="72">
        <v>4</v>
      </c>
      <c r="I7" s="78">
        <v>4.5</v>
      </c>
      <c r="J7" s="223"/>
      <c r="K7" s="192"/>
      <c r="L7" s="224"/>
      <c r="M7" s="225"/>
      <c r="N7" s="198"/>
      <c r="O7" s="199"/>
      <c r="P7" s="203"/>
      <c r="Q7" s="226"/>
    </row>
    <row r="8" spans="1:20" x14ac:dyDescent="0.25">
      <c r="A8" s="207">
        <v>3</v>
      </c>
      <c r="B8" s="218" t="s">
        <v>8</v>
      </c>
      <c r="C8" s="218" t="s">
        <v>30</v>
      </c>
      <c r="D8" s="218"/>
      <c r="E8" s="197">
        <v>3</v>
      </c>
      <c r="F8" s="227" t="s">
        <v>8</v>
      </c>
      <c r="G8" s="228" t="s">
        <v>7</v>
      </c>
      <c r="H8" s="72"/>
      <c r="I8" s="78">
        <v>4.5</v>
      </c>
      <c r="J8" s="216"/>
      <c r="K8" s="208"/>
      <c r="L8" s="209"/>
      <c r="M8" s="210"/>
      <c r="N8" s="211"/>
      <c r="O8" s="212"/>
      <c r="P8" s="213"/>
      <c r="Q8" s="214"/>
    </row>
    <row r="9" spans="1:20" ht="15.75" thickBot="1" x14ac:dyDescent="0.3">
      <c r="A9" s="91">
        <v>4</v>
      </c>
      <c r="B9" s="219" t="s">
        <v>8</v>
      </c>
      <c r="C9" s="219" t="s">
        <v>7</v>
      </c>
      <c r="D9" s="219"/>
      <c r="E9" s="79">
        <v>3</v>
      </c>
      <c r="F9" s="231"/>
      <c r="G9" s="220"/>
      <c r="H9" s="220"/>
      <c r="I9" s="222"/>
      <c r="J9" s="217"/>
      <c r="K9" s="74"/>
      <c r="L9" s="9"/>
      <c r="M9" s="10"/>
      <c r="N9" s="11"/>
      <c r="O9" s="75"/>
      <c r="P9" s="76"/>
      <c r="Q9" s="77"/>
    </row>
    <row r="10" spans="1:20" x14ac:dyDescent="0.25">
      <c r="B10" s="323" t="s">
        <v>36</v>
      </c>
      <c r="C10" s="323"/>
      <c r="D10" s="242">
        <f>AVERAGE(D6:D9)</f>
        <v>3</v>
      </c>
      <c r="F10" s="229"/>
      <c r="H10" s="95">
        <f>AVERAGE(H6:H9)</f>
        <v>4.5</v>
      </c>
      <c r="J10" s="8"/>
      <c r="L10" s="80">
        <f>AVERAGE(L6:L9)</f>
        <v>5</v>
      </c>
      <c r="M10" s="8"/>
      <c r="N10" s="8"/>
      <c r="O10" s="8"/>
      <c r="P10" s="8"/>
      <c r="Q10" s="8"/>
    </row>
  </sheetData>
  <mergeCells count="8">
    <mergeCell ref="B10:C10"/>
    <mergeCell ref="F4:I4"/>
    <mergeCell ref="A4:A5"/>
    <mergeCell ref="G2:I2"/>
    <mergeCell ref="N4:Q4"/>
    <mergeCell ref="L3:M3"/>
    <mergeCell ref="J4:M4"/>
    <mergeCell ref="B4:E4"/>
  </mergeCells>
  <conditionalFormatting sqref="H6:H8">
    <cfRule type="containsBlanks" dxfId="14" priority="7" stopIfTrue="1">
      <formula>LEN(TRIM(H6))=0</formula>
    </cfRule>
    <cfRule type="cellIs" dxfId="13" priority="8" stopIfTrue="1" operator="between">
      <formula>$H$10</formula>
      <formula>3.5</formula>
    </cfRule>
    <cfRule type="cellIs" dxfId="12" priority="9" stopIfTrue="1" operator="greaterThanOrEqual">
      <formula>4.5</formula>
    </cfRule>
  </conditionalFormatting>
  <conditionalFormatting sqref="L6:L9">
    <cfRule type="containsBlanks" dxfId="11" priority="5" stopIfTrue="1">
      <formula>LEN(TRIM(L6))=0</formula>
    </cfRule>
  </conditionalFormatting>
  <conditionalFormatting sqref="L6:L8">
    <cfRule type="cellIs" dxfId="10" priority="4" stopIfTrue="1" operator="greaterThanOrEqual">
      <formula>4.5</formula>
    </cfRule>
  </conditionalFormatting>
  <conditionalFormatting sqref="D6:D9">
    <cfRule type="containsBlanks" dxfId="9" priority="1" stopIfTrue="1">
      <formula>LEN(TRIM(D6))=0</formula>
    </cfRule>
    <cfRule type="cellIs" dxfId="8" priority="2" stopIfTrue="1" operator="lessThan">
      <formula>3.5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90" zoomScaleNormal="90" workbookViewId="0">
      <selection activeCell="B4" sqref="B4:B5"/>
    </sheetView>
  </sheetViews>
  <sheetFormatPr defaultRowHeight="15" x14ac:dyDescent="0.25"/>
  <cols>
    <col min="1" max="1" width="4.7109375" customWidth="1"/>
    <col min="2" max="2" width="14.7109375" customWidth="1"/>
    <col min="3" max="3" width="23.7109375" customWidth="1"/>
    <col min="4" max="9" width="7.7109375" customWidth="1"/>
    <col min="10" max="10" width="7.7109375" style="5" customWidth="1"/>
    <col min="11" max="16" width="7.7109375" style="4" customWidth="1"/>
    <col min="17" max="19" width="7.7109375" customWidth="1"/>
    <col min="21" max="21" width="7.7109375" customWidth="1"/>
  </cols>
  <sheetData>
    <row r="1" spans="1:23" x14ac:dyDescent="0.25">
      <c r="V1" s="62"/>
      <c r="W1" s="16" t="s">
        <v>20</v>
      </c>
    </row>
    <row r="2" spans="1:23" ht="15.75" x14ac:dyDescent="0.25">
      <c r="C2" s="30" t="s">
        <v>6</v>
      </c>
      <c r="D2" s="30"/>
      <c r="E2" s="30"/>
      <c r="F2" s="30"/>
      <c r="G2" s="30"/>
      <c r="H2" s="30"/>
      <c r="I2" s="30"/>
      <c r="J2" s="31"/>
      <c r="K2" s="32"/>
      <c r="V2" s="60"/>
      <c r="W2" s="16" t="s">
        <v>21</v>
      </c>
    </row>
    <row r="3" spans="1:23" s="1" customFormat="1" ht="15.75" thickBot="1" x14ac:dyDescent="0.3">
      <c r="J3" s="6"/>
      <c r="K3" s="330"/>
      <c r="L3" s="330"/>
      <c r="M3" s="2"/>
      <c r="N3" s="2"/>
      <c r="O3" s="2"/>
      <c r="P3" s="2"/>
      <c r="V3" s="61"/>
      <c r="W3" s="16" t="s">
        <v>22</v>
      </c>
    </row>
    <row r="4" spans="1:23" x14ac:dyDescent="0.25">
      <c r="A4" s="334" t="s">
        <v>0</v>
      </c>
      <c r="B4" s="336" t="s">
        <v>4</v>
      </c>
      <c r="C4" s="338" t="s">
        <v>1</v>
      </c>
      <c r="D4" s="340">
        <v>2019</v>
      </c>
      <c r="E4" s="341"/>
      <c r="F4" s="342"/>
      <c r="G4" s="340">
        <v>2018</v>
      </c>
      <c r="H4" s="341"/>
      <c r="I4" s="342"/>
      <c r="J4" s="340">
        <v>2017</v>
      </c>
      <c r="K4" s="341"/>
      <c r="L4" s="342"/>
      <c r="M4" s="340">
        <v>2016</v>
      </c>
      <c r="N4" s="341"/>
      <c r="O4" s="342"/>
      <c r="P4" s="340" t="s">
        <v>10</v>
      </c>
      <c r="Q4" s="341"/>
      <c r="R4" s="341"/>
      <c r="S4" s="342"/>
      <c r="T4" s="332" t="s">
        <v>11</v>
      </c>
      <c r="V4" s="17"/>
      <c r="W4" s="16" t="s">
        <v>23</v>
      </c>
    </row>
    <row r="5" spans="1:23" ht="45.75" thickBot="1" x14ac:dyDescent="0.3">
      <c r="A5" s="335"/>
      <c r="B5" s="337"/>
      <c r="C5" s="339"/>
      <c r="D5" s="390" t="s">
        <v>12</v>
      </c>
      <c r="E5" s="64" t="s">
        <v>13</v>
      </c>
      <c r="F5" s="389" t="s">
        <v>14</v>
      </c>
      <c r="G5" s="63" t="s">
        <v>12</v>
      </c>
      <c r="H5" s="64" t="s">
        <v>13</v>
      </c>
      <c r="I5" s="65" t="s">
        <v>14</v>
      </c>
      <c r="J5" s="63" t="s">
        <v>12</v>
      </c>
      <c r="K5" s="64" t="s">
        <v>13</v>
      </c>
      <c r="L5" s="65" t="s">
        <v>14</v>
      </c>
      <c r="M5" s="67" t="s">
        <v>15</v>
      </c>
      <c r="N5" s="64" t="s">
        <v>13</v>
      </c>
      <c r="O5" s="65" t="s">
        <v>14</v>
      </c>
      <c r="P5" s="63">
        <v>2019</v>
      </c>
      <c r="Q5" s="68">
        <v>2018</v>
      </c>
      <c r="R5" s="38">
        <v>2017</v>
      </c>
      <c r="S5" s="64">
        <v>2016</v>
      </c>
      <c r="T5" s="333"/>
    </row>
    <row r="6" spans="1:23" x14ac:dyDescent="0.25">
      <c r="A6" s="388">
        <v>1</v>
      </c>
      <c r="B6" s="57" t="s">
        <v>31</v>
      </c>
      <c r="C6" s="73" t="s">
        <v>29</v>
      </c>
      <c r="D6" s="187"/>
      <c r="E6" s="57"/>
      <c r="F6" s="204">
        <v>3</v>
      </c>
      <c r="G6" s="109">
        <v>1</v>
      </c>
      <c r="H6" s="84">
        <v>5</v>
      </c>
      <c r="I6" s="92">
        <v>4.5</v>
      </c>
      <c r="J6" s="110"/>
      <c r="K6" s="113"/>
      <c r="L6" s="92">
        <v>5</v>
      </c>
      <c r="M6" s="177" t="s">
        <v>24</v>
      </c>
      <c r="N6" s="113" t="s">
        <v>24</v>
      </c>
      <c r="O6" s="178" t="s">
        <v>24</v>
      </c>
      <c r="P6" s="387">
        <v>2</v>
      </c>
      <c r="Q6" s="179">
        <v>1</v>
      </c>
      <c r="R6" s="386">
        <v>2</v>
      </c>
      <c r="S6" s="113"/>
      <c r="T6" s="180">
        <f>S6+R6+Q6+P6</f>
        <v>5</v>
      </c>
    </row>
    <row r="7" spans="1:23" x14ac:dyDescent="0.25">
      <c r="A7" s="385">
        <v>2</v>
      </c>
      <c r="B7" s="384" t="s">
        <v>39</v>
      </c>
      <c r="C7" s="383" t="s">
        <v>41</v>
      </c>
      <c r="D7" s="382">
        <v>1</v>
      </c>
      <c r="E7" s="381">
        <v>3</v>
      </c>
      <c r="F7" s="380">
        <v>3</v>
      </c>
      <c r="G7" s="379"/>
      <c r="H7" s="377"/>
      <c r="I7" s="239">
        <v>4.5</v>
      </c>
      <c r="J7" s="379"/>
      <c r="K7" s="377"/>
      <c r="L7" s="239">
        <v>5</v>
      </c>
      <c r="M7" s="378" t="s">
        <v>24</v>
      </c>
      <c r="N7" s="377" t="s">
        <v>24</v>
      </c>
      <c r="O7" s="376" t="s">
        <v>24</v>
      </c>
      <c r="P7" s="375">
        <v>1</v>
      </c>
      <c r="Q7" s="374">
        <v>3</v>
      </c>
      <c r="R7" s="373">
        <v>2</v>
      </c>
      <c r="S7" s="373"/>
      <c r="T7" s="83">
        <f>S7+R7+Q7+P7</f>
        <v>6</v>
      </c>
    </row>
    <row r="8" spans="1:23" x14ac:dyDescent="0.25">
      <c r="A8" s="188">
        <v>3</v>
      </c>
      <c r="B8" s="189" t="s">
        <v>8</v>
      </c>
      <c r="C8" s="190" t="s">
        <v>7</v>
      </c>
      <c r="D8" s="191"/>
      <c r="E8" s="192"/>
      <c r="F8" s="205">
        <v>3</v>
      </c>
      <c r="G8" s="193"/>
      <c r="H8" s="192"/>
      <c r="I8" s="194">
        <v>4.5</v>
      </c>
      <c r="J8" s="195">
        <f>'[1]общее-9кл'!T62</f>
        <v>1</v>
      </c>
      <c r="K8" s="196">
        <v>5</v>
      </c>
      <c r="L8" s="197">
        <v>5</v>
      </c>
      <c r="M8" s="198" t="s">
        <v>24</v>
      </c>
      <c r="N8" s="199" t="s">
        <v>24</v>
      </c>
      <c r="O8" s="200" t="s">
        <v>24</v>
      </c>
      <c r="P8" s="206">
        <v>2</v>
      </c>
      <c r="Q8" s="201">
        <v>3</v>
      </c>
      <c r="R8" s="202">
        <v>1</v>
      </c>
      <c r="S8" s="203"/>
      <c r="T8" s="83">
        <f>S8+R8+Q8+P8</f>
        <v>6</v>
      </c>
    </row>
    <row r="9" spans="1:23" ht="15.75" thickBot="1" x14ac:dyDescent="0.3">
      <c r="A9" s="372">
        <v>4</v>
      </c>
      <c r="B9" s="369" t="s">
        <v>8</v>
      </c>
      <c r="C9" s="371" t="s">
        <v>30</v>
      </c>
      <c r="D9" s="370"/>
      <c r="E9" s="369"/>
      <c r="F9" s="368">
        <v>3</v>
      </c>
      <c r="G9" s="367">
        <v>1</v>
      </c>
      <c r="H9" s="366">
        <v>4</v>
      </c>
      <c r="I9" s="365">
        <v>4.5</v>
      </c>
      <c r="J9" s="63"/>
      <c r="K9" s="64"/>
      <c r="L9" s="365">
        <v>5</v>
      </c>
      <c r="M9" s="67" t="s">
        <v>24</v>
      </c>
      <c r="N9" s="64" t="s">
        <v>24</v>
      </c>
      <c r="O9" s="65" t="s">
        <v>24</v>
      </c>
      <c r="P9" s="364">
        <v>2</v>
      </c>
      <c r="Q9" s="363">
        <v>2</v>
      </c>
      <c r="R9" s="362">
        <v>2</v>
      </c>
      <c r="S9" s="64"/>
      <c r="T9" s="181">
        <f>S9+R9+Q9+P9</f>
        <v>6</v>
      </c>
    </row>
    <row r="10" spans="1:23" x14ac:dyDescent="0.25">
      <c r="B10" s="8"/>
      <c r="C10" s="8" t="s">
        <v>28</v>
      </c>
      <c r="D10" s="8"/>
      <c r="E10" s="80">
        <f>AVERAGE(E6:E9)</f>
        <v>3</v>
      </c>
      <c r="F10" s="8"/>
      <c r="G10" s="8"/>
      <c r="H10" s="80">
        <f>AVERAGE(H6:H9)</f>
        <v>4.5</v>
      </c>
      <c r="I10" s="8"/>
      <c r="J10" s="359"/>
      <c r="K10" s="80">
        <f>AVERAGE(K6:K9)</f>
        <v>5</v>
      </c>
      <c r="L10" s="80"/>
      <c r="M10" s="8"/>
      <c r="N10" s="8"/>
      <c r="O10" s="8"/>
      <c r="P10" s="8"/>
    </row>
    <row r="11" spans="1:23" x14ac:dyDescent="0.25">
      <c r="C11" s="18" t="s">
        <v>25</v>
      </c>
      <c r="D11" s="18"/>
      <c r="E11" s="361">
        <v>3</v>
      </c>
      <c r="F11" s="360"/>
      <c r="G11" s="360"/>
      <c r="H11" s="361">
        <v>4.5</v>
      </c>
      <c r="I11" s="360"/>
      <c r="J11" s="359"/>
      <c r="K11" s="81">
        <v>5</v>
      </c>
      <c r="L11" s="82"/>
    </row>
  </sheetData>
  <mergeCells count="10">
    <mergeCell ref="K3:L3"/>
    <mergeCell ref="T4:T5"/>
    <mergeCell ref="A4:A5"/>
    <mergeCell ref="B4:B5"/>
    <mergeCell ref="C4:C5"/>
    <mergeCell ref="J4:L4"/>
    <mergeCell ref="M4:O4"/>
    <mergeCell ref="G4:I4"/>
    <mergeCell ref="D4:F4"/>
    <mergeCell ref="P4:S4"/>
  </mergeCells>
  <conditionalFormatting sqref="K7:K11">
    <cfRule type="containsBlanks" dxfId="62" priority="1" stopIfTrue="1">
      <formula>LEN(TRIM(K7))=0</formula>
    </cfRule>
    <cfRule type="cellIs" dxfId="61" priority="2" stopIfTrue="1" operator="greaterThanOrEqual">
      <formula>4.5</formula>
    </cfRule>
  </conditionalFormatting>
  <conditionalFormatting sqref="E6:E11">
    <cfRule type="containsBlanks" dxfId="60" priority="7" stopIfTrue="1">
      <formula>LEN(TRIM(E6))=0</formula>
    </cfRule>
    <cfRule type="cellIs" dxfId="59" priority="8" stopIfTrue="1" operator="lessThan">
      <formula>3.5</formula>
    </cfRule>
    <cfRule type="cellIs" dxfId="58" priority="9" stopIfTrue="1" operator="between">
      <formula>3.5</formula>
      <formula>$E$10</formula>
    </cfRule>
    <cfRule type="cellIs" dxfId="57" priority="10" stopIfTrue="1" operator="greaterThanOrEqual">
      <formula>4.5</formula>
    </cfRule>
  </conditionalFormatting>
  <conditionalFormatting sqref="H6:H11">
    <cfRule type="cellIs" dxfId="56" priority="3" stopIfTrue="1" operator="equal">
      <formula>$H$10</formula>
    </cfRule>
    <cfRule type="containsBlanks" dxfId="55" priority="4" stopIfTrue="1">
      <formula>LEN(TRIM(H6))=0</formula>
    </cfRule>
    <cfRule type="cellIs" dxfId="54" priority="5" stopIfTrue="1" operator="between">
      <formula>$H$10</formula>
      <formula>3.5</formula>
    </cfRule>
    <cfRule type="cellIs" dxfId="53" priority="6" stopIfTrue="1" operator="greaterThanOrEqual">
      <formula>4.5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90" zoomScaleNormal="90" workbookViewId="0">
      <pane ySplit="5" topLeftCell="A6" activePane="bottomLeft" state="frozen"/>
      <selection pane="bottomLeft" activeCell="C4" sqref="C4:C5"/>
    </sheetView>
  </sheetViews>
  <sheetFormatPr defaultRowHeight="15" x14ac:dyDescent="0.25"/>
  <cols>
    <col min="1" max="1" width="4.7109375" customWidth="1"/>
    <col min="2" max="2" width="16.7109375" customWidth="1"/>
    <col min="3" max="3" width="28.5703125" style="5" customWidth="1"/>
    <col min="4" max="5" width="8.7109375" style="4" customWidth="1"/>
    <col min="6" max="6" width="6.5703125" customWidth="1"/>
  </cols>
  <sheetData>
    <row r="1" spans="1:8" x14ac:dyDescent="0.25">
      <c r="G1" s="62"/>
      <c r="H1" s="16" t="s">
        <v>20</v>
      </c>
    </row>
    <row r="2" spans="1:8" ht="15.75" x14ac:dyDescent="0.25">
      <c r="C2" s="30" t="s">
        <v>6</v>
      </c>
      <c r="D2" s="32"/>
      <c r="E2" s="7">
        <v>2019</v>
      </c>
      <c r="G2" s="60"/>
      <c r="H2" s="16" t="s">
        <v>21</v>
      </c>
    </row>
    <row r="3" spans="1:8" s="1" customFormat="1" ht="15.75" thickBot="1" x14ac:dyDescent="0.3">
      <c r="C3" s="6"/>
      <c r="D3" s="27"/>
      <c r="E3" s="2"/>
      <c r="G3" s="61"/>
      <c r="H3" s="16" t="s">
        <v>22</v>
      </c>
    </row>
    <row r="4" spans="1:8" s="1" customFormat="1" ht="16.5" customHeight="1" x14ac:dyDescent="0.25">
      <c r="A4" s="347" t="s">
        <v>0</v>
      </c>
      <c r="B4" s="349" t="s">
        <v>4</v>
      </c>
      <c r="C4" s="349" t="s">
        <v>1</v>
      </c>
      <c r="D4" s="351" t="s">
        <v>5</v>
      </c>
      <c r="E4" s="343" t="s">
        <v>32</v>
      </c>
      <c r="G4" s="17"/>
      <c r="H4" s="16" t="s">
        <v>23</v>
      </c>
    </row>
    <row r="5" spans="1:8" s="3" customFormat="1" ht="28.5" customHeight="1" thickBot="1" x14ac:dyDescent="0.25">
      <c r="A5" s="348"/>
      <c r="B5" s="350"/>
      <c r="C5" s="350"/>
      <c r="D5" s="352"/>
      <c r="E5" s="344"/>
    </row>
    <row r="6" spans="1:8" s="3" customFormat="1" ht="15" customHeight="1" thickBot="1" x14ac:dyDescent="0.25">
      <c r="A6" s="36"/>
      <c r="B6" s="29"/>
      <c r="C6" s="47" t="s">
        <v>35</v>
      </c>
      <c r="D6" s="69">
        <f>SUM(D7:D7)</f>
        <v>1</v>
      </c>
      <c r="E6" s="53">
        <f>AVERAGE(E7:E7)</f>
        <v>3</v>
      </c>
    </row>
    <row r="7" spans="1:8" s="3" customFormat="1" ht="15" customHeight="1" x14ac:dyDescent="0.2">
      <c r="A7" s="56">
        <v>1</v>
      </c>
      <c r="B7" s="57" t="s">
        <v>39</v>
      </c>
      <c r="C7" s="57" t="s">
        <v>41</v>
      </c>
      <c r="D7" s="70">
        <v>1</v>
      </c>
      <c r="E7" s="58">
        <v>3</v>
      </c>
    </row>
    <row r="8" spans="1:8" x14ac:dyDescent="0.25">
      <c r="C8" s="345" t="s">
        <v>28</v>
      </c>
      <c r="D8" s="345"/>
      <c r="E8" s="55">
        <f>AVERAGE(E7:E7)</f>
        <v>3</v>
      </c>
    </row>
    <row r="9" spans="1:8" x14ac:dyDescent="0.25">
      <c r="C9" s="346" t="s">
        <v>9</v>
      </c>
      <c r="D9" s="346"/>
      <c r="E9" s="54">
        <v>3</v>
      </c>
    </row>
  </sheetData>
  <mergeCells count="7">
    <mergeCell ref="E4:E5"/>
    <mergeCell ref="C8:D8"/>
    <mergeCell ref="C9:D9"/>
    <mergeCell ref="A4:A5"/>
    <mergeCell ref="B4:B5"/>
    <mergeCell ref="C4:C5"/>
    <mergeCell ref="D4:D5"/>
  </mergeCells>
  <conditionalFormatting sqref="E6:E9">
    <cfRule type="cellIs" dxfId="7" priority="114" stopIfTrue="1" operator="lessThan">
      <formula>3.5</formula>
    </cfRule>
    <cfRule type="cellIs" dxfId="6" priority="115" stopIfTrue="1" operator="between">
      <formula>$E$8</formula>
      <formula>3.5</formula>
    </cfRule>
    <cfRule type="cellIs" dxfId="5" priority="116" stopIfTrue="1" operator="between">
      <formula>4.5</formula>
      <formula>$E$8</formula>
    </cfRule>
    <cfRule type="cellIs" dxfId="4" priority="117" stopIfTrue="1" operator="greaterThanOrEqual">
      <formula>4.5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workbookViewId="0">
      <pane ySplit="5" topLeftCell="A6" activePane="bottomLeft" state="frozen"/>
      <selection pane="bottomLef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28.5703125" style="5" customWidth="1"/>
    <col min="4" max="4" width="8.7109375" style="4" customWidth="1"/>
    <col min="5" max="8" width="7.7109375" style="4" customWidth="1"/>
    <col min="9" max="9" width="8.7109375" style="4" customWidth="1"/>
    <col min="10" max="10" width="6.5703125" customWidth="1"/>
  </cols>
  <sheetData>
    <row r="1" spans="1:12" x14ac:dyDescent="0.25">
      <c r="K1" s="59"/>
      <c r="L1" s="16" t="s">
        <v>20</v>
      </c>
    </row>
    <row r="2" spans="1:12" ht="15.75" x14ac:dyDescent="0.25">
      <c r="C2" s="30" t="s">
        <v>6</v>
      </c>
      <c r="D2" s="32"/>
      <c r="I2" s="7">
        <v>2019</v>
      </c>
      <c r="K2" s="60"/>
      <c r="L2" s="16" t="s">
        <v>21</v>
      </c>
    </row>
    <row r="3" spans="1:12" s="1" customFormat="1" ht="15.75" thickBot="1" x14ac:dyDescent="0.3">
      <c r="C3" s="6"/>
      <c r="D3" s="330"/>
      <c r="E3" s="330"/>
      <c r="F3" s="2"/>
      <c r="G3" s="2"/>
      <c r="H3" s="2"/>
      <c r="I3" s="2"/>
      <c r="K3" s="61"/>
      <c r="L3" s="16" t="s">
        <v>22</v>
      </c>
    </row>
    <row r="4" spans="1:12" s="1" customFormat="1" ht="16.5" customHeight="1" x14ac:dyDescent="0.25">
      <c r="A4" s="347" t="s">
        <v>0</v>
      </c>
      <c r="B4" s="349" t="s">
        <v>3</v>
      </c>
      <c r="C4" s="349" t="s">
        <v>1</v>
      </c>
      <c r="D4" s="357" t="s">
        <v>5</v>
      </c>
      <c r="E4" s="354" t="s">
        <v>19</v>
      </c>
      <c r="F4" s="355"/>
      <c r="G4" s="355"/>
      <c r="H4" s="356"/>
      <c r="I4" s="353" t="s">
        <v>32</v>
      </c>
      <c r="K4" s="17"/>
      <c r="L4" s="16" t="s">
        <v>23</v>
      </c>
    </row>
    <row r="5" spans="1:12" s="3" customFormat="1" ht="28.5" customHeight="1" thickBot="1" x14ac:dyDescent="0.25">
      <c r="A5" s="348"/>
      <c r="B5" s="350" t="s">
        <v>2</v>
      </c>
      <c r="C5" s="350"/>
      <c r="D5" s="358"/>
      <c r="E5" s="40">
        <v>5</v>
      </c>
      <c r="F5" s="15">
        <v>4</v>
      </c>
      <c r="G5" s="15">
        <v>3</v>
      </c>
      <c r="H5" s="40">
        <v>2</v>
      </c>
      <c r="I5" s="344"/>
    </row>
    <row r="6" spans="1:12" s="3" customFormat="1" ht="15" customHeight="1" thickBot="1" x14ac:dyDescent="0.25">
      <c r="A6" s="36"/>
      <c r="B6" s="29"/>
      <c r="C6" s="47" t="s">
        <v>35</v>
      </c>
      <c r="D6" s="48">
        <f>D7</f>
        <v>1</v>
      </c>
      <c r="E6" s="49">
        <f t="shared" ref="E6:I6" si="0">E7</f>
        <v>0</v>
      </c>
      <c r="F6" s="50">
        <f t="shared" si="0"/>
        <v>0</v>
      </c>
      <c r="G6" s="51">
        <f t="shared" si="0"/>
        <v>1</v>
      </c>
      <c r="H6" s="49">
        <f t="shared" si="0"/>
        <v>0</v>
      </c>
      <c r="I6" s="53">
        <f t="shared" si="0"/>
        <v>3</v>
      </c>
    </row>
    <row r="7" spans="1:12" s="3" customFormat="1" ht="15" customHeight="1" thickBot="1" x14ac:dyDescent="0.25">
      <c r="A7" s="36"/>
      <c r="B7" s="29"/>
      <c r="C7" s="33" t="s">
        <v>40</v>
      </c>
      <c r="D7" s="44">
        <f>SUM(D8)</f>
        <v>1</v>
      </c>
      <c r="E7" s="45">
        <f t="shared" ref="E7:H7" si="1">SUM(E8)</f>
        <v>0</v>
      </c>
      <c r="F7" s="46">
        <f t="shared" si="1"/>
        <v>0</v>
      </c>
      <c r="G7" s="45">
        <f t="shared" si="1"/>
        <v>1</v>
      </c>
      <c r="H7" s="45">
        <f t="shared" si="1"/>
        <v>0</v>
      </c>
      <c r="I7" s="52">
        <f>AVERAGE(I8)</f>
        <v>3</v>
      </c>
    </row>
    <row r="8" spans="1:12" s="3" customFormat="1" ht="15" customHeight="1" thickBot="1" x14ac:dyDescent="0.25">
      <c r="A8" s="37">
        <v>1</v>
      </c>
      <c r="B8" s="35">
        <v>50970</v>
      </c>
      <c r="C8" s="34" t="s">
        <v>41</v>
      </c>
      <c r="D8" s="39">
        <v>1</v>
      </c>
      <c r="E8" s="41"/>
      <c r="F8" s="42"/>
      <c r="G8" s="41">
        <v>1</v>
      </c>
      <c r="H8" s="41"/>
      <c r="I8" s="43">
        <f>(H8*2+G8*3+F8*4+E8*5)/D8</f>
        <v>3</v>
      </c>
    </row>
    <row r="9" spans="1:12" x14ac:dyDescent="0.25">
      <c r="C9" s="345" t="s">
        <v>28</v>
      </c>
      <c r="D9" s="345"/>
      <c r="E9" s="345"/>
      <c r="F9" s="345"/>
      <c r="G9" s="345"/>
      <c r="H9" s="345"/>
      <c r="I9" s="55">
        <f>AVERAGE(I8:I8)</f>
        <v>3</v>
      </c>
    </row>
  </sheetData>
  <mergeCells count="8">
    <mergeCell ref="I4:I5"/>
    <mergeCell ref="C9:H9"/>
    <mergeCell ref="D3:E3"/>
    <mergeCell ref="E4:H4"/>
    <mergeCell ref="A4:A5"/>
    <mergeCell ref="B4:B5"/>
    <mergeCell ref="C4:C5"/>
    <mergeCell ref="D4:D5"/>
  </mergeCells>
  <conditionalFormatting sqref="I6:I9">
    <cfRule type="cellIs" dxfId="3" priority="110" stopIfTrue="1" operator="lessThan">
      <formula>3.5</formula>
    </cfRule>
    <cfRule type="cellIs" dxfId="2" priority="111" stopIfTrue="1" operator="between">
      <formula>$I$9</formula>
      <formula>3.5</formula>
    </cfRule>
    <cfRule type="cellIs" dxfId="1" priority="112" stopIfTrue="1" operator="between">
      <formula>4.5</formula>
      <formula>$I$9</formula>
    </cfRule>
    <cfRule type="cellIs" dxfId="0" priority="113" stopIfTrue="1" operator="greaterThanOrEqual">
      <formula>4.5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Франц-9 диаграмма по районам</vt:lpstr>
      <vt:lpstr>Франц-9 диаграмма</vt:lpstr>
      <vt:lpstr>Рейтинги 2019 - 2016</vt:lpstr>
      <vt:lpstr>Рейтинг по сумме мест</vt:lpstr>
      <vt:lpstr>Французский-9 2019 Итоги</vt:lpstr>
      <vt:lpstr>Французский-9 2019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gala</cp:lastModifiedBy>
  <dcterms:created xsi:type="dcterms:W3CDTF">2017-12-09T15:42:37Z</dcterms:created>
  <dcterms:modified xsi:type="dcterms:W3CDTF">2019-09-20T05:28:05Z</dcterms:modified>
</cp:coreProperties>
</file>