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875" tabRatio="487"/>
  </bookViews>
  <sheets>
    <sheet name="Немецкий-9 диаграмма по районам" sheetId="4" r:id="rId1"/>
    <sheet name="Рейтинги 2019 - 2015" sheetId="3" r:id="rId2"/>
    <sheet name="Рейтинг по сумме мест" sheetId="2" r:id="rId3"/>
    <sheet name="Немецкий-9 2019 Итоги" sheetId="6" r:id="rId4"/>
    <sheet name="Немецкий-9 2019 расклад" sheetId="1" r:id="rId5"/>
  </sheets>
  <definedNames>
    <definedName name="_GoBack" localSheetId="2">'Рейтинг по сумме мест'!#REF!</definedName>
    <definedName name="_GoBack" localSheetId="1">'Рейтинги 2019 - 2015'!#REF!</definedName>
    <definedName name="_xlnm._FilterDatabase" localSheetId="2" hidden="1">'Рейтинг по сумме мест'!$A$4:$X$11</definedName>
    <definedName name="_xlnm._FilterDatabase" localSheetId="1" hidden="1">'Рейтинги 2019 - 2015'!$A$4:$U$9</definedName>
  </definedNames>
  <calcPr calcId="145621" iterateDelta="1E-4"/>
</workbook>
</file>

<file path=xl/calcChain.xml><?xml version="1.0" encoding="utf-8"?>
<calcChain xmlns="http://schemas.openxmlformats.org/spreadsheetml/2006/main">
  <c r="W12" i="4" l="1"/>
  <c r="W10" i="4"/>
  <c r="W8" i="4"/>
  <c r="W6" i="4"/>
  <c r="D7" i="4"/>
  <c r="C7" i="4"/>
  <c r="D4" i="4"/>
  <c r="D13" i="4" s="1"/>
  <c r="C4" i="4"/>
  <c r="D10" i="3"/>
  <c r="X9" i="2"/>
  <c r="X8" i="2"/>
  <c r="X7" i="2"/>
  <c r="E10" i="2"/>
  <c r="X6" i="2"/>
  <c r="E6" i="6"/>
  <c r="E8" i="6" l="1"/>
  <c r="H6" i="1" l="1"/>
  <c r="G6" i="1"/>
  <c r="F6" i="1"/>
  <c r="E6" i="1"/>
  <c r="D6" i="1"/>
  <c r="I9" i="1"/>
  <c r="I8" i="1"/>
  <c r="U4" i="4" l="1"/>
  <c r="U5" i="4"/>
  <c r="U6" i="4"/>
  <c r="U7" i="4"/>
  <c r="U8" i="4"/>
  <c r="U9" i="4"/>
  <c r="U10" i="4"/>
  <c r="U11" i="4"/>
  <c r="U12" i="4"/>
  <c r="Q4" i="4"/>
  <c r="Q5" i="4"/>
  <c r="Q6" i="4"/>
  <c r="Q7" i="4"/>
  <c r="Q8" i="4"/>
  <c r="Q9" i="4"/>
  <c r="Q10" i="4"/>
  <c r="Q11" i="4"/>
  <c r="Q12" i="4"/>
  <c r="M4" i="4"/>
  <c r="M5" i="4"/>
  <c r="M6" i="4"/>
  <c r="M7" i="4"/>
  <c r="M8" i="4"/>
  <c r="M9" i="4"/>
  <c r="M10" i="4"/>
  <c r="M11" i="4"/>
  <c r="M12" i="4"/>
  <c r="I4" i="4"/>
  <c r="I5" i="4"/>
  <c r="I6" i="4"/>
  <c r="I7" i="4"/>
  <c r="I8" i="4"/>
  <c r="I9" i="4"/>
  <c r="I10" i="4"/>
  <c r="I11" i="4"/>
  <c r="I12" i="4"/>
  <c r="T13" i="4"/>
  <c r="P13" i="4"/>
  <c r="L13" i="4"/>
  <c r="H13" i="4"/>
  <c r="K11" i="4" l="1"/>
  <c r="O9" i="4"/>
  <c r="O7" i="4"/>
  <c r="L7" i="4"/>
  <c r="K7" i="4"/>
  <c r="G7" i="4"/>
  <c r="G5" i="4"/>
  <c r="T4" i="4"/>
  <c r="S4" i="4"/>
  <c r="P4" i="4"/>
  <c r="O4" i="4"/>
  <c r="L4" i="4"/>
  <c r="K4" i="4"/>
  <c r="G4" i="4"/>
  <c r="H4" i="4"/>
  <c r="H7" i="4"/>
  <c r="H5" i="4"/>
  <c r="L11" i="4"/>
  <c r="P7" i="4"/>
  <c r="P9" i="4"/>
  <c r="T9" i="4"/>
  <c r="S9" i="4"/>
  <c r="H10" i="3"/>
  <c r="H10" i="2"/>
  <c r="D6" i="6"/>
  <c r="H7" i="1" l="1"/>
  <c r="G7" i="1"/>
  <c r="F7" i="1"/>
  <c r="E7" i="1"/>
  <c r="D7" i="1"/>
  <c r="T10" i="3" l="1"/>
  <c r="P10" i="3"/>
  <c r="L10" i="3"/>
  <c r="Q10" i="2"/>
  <c r="N10" i="2"/>
  <c r="K10" i="2"/>
  <c r="O7" i="2" l="1"/>
</calcChain>
</file>

<file path=xl/sharedStrings.xml><?xml version="1.0" encoding="utf-8"?>
<sst xmlns="http://schemas.openxmlformats.org/spreadsheetml/2006/main" count="159" uniqueCount="44">
  <si>
    <t>№</t>
  </si>
  <si>
    <t>Наименование ОУ (кратко)</t>
  </si>
  <si>
    <t>Код ОУ            (по КИАСУО)</t>
  </si>
  <si>
    <t>МАОУ Гимназия № 6</t>
  </si>
  <si>
    <t>МБОУ СШ № 134</t>
  </si>
  <si>
    <t>Код ОУ по КИАСУО</t>
  </si>
  <si>
    <t>Район</t>
  </si>
  <si>
    <t>средний балл</t>
  </si>
  <si>
    <t>Среднее значение по городу принято:</t>
  </si>
  <si>
    <t>Кировский</t>
  </si>
  <si>
    <t>Советский</t>
  </si>
  <si>
    <t>МБОУ Гимназия № 3</t>
  </si>
  <si>
    <t>Железнодорожный</t>
  </si>
  <si>
    <t>Октябрьский</t>
  </si>
  <si>
    <t>чел.</t>
  </si>
  <si>
    <t>ср. балл ОУ</t>
  </si>
  <si>
    <t>место</t>
  </si>
  <si>
    <t>сумма мест</t>
  </si>
  <si>
    <t>чел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</si>
  <si>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</si>
  <si>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</si>
  <si>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</si>
  <si>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</si>
  <si>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</si>
  <si>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ср. балл по городу</t>
  </si>
  <si>
    <t>НЕМЕЦКИЙ ЯЗЫК, 9 кл.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</si>
  <si>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</si>
  <si>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</si>
  <si>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</si>
  <si>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</si>
  <si>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отметки по 5 -балльной шкале</t>
  </si>
  <si>
    <t>Образовательная организация</t>
  </si>
  <si>
    <t>Сумма мест</t>
  </si>
  <si>
    <t>Расчётное среднее значение среднего балла по ОУ</t>
  </si>
  <si>
    <t>Среднее значение среднего балла принято ГУО</t>
  </si>
  <si>
    <t>средний балл принят</t>
  </si>
  <si>
    <t>КИРОВСКИЙ РАЙОН</t>
  </si>
  <si>
    <t>ЖЕЛЕЗНОДОРОЖНЫЙ РАЙОН</t>
  </si>
  <si>
    <t>МБОУ СШ № 86</t>
  </si>
  <si>
    <t>по городу Красноярску</t>
  </si>
  <si>
    <t>Чел.</t>
  </si>
  <si>
    <t xml:space="preserve">Расчётное среднее значение </t>
  </si>
  <si>
    <t>ОКТЯБРЬСКИЙ РАЙОН</t>
  </si>
  <si>
    <t>СОВЕТСКИЙ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</si>
</sst>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0" fontId="3" fillId="0" borderId="0"/>
    <xf numFmtId="0" fontId="4" fillId="0" borderId="0"/>
    <xf numFmtId="0" fontId="4" fillId="0" borderId="0"/>
    <xf numFmtId="165" fontId="3" fillId="0" borderId="0" applyBorder="0" applyProtection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8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/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3" fillId="0" borderId="21" xfId="2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4" fillId="0" borderId="0" xfId="0" applyNumberFormat="1" applyFont="1"/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37" xfId="0" applyFont="1" applyBorder="1" applyAlignment="1" applyProtection="1">
      <alignment horizontal="left" vertical="top" wrapText="1"/>
      <protection locked="0"/>
    </xf>
    <xf numFmtId="0" fontId="13" fillId="0" borderId="33" xfId="2" applyFont="1" applyFill="1" applyBorder="1" applyAlignment="1">
      <alignment horizontal="left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/>
    <xf numFmtId="0" fontId="12" fillId="0" borderId="3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/>
    <xf numFmtId="2" fontId="0" fillId="4" borderId="1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0" fontId="16" fillId="0" borderId="0" xfId="0" applyFont="1"/>
    <xf numFmtId="0" fontId="16" fillId="5" borderId="0" xfId="0" applyFont="1" applyFill="1"/>
    <xf numFmtId="0" fontId="16" fillId="6" borderId="0" xfId="0" applyFont="1" applyFill="1"/>
    <xf numFmtId="0" fontId="6" fillId="0" borderId="42" xfId="0" applyFont="1" applyBorder="1" applyAlignment="1">
      <alignment horizontal="center" vertical="center"/>
    </xf>
    <xf numFmtId="0" fontId="17" fillId="0" borderId="0" xfId="5"/>
    <xf numFmtId="0" fontId="17" fillId="0" borderId="24" xfId="5" applyBorder="1"/>
    <xf numFmtId="0" fontId="17" fillId="0" borderId="25" xfId="5" applyBorder="1"/>
    <xf numFmtId="0" fontId="17" fillId="0" borderId="26" xfId="5" applyBorder="1"/>
    <xf numFmtId="2" fontId="17" fillId="0" borderId="0" xfId="5" applyNumberFormat="1"/>
    <xf numFmtId="0" fontId="14" fillId="0" borderId="0" xfId="5" applyFont="1" applyFill="1" applyBorder="1" applyAlignment="1">
      <alignment horizontal="right" vertical="center"/>
    </xf>
    <xf numFmtId="2" fontId="14" fillId="0" borderId="0" xfId="5" applyNumberFormat="1" applyFont="1"/>
    <xf numFmtId="0" fontId="1" fillId="0" borderId="4" xfId="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10" borderId="0" xfId="0" applyFont="1" applyFill="1"/>
    <xf numFmtId="0" fontId="16" fillId="11" borderId="0" xfId="0" applyFont="1" applyFill="1"/>
    <xf numFmtId="0" fontId="16" fillId="12" borderId="0" xfId="0" applyFont="1" applyFill="1"/>
    <xf numFmtId="0" fontId="0" fillId="0" borderId="18" xfId="0" applyFont="1" applyFill="1" applyBorder="1"/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2" borderId="19" xfId="0" applyFont="1" applyFill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2" fontId="1" fillId="2" borderId="53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horizontal="right" vertical="center" wrapText="1"/>
    </xf>
    <xf numFmtId="2" fontId="0" fillId="2" borderId="20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0" xfId="0" applyFont="1" applyAlignment="1"/>
    <xf numFmtId="1" fontId="19" fillId="0" borderId="5" xfId="0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1" fontId="19" fillId="0" borderId="52" xfId="0" applyNumberFormat="1" applyFont="1" applyBorder="1" applyAlignment="1">
      <alignment horizontal="center" vertical="center"/>
    </xf>
    <xf numFmtId="0" fontId="0" fillId="0" borderId="10" xfId="0" applyFill="1" applyBorder="1"/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>
      <alignment horizontal="right" vertical="center" wrapText="1"/>
    </xf>
    <xf numFmtId="2" fontId="0" fillId="2" borderId="3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 vertical="top" wrapText="1"/>
    </xf>
    <xf numFmtId="0" fontId="0" fillId="0" borderId="56" xfId="0" applyBorder="1"/>
    <xf numFmtId="0" fontId="16" fillId="9" borderId="0" xfId="0" applyFont="1" applyFill="1"/>
    <xf numFmtId="0" fontId="2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1" fontId="0" fillId="0" borderId="55" xfId="0" applyNumberFormat="1" applyFont="1" applyBorder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3" fillId="0" borderId="59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48" xfId="2" applyFont="1" applyFill="1" applyBorder="1" applyAlignment="1">
      <alignment horizontal="center"/>
    </xf>
    <xf numFmtId="0" fontId="0" fillId="0" borderId="60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2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2" fontId="12" fillId="4" borderId="9" xfId="0" applyNumberFormat="1" applyFont="1" applyFill="1" applyBorder="1" applyAlignment="1">
      <alignment horizontal="center"/>
    </xf>
    <xf numFmtId="164" fontId="0" fillId="0" borderId="6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right"/>
    </xf>
    <xf numFmtId="2" fontId="0" fillId="3" borderId="23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69" xfId="0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3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56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14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wrapText="1"/>
    </xf>
    <xf numFmtId="0" fontId="19" fillId="0" borderId="51" xfId="5" applyFont="1" applyBorder="1" applyAlignment="1">
      <alignment horizontal="center" vertical="center"/>
    </xf>
    <xf numFmtId="0" fontId="20" fillId="0" borderId="61" xfId="5" applyFont="1" applyBorder="1" applyAlignment="1">
      <alignment horizontal="center" vertical="center" wrapText="1"/>
    </xf>
    <xf numFmtId="0" fontId="19" fillId="0" borderId="52" xfId="5" applyFont="1" applyBorder="1" applyAlignment="1">
      <alignment horizontal="center" vertical="center" wrapText="1"/>
    </xf>
    <xf numFmtId="0" fontId="19" fillId="0" borderId="51" xfId="5" applyFont="1" applyFill="1" applyBorder="1" applyAlignment="1">
      <alignment horizontal="center" vertical="center"/>
    </xf>
    <xf numFmtId="0" fontId="19" fillId="0" borderId="53" xfId="5" applyFont="1" applyBorder="1" applyAlignment="1">
      <alignment horizontal="center" vertical="center" wrapText="1"/>
    </xf>
    <xf numFmtId="0" fontId="19" fillId="0" borderId="54" xfId="5" applyFont="1" applyFill="1" applyBorder="1" applyAlignment="1">
      <alignment horizontal="center" vertical="center"/>
    </xf>
    <xf numFmtId="0" fontId="19" fillId="0" borderId="61" xfId="5" applyFont="1" applyBorder="1" applyAlignment="1">
      <alignment horizontal="center" vertical="center" wrapText="1"/>
    </xf>
    <xf numFmtId="0" fontId="19" fillId="0" borderId="40" xfId="5" applyFont="1" applyBorder="1" applyAlignment="1">
      <alignment horizontal="center" vertical="center" wrapText="1"/>
    </xf>
    <xf numFmtId="0" fontId="1" fillId="0" borderId="51" xfId="5" applyFont="1" applyBorder="1" applyAlignment="1">
      <alignment horizontal="left" vertical="center"/>
    </xf>
    <xf numFmtId="0" fontId="1" fillId="0" borderId="52" xfId="5" applyFont="1" applyBorder="1" applyAlignment="1">
      <alignment horizontal="left" vertical="center"/>
    </xf>
    <xf numFmtId="0" fontId="6" fillId="0" borderId="61" xfId="5" applyFont="1" applyBorder="1" applyAlignment="1">
      <alignment horizontal="left" vertical="center" wrapText="1"/>
    </xf>
    <xf numFmtId="0" fontId="1" fillId="0" borderId="52" xfId="5" applyFont="1" applyBorder="1" applyAlignment="1">
      <alignment horizontal="left" vertical="center" wrapText="1"/>
    </xf>
    <xf numFmtId="0" fontId="1" fillId="0" borderId="51" xfId="5" applyFont="1" applyFill="1" applyBorder="1" applyAlignment="1">
      <alignment horizontal="left" vertical="center"/>
    </xf>
    <xf numFmtId="0" fontId="1" fillId="0" borderId="53" xfId="5" applyFont="1" applyBorder="1" applyAlignment="1">
      <alignment horizontal="left" vertical="center" wrapText="1"/>
    </xf>
    <xf numFmtId="0" fontId="1" fillId="0" borderId="54" xfId="5" applyFont="1" applyFill="1" applyBorder="1" applyAlignment="1">
      <alignment horizontal="left" vertical="center"/>
    </xf>
    <xf numFmtId="0" fontId="1" fillId="0" borderId="61" xfId="5" applyFont="1" applyBorder="1" applyAlignment="1">
      <alignment horizontal="left" vertical="center" wrapText="1"/>
    </xf>
    <xf numFmtId="0" fontId="1" fillId="0" borderId="40" xfId="5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51" xfId="0" applyFont="1" applyBorder="1" applyAlignment="1">
      <alignment horizontal="right"/>
    </xf>
    <xf numFmtId="0" fontId="1" fillId="0" borderId="61" xfId="0" applyFont="1" applyBorder="1" applyAlignment="1">
      <alignment horizontal="left" vertical="center"/>
    </xf>
    <xf numFmtId="2" fontId="6" fillId="8" borderId="52" xfId="5" applyNumberFormat="1" applyFont="1" applyFill="1" applyBorder="1" applyAlignment="1">
      <alignment horizontal="left" vertical="center"/>
    </xf>
    <xf numFmtId="2" fontId="6" fillId="9" borderId="52" xfId="5" applyNumberFormat="1" applyFont="1" applyFill="1" applyBorder="1" applyAlignment="1">
      <alignment horizontal="left" vertical="center"/>
    </xf>
    <xf numFmtId="0" fontId="6" fillId="0" borderId="53" xfId="5" applyFont="1" applyBorder="1" applyAlignment="1">
      <alignment horizontal="left" vertical="center"/>
    </xf>
    <xf numFmtId="2" fontId="1" fillId="0" borderId="52" xfId="5" applyNumberFormat="1" applyFont="1" applyFill="1" applyBorder="1" applyAlignment="1">
      <alignment horizontal="left" vertical="center"/>
    </xf>
    <xf numFmtId="2" fontId="6" fillId="7" borderId="52" xfId="8" applyNumberFormat="1" applyFont="1" applyFill="1" applyBorder="1" applyAlignment="1">
      <alignment horizontal="left" vertical="center"/>
    </xf>
    <xf numFmtId="0" fontId="6" fillId="0" borderId="61" xfId="5" applyFont="1" applyBorder="1" applyAlignment="1">
      <alignment horizontal="left" vertical="center"/>
    </xf>
    <xf numFmtId="2" fontId="6" fillId="0" borderId="52" xfId="5" applyNumberFormat="1" applyFont="1" applyFill="1" applyBorder="1" applyAlignment="1">
      <alignment horizontal="left" vertical="center"/>
    </xf>
    <xf numFmtId="2" fontId="1" fillId="0" borderId="52" xfId="8" applyNumberFormat="1" applyFont="1" applyBorder="1" applyAlignment="1">
      <alignment horizontal="left" vertical="center"/>
    </xf>
    <xf numFmtId="0" fontId="13" fillId="0" borderId="61" xfId="2" applyFont="1" applyFill="1" applyBorder="1" applyAlignment="1">
      <alignment horizontal="left"/>
    </xf>
    <xf numFmtId="0" fontId="17" fillId="0" borderId="51" xfId="5" applyBorder="1"/>
    <xf numFmtId="0" fontId="1" fillId="0" borderId="39" xfId="5" applyFont="1" applyBorder="1" applyAlignment="1">
      <alignment horizontal="left" vertical="center"/>
    </xf>
    <xf numFmtId="0" fontId="1" fillId="0" borderId="40" xfId="5" applyFont="1" applyBorder="1" applyAlignment="1">
      <alignment horizontal="left" vertical="center"/>
    </xf>
    <xf numFmtId="0" fontId="1" fillId="0" borderId="61" xfId="5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4" xfId="5" applyFont="1" applyBorder="1" applyAlignment="1">
      <alignment horizontal="left" vertical="center"/>
    </xf>
    <xf numFmtId="0" fontId="0" fillId="0" borderId="61" xfId="0" applyFont="1" applyFill="1" applyBorder="1" applyAlignment="1" applyProtection="1">
      <alignment horizontal="left" vertical="top" wrapText="1"/>
      <protection locked="0"/>
    </xf>
    <xf numFmtId="0" fontId="1" fillId="0" borderId="35" xfId="5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54" xfId="8" applyNumberFormat="1" applyFont="1" applyBorder="1" applyAlignment="1">
      <alignment horizontal="left" vertical="center"/>
    </xf>
    <xf numFmtId="0" fontId="1" fillId="7" borderId="51" xfId="8" applyFont="1" applyFill="1" applyBorder="1" applyAlignment="1">
      <alignment horizontal="left" vertical="center"/>
    </xf>
    <xf numFmtId="0" fontId="19" fillId="0" borderId="50" xfId="5" applyFont="1" applyBorder="1" applyAlignment="1">
      <alignment horizontal="center" vertical="center" wrapText="1"/>
    </xf>
    <xf numFmtId="0" fontId="1" fillId="0" borderId="50" xfId="5" applyFont="1" applyBorder="1" applyAlignment="1">
      <alignment horizontal="left" vertical="center" wrapText="1"/>
    </xf>
    <xf numFmtId="0" fontId="15" fillId="2" borderId="27" xfId="5" applyFont="1" applyFill="1" applyBorder="1" applyAlignment="1">
      <alignment horizontal="right"/>
    </xf>
    <xf numFmtId="0" fontId="1" fillId="2" borderId="50" xfId="5" applyFont="1" applyFill="1" applyBorder="1" applyAlignment="1">
      <alignment horizontal="left" vertical="center"/>
    </xf>
    <xf numFmtId="0" fontId="15" fillId="2" borderId="50" xfId="5" applyFont="1" applyFill="1" applyBorder="1" applyAlignment="1">
      <alignment horizontal="right"/>
    </xf>
    <xf numFmtId="0" fontId="1" fillId="0" borderId="50" xfId="5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4" borderId="52" xfId="0" applyFont="1" applyFill="1" applyBorder="1" applyAlignment="1">
      <alignment horizontal="right"/>
    </xf>
    <xf numFmtId="2" fontId="12" fillId="4" borderId="52" xfId="0" applyNumberFormat="1" applyFont="1" applyFill="1" applyBorder="1" applyAlignment="1">
      <alignment horizontal="right"/>
    </xf>
    <xf numFmtId="164" fontId="0" fillId="0" borderId="5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1" fontId="0" fillId="0" borderId="53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13" fillId="0" borderId="11" xfId="2" applyFont="1" applyFill="1" applyBorder="1" applyAlignment="1">
      <alignment horizontal="right"/>
    </xf>
    <xf numFmtId="0" fontId="0" fillId="0" borderId="13" xfId="0" applyFont="1" applyFill="1" applyBorder="1" applyAlignment="1" applyProtection="1">
      <alignment horizontal="right" vertical="top" wrapText="1"/>
      <protection locked="0"/>
    </xf>
    <xf numFmtId="0" fontId="0" fillId="0" borderId="14" xfId="0" applyFont="1" applyFill="1" applyBorder="1" applyAlignment="1" applyProtection="1">
      <alignment horizontal="right" vertical="top" wrapText="1"/>
      <protection locked="0"/>
    </xf>
    <xf numFmtId="1" fontId="0" fillId="0" borderId="15" xfId="0" applyNumberFormat="1" applyFont="1" applyBorder="1" applyAlignment="1">
      <alignment horizontal="right"/>
    </xf>
    <xf numFmtId="0" fontId="1" fillId="0" borderId="33" xfId="5" applyFont="1" applyBorder="1" applyAlignment="1">
      <alignment horizontal="center" vertical="center" wrapText="1"/>
    </xf>
    <xf numFmtId="0" fontId="0" fillId="0" borderId="61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" fillId="0" borderId="53" xfId="5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2" borderId="35" xfId="0" applyFont="1" applyFill="1" applyBorder="1" applyAlignment="1">
      <alignment horizontal="right" vertical="center" wrapText="1"/>
    </xf>
    <xf numFmtId="2" fontId="0" fillId="3" borderId="14" xfId="0" applyNumberFormat="1" applyFont="1" applyFill="1" applyBorder="1" applyAlignment="1">
      <alignment horizontal="right"/>
    </xf>
    <xf numFmtId="0" fontId="1" fillId="0" borderId="0" xfId="5" applyFont="1" applyAlignment="1">
      <alignment horizontal="center"/>
    </xf>
    <xf numFmtId="2" fontId="1" fillId="0" borderId="0" xfId="5" applyNumberFormat="1" applyFont="1" applyFill="1" applyBorder="1" applyAlignment="1">
      <alignment horizontal="center"/>
    </xf>
    <xf numFmtId="2" fontId="14" fillId="0" borderId="0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2" fontId="14" fillId="0" borderId="0" xfId="5" applyNumberFormat="1" applyFont="1" applyAlignment="1">
      <alignment horizontal="center"/>
    </xf>
    <xf numFmtId="2" fontId="1" fillId="0" borderId="52" xfId="5" applyNumberFormat="1" applyFont="1" applyBorder="1" applyAlignment="1">
      <alignment horizontal="left" vertical="center"/>
    </xf>
    <xf numFmtId="2" fontId="1" fillId="0" borderId="52" xfId="5" applyNumberFormat="1" applyFont="1" applyBorder="1" applyAlignment="1">
      <alignment horizontal="left" vertical="center" wrapText="1"/>
    </xf>
    <xf numFmtId="2" fontId="19" fillId="0" borderId="52" xfId="5" applyNumberFormat="1" applyFont="1" applyBorder="1" applyAlignment="1">
      <alignment horizontal="center" vertical="center" wrapText="1"/>
    </xf>
    <xf numFmtId="2" fontId="1" fillId="0" borderId="54" xfId="5" applyNumberFormat="1" applyFont="1" applyBorder="1" applyAlignment="1">
      <alignment horizontal="left" vertical="center" wrapText="1"/>
    </xf>
    <xf numFmtId="2" fontId="19" fillId="0" borderId="54" xfId="5" applyNumberFormat="1" applyFont="1" applyBorder="1" applyAlignment="1">
      <alignment horizontal="center" vertical="center" wrapText="1"/>
    </xf>
    <xf numFmtId="2" fontId="1" fillId="0" borderId="42" xfId="5" applyNumberFormat="1" applyFont="1" applyBorder="1" applyAlignment="1">
      <alignment horizontal="left" vertical="center" wrapText="1"/>
    </xf>
    <xf numFmtId="2" fontId="0" fillId="3" borderId="10" xfId="0" applyNumberFormat="1" applyFont="1" applyFill="1" applyBorder="1" applyAlignment="1">
      <alignment horizontal="right"/>
    </xf>
    <xf numFmtId="2" fontId="19" fillId="0" borderId="53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0" fillId="0" borderId="65" xfId="0" applyNumberFormat="1" applyFont="1" applyBorder="1" applyAlignment="1">
      <alignment horizontal="right"/>
    </xf>
    <xf numFmtId="1" fontId="0" fillId="0" borderId="35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2" fillId="0" borderId="0" xfId="0" applyFont="1"/>
    <xf numFmtId="2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4" fillId="0" borderId="0" xfId="0" applyFont="1"/>
    <xf numFmtId="0" fontId="20" fillId="0" borderId="38" xfId="5" applyFont="1" applyBorder="1" applyAlignment="1">
      <alignment horizontal="center" vertical="center" wrapText="1"/>
    </xf>
    <xf numFmtId="0" fontId="20" fillId="0" borderId="40" xfId="5" applyFont="1" applyBorder="1" applyAlignment="1">
      <alignment horizontal="center" vertical="center" wrapText="1"/>
    </xf>
    <xf numFmtId="0" fontId="6" fillId="0" borderId="38" xfId="5" applyFont="1" applyBorder="1" applyAlignment="1">
      <alignment horizontal="left" vertical="center" wrapText="1"/>
    </xf>
    <xf numFmtId="0" fontId="6" fillId="0" borderId="40" xfId="5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3" fillId="0" borderId="72" xfId="2" applyFont="1" applyFill="1" applyBorder="1" applyAlignment="1">
      <alignment horizontal="left"/>
    </xf>
    <xf numFmtId="0" fontId="1" fillId="0" borderId="38" xfId="5" applyFont="1" applyBorder="1" applyAlignment="1">
      <alignment horizontal="left" vertical="center"/>
    </xf>
    <xf numFmtId="0" fontId="0" fillId="0" borderId="67" xfId="0" applyFont="1" applyFill="1" applyBorder="1" applyAlignment="1" applyProtection="1">
      <alignment horizontal="left" vertical="top" wrapText="1"/>
      <protection locked="0"/>
    </xf>
    <xf numFmtId="0" fontId="20" fillId="0" borderId="52" xfId="5" applyFont="1" applyBorder="1" applyAlignment="1">
      <alignment horizontal="center" vertical="center" wrapText="1"/>
    </xf>
    <xf numFmtId="0" fontId="6" fillId="0" borderId="52" xfId="5" applyFont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13" fillId="0" borderId="5" xfId="2" applyFont="1" applyFill="1" applyBorder="1" applyAlignment="1">
      <alignment horizontal="left"/>
    </xf>
    <xf numFmtId="0" fontId="0" fillId="0" borderId="7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13" fillId="0" borderId="5" xfId="2" applyFont="1" applyFill="1" applyBorder="1" applyAlignment="1">
      <alignment horizontal="right"/>
    </xf>
    <xf numFmtId="0" fontId="0" fillId="0" borderId="19" xfId="0" applyFont="1" applyFill="1" applyBorder="1" applyAlignment="1" applyProtection="1">
      <alignment horizontal="right" vertical="top" wrapText="1"/>
      <protection locked="0"/>
    </xf>
    <xf numFmtId="0" fontId="6" fillId="0" borderId="40" xfId="5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/>
    </xf>
    <xf numFmtId="0" fontId="13" fillId="0" borderId="41" xfId="2" applyFont="1" applyFill="1" applyBorder="1" applyAlignment="1">
      <alignment horizontal="right"/>
    </xf>
    <xf numFmtId="0" fontId="1" fillId="0" borderId="40" xfId="5" applyFont="1" applyBorder="1" applyAlignment="1">
      <alignment horizontal="right" vertical="center"/>
    </xf>
    <xf numFmtId="0" fontId="0" fillId="0" borderId="68" xfId="0" applyFont="1" applyFill="1" applyBorder="1" applyAlignment="1" applyProtection="1">
      <alignment horizontal="right" vertical="top" wrapText="1"/>
      <protection locked="0"/>
    </xf>
    <xf numFmtId="1" fontId="15" fillId="0" borderId="29" xfId="5" applyNumberFormat="1" applyFont="1" applyBorder="1" applyAlignment="1">
      <alignment horizontal="right" vertical="center" wrapText="1"/>
    </xf>
    <xf numFmtId="0" fontId="1" fillId="0" borderId="27" xfId="5" applyFont="1" applyBorder="1" applyAlignment="1">
      <alignment horizontal="center" vertical="center" wrapText="1"/>
    </xf>
    <xf numFmtId="0" fontId="1" fillId="0" borderId="66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/>
    </xf>
    <xf numFmtId="0" fontId="1" fillId="0" borderId="18" xfId="5" applyFont="1" applyBorder="1" applyAlignment="1">
      <alignment horizontal="center" vertical="center"/>
    </xf>
    <xf numFmtId="0" fontId="6" fillId="0" borderId="43" xfId="5" applyFont="1" applyBorder="1" applyAlignment="1">
      <alignment horizontal="center" vertical="center" wrapText="1"/>
    </xf>
    <xf numFmtId="0" fontId="6" fillId="0" borderId="71" xfId="5" applyFont="1" applyBorder="1" applyAlignment="1">
      <alignment horizontal="center" vertical="center" wrapText="1"/>
    </xf>
    <xf numFmtId="0" fontId="1" fillId="0" borderId="25" xfId="5" applyFont="1" applyBorder="1" applyAlignment="1">
      <alignment horizontal="center" vertical="center" wrapText="1"/>
    </xf>
    <xf numFmtId="0" fontId="1" fillId="0" borderId="24" xfId="5" applyFont="1" applyBorder="1" applyAlignment="1">
      <alignment horizontal="center" vertical="center"/>
    </xf>
    <xf numFmtId="0" fontId="1" fillId="0" borderId="25" xfId="5" applyFont="1" applyBorder="1" applyAlignment="1">
      <alignment horizontal="center" vertical="center"/>
    </xf>
    <xf numFmtId="0" fontId="1" fillId="0" borderId="26" xfId="5" applyFont="1" applyBorder="1" applyAlignment="1">
      <alignment horizontal="center" vertical="center"/>
    </xf>
    <xf numFmtId="0" fontId="1" fillId="0" borderId="24" xfId="5" applyFont="1" applyBorder="1" applyAlignment="1">
      <alignment horizontal="center" vertical="center" wrapText="1"/>
    </xf>
    <xf numFmtId="0" fontId="1" fillId="0" borderId="26" xfId="5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</cellXfs>
  <cellStyles count="17">
    <cellStyle name="Excel Built-in Normal" xfId="2"/>
    <cellStyle name="Excel Built-in Normal 1" xfId="4"/>
    <cellStyle name="Excel Built-in Normal 2" xfId="3"/>
    <cellStyle name="TableStyleLight1" xfId="1"/>
    <cellStyle name="Обычный" xfId="0" builtinId="0"/>
    <cellStyle name="Обычный 2" xfId="5"/>
    <cellStyle name="Обычный 2 2" xfId="9"/>
    <cellStyle name="Обычный 2 3" xfId="6"/>
    <cellStyle name="Обычный 3" xfId="7"/>
    <cellStyle name="Обычный 4" xfId="10"/>
    <cellStyle name="Обычный 4 2" xfId="11"/>
    <cellStyle name="Обычный 4 3" xfId="12"/>
    <cellStyle name="Обычный 4 4" xfId="13"/>
    <cellStyle name="Обычный 4 5" xfId="8"/>
    <cellStyle name="Обычный 5" xfId="14"/>
    <cellStyle name="Обычный 6" xfId="15"/>
    <cellStyle name="Обычный 7" xfId="16"/>
  </cellStyles>
  <dxfs count="64"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FF33CC"/>
      <color rgb="FF660066"/>
      <color rgb="FFFCDE04"/>
      <color rgb="FFF5F50B"/>
      <color rgb="FFFF9900"/>
      <color rgb="FFCC3399"/>
      <color rgb="FFCCFF99"/>
      <color rgb="FFFFCCCC"/>
      <color rgb="FFFFFF66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Немецкий язык  </a:t>
            </a:r>
            <a:r>
              <a:rPr lang="ru-RU" baseline="0"/>
              <a:t>ОГЭ2019- 2018-2017-2016-2015</a:t>
            </a:r>
            <a:endParaRPr lang="ru-RU"/>
          </a:p>
        </c:rich>
      </c:tx>
      <c:layout>
        <c:manualLayout>
          <c:xMode val="edge"/>
          <c:yMode val="edge"/>
          <c:x val="3.4815420980073758E-2"/>
          <c:y val="1.33984467247993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256063305928629E-2"/>
          <c:y val="0.13272696955677574"/>
          <c:w val="0.95123401346291581"/>
          <c:h val="0.53412984742380665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районам'!$E$4:$E$12</c:f>
              <c:numCache>
                <c:formatCode>Основной</c:formatCode>
                <c:ptCount val="9"/>
                <c:pt idx="0">
                  <c:v>4.43</c:v>
                </c:pt>
                <c:pt idx="1">
                  <c:v>4.43</c:v>
                </c:pt>
                <c:pt idx="2">
                  <c:v>4.43</c:v>
                </c:pt>
                <c:pt idx="3">
                  <c:v>4.43</c:v>
                </c:pt>
                <c:pt idx="4">
                  <c:v>4.43</c:v>
                </c:pt>
                <c:pt idx="5">
                  <c:v>4.43</c:v>
                </c:pt>
                <c:pt idx="6">
                  <c:v>4.43</c:v>
                </c:pt>
                <c:pt idx="7">
                  <c:v>4.43</c:v>
                </c:pt>
                <c:pt idx="8">
                  <c:v>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районам'!$D$4:$D$12</c:f>
              <c:numCache>
                <c:formatCode>Основной</c:formatCode>
                <c:ptCount val="9"/>
                <c:pt idx="0">
                  <c:v>4.43</c:v>
                </c:pt>
                <c:pt idx="3">
                  <c:v>4.43</c:v>
                </c:pt>
                <c:pt idx="4">
                  <c:v>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CDE04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районам'!$I$4:$I$12</c:f>
              <c:numCache>
                <c:formatCode>Основной</c:formatCode>
                <c:ptCount val="9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районам'!$H$4:$H$12</c:f>
              <c:numCache>
                <c:formatCode>0,00</c:formatCode>
                <c:ptCount val="9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районам'!$M$4:$M$12</c:f>
              <c:numCache>
                <c:formatCode>Основной</c:formatCode>
                <c:ptCount val="9"/>
                <c:pt idx="0">
                  <c:v>3.17</c:v>
                </c:pt>
                <c:pt idx="1">
                  <c:v>3.17</c:v>
                </c:pt>
                <c:pt idx="2">
                  <c:v>3.17</c:v>
                </c:pt>
                <c:pt idx="3">
                  <c:v>3.17</c:v>
                </c:pt>
                <c:pt idx="4">
                  <c:v>3.17</c:v>
                </c:pt>
                <c:pt idx="5" formatCode="0,00">
                  <c:v>3.17</c:v>
                </c:pt>
                <c:pt idx="6">
                  <c:v>3.17</c:v>
                </c:pt>
                <c:pt idx="7">
                  <c:v>3.17</c:v>
                </c:pt>
                <c:pt idx="8">
                  <c:v>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районам'!$L$4:$L$12</c:f>
              <c:numCache>
                <c:formatCode>Основной</c:formatCode>
                <c:ptCount val="9"/>
                <c:pt idx="0" formatCode="0,00">
                  <c:v>2.875</c:v>
                </c:pt>
                <c:pt idx="3">
                  <c:v>3.75</c:v>
                </c:pt>
                <c:pt idx="4">
                  <c:v>3.75</c:v>
                </c:pt>
                <c:pt idx="7" formatCode="0,00">
                  <c:v>2</c:v>
                </c:pt>
                <c:pt idx="8" formatCode="0,0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3175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районам'!$Q$4:$Q$12</c:f>
              <c:numCache>
                <c:formatCode>0,00</c:formatCode>
                <c:ptCount val="9"/>
                <c:pt idx="0">
                  <c:v>4</c:v>
                </c:pt>
                <c:pt idx="1">
                  <c:v>4</c:v>
                </c:pt>
                <c:pt idx="2" formatCode="0,0">
                  <c:v>4</c:v>
                </c:pt>
                <c:pt idx="3">
                  <c:v>4</c:v>
                </c:pt>
                <c:pt idx="4" formatCode="0,0">
                  <c:v>4</c:v>
                </c:pt>
                <c:pt idx="5">
                  <c:v>4</c:v>
                </c:pt>
                <c:pt idx="6" formatCode="0,0">
                  <c:v>4</c:v>
                </c:pt>
                <c:pt idx="7">
                  <c:v>4</c:v>
                </c:pt>
                <c:pt idx="8" formatCode="0,0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районам'!$P$4:$P$12</c:f>
              <c:numCache>
                <c:formatCode>Основной</c:formatCode>
                <c:ptCount val="9"/>
                <c:pt idx="0" formatCode="0,00">
                  <c:v>4</c:v>
                </c:pt>
                <c:pt idx="3" formatCode="0,00">
                  <c:v>4</c:v>
                </c:pt>
                <c:pt idx="4" formatCode="0,00">
                  <c:v>4</c:v>
                </c:pt>
                <c:pt idx="5" formatCode="0,00">
                  <c:v>4</c:v>
                </c:pt>
                <c:pt idx="6" formatCode="0,00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5400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районам'!$U$4:$U$12</c:f>
              <c:numCache>
                <c:formatCode>0,00</c:formatCode>
                <c:ptCount val="9"/>
                <c:pt idx="0">
                  <c:v>4</c:v>
                </c:pt>
                <c:pt idx="1">
                  <c:v>4</c:v>
                </c:pt>
                <c:pt idx="2" formatCode="0,0">
                  <c:v>4</c:v>
                </c:pt>
                <c:pt idx="3">
                  <c:v>4</c:v>
                </c:pt>
                <c:pt idx="4" formatCode="0,0">
                  <c:v>4</c:v>
                </c:pt>
                <c:pt idx="5">
                  <c:v>4</c:v>
                </c:pt>
                <c:pt idx="6" formatCode="0,0">
                  <c:v>4</c:v>
                </c:pt>
                <c:pt idx="7">
                  <c:v>4</c:v>
                </c:pt>
                <c:pt idx="8" formatCode="0,0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'Немецкий-9 диаграмма по районам'!$B$4:$B$12</c:f>
              <c:strCache>
                <c:ptCount val="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МБОУ Гимназия № 3</c:v>
                </c:pt>
                <c:pt idx="7">
                  <c:v>СОВЕТСКИЙ РАЙОН</c:v>
                </c:pt>
                <c:pt idx="8">
                  <c:v>МБОУ СШ № 134</c:v>
                </c:pt>
              </c:strCache>
            </c:strRef>
          </c:cat>
          <c:val>
            <c:numRef>
              <c:f>'Немецкий-9 диаграмма по районам'!$T$4:$T$12</c:f>
              <c:numCache>
                <c:formatCode>Основной</c:formatCode>
                <c:ptCount val="9"/>
                <c:pt idx="0" formatCode="0,00">
                  <c:v>4</c:v>
                </c:pt>
                <c:pt idx="5" formatCode="0,00">
                  <c:v>4</c:v>
                </c:pt>
                <c:pt idx="6" formatCode="0,0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2096"/>
        <c:axId val="84454016"/>
      </c:lineChart>
      <c:catAx>
        <c:axId val="84452096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454016"/>
        <c:crosses val="autoZero"/>
        <c:auto val="1"/>
        <c:lblAlgn val="ctr"/>
        <c:lblOffset val="100"/>
        <c:noMultiLvlLbl val="0"/>
      </c:catAx>
      <c:valAx>
        <c:axId val="8445401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4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828655035255622"/>
          <c:y val="1.3636750575978339E-2"/>
          <c:w val="0.53180974289363625"/>
          <c:h val="0.11052193660531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58207</xdr:rowOff>
    </xdr:from>
    <xdr:to>
      <xdr:col>23</xdr:col>
      <xdr:colOff>42333</xdr:colOff>
      <xdr:row>0</xdr:row>
      <xdr:rowOff>4064000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9983</xdr:colOff>
      <xdr:row>0</xdr:row>
      <xdr:rowOff>2414059</xdr:rowOff>
    </xdr:from>
    <xdr:to>
      <xdr:col>25</xdr:col>
      <xdr:colOff>553966</xdr:colOff>
      <xdr:row>0</xdr:row>
      <xdr:rowOff>2625122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F46EBE42-2CD5-434C-B37B-E3731E98E0DA}"/>
            </a:ext>
          </a:extLst>
        </xdr:cNvPr>
        <xdr:cNvSpPr txBox="1"/>
      </xdr:nvSpPr>
      <xdr:spPr>
        <a:xfrm>
          <a:off x="11668583" y="2414059"/>
          <a:ext cx="1153583" cy="211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35</xdr:col>
      <xdr:colOff>483813</xdr:colOff>
      <xdr:row>0</xdr:row>
      <xdr:rowOff>2384424</xdr:rowOff>
    </xdr:from>
    <xdr:to>
      <xdr:col>37</xdr:col>
      <xdr:colOff>337155</xdr:colOff>
      <xdr:row>0</xdr:row>
      <xdr:rowOff>2627842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36F9B53-4E94-4DDC-9746-B7829AF6D445}"/>
            </a:ext>
          </a:extLst>
        </xdr:cNvPr>
        <xdr:cNvSpPr txBox="1"/>
      </xdr:nvSpPr>
      <xdr:spPr>
        <a:xfrm>
          <a:off x="18848013" y="2384424"/>
          <a:ext cx="1072542" cy="24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0.19072</cdr:x>
      <cdr:y>0.13546</cdr:y>
    </cdr:from>
    <cdr:to>
      <cdr:x>0.19262</cdr:x>
      <cdr:y>0.69183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498811" y="542640"/>
          <a:ext cx="24895" cy="22287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0.82908</cdr:x>
      <cdr:y>0.12767</cdr:y>
    </cdr:from>
    <cdr:to>
      <cdr:x>0.82956</cdr:x>
      <cdr:y>0.69262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10862692" y="511428"/>
          <a:ext cx="6289" cy="22630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0.61784</cdr:x>
      <cdr:y>0.13514</cdr:y>
    </cdr:from>
    <cdr:to>
      <cdr:x>0.61916</cdr:x>
      <cdr:y>0.68377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8095009" y="541343"/>
          <a:ext cx="17295" cy="21976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0.09031</cdr:x>
      <cdr:y>0.12701</cdr:y>
    </cdr:from>
    <cdr:to>
      <cdr:x>0.09115</cdr:x>
      <cdr:y>0.68404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83302" y="508759"/>
          <a:ext cx="11006" cy="22313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0.40549</cdr:x>
      <cdr:y>0.13342</cdr:y>
    </cdr:from>
    <cdr:to>
      <cdr:x>0.40711</cdr:x>
      <cdr:y>0.66447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312832" y="534460"/>
          <a:ext cx="21167" cy="2127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.85546875" style="76" customWidth="1"/>
    <col min="2" max="2" width="35.7109375" style="76" customWidth="1"/>
    <col min="3" max="4" width="7.28515625" style="76" customWidth="1"/>
    <col min="5" max="5" width="7.7109375" style="76" customWidth="1"/>
    <col min="6" max="8" width="7.28515625" style="76" customWidth="1"/>
    <col min="9" max="9" width="7.7109375" style="76" customWidth="1"/>
    <col min="10" max="12" width="7.28515625" style="76" customWidth="1"/>
    <col min="13" max="13" width="7.7109375" style="76" customWidth="1"/>
    <col min="14" max="16" width="7.28515625" style="76" customWidth="1"/>
    <col min="17" max="17" width="7.7109375" style="76" customWidth="1"/>
    <col min="18" max="20" width="7.28515625" style="76" customWidth="1"/>
    <col min="21" max="21" width="7.7109375" style="76" customWidth="1"/>
    <col min="22" max="22" width="7.28515625" style="76" customWidth="1"/>
    <col min="23" max="24" width="7.7109375" style="76" customWidth="1"/>
    <col min="25" max="16384" width="9.140625" style="76"/>
  </cols>
  <sheetData>
    <row r="1" spans="1:28" ht="322.5" customHeight="1" thickBot="1" x14ac:dyDescent="0.3">
      <c r="K1" s="77"/>
      <c r="L1" s="78"/>
      <c r="M1" s="78"/>
      <c r="N1" s="79"/>
    </row>
    <row r="2" spans="1:28" ht="17.25" customHeight="1" x14ac:dyDescent="0.25">
      <c r="A2" s="335" t="s">
        <v>0</v>
      </c>
      <c r="B2" s="337" t="s">
        <v>31</v>
      </c>
      <c r="C2" s="343">
        <v>2019</v>
      </c>
      <c r="D2" s="339"/>
      <c r="E2" s="339"/>
      <c r="F2" s="344"/>
      <c r="G2" s="343">
        <v>2018</v>
      </c>
      <c r="H2" s="339"/>
      <c r="I2" s="339"/>
      <c r="J2" s="344"/>
      <c r="K2" s="339">
        <v>2017</v>
      </c>
      <c r="L2" s="339"/>
      <c r="M2" s="339"/>
      <c r="N2" s="339"/>
      <c r="O2" s="340">
        <v>2016</v>
      </c>
      <c r="P2" s="341"/>
      <c r="Q2" s="341"/>
      <c r="R2" s="342"/>
      <c r="S2" s="341">
        <v>2015</v>
      </c>
      <c r="T2" s="341"/>
      <c r="U2" s="341"/>
      <c r="V2" s="342"/>
      <c r="W2" s="333" t="s">
        <v>32</v>
      </c>
    </row>
    <row r="3" spans="1:28" ht="52.5" customHeight="1" thickBot="1" x14ac:dyDescent="0.3">
      <c r="A3" s="336"/>
      <c r="B3" s="338"/>
      <c r="C3" s="208" t="s">
        <v>14</v>
      </c>
      <c r="D3" s="209" t="s">
        <v>15</v>
      </c>
      <c r="E3" s="209" t="s">
        <v>24</v>
      </c>
      <c r="F3" s="210" t="s">
        <v>16</v>
      </c>
      <c r="G3" s="208" t="s">
        <v>14</v>
      </c>
      <c r="H3" s="209" t="s">
        <v>15</v>
      </c>
      <c r="I3" s="209" t="s">
        <v>24</v>
      </c>
      <c r="J3" s="210" t="s">
        <v>16</v>
      </c>
      <c r="K3" s="248" t="s">
        <v>14</v>
      </c>
      <c r="L3" s="209" t="s">
        <v>15</v>
      </c>
      <c r="M3" s="209" t="s">
        <v>24</v>
      </c>
      <c r="N3" s="276" t="s">
        <v>16</v>
      </c>
      <c r="O3" s="208" t="s">
        <v>14</v>
      </c>
      <c r="P3" s="209" t="s">
        <v>15</v>
      </c>
      <c r="Q3" s="209" t="s">
        <v>24</v>
      </c>
      <c r="R3" s="210" t="s">
        <v>16</v>
      </c>
      <c r="S3" s="248" t="s">
        <v>14</v>
      </c>
      <c r="T3" s="209" t="s">
        <v>15</v>
      </c>
      <c r="U3" s="209" t="s">
        <v>24</v>
      </c>
      <c r="V3" s="210" t="s">
        <v>16</v>
      </c>
      <c r="W3" s="334"/>
    </row>
    <row r="4" spans="1:28" ht="15" customHeight="1" thickBot="1" x14ac:dyDescent="0.3">
      <c r="A4" s="211"/>
      <c r="B4" s="212" t="s">
        <v>39</v>
      </c>
      <c r="C4" s="309">
        <f>C6+C8+C10+C12</f>
        <v>7</v>
      </c>
      <c r="D4" s="318">
        <f>AVERAGE(D6,D8,D10,D12)</f>
        <v>4.43</v>
      </c>
      <c r="E4" s="318">
        <v>4.43</v>
      </c>
      <c r="F4" s="310"/>
      <c r="G4" s="214">
        <f>G6+G8+G10+G12</f>
        <v>4</v>
      </c>
      <c r="H4" s="294">
        <f>AVERAGE(H6,H8,H10,H12)</f>
        <v>3.5</v>
      </c>
      <c r="I4" s="213">
        <f t="shared" ref="I4:I12" si="0">$H$14</f>
        <v>3.75</v>
      </c>
      <c r="J4" s="218"/>
      <c r="K4" s="216">
        <f>K6+K8+K10+K12</f>
        <v>6</v>
      </c>
      <c r="L4" s="292">
        <f>AVERAGE(L6,L8,L10,L12)</f>
        <v>2.875</v>
      </c>
      <c r="M4" s="213">
        <f t="shared" ref="M4:M12" si="1">$L$14</f>
        <v>3.17</v>
      </c>
      <c r="N4" s="217"/>
      <c r="O4" s="214">
        <f>O6+O8+O10+O12</f>
        <v>6</v>
      </c>
      <c r="P4" s="292">
        <f>AVERAGE(P6,P8,P10,P12)</f>
        <v>4</v>
      </c>
      <c r="Q4" s="292">
        <f t="shared" ref="Q4:Q12" si="2">$P$14</f>
        <v>4</v>
      </c>
      <c r="R4" s="215"/>
      <c r="S4" s="216">
        <f>S6+S8+S10+S12</f>
        <v>1</v>
      </c>
      <c r="T4" s="292">
        <f>AVERAGE(T6,T8,T10,T12)</f>
        <v>4</v>
      </c>
      <c r="U4" s="292">
        <f t="shared" ref="U4:U12" si="3">$T$14</f>
        <v>4</v>
      </c>
      <c r="V4" s="215"/>
      <c r="W4" s="252"/>
      <c r="Y4" s="89"/>
      <c r="Z4" s="72" t="s">
        <v>26</v>
      </c>
    </row>
    <row r="5" spans="1:28" ht="15" customHeight="1" thickBot="1" x14ac:dyDescent="0.3">
      <c r="A5" s="219"/>
      <c r="B5" s="221" t="s">
        <v>37</v>
      </c>
      <c r="C5" s="311"/>
      <c r="D5" s="319"/>
      <c r="E5" s="319">
        <v>4.43</v>
      </c>
      <c r="F5" s="312"/>
      <c r="G5" s="223">
        <f>SUM(G6)</f>
        <v>1</v>
      </c>
      <c r="H5" s="293">
        <f>AVERAGE(H6)</f>
        <v>3</v>
      </c>
      <c r="I5" s="222">
        <f t="shared" si="0"/>
        <v>3.75</v>
      </c>
      <c r="J5" s="227"/>
      <c r="K5" s="225"/>
      <c r="L5" s="222"/>
      <c r="M5" s="222">
        <f t="shared" si="1"/>
        <v>3.17</v>
      </c>
      <c r="N5" s="226"/>
      <c r="O5" s="223"/>
      <c r="P5" s="222"/>
      <c r="Q5" s="291">
        <f t="shared" si="2"/>
        <v>4</v>
      </c>
      <c r="R5" s="224"/>
      <c r="S5" s="225"/>
      <c r="T5" s="222"/>
      <c r="U5" s="291">
        <f t="shared" si="3"/>
        <v>4</v>
      </c>
      <c r="V5" s="224"/>
      <c r="W5" s="253"/>
      <c r="Y5" s="88"/>
      <c r="Z5" s="72" t="s">
        <v>27</v>
      </c>
    </row>
    <row r="6" spans="1:28" ht="15" customHeight="1" thickBot="1" x14ac:dyDescent="0.3">
      <c r="A6" s="83"/>
      <c r="B6" s="146" t="s">
        <v>38</v>
      </c>
      <c r="C6" s="313"/>
      <c r="D6" s="320"/>
      <c r="E6" s="323">
        <v>4.43</v>
      </c>
      <c r="F6" s="324">
        <v>2</v>
      </c>
      <c r="G6" s="230">
        <v>1</v>
      </c>
      <c r="H6" s="296">
        <v>3</v>
      </c>
      <c r="I6" s="264">
        <f t="shared" si="0"/>
        <v>3.75</v>
      </c>
      <c r="J6" s="270">
        <v>2</v>
      </c>
      <c r="K6" s="269"/>
      <c r="L6" s="265"/>
      <c r="M6" s="264">
        <f t="shared" si="1"/>
        <v>3.17</v>
      </c>
      <c r="N6" s="277">
        <v>3</v>
      </c>
      <c r="O6" s="278"/>
      <c r="P6" s="266"/>
      <c r="Q6" s="267">
        <f t="shared" si="2"/>
        <v>4</v>
      </c>
      <c r="R6" s="268">
        <v>3</v>
      </c>
      <c r="S6" s="269"/>
      <c r="T6" s="264"/>
      <c r="U6" s="267">
        <f t="shared" si="3"/>
        <v>4</v>
      </c>
      <c r="V6" s="268">
        <v>2</v>
      </c>
      <c r="W6" s="332">
        <f>F6+J6+N6+R6+V6</f>
        <v>12</v>
      </c>
      <c r="Y6" s="87"/>
      <c r="Z6" s="72" t="s">
        <v>28</v>
      </c>
    </row>
    <row r="7" spans="1:28" ht="15" customHeight="1" thickBot="1" x14ac:dyDescent="0.3">
      <c r="A7" s="219"/>
      <c r="B7" s="221" t="s">
        <v>36</v>
      </c>
      <c r="C7" s="311">
        <f>SUM(C8)</f>
        <v>7</v>
      </c>
      <c r="D7" s="319">
        <f>AVERAGE(D8)</f>
        <v>4.43</v>
      </c>
      <c r="E7" s="319">
        <v>4.43</v>
      </c>
      <c r="F7" s="327"/>
      <c r="G7" s="223">
        <f>SUM(G8)</f>
        <v>3</v>
      </c>
      <c r="H7" s="295">
        <f>AVERAGE(H8)</f>
        <v>4</v>
      </c>
      <c r="I7" s="222">
        <f t="shared" si="0"/>
        <v>3.75</v>
      </c>
      <c r="J7" s="227"/>
      <c r="K7" s="225">
        <f>SUM(K8)</f>
        <v>4</v>
      </c>
      <c r="L7" s="222">
        <f>AVERAGE(L8)</f>
        <v>3.75</v>
      </c>
      <c r="M7" s="222">
        <f t="shared" si="1"/>
        <v>3.17</v>
      </c>
      <c r="N7" s="226"/>
      <c r="O7" s="223">
        <f>SUM(O8)</f>
        <v>5</v>
      </c>
      <c r="P7" s="291">
        <f>AVERAGE(P8)</f>
        <v>4</v>
      </c>
      <c r="Q7" s="291">
        <f t="shared" si="2"/>
        <v>4</v>
      </c>
      <c r="R7" s="224"/>
      <c r="S7" s="223"/>
      <c r="T7" s="222"/>
      <c r="U7" s="291">
        <f t="shared" si="3"/>
        <v>4</v>
      </c>
      <c r="V7" s="224"/>
      <c r="W7" s="253"/>
      <c r="Y7" s="74"/>
      <c r="Z7" s="72" t="s">
        <v>29</v>
      </c>
    </row>
    <row r="8" spans="1:28" ht="15.75" thickBot="1" x14ac:dyDescent="0.3">
      <c r="A8" s="228">
        <v>1</v>
      </c>
      <c r="B8" s="229" t="s">
        <v>3</v>
      </c>
      <c r="C8" s="322">
        <v>7</v>
      </c>
      <c r="D8" s="323">
        <v>4.43</v>
      </c>
      <c r="E8" s="323">
        <v>4.43</v>
      </c>
      <c r="F8" s="324">
        <v>1</v>
      </c>
      <c r="G8" s="20">
        <v>3</v>
      </c>
      <c r="H8" s="258">
        <v>4</v>
      </c>
      <c r="I8" s="165">
        <f t="shared" si="0"/>
        <v>3.75</v>
      </c>
      <c r="J8" s="271">
        <v>1</v>
      </c>
      <c r="K8" s="164">
        <v>4</v>
      </c>
      <c r="L8" s="259">
        <v>3.75</v>
      </c>
      <c r="M8" s="165">
        <f t="shared" si="1"/>
        <v>3.17</v>
      </c>
      <c r="N8" s="166">
        <v>1</v>
      </c>
      <c r="O8" s="279">
        <v>5</v>
      </c>
      <c r="P8" s="260">
        <v>4</v>
      </c>
      <c r="Q8" s="261">
        <f t="shared" si="2"/>
        <v>4</v>
      </c>
      <c r="R8" s="45">
        <v>1</v>
      </c>
      <c r="S8" s="164"/>
      <c r="T8" s="165"/>
      <c r="U8" s="261">
        <f t="shared" si="3"/>
        <v>4</v>
      </c>
      <c r="V8" s="165">
        <v>2</v>
      </c>
      <c r="W8" s="254">
        <f>F8+J8+N8+R8+V8</f>
        <v>6</v>
      </c>
      <c r="AB8" s="80"/>
    </row>
    <row r="9" spans="1:28" ht="15.75" thickBot="1" x14ac:dyDescent="0.3">
      <c r="A9" s="93"/>
      <c r="B9" s="231" t="s">
        <v>42</v>
      </c>
      <c r="C9" s="314"/>
      <c r="D9" s="95"/>
      <c r="E9" s="95">
        <v>4.43</v>
      </c>
      <c r="F9" s="328"/>
      <c r="G9" s="94"/>
      <c r="H9" s="245"/>
      <c r="I9" s="95">
        <f t="shared" si="0"/>
        <v>3.75</v>
      </c>
      <c r="J9" s="249"/>
      <c r="K9" s="245"/>
      <c r="L9" s="232"/>
      <c r="M9" s="233">
        <f t="shared" si="1"/>
        <v>3.17</v>
      </c>
      <c r="N9" s="237"/>
      <c r="O9" s="251">
        <f>SUM(O10)</f>
        <v>1</v>
      </c>
      <c r="P9" s="235">
        <f>AVERAGE(P10)</f>
        <v>4</v>
      </c>
      <c r="Q9" s="236">
        <f t="shared" si="2"/>
        <v>4</v>
      </c>
      <c r="R9" s="234"/>
      <c r="S9" s="250">
        <f>SUM(S10)</f>
        <v>1</v>
      </c>
      <c r="T9" s="238">
        <f>AVERAGE(T10)</f>
        <v>4</v>
      </c>
      <c r="U9" s="239">
        <f t="shared" si="3"/>
        <v>4</v>
      </c>
      <c r="V9" s="234"/>
      <c r="W9" s="255"/>
      <c r="Y9" s="122"/>
      <c r="Z9" s="72"/>
      <c r="AB9" s="80"/>
    </row>
    <row r="10" spans="1:28" ht="15.75" thickBot="1" x14ac:dyDescent="0.3">
      <c r="A10" s="102">
        <v>1</v>
      </c>
      <c r="B10" s="240" t="s">
        <v>11</v>
      </c>
      <c r="C10" s="315"/>
      <c r="D10" s="321"/>
      <c r="E10" s="325">
        <v>4.43</v>
      </c>
      <c r="F10" s="329">
        <v>2</v>
      </c>
      <c r="G10" s="272"/>
      <c r="H10" s="262"/>
      <c r="I10" s="262">
        <f t="shared" si="0"/>
        <v>3.75</v>
      </c>
      <c r="J10" s="271">
        <v>3</v>
      </c>
      <c r="K10" s="164"/>
      <c r="L10" s="165"/>
      <c r="M10" s="165">
        <f t="shared" si="1"/>
        <v>3.17</v>
      </c>
      <c r="N10" s="166">
        <v>3</v>
      </c>
      <c r="O10" s="279">
        <v>1</v>
      </c>
      <c r="P10" s="260">
        <v>4</v>
      </c>
      <c r="Q10" s="261">
        <f t="shared" si="2"/>
        <v>4</v>
      </c>
      <c r="R10" s="45">
        <v>2</v>
      </c>
      <c r="S10" s="164">
        <v>1</v>
      </c>
      <c r="T10" s="263">
        <v>4</v>
      </c>
      <c r="U10" s="261">
        <f t="shared" si="3"/>
        <v>4</v>
      </c>
      <c r="V10" s="165">
        <v>1</v>
      </c>
      <c r="W10" s="256">
        <f>F10+J10+N10+R10+V10</f>
        <v>11</v>
      </c>
      <c r="Y10" s="122"/>
      <c r="Z10" s="72"/>
      <c r="AB10" s="80"/>
    </row>
    <row r="11" spans="1:28" ht="15.75" thickBot="1" x14ac:dyDescent="0.3">
      <c r="A11" s="219"/>
      <c r="B11" s="244" t="s">
        <v>43</v>
      </c>
      <c r="C11" s="316"/>
      <c r="D11" s="220"/>
      <c r="E11" s="220">
        <v>4.43</v>
      </c>
      <c r="F11" s="330"/>
      <c r="G11" s="219"/>
      <c r="H11" s="242"/>
      <c r="I11" s="220">
        <f t="shared" si="0"/>
        <v>3.75</v>
      </c>
      <c r="J11" s="243"/>
      <c r="K11" s="242">
        <f>SUM(K12)</f>
        <v>2</v>
      </c>
      <c r="L11" s="290">
        <f>AVERAGE(L12)</f>
        <v>2</v>
      </c>
      <c r="M11" s="220">
        <f t="shared" si="1"/>
        <v>3.17</v>
      </c>
      <c r="N11" s="244"/>
      <c r="O11" s="219"/>
      <c r="P11" s="220"/>
      <c r="Q11" s="290">
        <f t="shared" si="2"/>
        <v>4</v>
      </c>
      <c r="R11" s="280"/>
      <c r="S11" s="246"/>
      <c r="T11" s="220"/>
      <c r="U11" s="290">
        <f t="shared" si="3"/>
        <v>4</v>
      </c>
      <c r="V11" s="243"/>
      <c r="W11" s="257"/>
      <c r="AB11" s="80"/>
    </row>
    <row r="12" spans="1:28" ht="15.75" thickBot="1" x14ac:dyDescent="0.3">
      <c r="A12" s="241">
        <v>1</v>
      </c>
      <c r="B12" s="247" t="s">
        <v>4</v>
      </c>
      <c r="C12" s="317"/>
      <c r="D12" s="91"/>
      <c r="E12" s="326">
        <v>4.43</v>
      </c>
      <c r="F12" s="331">
        <v>2</v>
      </c>
      <c r="G12" s="273"/>
      <c r="H12" s="274"/>
      <c r="I12" s="274">
        <f t="shared" si="0"/>
        <v>3.75</v>
      </c>
      <c r="J12" s="275">
        <v>3</v>
      </c>
      <c r="K12" s="283">
        <v>2</v>
      </c>
      <c r="L12" s="284">
        <v>2</v>
      </c>
      <c r="M12" s="173">
        <f t="shared" si="1"/>
        <v>3.17</v>
      </c>
      <c r="N12" s="174">
        <v>2</v>
      </c>
      <c r="O12" s="21"/>
      <c r="P12" s="281"/>
      <c r="Q12" s="282">
        <f t="shared" si="2"/>
        <v>4</v>
      </c>
      <c r="R12" s="46">
        <v>3</v>
      </c>
      <c r="S12" s="172"/>
      <c r="T12" s="173"/>
      <c r="U12" s="282">
        <f t="shared" si="3"/>
        <v>4</v>
      </c>
      <c r="V12" s="173">
        <v>2</v>
      </c>
      <c r="W12" s="256">
        <f>F12+J12+N12+R12+V12</f>
        <v>12</v>
      </c>
      <c r="AB12" s="80"/>
    </row>
    <row r="13" spans="1:28" x14ac:dyDescent="0.25">
      <c r="A13" s="85" t="s">
        <v>33</v>
      </c>
      <c r="B13" s="81"/>
      <c r="C13" s="81"/>
      <c r="D13" s="288">
        <f>$D$4</f>
        <v>4.43</v>
      </c>
      <c r="E13" s="81"/>
      <c r="F13" s="81"/>
      <c r="G13" s="288"/>
      <c r="H13" s="287">
        <f>$H$4</f>
        <v>3.5</v>
      </c>
      <c r="I13" s="288"/>
      <c r="J13" s="288"/>
      <c r="K13" s="288"/>
      <c r="L13" s="287">
        <f>$L$4</f>
        <v>2.875</v>
      </c>
      <c r="M13" s="289"/>
      <c r="N13" s="289"/>
      <c r="O13" s="289"/>
      <c r="P13" s="289">
        <f>$P$4</f>
        <v>4</v>
      </c>
      <c r="Q13" s="289"/>
      <c r="R13" s="289"/>
      <c r="S13" s="289"/>
      <c r="T13" s="289">
        <f>$T$4</f>
        <v>4</v>
      </c>
      <c r="U13" s="82"/>
    </row>
    <row r="14" spans="1:28" x14ac:dyDescent="0.25">
      <c r="A14" s="86" t="s">
        <v>34</v>
      </c>
      <c r="D14" s="285">
        <v>4.43</v>
      </c>
      <c r="H14" s="285">
        <v>3.75</v>
      </c>
      <c r="I14" s="285"/>
      <c r="J14" s="285"/>
      <c r="K14" s="285"/>
      <c r="L14" s="207">
        <v>3.17</v>
      </c>
      <c r="M14" s="286"/>
      <c r="N14" s="286"/>
      <c r="O14" s="286"/>
      <c r="P14" s="286">
        <v>4</v>
      </c>
      <c r="Q14" s="286"/>
      <c r="R14" s="286"/>
      <c r="S14" s="286"/>
      <c r="T14" s="286">
        <v>4</v>
      </c>
      <c r="U14" s="286"/>
      <c r="V14" s="285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M9">
    <cfRule type="cellIs" dxfId="63" priority="70" operator="between">
      <formula>4.5</formula>
      <formula>3.5</formula>
    </cfRule>
  </conditionalFormatting>
  <conditionalFormatting sqref="H4:H14">
    <cfRule type="containsBlanks" dxfId="62" priority="11" stopIfTrue="1">
      <formula>LEN(TRIM(H4))=0</formula>
    </cfRule>
    <cfRule type="cellIs" dxfId="61" priority="12" stopIfTrue="1" operator="equal">
      <formula>$H$13</formula>
    </cfRule>
    <cfRule type="cellIs" dxfId="60" priority="13" stopIfTrue="1" operator="between">
      <formula>4.5</formula>
      <formula>$H$13</formula>
    </cfRule>
    <cfRule type="cellIs" dxfId="59" priority="14" stopIfTrue="1" operator="lessThan">
      <formula>3.5</formula>
    </cfRule>
    <cfRule type="cellIs" dxfId="58" priority="15" stopIfTrue="1" operator="greaterThanOrEqual">
      <formula>4.5</formula>
    </cfRule>
  </conditionalFormatting>
  <conditionalFormatting sqref="L4:L14">
    <cfRule type="containsBlanks" dxfId="57" priority="8" stopIfTrue="1">
      <formula>LEN(TRIM(L4))=0</formula>
    </cfRule>
    <cfRule type="cellIs" dxfId="56" priority="9" stopIfTrue="1" operator="between">
      <formula>4.5</formula>
      <formula>3.5</formula>
    </cfRule>
    <cfRule type="cellIs" dxfId="55" priority="10" stopIfTrue="1" operator="lessThan">
      <formula>3.5</formula>
    </cfRule>
  </conditionalFormatting>
  <conditionalFormatting sqref="P4:P14">
    <cfRule type="containsBlanks" dxfId="54" priority="16" stopIfTrue="1">
      <formula>LEN(TRIM(P4))=0</formula>
    </cfRule>
    <cfRule type="cellIs" dxfId="53" priority="17" stopIfTrue="1" operator="equal">
      <formula>$P$13</formula>
    </cfRule>
    <cfRule type="cellIs" dxfId="52" priority="18" stopIfTrue="1" operator="between">
      <formula>4.5</formula>
      <formula>$P$13</formula>
    </cfRule>
  </conditionalFormatting>
  <conditionalFormatting sqref="T4:T14">
    <cfRule type="containsBlanks" dxfId="51" priority="19" stopIfTrue="1">
      <formula>LEN(TRIM(T4))=0</formula>
    </cfRule>
    <cfRule type="cellIs" dxfId="50" priority="20" stopIfTrue="1" operator="equal">
      <formula>$T$13</formula>
    </cfRule>
    <cfRule type="cellIs" dxfId="49" priority="21" stopIfTrue="1" operator="between">
      <formula>4.5</formula>
      <formula>$T$13</formula>
    </cfRule>
  </conditionalFormatting>
  <conditionalFormatting sqref="D4:D14">
    <cfRule type="cellIs" dxfId="48" priority="7" stopIfTrue="1" operator="between">
      <formula>$D$13</formula>
      <formula>4.5</formula>
    </cfRule>
    <cfRule type="cellIs" dxfId="47" priority="5" stopIfTrue="1" operator="greaterThanOrEqual">
      <formula>4.5</formula>
    </cfRule>
    <cfRule type="cellIs" dxfId="46" priority="4" stopIfTrue="1" operator="between">
      <formula>$D$13</formula>
      <formula>3.5</formula>
    </cfRule>
    <cfRule type="cellIs" dxfId="45" priority="3" stopIfTrue="1" operator="lessThan">
      <formula>3.5</formula>
    </cfRule>
    <cfRule type="containsBlanks" dxfId="44" priority="2" stopIfTrue="1">
      <formula>LEN(TRIM(D4))=0</formula>
    </cfRule>
    <cfRule type="cellIs" dxfId="43" priority="1" stopIfTrue="1" operator="equal">
      <formula>$D$13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="90" zoomScaleNormal="90" workbookViewId="0">
      <pane xSplit="9" ySplit="5" topLeftCell="J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4.7109375" customWidth="1"/>
    <col min="2" max="2" width="18.7109375" customWidth="1"/>
    <col min="3" max="3" width="21.7109375" customWidth="1"/>
    <col min="4" max="5" width="7.7109375" customWidth="1"/>
    <col min="6" max="6" width="18.7109375" customWidth="1"/>
    <col min="7" max="7" width="21.7109375" customWidth="1"/>
    <col min="8" max="9" width="7.7109375" customWidth="1"/>
    <col min="10" max="10" width="18.7109375" customWidth="1"/>
    <col min="11" max="11" width="21.7109375" customWidth="1"/>
    <col min="12" max="13" width="7.7109375" customWidth="1"/>
    <col min="14" max="14" width="18.7109375" customWidth="1"/>
    <col min="15" max="15" width="21.7109375" customWidth="1"/>
    <col min="16" max="17" width="7.7109375" customWidth="1"/>
    <col min="18" max="18" width="18.7109375" customWidth="1"/>
    <col min="19" max="19" width="21.7109375" customWidth="1"/>
    <col min="20" max="22" width="7.7109375" customWidth="1"/>
  </cols>
  <sheetData>
    <row r="1" spans="1:24" x14ac:dyDescent="0.25">
      <c r="W1" s="89"/>
      <c r="X1" s="72" t="s">
        <v>26</v>
      </c>
    </row>
    <row r="2" spans="1:24" ht="15.75" x14ac:dyDescent="0.25">
      <c r="G2" s="351" t="s">
        <v>25</v>
      </c>
      <c r="H2" s="351"/>
      <c r="I2" s="351"/>
      <c r="N2" s="51"/>
      <c r="W2" s="88"/>
      <c r="X2" s="72" t="s">
        <v>27</v>
      </c>
    </row>
    <row r="3" spans="1:24" ht="15.75" thickBot="1" x14ac:dyDescent="0.3">
      <c r="W3" s="73"/>
      <c r="X3" s="72" t="s">
        <v>28</v>
      </c>
    </row>
    <row r="4" spans="1:24" s="12" customFormat="1" ht="15" customHeight="1" thickBot="1" x14ac:dyDescent="0.3">
      <c r="A4" s="347" t="s">
        <v>0</v>
      </c>
      <c r="B4" s="345">
        <v>2019</v>
      </c>
      <c r="C4" s="346"/>
      <c r="D4" s="346"/>
      <c r="E4" s="346"/>
      <c r="F4" s="345">
        <v>2018</v>
      </c>
      <c r="G4" s="346"/>
      <c r="H4" s="346"/>
      <c r="I4" s="346"/>
      <c r="J4" s="349">
        <v>2017</v>
      </c>
      <c r="K4" s="346"/>
      <c r="L4" s="346"/>
      <c r="M4" s="350"/>
      <c r="N4" s="349">
        <v>2016</v>
      </c>
      <c r="O4" s="346"/>
      <c r="P4" s="346"/>
      <c r="Q4" s="350"/>
      <c r="R4" s="349">
        <v>2015</v>
      </c>
      <c r="S4" s="346"/>
      <c r="T4" s="346"/>
      <c r="U4" s="350"/>
      <c r="W4" s="74"/>
      <c r="X4" s="72" t="s">
        <v>29</v>
      </c>
    </row>
    <row r="5" spans="1:24" s="12" customFormat="1" ht="46.5" customHeight="1" thickBot="1" x14ac:dyDescent="0.3">
      <c r="A5" s="348"/>
      <c r="B5" s="177" t="s">
        <v>6</v>
      </c>
      <c r="C5" s="178" t="s">
        <v>21</v>
      </c>
      <c r="D5" s="178" t="s">
        <v>23</v>
      </c>
      <c r="E5" s="184" t="s">
        <v>22</v>
      </c>
      <c r="F5" s="177" t="s">
        <v>6</v>
      </c>
      <c r="G5" s="178" t="s">
        <v>21</v>
      </c>
      <c r="H5" s="178" t="s">
        <v>23</v>
      </c>
      <c r="I5" s="184" t="s">
        <v>22</v>
      </c>
      <c r="J5" s="203" t="s">
        <v>6</v>
      </c>
      <c r="K5" s="178" t="s">
        <v>21</v>
      </c>
      <c r="L5" s="178" t="s">
        <v>23</v>
      </c>
      <c r="M5" s="179" t="s">
        <v>22</v>
      </c>
      <c r="N5" s="204" t="s">
        <v>6</v>
      </c>
      <c r="O5" s="205" t="s">
        <v>21</v>
      </c>
      <c r="P5" s="206" t="s">
        <v>23</v>
      </c>
      <c r="Q5" s="179" t="s">
        <v>22</v>
      </c>
      <c r="R5" s="84" t="s">
        <v>6</v>
      </c>
      <c r="S5" s="52" t="s">
        <v>21</v>
      </c>
      <c r="T5" s="188" t="s">
        <v>23</v>
      </c>
      <c r="U5" s="53" t="s">
        <v>22</v>
      </c>
    </row>
    <row r="6" spans="1:24" s="12" customFormat="1" ht="15" customHeight="1" x14ac:dyDescent="0.25">
      <c r="A6" s="197">
        <v>1</v>
      </c>
      <c r="B6" s="115" t="s">
        <v>9</v>
      </c>
      <c r="C6" s="116" t="s">
        <v>3</v>
      </c>
      <c r="D6" s="195">
        <v>4.43</v>
      </c>
      <c r="E6" s="192">
        <v>4.43</v>
      </c>
      <c r="F6" s="115" t="s">
        <v>9</v>
      </c>
      <c r="G6" s="116" t="s">
        <v>3</v>
      </c>
      <c r="H6" s="195">
        <v>4</v>
      </c>
      <c r="I6" s="192">
        <v>3.75</v>
      </c>
      <c r="J6" s="59" t="s">
        <v>9</v>
      </c>
      <c r="K6" s="25" t="s">
        <v>3</v>
      </c>
      <c r="L6" s="68">
        <v>3.75</v>
      </c>
      <c r="M6" s="32">
        <v>3.17</v>
      </c>
      <c r="N6" s="59" t="s">
        <v>9</v>
      </c>
      <c r="O6" s="25" t="s">
        <v>3</v>
      </c>
      <c r="P6" s="66">
        <v>4</v>
      </c>
      <c r="Q6" s="185">
        <v>4</v>
      </c>
      <c r="R6" s="62" t="s">
        <v>13</v>
      </c>
      <c r="S6" s="54" t="s">
        <v>11</v>
      </c>
      <c r="T6" s="71">
        <v>4</v>
      </c>
      <c r="U6" s="185">
        <v>4</v>
      </c>
    </row>
    <row r="7" spans="1:24" s="12" customFormat="1" ht="15" customHeight="1" x14ac:dyDescent="0.25">
      <c r="A7" s="198">
        <v>2</v>
      </c>
      <c r="B7" s="201" t="s">
        <v>12</v>
      </c>
      <c r="C7" s="201" t="s">
        <v>38</v>
      </c>
      <c r="D7" s="196"/>
      <c r="E7" s="194">
        <v>4.43</v>
      </c>
      <c r="F7" s="201" t="s">
        <v>12</v>
      </c>
      <c r="G7" s="201" t="s">
        <v>38</v>
      </c>
      <c r="H7" s="196">
        <v>3</v>
      </c>
      <c r="I7" s="194">
        <v>3.75</v>
      </c>
      <c r="J7" s="175" t="s">
        <v>10</v>
      </c>
      <c r="K7" s="58" t="s">
        <v>4</v>
      </c>
      <c r="L7" s="70">
        <v>2</v>
      </c>
      <c r="M7" s="34">
        <v>3.17</v>
      </c>
      <c r="N7" s="60" t="s">
        <v>13</v>
      </c>
      <c r="O7" s="26" t="s">
        <v>11</v>
      </c>
      <c r="P7" s="67">
        <v>4</v>
      </c>
      <c r="Q7" s="186">
        <v>4</v>
      </c>
      <c r="R7" s="60"/>
      <c r="S7" s="183"/>
      <c r="T7" s="189"/>
      <c r="U7" s="190"/>
    </row>
    <row r="8" spans="1:24" s="12" customFormat="1" ht="15" customHeight="1" x14ac:dyDescent="0.25">
      <c r="A8" s="199">
        <v>3</v>
      </c>
      <c r="B8" s="15" t="s">
        <v>13</v>
      </c>
      <c r="C8" s="133" t="s">
        <v>11</v>
      </c>
      <c r="D8" s="180"/>
      <c r="E8" s="193">
        <v>4.43</v>
      </c>
      <c r="F8" s="15" t="s">
        <v>13</v>
      </c>
      <c r="G8" s="133" t="s">
        <v>11</v>
      </c>
      <c r="H8" s="180"/>
      <c r="I8" s="193">
        <v>3.75</v>
      </c>
      <c r="J8" s="60" t="s">
        <v>13</v>
      </c>
      <c r="K8" s="183" t="s">
        <v>11</v>
      </c>
      <c r="L8" s="181"/>
      <c r="M8" s="182">
        <v>3.17</v>
      </c>
      <c r="N8" s="15"/>
      <c r="O8" s="183"/>
      <c r="P8" s="189"/>
      <c r="Q8" s="191"/>
      <c r="R8" s="63"/>
      <c r="S8" s="55"/>
      <c r="T8" s="16"/>
      <c r="U8" s="186"/>
    </row>
    <row r="9" spans="1:24" ht="15" customHeight="1" thickBot="1" x14ac:dyDescent="0.3">
      <c r="A9" s="200">
        <v>4</v>
      </c>
      <c r="B9" s="22" t="s">
        <v>10</v>
      </c>
      <c r="C9" s="9" t="s">
        <v>4</v>
      </c>
      <c r="D9" s="172"/>
      <c r="E9" s="202">
        <v>4.43</v>
      </c>
      <c r="F9" s="22" t="s">
        <v>10</v>
      </c>
      <c r="G9" s="9" t="s">
        <v>4</v>
      </c>
      <c r="H9" s="172"/>
      <c r="I9" s="202">
        <v>3.75</v>
      </c>
      <c r="J9" s="176"/>
      <c r="K9" s="57"/>
      <c r="L9" s="24"/>
      <c r="M9" s="36"/>
      <c r="N9" s="61"/>
      <c r="O9" s="27"/>
      <c r="P9" s="23"/>
      <c r="Q9" s="187"/>
      <c r="R9" s="64"/>
      <c r="S9" s="56"/>
      <c r="T9" s="24"/>
      <c r="U9" s="187"/>
    </row>
    <row r="10" spans="1:24" x14ac:dyDescent="0.25">
      <c r="A10" s="14"/>
      <c r="B10" s="14"/>
      <c r="C10" s="49" t="s">
        <v>19</v>
      </c>
      <c r="D10" s="308">
        <f>AVERAGE(D6:D9)</f>
        <v>4.43</v>
      </c>
      <c r="E10" s="14"/>
      <c r="F10" s="14"/>
      <c r="H10" s="48">
        <f>AVERAGE(H6:H9)</f>
        <v>3.5</v>
      </c>
      <c r="I10" s="14"/>
      <c r="J10" s="14"/>
      <c r="L10" s="48">
        <f>AVERAGE(L6:L9)</f>
        <v>2.875</v>
      </c>
      <c r="M10" s="14"/>
      <c r="N10" s="14"/>
      <c r="O10" s="14"/>
      <c r="P10" s="48">
        <f>AVERAGE(P6:P9)</f>
        <v>4</v>
      </c>
      <c r="Q10" s="14"/>
      <c r="R10" s="14"/>
      <c r="S10" s="14"/>
      <c r="T10" s="48">
        <f>AVERAGE(T6:T9)</f>
        <v>4</v>
      </c>
      <c r="U10" s="14"/>
    </row>
    <row r="11" spans="1:24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42" spans="11:12" x14ac:dyDescent="0.25">
      <c r="K42">
        <v>1</v>
      </c>
      <c r="L42">
        <v>4</v>
      </c>
    </row>
  </sheetData>
  <sortState ref="R6:U8">
    <sortCondition descending="1" ref="T7"/>
  </sortState>
  <mergeCells count="7">
    <mergeCell ref="F4:I4"/>
    <mergeCell ref="A4:A5"/>
    <mergeCell ref="R4:U4"/>
    <mergeCell ref="N4:Q4"/>
    <mergeCell ref="G2:I2"/>
    <mergeCell ref="J4:M4"/>
    <mergeCell ref="B4:E4"/>
  </mergeCells>
  <conditionalFormatting sqref="T6:T9">
    <cfRule type="containsBlanks" dxfId="42" priority="12" stopIfTrue="1">
      <formula>LEN(TRIM(T6))=0</formula>
    </cfRule>
    <cfRule type="cellIs" dxfId="41" priority="13" stopIfTrue="1" operator="between">
      <formula>4.5</formula>
      <formula>$T$10</formula>
    </cfRule>
  </conditionalFormatting>
  <conditionalFormatting sqref="P6:P9">
    <cfRule type="containsBlanks" dxfId="40" priority="10" stopIfTrue="1">
      <formula>LEN(TRIM(P6))=0</formula>
    </cfRule>
    <cfRule type="cellIs" dxfId="39" priority="11" stopIfTrue="1" operator="between">
      <formula>4.5</formula>
      <formula>$P$10</formula>
    </cfRule>
  </conditionalFormatting>
  <conditionalFormatting sqref="L6:L9">
    <cfRule type="containsBlanks" dxfId="38" priority="7" stopIfTrue="1">
      <formula>LEN(TRIM(L6))=0</formula>
    </cfRule>
    <cfRule type="cellIs" dxfId="37" priority="8" stopIfTrue="1" operator="lessThan">
      <formula>3.5</formula>
    </cfRule>
    <cfRule type="cellIs" dxfId="36" priority="9" stopIfTrue="1" operator="between">
      <formula>4.5</formula>
      <formula>3.5</formula>
    </cfRule>
  </conditionalFormatting>
  <conditionalFormatting sqref="H6:H9">
    <cfRule type="containsBlanks" dxfId="35" priority="4" stopIfTrue="1">
      <formula>LEN(TRIM(H6))=0</formula>
    </cfRule>
    <cfRule type="cellIs" dxfId="34" priority="5" stopIfTrue="1" operator="lessThan">
      <formula>3.5</formula>
    </cfRule>
    <cfRule type="cellIs" dxfId="33" priority="6" stopIfTrue="1" operator="between">
      <formula>4.5</formula>
      <formula>$H$10</formula>
    </cfRule>
  </conditionalFormatting>
  <conditionalFormatting sqref="D6:D9">
    <cfRule type="containsBlanks" dxfId="32" priority="1" stopIfTrue="1">
      <formula>LEN(TRIM(D6))=0</formula>
    </cfRule>
    <cfRule type="cellIs" dxfId="31" priority="2" stopIfTrue="1" operator="lessThan">
      <formula>3.5</formula>
    </cfRule>
    <cfRule type="cellIs" dxfId="30" priority="3" stopIfTrue="1" operator="between">
      <formula>4.5</formula>
      <formula>$D$10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5" x14ac:dyDescent="0.25"/>
  <cols>
    <col min="1" max="1" width="4.7109375" customWidth="1"/>
    <col min="2" max="2" width="18.7109375" customWidth="1"/>
    <col min="3" max="3" width="23.5703125" customWidth="1"/>
    <col min="4" max="5" width="7.28515625" customWidth="1"/>
    <col min="6" max="6" width="7.7109375" customWidth="1"/>
    <col min="7" max="8" width="7.28515625" customWidth="1"/>
    <col min="9" max="9" width="7.7109375" customWidth="1"/>
    <col min="10" max="11" width="7.28515625" customWidth="1"/>
    <col min="12" max="12" width="7.7109375" customWidth="1"/>
    <col min="13" max="14" width="7.28515625" customWidth="1"/>
    <col min="15" max="15" width="7.7109375" customWidth="1"/>
    <col min="16" max="17" width="7.28515625" customWidth="1"/>
    <col min="18" max="18" width="7.7109375" customWidth="1"/>
    <col min="19" max="23" width="7.28515625" customWidth="1"/>
    <col min="24" max="24" width="8.28515625" customWidth="1"/>
    <col min="25" max="25" width="7.7109375" customWidth="1"/>
  </cols>
  <sheetData>
    <row r="1" spans="1:27" x14ac:dyDescent="0.25">
      <c r="Z1" s="89"/>
      <c r="AA1" s="72" t="s">
        <v>26</v>
      </c>
    </row>
    <row r="2" spans="1:27" ht="15.75" x14ac:dyDescent="0.25">
      <c r="C2" s="109" t="s">
        <v>25</v>
      </c>
      <c r="D2" s="109"/>
      <c r="E2" s="109"/>
      <c r="F2" s="109"/>
      <c r="G2" s="109"/>
      <c r="H2" s="109"/>
      <c r="I2" s="109"/>
      <c r="J2" s="109"/>
      <c r="K2" s="109"/>
      <c r="L2" s="109"/>
      <c r="Z2" s="88"/>
      <c r="AA2" s="72" t="s">
        <v>27</v>
      </c>
    </row>
    <row r="3" spans="1:27" ht="15.75" thickBot="1" x14ac:dyDescent="0.3">
      <c r="Z3" s="73"/>
      <c r="AA3" s="72" t="s">
        <v>28</v>
      </c>
    </row>
    <row r="4" spans="1:27" s="12" customFormat="1" ht="15" customHeight="1" thickBot="1" x14ac:dyDescent="0.3">
      <c r="A4" s="357" t="s">
        <v>0</v>
      </c>
      <c r="B4" s="359" t="s">
        <v>6</v>
      </c>
      <c r="C4" s="361" t="s">
        <v>1</v>
      </c>
      <c r="D4" s="352">
        <v>2019</v>
      </c>
      <c r="E4" s="353"/>
      <c r="F4" s="354"/>
      <c r="G4" s="352">
        <v>2018</v>
      </c>
      <c r="H4" s="353"/>
      <c r="I4" s="354"/>
      <c r="J4" s="352">
        <v>2017</v>
      </c>
      <c r="K4" s="353"/>
      <c r="L4" s="354"/>
      <c r="M4" s="353">
        <v>2016</v>
      </c>
      <c r="N4" s="353"/>
      <c r="O4" s="353"/>
      <c r="P4" s="352">
        <v>2015</v>
      </c>
      <c r="Q4" s="353"/>
      <c r="R4" s="354"/>
      <c r="S4" s="363" t="s">
        <v>16</v>
      </c>
      <c r="T4" s="364"/>
      <c r="U4" s="364"/>
      <c r="V4" s="364"/>
      <c r="W4" s="365"/>
      <c r="X4" s="355" t="s">
        <v>17</v>
      </c>
      <c r="Z4" s="74"/>
      <c r="AA4" s="72" t="s">
        <v>29</v>
      </c>
    </row>
    <row r="5" spans="1:27" s="12" customFormat="1" ht="40.5" customHeight="1" thickBot="1" x14ac:dyDescent="0.3">
      <c r="A5" s="358"/>
      <c r="B5" s="360"/>
      <c r="C5" s="362"/>
      <c r="D5" s="131" t="s">
        <v>14</v>
      </c>
      <c r="E5" s="124" t="s">
        <v>23</v>
      </c>
      <c r="F5" s="132" t="s">
        <v>24</v>
      </c>
      <c r="G5" s="131" t="s">
        <v>14</v>
      </c>
      <c r="H5" s="124" t="s">
        <v>23</v>
      </c>
      <c r="I5" s="132" t="s">
        <v>24</v>
      </c>
      <c r="J5" s="123" t="s">
        <v>14</v>
      </c>
      <c r="K5" s="124" t="s">
        <v>23</v>
      </c>
      <c r="L5" s="125" t="s">
        <v>24</v>
      </c>
      <c r="M5" s="126" t="s">
        <v>18</v>
      </c>
      <c r="N5" s="124" t="s">
        <v>23</v>
      </c>
      <c r="O5" s="125" t="s">
        <v>24</v>
      </c>
      <c r="P5" s="127" t="s">
        <v>14</v>
      </c>
      <c r="Q5" s="124" t="s">
        <v>23</v>
      </c>
      <c r="R5" s="125" t="s">
        <v>24</v>
      </c>
      <c r="S5" s="123">
        <v>2019</v>
      </c>
      <c r="T5" s="298">
        <v>2018</v>
      </c>
      <c r="U5" s="40">
        <v>2017</v>
      </c>
      <c r="V5" s="13">
        <v>2016</v>
      </c>
      <c r="W5" s="40">
        <v>2015</v>
      </c>
      <c r="X5" s="356"/>
    </row>
    <row r="6" spans="1:27" s="12" customFormat="1" ht="15" customHeight="1" x14ac:dyDescent="0.25">
      <c r="A6" s="17">
        <v>1</v>
      </c>
      <c r="B6" s="18" t="s">
        <v>9</v>
      </c>
      <c r="C6" s="25" t="s">
        <v>3</v>
      </c>
      <c r="D6" s="135">
        <v>7</v>
      </c>
      <c r="E6" s="19">
        <v>4.43</v>
      </c>
      <c r="F6" s="136">
        <v>4.43</v>
      </c>
      <c r="G6" s="135">
        <v>3</v>
      </c>
      <c r="H6" s="143">
        <v>4</v>
      </c>
      <c r="I6" s="136">
        <v>3.75</v>
      </c>
      <c r="J6" s="31">
        <v>4</v>
      </c>
      <c r="K6" s="68">
        <v>3.75</v>
      </c>
      <c r="L6" s="32">
        <v>3.17</v>
      </c>
      <c r="M6" s="28">
        <v>5</v>
      </c>
      <c r="N6" s="66">
        <v>4</v>
      </c>
      <c r="O6" s="37">
        <v>4</v>
      </c>
      <c r="P6" s="31"/>
      <c r="Q6" s="19"/>
      <c r="R6" s="41">
        <v>4</v>
      </c>
      <c r="S6" s="159">
        <v>1</v>
      </c>
      <c r="T6" s="299">
        <v>1</v>
      </c>
      <c r="U6" s="160">
        <v>1</v>
      </c>
      <c r="V6" s="161">
        <v>1</v>
      </c>
      <c r="W6" s="162">
        <v>2</v>
      </c>
      <c r="X6" s="130">
        <f>W6+V6+U6+T6+S6</f>
        <v>6</v>
      </c>
    </row>
    <row r="7" spans="1:27" s="12" customFormat="1" ht="15" customHeight="1" x14ac:dyDescent="0.25">
      <c r="A7" s="144">
        <v>2</v>
      </c>
      <c r="B7" s="15" t="s">
        <v>13</v>
      </c>
      <c r="C7" s="26" t="s">
        <v>11</v>
      </c>
      <c r="D7" s="137"/>
      <c r="E7" s="138"/>
      <c r="F7" s="139">
        <v>4.43</v>
      </c>
      <c r="G7" s="137"/>
      <c r="H7" s="138"/>
      <c r="I7" s="139">
        <v>3.75</v>
      </c>
      <c r="J7" s="33"/>
      <c r="K7" s="16"/>
      <c r="L7" s="34">
        <v>3.17</v>
      </c>
      <c r="M7" s="29">
        <v>1</v>
      </c>
      <c r="N7" s="67">
        <v>4</v>
      </c>
      <c r="O7" s="38">
        <f>N7*M7</f>
        <v>4</v>
      </c>
      <c r="P7" s="33">
        <v>1</v>
      </c>
      <c r="Q7" s="65">
        <v>4</v>
      </c>
      <c r="R7" s="42">
        <v>4</v>
      </c>
      <c r="S7" s="163">
        <v>2</v>
      </c>
      <c r="T7" s="300">
        <v>3</v>
      </c>
      <c r="U7" s="164">
        <v>3</v>
      </c>
      <c r="V7" s="165">
        <v>2</v>
      </c>
      <c r="W7" s="166">
        <v>1</v>
      </c>
      <c r="X7" s="128">
        <f t="shared" ref="X7:X9" si="0">W7+V7+U7+T7+S7</f>
        <v>11</v>
      </c>
    </row>
    <row r="8" spans="1:27" s="12" customFormat="1" ht="15" customHeight="1" x14ac:dyDescent="0.25">
      <c r="A8" s="20">
        <v>3</v>
      </c>
      <c r="B8" s="145" t="s">
        <v>12</v>
      </c>
      <c r="C8" s="146" t="s">
        <v>38</v>
      </c>
      <c r="D8" s="147"/>
      <c r="E8" s="156"/>
      <c r="F8" s="149">
        <v>4.43</v>
      </c>
      <c r="G8" s="147">
        <v>1</v>
      </c>
      <c r="H8" s="148">
        <v>3</v>
      </c>
      <c r="I8" s="149">
        <v>3.75</v>
      </c>
      <c r="J8" s="150"/>
      <c r="K8" s="151"/>
      <c r="L8" s="152">
        <v>3.17</v>
      </c>
      <c r="M8" s="153"/>
      <c r="N8" s="154"/>
      <c r="O8" s="155">
        <v>4</v>
      </c>
      <c r="P8" s="150"/>
      <c r="Q8" s="156"/>
      <c r="R8" s="157">
        <v>4</v>
      </c>
      <c r="S8" s="167">
        <v>2</v>
      </c>
      <c r="T8" s="301">
        <v>2</v>
      </c>
      <c r="U8" s="168">
        <v>3</v>
      </c>
      <c r="V8" s="169">
        <v>3</v>
      </c>
      <c r="W8" s="170">
        <v>2</v>
      </c>
      <c r="X8" s="128">
        <f t="shared" si="0"/>
        <v>12</v>
      </c>
    </row>
    <row r="9" spans="1:27" ht="15" customHeight="1" thickBot="1" x14ac:dyDescent="0.3">
      <c r="A9" s="21">
        <v>4</v>
      </c>
      <c r="B9" s="22" t="s">
        <v>10</v>
      </c>
      <c r="C9" s="27" t="s">
        <v>4</v>
      </c>
      <c r="D9" s="140"/>
      <c r="E9" s="141"/>
      <c r="F9" s="142">
        <v>4.43</v>
      </c>
      <c r="G9" s="140"/>
      <c r="H9" s="141"/>
      <c r="I9" s="142">
        <v>3.75</v>
      </c>
      <c r="J9" s="35">
        <v>2</v>
      </c>
      <c r="K9" s="69">
        <v>2</v>
      </c>
      <c r="L9" s="36">
        <v>3.17</v>
      </c>
      <c r="M9" s="30"/>
      <c r="N9" s="23"/>
      <c r="O9" s="39">
        <v>4</v>
      </c>
      <c r="P9" s="43"/>
      <c r="Q9" s="24"/>
      <c r="R9" s="44">
        <v>4</v>
      </c>
      <c r="S9" s="171">
        <v>2</v>
      </c>
      <c r="T9" s="302">
        <v>3</v>
      </c>
      <c r="U9" s="172">
        <v>2</v>
      </c>
      <c r="V9" s="173">
        <v>3</v>
      </c>
      <c r="W9" s="174">
        <v>2</v>
      </c>
      <c r="X9" s="129">
        <f t="shared" si="0"/>
        <v>12</v>
      </c>
    </row>
    <row r="10" spans="1:27" x14ac:dyDescent="0.25">
      <c r="A10" s="14"/>
      <c r="B10" s="14"/>
      <c r="C10" s="49" t="s">
        <v>19</v>
      </c>
      <c r="D10" s="303"/>
      <c r="E10" s="303">
        <f>AVERAGE(E6:E9)</f>
        <v>4.43</v>
      </c>
      <c r="F10" s="303"/>
      <c r="G10" s="49"/>
      <c r="H10" s="158">
        <f>AVERAGE(H6:H9)</f>
        <v>3.5</v>
      </c>
      <c r="I10" s="49"/>
      <c r="J10" s="304"/>
      <c r="K10" s="305">
        <f>AVERAGE(K6:K9)</f>
        <v>2.875</v>
      </c>
      <c r="L10" s="304"/>
      <c r="M10" s="304"/>
      <c r="N10" s="305">
        <f>AVERAGE(N6:N9)</f>
        <v>4</v>
      </c>
      <c r="O10" s="304"/>
      <c r="P10" s="304"/>
      <c r="Q10" s="305">
        <f>AVERAGE(Q6:Q9)</f>
        <v>4</v>
      </c>
      <c r="R10" s="14"/>
      <c r="S10" s="14"/>
      <c r="T10" s="14"/>
      <c r="U10" s="14"/>
      <c r="V10" s="14"/>
      <c r="W10" s="14"/>
      <c r="X10" s="14"/>
    </row>
    <row r="11" spans="1:27" x14ac:dyDescent="0.25">
      <c r="A11" s="14"/>
      <c r="B11" s="14"/>
      <c r="C11" s="50" t="s">
        <v>20</v>
      </c>
      <c r="D11" s="134"/>
      <c r="E11" s="134">
        <v>4.43</v>
      </c>
      <c r="F11" s="134"/>
      <c r="G11" s="50"/>
      <c r="H11" s="134">
        <v>3.75</v>
      </c>
      <c r="I11" s="50"/>
      <c r="J11" s="304"/>
      <c r="K11" s="306">
        <v>3.17</v>
      </c>
      <c r="L11" s="306"/>
      <c r="M11" s="306"/>
      <c r="N11" s="307">
        <v>4</v>
      </c>
      <c r="O11" s="306"/>
      <c r="P11" s="306"/>
      <c r="Q11" s="307">
        <v>4</v>
      </c>
      <c r="R11" s="14"/>
      <c r="S11" s="14"/>
      <c r="T11" s="14"/>
      <c r="U11" s="14"/>
      <c r="V11" s="14"/>
      <c r="W11" s="14"/>
      <c r="X11" s="14"/>
    </row>
    <row r="12" spans="1:27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7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44" spans="3:11" x14ac:dyDescent="0.25">
      <c r="C44">
        <v>1</v>
      </c>
      <c r="J44">
        <v>49</v>
      </c>
      <c r="K44">
        <v>4</v>
      </c>
    </row>
  </sheetData>
  <mergeCells count="10">
    <mergeCell ref="P4:R4"/>
    <mergeCell ref="X4:X5"/>
    <mergeCell ref="A4:A5"/>
    <mergeCell ref="B4:B5"/>
    <mergeCell ref="C4:C5"/>
    <mergeCell ref="J4:L4"/>
    <mergeCell ref="M4:O4"/>
    <mergeCell ref="G4:I4"/>
    <mergeCell ref="D4:F4"/>
    <mergeCell ref="S4:W4"/>
  </mergeCells>
  <conditionalFormatting sqref="H6:H11">
    <cfRule type="containsBlanks" dxfId="29" priority="16" stopIfTrue="1">
      <formula>LEN(TRIM(H6))=0</formula>
    </cfRule>
    <cfRule type="cellIs" dxfId="28" priority="17" stopIfTrue="1" operator="equal">
      <formula>$H$10</formula>
    </cfRule>
    <cfRule type="cellIs" dxfId="27" priority="18" stopIfTrue="1" operator="between">
      <formula>4.5</formula>
      <formula>$H$10</formula>
    </cfRule>
    <cfRule type="cellIs" dxfId="26" priority="19" stopIfTrue="1" operator="lessThan">
      <formula>3.5</formula>
    </cfRule>
    <cfRule type="cellIs" dxfId="25" priority="20" stopIfTrue="1" operator="greaterThanOrEqual">
      <formula>4.5</formula>
    </cfRule>
  </conditionalFormatting>
  <conditionalFormatting sqref="K6:K11">
    <cfRule type="containsBlanks" dxfId="24" priority="13" stopIfTrue="1">
      <formula>LEN(TRIM(K6))=0</formula>
    </cfRule>
    <cfRule type="cellIs" dxfId="23" priority="14" stopIfTrue="1" operator="between">
      <formula>4.5</formula>
      <formula>3.5</formula>
    </cfRule>
    <cfRule type="cellIs" dxfId="22" priority="15" stopIfTrue="1" operator="lessThan">
      <formula>3.5</formula>
    </cfRule>
  </conditionalFormatting>
  <conditionalFormatting sqref="N6:N11">
    <cfRule type="containsBlanks" dxfId="21" priority="10" stopIfTrue="1">
      <formula>LEN(TRIM(N6))=0</formula>
    </cfRule>
    <cfRule type="cellIs" dxfId="20" priority="11" stopIfTrue="1" operator="equal">
      <formula>$N$10</formula>
    </cfRule>
    <cfRule type="cellIs" dxfId="19" priority="12" stopIfTrue="1" operator="between">
      <formula>4.5</formula>
      <formula>$N$10</formula>
    </cfRule>
  </conditionalFormatting>
  <conditionalFormatting sqref="Q6:Q11">
    <cfRule type="containsBlanks" dxfId="18" priority="7" stopIfTrue="1">
      <formula>LEN(TRIM(Q6))=0</formula>
    </cfRule>
    <cfRule type="cellIs" dxfId="17" priority="8" stopIfTrue="1" operator="equal">
      <formula>$Q$10</formula>
    </cfRule>
    <cfRule type="cellIs" dxfId="16" priority="9" stopIfTrue="1" operator="between">
      <formula>4.5</formula>
      <formula>$Q$10</formula>
    </cfRule>
  </conditionalFormatting>
  <conditionalFormatting sqref="E6:E11">
    <cfRule type="containsBlanks" dxfId="15" priority="1" stopIfTrue="1">
      <formula>LEN(TRIM(E6))=0</formula>
    </cfRule>
    <cfRule type="cellIs" dxfId="14" priority="2" stopIfTrue="1" operator="equal">
      <formula>$E$10</formula>
    </cfRule>
    <cfRule type="cellIs" dxfId="13" priority="3" stopIfTrue="1" operator="lessThan">
      <formula>3.5</formula>
    </cfRule>
    <cfRule type="cellIs" dxfId="12" priority="4" stopIfTrue="1" operator="between">
      <formula>$E$10</formula>
      <formula>3.5</formula>
    </cfRule>
    <cfRule type="cellIs" dxfId="11" priority="5" stopIfTrue="1" operator="between">
      <formula>4.5</formula>
      <formula>$E$10</formula>
    </cfRule>
    <cfRule type="cellIs" dxfId="10" priority="6" stopIfTrue="1" operator="greaterThanOrEqual">
      <formula>4.5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B4" sqref="B4:B5"/>
    </sheetView>
  </sheetViews>
  <sheetFormatPr defaultRowHeight="15" x14ac:dyDescent="0.25"/>
  <cols>
    <col min="1" max="1" width="4.7109375" customWidth="1"/>
    <col min="2" max="2" width="18.7109375" customWidth="1"/>
    <col min="3" max="3" width="28.5703125" customWidth="1"/>
    <col min="4" max="4" width="7.7109375" style="4" customWidth="1"/>
    <col min="5" max="5" width="9.7109375" style="4" customWidth="1"/>
    <col min="6" max="6" width="7.85546875" customWidth="1"/>
  </cols>
  <sheetData>
    <row r="1" spans="1:8" s="1" customFormat="1" ht="15" customHeight="1" x14ac:dyDescent="0.25">
      <c r="C1" s="5"/>
      <c r="D1" s="6"/>
      <c r="E1" s="2"/>
      <c r="G1" s="89"/>
      <c r="H1" s="72" t="s">
        <v>26</v>
      </c>
    </row>
    <row r="2" spans="1:8" s="1" customFormat="1" ht="15" customHeight="1" x14ac:dyDescent="0.25">
      <c r="C2" s="351" t="s">
        <v>25</v>
      </c>
      <c r="D2" s="351"/>
      <c r="E2" s="47">
        <v>2018</v>
      </c>
      <c r="G2" s="88"/>
      <c r="H2" s="72" t="s">
        <v>27</v>
      </c>
    </row>
    <row r="3" spans="1:8" s="1" customFormat="1" ht="15" customHeight="1" thickBot="1" x14ac:dyDescent="0.3">
      <c r="C3" s="5"/>
      <c r="D3" s="6"/>
      <c r="E3" s="2"/>
      <c r="G3" s="87"/>
      <c r="H3" s="72" t="s">
        <v>28</v>
      </c>
    </row>
    <row r="4" spans="1:8" s="1" customFormat="1" ht="15" customHeight="1" x14ac:dyDescent="0.25">
      <c r="A4" s="368" t="s">
        <v>0</v>
      </c>
      <c r="B4" s="370" t="s">
        <v>6</v>
      </c>
      <c r="C4" s="370" t="s">
        <v>1</v>
      </c>
      <c r="D4" s="372" t="s">
        <v>40</v>
      </c>
      <c r="E4" s="366" t="s">
        <v>7</v>
      </c>
      <c r="G4" s="74"/>
      <c r="H4" s="72" t="s">
        <v>29</v>
      </c>
    </row>
    <row r="5" spans="1:8" s="1" customFormat="1" ht="18" customHeight="1" thickBot="1" x14ac:dyDescent="0.3">
      <c r="A5" s="369"/>
      <c r="B5" s="371"/>
      <c r="C5" s="371"/>
      <c r="D5" s="373"/>
      <c r="E5" s="367"/>
    </row>
    <row r="6" spans="1:8" s="1" customFormat="1" ht="15" customHeight="1" thickBot="1" x14ac:dyDescent="0.3">
      <c r="A6" s="112"/>
      <c r="B6" s="113"/>
      <c r="C6" s="113" t="s">
        <v>39</v>
      </c>
      <c r="D6" s="114">
        <f>SUM(D7:D7)</f>
        <v>7</v>
      </c>
      <c r="E6" s="297">
        <f>E8</f>
        <v>4.4285714285714288</v>
      </c>
    </row>
    <row r="7" spans="1:8" s="1" customFormat="1" ht="15" customHeight="1" x14ac:dyDescent="0.25">
      <c r="A7" s="121">
        <v>1</v>
      </c>
      <c r="B7" s="115" t="s">
        <v>9</v>
      </c>
      <c r="C7" s="116" t="s">
        <v>3</v>
      </c>
      <c r="D7" s="117">
        <v>7</v>
      </c>
      <c r="E7" s="118">
        <v>4.4285714285714288</v>
      </c>
    </row>
    <row r="8" spans="1:8" ht="15" customHeight="1" x14ac:dyDescent="0.25">
      <c r="A8" s="8"/>
      <c r="B8" s="8"/>
      <c r="D8" s="119" t="s">
        <v>41</v>
      </c>
      <c r="E8" s="120">
        <f>AVERAGE(E7:E7)</f>
        <v>4.4285714285714288</v>
      </c>
    </row>
    <row r="9" spans="1:8" ht="15" customHeight="1" x14ac:dyDescent="0.25">
      <c r="A9" s="1"/>
      <c r="B9" s="1"/>
      <c r="D9" s="7" t="s">
        <v>8</v>
      </c>
      <c r="E9" s="10">
        <v>4.43</v>
      </c>
    </row>
  </sheetData>
  <mergeCells count="6">
    <mergeCell ref="E4:E5"/>
    <mergeCell ref="C2:D2"/>
    <mergeCell ref="A4:A5"/>
    <mergeCell ref="B4:B5"/>
    <mergeCell ref="C4:C5"/>
    <mergeCell ref="D4:D5"/>
  </mergeCells>
  <conditionalFormatting sqref="E6:E9">
    <cfRule type="cellIs" dxfId="9" priority="1" stopIfTrue="1" operator="equal">
      <formula>$E$8</formula>
    </cfRule>
    <cfRule type="cellIs" dxfId="8" priority="70" stopIfTrue="1" operator="between">
      <formula>$E$8</formula>
      <formula>3.5</formula>
    </cfRule>
    <cfRule type="cellIs" dxfId="7" priority="71" stopIfTrue="1" operator="between">
      <formula>4.5</formula>
      <formula>$E$8</formula>
    </cfRule>
    <cfRule type="cellIs" dxfId="6" priority="72" stopIfTrue="1" operator="lessThan">
      <formula>3.5</formula>
    </cfRule>
    <cfRule type="cellIs" dxfId="5" priority="73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28.5703125" customWidth="1"/>
    <col min="4" max="8" width="7.7109375" style="4" customWidth="1"/>
    <col min="9" max="9" width="9.7109375" style="4" customWidth="1"/>
    <col min="10" max="10" width="7.85546875" customWidth="1"/>
  </cols>
  <sheetData>
    <row r="1" spans="1:12" s="1" customFormat="1" ht="15" customHeight="1" x14ac:dyDescent="0.25">
      <c r="C1" s="5"/>
      <c r="D1" s="6"/>
      <c r="E1" s="6"/>
      <c r="F1" s="2"/>
      <c r="G1" s="2"/>
      <c r="H1" s="2"/>
      <c r="I1" s="2"/>
      <c r="K1" s="89"/>
      <c r="L1" s="72" t="s">
        <v>26</v>
      </c>
    </row>
    <row r="2" spans="1:12" s="1" customFormat="1" ht="15" customHeight="1" x14ac:dyDescent="0.25">
      <c r="C2" s="351" t="s">
        <v>25</v>
      </c>
      <c r="D2" s="351"/>
      <c r="E2" s="109"/>
      <c r="F2" s="2"/>
      <c r="G2" s="2"/>
      <c r="H2" s="2"/>
      <c r="I2" s="47">
        <v>2019</v>
      </c>
      <c r="K2" s="88"/>
      <c r="L2" s="72" t="s">
        <v>27</v>
      </c>
    </row>
    <row r="3" spans="1:12" s="1" customFormat="1" ht="15" customHeight="1" thickBot="1" x14ac:dyDescent="0.3">
      <c r="C3" s="5"/>
      <c r="D3" s="6"/>
      <c r="E3" s="6"/>
      <c r="F3" s="2"/>
      <c r="G3" s="2"/>
      <c r="H3" s="2"/>
      <c r="I3" s="2"/>
      <c r="K3" s="87"/>
      <c r="L3" s="72" t="s">
        <v>28</v>
      </c>
    </row>
    <row r="4" spans="1:12" s="1" customFormat="1" ht="15" customHeight="1" x14ac:dyDescent="0.25">
      <c r="A4" s="368" t="s">
        <v>0</v>
      </c>
      <c r="B4" s="370" t="s">
        <v>5</v>
      </c>
      <c r="C4" s="370" t="s">
        <v>1</v>
      </c>
      <c r="D4" s="372" t="s">
        <v>40</v>
      </c>
      <c r="E4" s="374" t="s">
        <v>30</v>
      </c>
      <c r="F4" s="375"/>
      <c r="G4" s="375"/>
      <c r="H4" s="376"/>
      <c r="I4" s="366" t="s">
        <v>35</v>
      </c>
      <c r="K4" s="74"/>
      <c r="L4" s="72" t="s">
        <v>29</v>
      </c>
    </row>
    <row r="5" spans="1:12" s="1" customFormat="1" ht="25.5" customHeight="1" thickBot="1" x14ac:dyDescent="0.3">
      <c r="A5" s="369"/>
      <c r="B5" s="371" t="s">
        <v>2</v>
      </c>
      <c r="C5" s="371"/>
      <c r="D5" s="373"/>
      <c r="E5" s="75">
        <v>5</v>
      </c>
      <c r="F5" s="75">
        <v>4</v>
      </c>
      <c r="G5" s="75">
        <v>3</v>
      </c>
      <c r="H5" s="75">
        <v>2</v>
      </c>
      <c r="I5" s="367"/>
    </row>
    <row r="6" spans="1:12" s="1" customFormat="1" ht="15" customHeight="1" thickBot="1" x14ac:dyDescent="0.3">
      <c r="A6" s="106"/>
      <c r="B6" s="107"/>
      <c r="C6" s="107" t="s">
        <v>39</v>
      </c>
      <c r="D6" s="110">
        <f>D7</f>
        <v>7</v>
      </c>
      <c r="E6" s="111">
        <f t="shared" ref="E6:H6" si="0">E7</f>
        <v>4</v>
      </c>
      <c r="F6" s="111">
        <f t="shared" si="0"/>
        <v>2</v>
      </c>
      <c r="G6" s="111">
        <f t="shared" si="0"/>
        <v>1</v>
      </c>
      <c r="H6" s="111">
        <f t="shared" si="0"/>
        <v>0</v>
      </c>
      <c r="I6" s="108">
        <v>4.43</v>
      </c>
    </row>
    <row r="7" spans="1:12" s="3" customFormat="1" ht="15" customHeight="1" thickBot="1" x14ac:dyDescent="0.25">
      <c r="A7" s="97"/>
      <c r="B7" s="98"/>
      <c r="C7" s="99" t="s">
        <v>36</v>
      </c>
      <c r="D7" s="96">
        <f>SUM(D8)</f>
        <v>7</v>
      </c>
      <c r="E7" s="100">
        <f t="shared" ref="E7:H7" si="1">SUM(E8)</f>
        <v>4</v>
      </c>
      <c r="F7" s="100">
        <f t="shared" si="1"/>
        <v>2</v>
      </c>
      <c r="G7" s="100">
        <f t="shared" si="1"/>
        <v>1</v>
      </c>
      <c r="H7" s="100">
        <f t="shared" si="1"/>
        <v>0</v>
      </c>
      <c r="I7" s="101">
        <v>4.4285714285714288</v>
      </c>
    </row>
    <row r="8" spans="1:12" ht="15" customHeight="1" thickBot="1" x14ac:dyDescent="0.3">
      <c r="A8" s="90">
        <v>1</v>
      </c>
      <c r="B8" s="103">
        <v>20061</v>
      </c>
      <c r="C8" s="91" t="s">
        <v>3</v>
      </c>
      <c r="D8" s="104">
        <v>7</v>
      </c>
      <c r="E8" s="92">
        <v>4</v>
      </c>
      <c r="F8" s="92">
        <v>2</v>
      </c>
      <c r="G8" s="92">
        <v>1</v>
      </c>
      <c r="H8" s="92"/>
      <c r="I8" s="105">
        <f>(H8*2+G8*3+F8*4+E8*5)/D8</f>
        <v>4.4285714285714288</v>
      </c>
    </row>
    <row r="9" spans="1:12" ht="15" customHeight="1" x14ac:dyDescent="0.25">
      <c r="A9" s="8"/>
      <c r="B9" s="8"/>
      <c r="D9" s="377" t="s">
        <v>41</v>
      </c>
      <c r="E9" s="378"/>
      <c r="F9" s="378"/>
      <c r="G9" s="378"/>
      <c r="H9" s="379"/>
      <c r="I9" s="11">
        <f>AVERAGE(I8:I8)</f>
        <v>4.4285714285714288</v>
      </c>
    </row>
  </sheetData>
  <mergeCells count="8">
    <mergeCell ref="I4:I5"/>
    <mergeCell ref="E4:H4"/>
    <mergeCell ref="D9:H9"/>
    <mergeCell ref="C2:D2"/>
    <mergeCell ref="A4:A5"/>
    <mergeCell ref="B4:B5"/>
    <mergeCell ref="C4:C5"/>
    <mergeCell ref="D4:D5"/>
  </mergeCells>
  <conditionalFormatting sqref="I6:I9">
    <cfRule type="cellIs" dxfId="4" priority="65" stopIfTrue="1" operator="between">
      <formula>$I$9</formula>
      <formula>3.5</formula>
    </cfRule>
    <cfRule type="cellIs" dxfId="3" priority="66" stopIfTrue="1" operator="lessThan">
      <formula>3.5</formula>
    </cfRule>
    <cfRule type="cellIs" dxfId="2" priority="67" stopIfTrue="1" operator="between">
      <formula>4.5</formula>
      <formula>$I$9</formula>
    </cfRule>
    <cfRule type="cellIs" dxfId="1" priority="68" stopIfTrue="1" operator="greaterThanOrEqual">
      <formula>4.5</formula>
    </cfRule>
  </conditionalFormatting>
  <conditionalFormatting sqref="I7:I9">
    <cfRule type="cellIs" dxfId="0" priority="1" stopIfTrue="1" operator="equal">
      <formula>$I$9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Немецкий-9 диаграмма по районам</vt:lpstr>
      <vt:lpstr>Рейтинги 2019 - 2015</vt:lpstr>
      <vt:lpstr>Рейтинг по сумме мест</vt:lpstr>
      <vt:lpstr>Немецкий-9 2019 Итоги</vt:lpstr>
      <vt:lpstr>Немецкий-9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dcterms:created xsi:type="dcterms:W3CDTF">2017-12-09T15:40:38Z</dcterms:created>
  <dcterms:modified xsi:type="dcterms:W3CDTF">2019-09-20T05:27:54Z</dcterms:modified>
</cp:coreProperties>
</file>