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20160" windowHeight="7905" tabRatio="441"/>
  </bookViews>
  <sheets>
    <sheet name="Немец.- 11 диаграмма по районам" sheetId="5" r:id="rId1"/>
    <sheet name="Рейтинги 2019 - 2015" sheetId="3" r:id="rId2"/>
    <sheet name="Рейтинг по местам" sheetId="2" r:id="rId3"/>
    <sheet name="немец. язык - 11 2019 Итоги" sheetId="6" r:id="rId4"/>
    <sheet name="немец. язык - 11 2019 расклад" sheetId="1" r:id="rId5"/>
  </sheets>
  <externalReferences>
    <externalReference r:id="rId6"/>
  </externalReferences>
  <definedNames>
    <definedName name="_xlnm._FilterDatabase" localSheetId="1" hidden="1">'Рейтинги 2019 - 2015'!#REF!</definedName>
    <definedName name="S1_FName10" hidden="1">[1]XLR_NoRangeSheet!$R$6</definedName>
    <definedName name="S1_FName11" hidden="1">[1]XLR_NoRangeSheet!$S$6</definedName>
    <definedName name="S1_FName12" hidden="1">[1]XLR_NoRangeSheet!$T$6</definedName>
    <definedName name="S1_FName13" hidden="1">[1]XLR_NoRangeSheet!$U$6</definedName>
    <definedName name="S1_FName14" hidden="1">[1]XLR_NoRangeSheet!$V$6</definedName>
    <definedName name="S1_FName15" hidden="1">[1]XLR_NoRangeSheet!$W$6</definedName>
    <definedName name="S1_FName18" hidden="1">[1]XLR_NoRangeSheet!$Z$6</definedName>
    <definedName name="S1_FName2" hidden="1">[1]XLR_NoRangeSheet!$J$6</definedName>
    <definedName name="S1_FName3" hidden="1">[1]XLR_NoRangeSheet!$K$6</definedName>
    <definedName name="S1_FName4" hidden="1">[1]XLR_NoRangeSheet!$L$6</definedName>
    <definedName name="S1_FName5" hidden="1">[1]XLR_NoRangeSheet!$M$6</definedName>
    <definedName name="S1_FName6" hidden="1">[1]XLR_NoRangeSheet!$N$6</definedName>
  </definedNames>
  <calcPr calcId="145621" iterateDelta="1E-4"/>
</workbook>
</file>

<file path=xl/calcChain.xml><?xml version="1.0" encoding="utf-8"?>
<calcChain xmlns="http://schemas.openxmlformats.org/spreadsheetml/2006/main">
  <c r="D12" i="5" l="1"/>
  <c r="D10" i="5"/>
  <c r="C12" i="5"/>
  <c r="C10" i="5"/>
  <c r="D4" i="5"/>
  <c r="H4" i="5"/>
  <c r="C4" i="5"/>
  <c r="S4" i="5"/>
  <c r="O4" i="5"/>
  <c r="K4" i="5"/>
  <c r="G4" i="5"/>
  <c r="D8" i="5"/>
  <c r="C8" i="5"/>
  <c r="D20" i="5"/>
  <c r="T20" i="5"/>
  <c r="P20" i="5"/>
  <c r="L20" i="5"/>
  <c r="H20" i="5"/>
  <c r="W13" i="5"/>
  <c r="W11" i="5"/>
  <c r="W19" i="5"/>
  <c r="W18" i="5"/>
  <c r="W9" i="5"/>
  <c r="W7" i="5"/>
  <c r="W6" i="5"/>
  <c r="E15" i="3"/>
  <c r="E15" i="2"/>
  <c r="H15" i="2"/>
  <c r="X10" i="2"/>
  <c r="X8" i="2"/>
  <c r="X14" i="2"/>
  <c r="X13" i="2"/>
  <c r="X12" i="2"/>
  <c r="X11" i="2"/>
  <c r="X9" i="2"/>
  <c r="X7" i="2"/>
  <c r="X6" i="2"/>
  <c r="J13" i="1" l="1"/>
  <c r="E9" i="1"/>
  <c r="F9" i="1"/>
  <c r="G9" i="1"/>
  <c r="I9" i="1"/>
  <c r="E11" i="1"/>
  <c r="G11" i="1"/>
  <c r="H11" i="1"/>
  <c r="I11" i="1"/>
  <c r="I6" i="1"/>
  <c r="H6" i="1"/>
  <c r="G6" i="1"/>
  <c r="F6" i="1"/>
  <c r="E6" i="1"/>
  <c r="D6" i="1"/>
  <c r="E10" i="6" l="1"/>
  <c r="T4" i="5" l="1"/>
  <c r="P4" i="5"/>
  <c r="L4" i="5"/>
  <c r="P17" i="5"/>
  <c r="H17" i="5"/>
  <c r="L14" i="5"/>
  <c r="H14" i="5"/>
  <c r="H8" i="5"/>
  <c r="L8" i="5"/>
  <c r="P8" i="5"/>
  <c r="H5" i="5"/>
  <c r="L5" i="5"/>
  <c r="P5" i="5"/>
  <c r="T8" i="5"/>
  <c r="T5" i="5"/>
  <c r="S8" i="5"/>
  <c r="O8" i="5"/>
  <c r="G8" i="5"/>
  <c r="K8" i="5"/>
  <c r="G14" i="5"/>
  <c r="G17" i="5"/>
  <c r="K14" i="5"/>
  <c r="O17" i="5"/>
  <c r="S5" i="5"/>
  <c r="O5" i="5"/>
  <c r="K5" i="5"/>
  <c r="G5" i="5"/>
  <c r="E6" i="6" l="1"/>
  <c r="D6" i="6"/>
  <c r="J11" i="1"/>
  <c r="J9" i="1"/>
  <c r="J7" i="1"/>
  <c r="F11" i="1"/>
  <c r="H9" i="1"/>
  <c r="I7" i="1"/>
  <c r="H7" i="1"/>
  <c r="G7" i="1"/>
  <c r="F7" i="1"/>
  <c r="E7" i="1"/>
  <c r="D11" i="1"/>
  <c r="D9" i="1"/>
  <c r="D7" i="1"/>
  <c r="M15" i="3" l="1"/>
  <c r="I15" i="3"/>
  <c r="U15" i="3" l="1"/>
  <c r="Q15" i="3"/>
  <c r="Q15" i="2" l="1"/>
  <c r="N15" i="2"/>
  <c r="K15" i="2"/>
</calcChain>
</file>

<file path=xl/sharedStrings.xml><?xml version="1.0" encoding="utf-8"?>
<sst xmlns="http://schemas.openxmlformats.org/spreadsheetml/2006/main" count="235" uniqueCount="60">
  <si>
    <t>Наименование ОУ (кратко)</t>
  </si>
  <si>
    <t>Человек</t>
  </si>
  <si>
    <t>ниже 22</t>
  </si>
  <si>
    <t>средний балл</t>
  </si>
  <si>
    <t>80-99</t>
  </si>
  <si>
    <t>МАОУ Гимназия № 6</t>
  </si>
  <si>
    <t>МБОУ СШ № 129</t>
  </si>
  <si>
    <t>Район</t>
  </si>
  <si>
    <t>Железнодорожный</t>
  </si>
  <si>
    <t>Кировский</t>
  </si>
  <si>
    <t>Центральный</t>
  </si>
  <si>
    <t>№</t>
  </si>
  <si>
    <t>Код ОУ по КИАСУО</t>
  </si>
  <si>
    <t>Код ОУ            (по КИАСУО)</t>
  </si>
  <si>
    <t>Немецкий язык 11 кл.</t>
  </si>
  <si>
    <t>Среднее значение по городу принято:</t>
  </si>
  <si>
    <t>Советский</t>
  </si>
  <si>
    <t>отлично - более 75 баллов</t>
  </si>
  <si>
    <t>хорошо - между расчётным средним баллом и 75</t>
  </si>
  <si>
    <t>нормально - между расчётным средним баллом и 50</t>
  </si>
  <si>
    <t>критично - меньше 50 баллов</t>
  </si>
  <si>
    <t>чел.</t>
  </si>
  <si>
    <t>ср.балл по ОУ</t>
  </si>
  <si>
    <t>балл по городу</t>
  </si>
  <si>
    <t>чел</t>
  </si>
  <si>
    <t>место</t>
  </si>
  <si>
    <t>сумма мест</t>
  </si>
  <si>
    <t>МБОУ Гимназия № 8</t>
  </si>
  <si>
    <t>МАОУ Гимназия № 2</t>
  </si>
  <si>
    <t>Расчётное среднее значение</t>
  </si>
  <si>
    <t>Среднее значение по городу принято</t>
  </si>
  <si>
    <t>Наименование ОУ (кратно)</t>
  </si>
  <si>
    <t>ср.балл по городу</t>
  </si>
  <si>
    <t>ср.балл ОУ</t>
  </si>
  <si>
    <t xml:space="preserve">чел. </t>
  </si>
  <si>
    <t>ср. балл по ОУ</t>
  </si>
  <si>
    <t>ср. балл по городу</t>
  </si>
  <si>
    <t>МБОУ СШ № 91</t>
  </si>
  <si>
    <t>22-67</t>
  </si>
  <si>
    <t>68-79</t>
  </si>
  <si>
    <t>МБОУ Гимназия № 16</t>
  </si>
  <si>
    <t>по городу Красноярску</t>
  </si>
  <si>
    <t>средний балл принят</t>
  </si>
  <si>
    <t>ЖЕЛЕЗНОДОРОЖНЫЙ РАЙОН</t>
  </si>
  <si>
    <t>КИРОВСКИЙ РАЙОН</t>
  </si>
  <si>
    <t>СОВЕТСКИЙ РАЙОН</t>
  </si>
  <si>
    <t>ЦЕНТРАЛЬНЫЙ РАЙОН</t>
  </si>
  <si>
    <t>Расчетное среднее значение:</t>
  </si>
  <si>
    <t>Расчетное среднее значение</t>
  </si>
  <si>
    <t>Расчётное среднее значение среднего балла по ОУ</t>
  </si>
  <si>
    <t>Среднее значение среднего балла принято ГУО</t>
  </si>
  <si>
    <t xml:space="preserve">МБОУ СШ № 86 </t>
  </si>
  <si>
    <t>МБОУ СШ № 86</t>
  </si>
  <si>
    <t>Получено баллов</t>
  </si>
  <si>
    <t>ОКТЯБРЬСКИЙ РАЙОН</t>
  </si>
  <si>
    <t>СВЕРДЛОВСКИЙ РАЙОН</t>
  </si>
  <si>
    <t>МАОУ Гимназия №13 "Академ"</t>
  </si>
  <si>
    <t>МАОУ Гимназия № 5</t>
  </si>
  <si>
    <t xml:space="preserve">Октябрьский </t>
  </si>
  <si>
    <t>Свердловский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</si>
</sst>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[$-419]General"/>
    <numFmt numFmtId="165" formatCode="_-* #,##0.00\ &quot;₽&quot;_-;\-* #,##0.00\ &quot;₽&quot;_-;_-* &quot;-&quot;??\ &quot;₽&quot;_-;_-@_-"/>
    <numFmt numFmtId="166" formatCode="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2"/>
      <color rgb="FF000000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C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8" tint="0.79998168889431442"/>
        <bgColor rgb="FF000000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0" fontId="10" fillId="0" borderId="0"/>
    <xf numFmtId="0" fontId="10" fillId="0" borderId="0"/>
    <xf numFmtId="0" fontId="7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164" fontId="22" fillId="0" borderId="0" applyBorder="0" applyProtection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165" fontId="4" fillId="0" borderId="0" applyFont="0" applyFill="0" applyBorder="0" applyAlignment="0" applyProtection="0"/>
  </cellStyleXfs>
  <cellXfs count="430">
    <xf numFmtId="0" fontId="0" fillId="0" borderId="0" xfId="0"/>
    <xf numFmtId="0" fontId="0" fillId="0" borderId="0" xfId="0" applyBorder="1"/>
    <xf numFmtId="0" fontId="8" fillId="0" borderId="0" xfId="0" applyFont="1"/>
    <xf numFmtId="0" fontId="8" fillId="0" borderId="0" xfId="0" applyFont="1" applyAlignment="1">
      <alignment horizontal="center"/>
    </xf>
    <xf numFmtId="2" fontId="8" fillId="0" borderId="1" xfId="0" applyNumberFormat="1" applyFont="1" applyBorder="1"/>
    <xf numFmtId="0" fontId="16" fillId="0" borderId="0" xfId="0" applyFont="1"/>
    <xf numFmtId="0" fontId="16" fillId="2" borderId="0" xfId="0" applyFont="1" applyFill="1"/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wrapText="1"/>
    </xf>
    <xf numFmtId="2" fontId="0" fillId="0" borderId="0" xfId="0" applyNumberFormat="1" applyBorder="1"/>
    <xf numFmtId="0" fontId="14" fillId="0" borderId="3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2" xfId="0" applyFont="1" applyBorder="1" applyAlignment="1">
      <alignment horizontal="left" vertical="center"/>
    </xf>
    <xf numFmtId="1" fontId="6" fillId="0" borderId="1" xfId="0" applyNumberFormat="1" applyFont="1" applyBorder="1"/>
    <xf numFmtId="2" fontId="6" fillId="0" borderId="1" xfId="0" applyNumberFormat="1" applyFont="1" applyBorder="1"/>
    <xf numFmtId="2" fontId="6" fillId="0" borderId="2" xfId="0" applyNumberFormat="1" applyFont="1" applyBorder="1"/>
    <xf numFmtId="0" fontId="18" fillId="0" borderId="0" xfId="0" applyFont="1"/>
    <xf numFmtId="0" fontId="6" fillId="0" borderId="0" xfId="0" applyFont="1"/>
    <xf numFmtId="0" fontId="6" fillId="0" borderId="11" xfId="0" applyFont="1" applyBorder="1"/>
    <xf numFmtId="2" fontId="6" fillId="0" borderId="10" xfId="0" applyNumberFormat="1" applyFont="1" applyBorder="1"/>
    <xf numFmtId="0" fontId="6" fillId="0" borderId="12" xfId="0" applyFont="1" applyBorder="1"/>
    <xf numFmtId="0" fontId="6" fillId="0" borderId="13" xfId="0" applyFont="1" applyBorder="1"/>
    <xf numFmtId="2" fontId="6" fillId="0" borderId="14" xfId="0" applyNumberFormat="1" applyFont="1" applyBorder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right" vertical="center"/>
    </xf>
    <xf numFmtId="2" fontId="6" fillId="0" borderId="1" xfId="0" applyNumberFormat="1" applyFont="1" applyBorder="1" applyAlignment="1">
      <alignment horizontal="right" vertical="center"/>
    </xf>
    <xf numFmtId="2" fontId="6" fillId="0" borderId="2" xfId="0" applyNumberFormat="1" applyFont="1" applyBorder="1" applyAlignment="1">
      <alignment horizontal="right" vertical="center"/>
    </xf>
    <xf numFmtId="2" fontId="8" fillId="0" borderId="0" xfId="0" applyNumberFormat="1" applyFont="1"/>
    <xf numFmtId="0" fontId="15" fillId="0" borderId="0" xfId="0" applyFont="1"/>
    <xf numFmtId="0" fontId="6" fillId="0" borderId="2" xfId="0" applyFont="1" applyBorder="1"/>
    <xf numFmtId="0" fontId="0" fillId="0" borderId="27" xfId="0" applyBorder="1"/>
    <xf numFmtId="0" fontId="6" fillId="0" borderId="5" xfId="0" applyFont="1" applyBorder="1"/>
    <xf numFmtId="2" fontId="6" fillId="0" borderId="5" xfId="0" applyNumberFormat="1" applyFont="1" applyBorder="1" applyAlignment="1">
      <alignment horizontal="right" vertical="center" wrapText="1"/>
    </xf>
    <xf numFmtId="1" fontId="6" fillId="0" borderId="5" xfId="0" applyNumberFormat="1" applyFont="1" applyBorder="1"/>
    <xf numFmtId="2" fontId="6" fillId="0" borderId="5" xfId="0" applyNumberFormat="1" applyFont="1" applyBorder="1"/>
    <xf numFmtId="1" fontId="6" fillId="0" borderId="6" xfId="0" applyNumberFormat="1" applyFont="1" applyBorder="1"/>
    <xf numFmtId="0" fontId="0" fillId="0" borderId="11" xfId="0" applyBorder="1"/>
    <xf numFmtId="1" fontId="6" fillId="0" borderId="10" xfId="0" applyNumberFormat="1" applyFont="1" applyBorder="1"/>
    <xf numFmtId="0" fontId="0" fillId="0" borderId="12" xfId="0" applyBorder="1"/>
    <xf numFmtId="2" fontId="6" fillId="0" borderId="13" xfId="3" applyNumberFormat="1" applyFont="1" applyBorder="1" applyAlignment="1">
      <alignment horizontal="right"/>
    </xf>
    <xf numFmtId="1" fontId="6" fillId="0" borderId="13" xfId="0" applyNumberFormat="1" applyFont="1" applyBorder="1"/>
    <xf numFmtId="2" fontId="6" fillId="0" borderId="13" xfId="0" applyNumberFormat="1" applyFont="1" applyBorder="1"/>
    <xf numFmtId="1" fontId="6" fillId="0" borderId="14" xfId="0" applyNumberFormat="1" applyFont="1" applyBorder="1"/>
    <xf numFmtId="0" fontId="6" fillId="0" borderId="28" xfId="0" applyFont="1" applyBorder="1"/>
    <xf numFmtId="0" fontId="6" fillId="0" borderId="16" xfId="0" applyFont="1" applyBorder="1" applyAlignment="1">
      <alignment horizontal="left" vertical="center"/>
    </xf>
    <xf numFmtId="0" fontId="6" fillId="0" borderId="16" xfId="0" applyFont="1" applyBorder="1"/>
    <xf numFmtId="0" fontId="6" fillId="0" borderId="29" xfId="0" applyFont="1" applyBorder="1"/>
    <xf numFmtId="1" fontId="6" fillId="0" borderId="30" xfId="0" applyNumberFormat="1" applyFont="1" applyBorder="1"/>
    <xf numFmtId="1" fontId="6" fillId="0" borderId="17" xfId="0" applyNumberFormat="1" applyFont="1" applyBorder="1"/>
    <xf numFmtId="1" fontId="6" fillId="0" borderId="31" xfId="0" applyNumberFormat="1" applyFont="1" applyBorder="1"/>
    <xf numFmtId="1" fontId="6" fillId="0" borderId="32" xfId="0" applyNumberFormat="1" applyFont="1" applyBorder="1"/>
    <xf numFmtId="0" fontId="6" fillId="0" borderId="27" xfId="0" applyFont="1" applyBorder="1"/>
    <xf numFmtId="2" fontId="6" fillId="0" borderId="6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left" vertical="center"/>
    </xf>
    <xf numFmtId="2" fontId="6" fillId="0" borderId="10" xfId="0" applyNumberFormat="1" applyFont="1" applyBorder="1" applyAlignment="1">
      <alignment horizontal="right" vertical="center"/>
    </xf>
    <xf numFmtId="2" fontId="6" fillId="0" borderId="14" xfId="0" applyNumberFormat="1" applyFont="1" applyBorder="1" applyAlignment="1">
      <alignment horizontal="right" vertical="center"/>
    </xf>
    <xf numFmtId="0" fontId="17" fillId="0" borderId="29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2" fontId="6" fillId="0" borderId="6" xfId="0" applyNumberFormat="1" applyFont="1" applyBorder="1"/>
    <xf numFmtId="0" fontId="14" fillId="0" borderId="37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0" fillId="0" borderId="10" xfId="0" applyBorder="1"/>
    <xf numFmtId="0" fontId="0" fillId="0" borderId="14" xfId="0" applyBorder="1"/>
    <xf numFmtId="2" fontId="15" fillId="0" borderId="0" xfId="0" applyNumberFormat="1" applyFont="1"/>
    <xf numFmtId="0" fontId="0" fillId="0" borderId="39" xfId="0" applyBorder="1"/>
    <xf numFmtId="0" fontId="6" fillId="0" borderId="40" xfId="0" applyFont="1" applyBorder="1"/>
    <xf numFmtId="0" fontId="0" fillId="0" borderId="41" xfId="0" applyBorder="1"/>
    <xf numFmtId="2" fontId="0" fillId="0" borderId="1" xfId="0" applyNumberFormat="1" applyBorder="1"/>
    <xf numFmtId="2" fontId="0" fillId="0" borderId="5" xfId="0" applyNumberFormat="1" applyBorder="1"/>
    <xf numFmtId="2" fontId="0" fillId="0" borderId="2" xfId="0" applyNumberFormat="1" applyBorder="1"/>
    <xf numFmtId="2" fontId="0" fillId="0" borderId="0" xfId="0" applyNumberFormat="1"/>
    <xf numFmtId="2" fontId="16" fillId="0" borderId="16" xfId="0" applyNumberFormat="1" applyFont="1" applyBorder="1"/>
    <xf numFmtId="2" fontId="16" fillId="0" borderId="28" xfId="0" applyNumberFormat="1" applyFont="1" applyBorder="1"/>
    <xf numFmtId="2" fontId="0" fillId="0" borderId="13" xfId="0" applyNumberFormat="1" applyBorder="1"/>
    <xf numFmtId="0" fontId="5" fillId="0" borderId="0" xfId="0" applyFont="1" applyBorder="1"/>
    <xf numFmtId="0" fontId="0" fillId="0" borderId="0" xfId="0" applyFont="1"/>
    <xf numFmtId="0" fontId="0" fillId="0" borderId="39" xfId="0" applyFont="1" applyBorder="1" applyAlignment="1"/>
    <xf numFmtId="0" fontId="13" fillId="0" borderId="40" xfId="0" applyFont="1" applyBorder="1"/>
    <xf numFmtId="0" fontId="6" fillId="0" borderId="40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2" fontId="6" fillId="0" borderId="41" xfId="0" applyNumberFormat="1" applyFont="1" applyBorder="1" applyAlignment="1">
      <alignment horizontal="right" vertical="center"/>
    </xf>
    <xf numFmtId="0" fontId="0" fillId="0" borderId="45" xfId="0" applyFont="1" applyBorder="1" applyAlignment="1"/>
    <xf numFmtId="0" fontId="6" fillId="0" borderId="45" xfId="0" applyFont="1" applyBorder="1"/>
    <xf numFmtId="0" fontId="0" fillId="0" borderId="52" xfId="0" applyBorder="1"/>
    <xf numFmtId="0" fontId="0" fillId="0" borderId="53" xfId="0" applyBorder="1"/>
    <xf numFmtId="0" fontId="5" fillId="0" borderId="39" xfId="0" applyFont="1" applyBorder="1" applyAlignment="1">
      <alignment horizontal="center"/>
    </xf>
    <xf numFmtId="0" fontId="13" fillId="0" borderId="53" xfId="0" applyFont="1" applyBorder="1"/>
    <xf numFmtId="0" fontId="16" fillId="7" borderId="0" xfId="0" applyFont="1" applyFill="1"/>
    <xf numFmtId="0" fontId="16" fillId="8" borderId="0" xfId="0" applyFont="1" applyFill="1"/>
    <xf numFmtId="0" fontId="6" fillId="0" borderId="39" xfId="0" applyFont="1" applyBorder="1"/>
    <xf numFmtId="2" fontId="6" fillId="0" borderId="41" xfId="0" applyNumberFormat="1" applyFont="1" applyBorder="1"/>
    <xf numFmtId="0" fontId="4" fillId="0" borderId="1" xfId="0" applyFont="1" applyBorder="1"/>
    <xf numFmtId="2" fontId="6" fillId="6" borderId="10" xfId="0" applyNumberFormat="1" applyFont="1" applyFill="1" applyBorder="1"/>
    <xf numFmtId="0" fontId="16" fillId="9" borderId="0" xfId="0" applyFont="1" applyFill="1"/>
    <xf numFmtId="0" fontId="4" fillId="0" borderId="13" xfId="0" applyFont="1" applyFill="1" applyBorder="1"/>
    <xf numFmtId="0" fontId="4" fillId="0" borderId="13" xfId="0" applyFont="1" applyBorder="1"/>
    <xf numFmtId="0" fontId="6" fillId="0" borderId="55" xfId="0" applyFont="1" applyBorder="1"/>
    <xf numFmtId="2" fontId="21" fillId="0" borderId="0" xfId="0" applyNumberFormat="1" applyFont="1" applyAlignment="1">
      <alignment horizontal="right" vertical="center"/>
    </xf>
    <xf numFmtId="2" fontId="20" fillId="0" borderId="0" xfId="0" applyNumberFormat="1" applyFont="1" applyAlignment="1">
      <alignment horizontal="right"/>
    </xf>
    <xf numFmtId="1" fontId="6" fillId="0" borderId="2" xfId="0" applyNumberFormat="1" applyFont="1" applyBorder="1"/>
    <xf numFmtId="1" fontId="6" fillId="0" borderId="41" xfId="0" applyNumberFormat="1" applyFont="1" applyBorder="1"/>
    <xf numFmtId="2" fontId="6" fillId="0" borderId="56" xfId="0" applyNumberFormat="1" applyFont="1" applyBorder="1" applyAlignment="1">
      <alignment horizontal="right" vertical="center"/>
    </xf>
    <xf numFmtId="2" fontId="6" fillId="0" borderId="56" xfId="0" applyNumberFormat="1" applyFont="1" applyBorder="1" applyAlignment="1">
      <alignment horizontal="right"/>
    </xf>
    <xf numFmtId="2" fontId="6" fillId="0" borderId="53" xfId="0" applyNumberFormat="1" applyFont="1" applyBorder="1" applyAlignment="1">
      <alignment horizontal="right" vertical="center"/>
    </xf>
    <xf numFmtId="2" fontId="6" fillId="0" borderId="58" xfId="0" applyNumberFormat="1" applyFont="1" applyBorder="1" applyAlignment="1">
      <alignment horizontal="right"/>
    </xf>
    <xf numFmtId="0" fontId="6" fillId="0" borderId="55" xfId="0" applyFont="1" applyBorder="1" applyAlignment="1">
      <alignment horizontal="right" vertical="center"/>
    </xf>
    <xf numFmtId="0" fontId="6" fillId="0" borderId="59" xfId="0" applyFont="1" applyBorder="1" applyAlignment="1">
      <alignment horizontal="right" vertical="center"/>
    </xf>
    <xf numFmtId="0" fontId="6" fillId="0" borderId="57" xfId="0" applyFont="1" applyBorder="1" applyAlignment="1">
      <alignment horizontal="right"/>
    </xf>
    <xf numFmtId="1" fontId="6" fillId="0" borderId="27" xfId="0" applyNumberFormat="1" applyFont="1" applyBorder="1"/>
    <xf numFmtId="1" fontId="6" fillId="0" borderId="11" xfId="0" applyNumberFormat="1" applyFont="1" applyBorder="1"/>
    <xf numFmtId="1" fontId="6" fillId="0" borderId="39" xfId="0" applyNumberFormat="1" applyFont="1" applyBorder="1"/>
    <xf numFmtId="1" fontId="6" fillId="0" borderId="12" xfId="0" applyNumberFormat="1" applyFont="1" applyBorder="1"/>
    <xf numFmtId="0" fontId="6" fillId="0" borderId="9" xfId="0" applyFont="1" applyBorder="1" applyAlignment="1">
      <alignment horizontal="left"/>
    </xf>
    <xf numFmtId="0" fontId="4" fillId="0" borderId="16" xfId="0" applyFont="1" applyBorder="1"/>
    <xf numFmtId="0" fontId="16" fillId="8" borderId="0" xfId="0" applyFont="1" applyFill="1" applyBorder="1"/>
    <xf numFmtId="0" fontId="0" fillId="0" borderId="19" xfId="0" applyBorder="1"/>
    <xf numFmtId="0" fontId="0" fillId="0" borderId="59" xfId="0" applyBorder="1"/>
    <xf numFmtId="0" fontId="0" fillId="0" borderId="55" xfId="0" applyBorder="1"/>
    <xf numFmtId="0" fontId="0" fillId="0" borderId="57" xfId="0" applyBorder="1"/>
    <xf numFmtId="0" fontId="6" fillId="0" borderId="1" xfId="0" applyFont="1" applyBorder="1" applyAlignment="1">
      <alignment horizontal="left" vertical="center"/>
    </xf>
    <xf numFmtId="0" fontId="6" fillId="0" borderId="11" xfId="0" applyFont="1" applyBorder="1" applyAlignment="1">
      <alignment horizontal="left"/>
    </xf>
    <xf numFmtId="2" fontId="0" fillId="0" borderId="10" xfId="0" applyNumberFormat="1" applyBorder="1"/>
    <xf numFmtId="2" fontId="0" fillId="0" borderId="41" xfId="0" applyNumberFormat="1" applyBorder="1"/>
    <xf numFmtId="2" fontId="6" fillId="0" borderId="6" xfId="0" applyNumberFormat="1" applyFont="1" applyBorder="1" applyAlignment="1">
      <alignment horizontal="right" vertical="center" wrapText="1"/>
    </xf>
    <xf numFmtId="2" fontId="6" fillId="0" borderId="41" xfId="3" applyNumberFormat="1" applyFont="1" applyBorder="1" applyAlignment="1">
      <alignment horizontal="right"/>
    </xf>
    <xf numFmtId="2" fontId="6" fillId="0" borderId="10" xfId="3" applyNumberFormat="1" applyFont="1" applyBorder="1" applyAlignment="1">
      <alignment horizontal="right"/>
    </xf>
    <xf numFmtId="0" fontId="6" fillId="0" borderId="60" xfId="0" applyFont="1" applyBorder="1" applyAlignment="1">
      <alignment horizontal="left" vertical="center"/>
    </xf>
    <xf numFmtId="0" fontId="16" fillId="10" borderId="0" xfId="0" applyFont="1" applyFill="1"/>
    <xf numFmtId="0" fontId="16" fillId="5" borderId="0" xfId="0" applyFont="1" applyFill="1"/>
    <xf numFmtId="0" fontId="0" fillId="0" borderId="23" xfId="0" applyFont="1" applyBorder="1"/>
    <xf numFmtId="0" fontId="6" fillId="0" borderId="24" xfId="0" applyFont="1" applyBorder="1"/>
    <xf numFmtId="0" fontId="6" fillId="0" borderId="23" xfId="0" applyFont="1" applyBorder="1"/>
    <xf numFmtId="0" fontId="6" fillId="0" borderId="19" xfId="0" applyFont="1" applyBorder="1"/>
    <xf numFmtId="0" fontId="6" fillId="0" borderId="44" xfId="0" applyFont="1" applyBorder="1" applyAlignment="1">
      <alignment horizontal="left" vertical="center"/>
    </xf>
    <xf numFmtId="0" fontId="0" fillId="0" borderId="63" xfId="0" applyBorder="1"/>
    <xf numFmtId="0" fontId="0" fillId="0" borderId="62" xfId="0" applyBorder="1"/>
    <xf numFmtId="0" fontId="0" fillId="0" borderId="49" xfId="0" applyBorder="1"/>
    <xf numFmtId="0" fontId="16" fillId="4" borderId="0" xfId="0" applyFont="1" applyFill="1"/>
    <xf numFmtId="0" fontId="8" fillId="0" borderId="8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 wrapText="1"/>
    </xf>
    <xf numFmtId="0" fontId="6" fillId="0" borderId="65" xfId="0" applyFont="1" applyBorder="1"/>
    <xf numFmtId="2" fontId="6" fillId="0" borderId="8" xfId="0" applyNumberFormat="1" applyFont="1" applyBorder="1"/>
    <xf numFmtId="2" fontId="0" fillId="0" borderId="8" xfId="0" applyNumberFormat="1" applyBorder="1"/>
    <xf numFmtId="0" fontId="6" fillId="0" borderId="63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12" fillId="0" borderId="0" xfId="0" applyFont="1" applyAlignment="1"/>
    <xf numFmtId="0" fontId="6" fillId="0" borderId="9" xfId="0" applyFont="1" applyBorder="1"/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/>
    </xf>
    <xf numFmtId="0" fontId="6" fillId="0" borderId="3" xfId="0" applyFont="1" applyBorder="1"/>
    <xf numFmtId="0" fontId="8" fillId="0" borderId="46" xfId="0" applyFont="1" applyBorder="1" applyAlignment="1">
      <alignment horizontal="left"/>
    </xf>
    <xf numFmtId="0" fontId="24" fillId="0" borderId="46" xfId="0" applyFont="1" applyBorder="1" applyAlignment="1">
      <alignment horizontal="center" vertical="center" wrapText="1"/>
    </xf>
    <xf numFmtId="0" fontId="4" fillId="0" borderId="24" xfId="0" applyFont="1" applyBorder="1"/>
    <xf numFmtId="0" fontId="0" fillId="0" borderId="24" xfId="0" applyBorder="1"/>
    <xf numFmtId="2" fontId="0" fillId="6" borderId="25" xfId="0" applyNumberFormat="1" applyFill="1" applyBorder="1"/>
    <xf numFmtId="0" fontId="8" fillId="0" borderId="45" xfId="0" applyFont="1" applyBorder="1" applyAlignment="1">
      <alignment horizontal="left"/>
    </xf>
    <xf numFmtId="0" fontId="6" fillId="0" borderId="7" xfId="0" applyFont="1" applyBorder="1"/>
    <xf numFmtId="0" fontId="6" fillId="0" borderId="8" xfId="0" applyFont="1" applyBorder="1"/>
    <xf numFmtId="2" fontId="6" fillId="6" borderId="64" xfId="0" applyNumberFormat="1" applyFont="1" applyFill="1" applyBorder="1"/>
    <xf numFmtId="0" fontId="4" fillId="0" borderId="8" xfId="0" applyFont="1" applyBorder="1"/>
    <xf numFmtId="0" fontId="0" fillId="0" borderId="1" xfId="0" applyBorder="1"/>
    <xf numFmtId="2" fontId="0" fillId="6" borderId="10" xfId="0" applyNumberFormat="1" applyFill="1" applyBorder="1"/>
    <xf numFmtId="2" fontId="6" fillId="6" borderId="25" xfId="0" applyNumberFormat="1" applyFont="1" applyFill="1" applyBorder="1"/>
    <xf numFmtId="166" fontId="8" fillId="6" borderId="47" xfId="0" applyNumberFormat="1" applyFont="1" applyFill="1" applyBorder="1" applyAlignment="1">
      <alignment horizontal="left"/>
    </xf>
    <xf numFmtId="0" fontId="4" fillId="0" borderId="1" xfId="0" applyFont="1" applyFill="1" applyBorder="1"/>
    <xf numFmtId="0" fontId="4" fillId="0" borderId="9" xfId="0" applyFont="1" applyBorder="1"/>
    <xf numFmtId="0" fontId="6" fillId="0" borderId="55" xfId="0" applyFont="1" applyBorder="1" applyAlignment="1">
      <alignment horizontal="left" vertical="center"/>
    </xf>
    <xf numFmtId="2" fontId="6" fillId="0" borderId="1" xfId="0" applyNumberFormat="1" applyFont="1" applyBorder="1" applyAlignment="1">
      <alignment horizontal="left" vertical="center"/>
    </xf>
    <xf numFmtId="2" fontId="6" fillId="0" borderId="21" xfId="0" applyNumberFormat="1" applyFont="1" applyBorder="1"/>
    <xf numFmtId="1" fontId="6" fillId="0" borderId="21" xfId="0" applyNumberFormat="1" applyFont="1" applyBorder="1"/>
    <xf numFmtId="1" fontId="6" fillId="0" borderId="56" xfId="0" applyNumberFormat="1" applyFont="1" applyBorder="1"/>
    <xf numFmtId="1" fontId="6" fillId="0" borderId="53" xfId="0" applyNumberFormat="1" applyFont="1" applyBorder="1"/>
    <xf numFmtId="1" fontId="6" fillId="0" borderId="58" xfId="0" applyNumberFormat="1" applyFont="1" applyBorder="1"/>
    <xf numFmtId="0" fontId="19" fillId="0" borderId="0" xfId="0" applyFont="1" applyAlignment="1"/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/>
    <xf numFmtId="2" fontId="16" fillId="0" borderId="29" xfId="0" applyNumberFormat="1" applyFont="1" applyBorder="1"/>
    <xf numFmtId="0" fontId="0" fillId="0" borderId="7" xfId="0" applyFont="1" applyBorder="1"/>
    <xf numFmtId="0" fontId="6" fillId="0" borderId="67" xfId="0" applyFont="1" applyBorder="1"/>
    <xf numFmtId="2" fontId="6" fillId="0" borderId="8" xfId="3" applyNumberFormat="1" applyFont="1" applyBorder="1" applyAlignment="1">
      <alignment horizontal="right"/>
    </xf>
    <xf numFmtId="1" fontId="6" fillId="0" borderId="64" xfId="0" applyNumberFormat="1" applyFont="1" applyBorder="1" applyAlignment="1">
      <alignment horizontal="right" vertical="center"/>
    </xf>
    <xf numFmtId="1" fontId="6" fillId="0" borderId="15" xfId="0" applyNumberFormat="1" applyFont="1" applyBorder="1"/>
    <xf numFmtId="1" fontId="6" fillId="0" borderId="64" xfId="0" applyNumberFormat="1" applyFont="1" applyBorder="1"/>
    <xf numFmtId="0" fontId="0" fillId="0" borderId="7" xfId="0" applyFont="1" applyBorder="1" applyAlignment="1"/>
    <xf numFmtId="0" fontId="13" fillId="0" borderId="63" xfId="0" applyFont="1" applyBorder="1"/>
    <xf numFmtId="0" fontId="13" fillId="0" borderId="67" xfId="0" applyFont="1" applyBorder="1"/>
    <xf numFmtId="0" fontId="5" fillId="0" borderId="7" xfId="0" applyFont="1" applyBorder="1" applyAlignment="1">
      <alignment horizontal="center"/>
    </xf>
    <xf numFmtId="0" fontId="8" fillId="0" borderId="6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0" fillId="0" borderId="70" xfId="0" applyFont="1" applyBorder="1" applyAlignment="1"/>
    <xf numFmtId="2" fontId="6" fillId="0" borderId="9" xfId="0" applyNumberFormat="1" applyFont="1" applyBorder="1"/>
    <xf numFmtId="2" fontId="0" fillId="0" borderId="9" xfId="0" applyNumberFormat="1" applyBorder="1"/>
    <xf numFmtId="0" fontId="6" fillId="0" borderId="52" xfId="0" applyFont="1" applyBorder="1" applyAlignment="1">
      <alignment horizontal="right"/>
    </xf>
    <xf numFmtId="0" fontId="6" fillId="0" borderId="70" xfId="0" applyFont="1" applyBorder="1"/>
    <xf numFmtId="2" fontId="6" fillId="0" borderId="9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23" fillId="6" borderId="8" xfId="0" applyNumberFormat="1" applyFont="1" applyFill="1" applyBorder="1" applyAlignment="1">
      <alignment horizontal="right"/>
    </xf>
    <xf numFmtId="0" fontId="13" fillId="0" borderId="64" xfId="0" applyFont="1" applyBorder="1"/>
    <xf numFmtId="0" fontId="6" fillId="0" borderId="59" xfId="0" applyFont="1" applyBorder="1" applyAlignment="1">
      <alignment horizontal="left" vertical="center"/>
    </xf>
    <xf numFmtId="0" fontId="6" fillId="0" borderId="53" xfId="0" applyFont="1" applyBorder="1" applyAlignment="1">
      <alignment horizontal="right" vertical="center"/>
    </xf>
    <xf numFmtId="2" fontId="6" fillId="0" borderId="8" xfId="0" applyNumberFormat="1" applyFont="1" applyBorder="1" applyAlignment="1">
      <alignment horizontal="right" vertical="center" wrapText="1"/>
    </xf>
    <xf numFmtId="2" fontId="13" fillId="0" borderId="8" xfId="0" applyNumberFormat="1" applyFont="1" applyBorder="1" applyAlignment="1">
      <alignment horizontal="right"/>
    </xf>
    <xf numFmtId="2" fontId="23" fillId="3" borderId="8" xfId="0" applyNumberFormat="1" applyFont="1" applyFill="1" applyBorder="1" applyAlignment="1">
      <alignment horizontal="right"/>
    </xf>
    <xf numFmtId="0" fontId="0" fillId="0" borderId="68" xfId="0" applyBorder="1"/>
    <xf numFmtId="0" fontId="4" fillId="0" borderId="60" xfId="0" applyFont="1" applyBorder="1"/>
    <xf numFmtId="2" fontId="6" fillId="0" borderId="9" xfId="0" applyNumberFormat="1" applyFont="1" applyBorder="1" applyAlignment="1">
      <alignment horizontal="right" vertical="center" wrapText="1"/>
    </xf>
    <xf numFmtId="2" fontId="13" fillId="0" borderId="9" xfId="0" applyNumberFormat="1" applyFont="1" applyBorder="1" applyAlignment="1">
      <alignment horizontal="right"/>
    </xf>
    <xf numFmtId="0" fontId="13" fillId="0" borderId="66" xfId="0" applyFont="1" applyBorder="1"/>
    <xf numFmtId="1" fontId="6" fillId="0" borderId="18" xfId="0" applyNumberFormat="1" applyFont="1" applyBorder="1"/>
    <xf numFmtId="2" fontId="23" fillId="3" borderId="9" xfId="0" applyNumberFormat="1" applyFont="1" applyFill="1" applyBorder="1" applyAlignment="1">
      <alignment horizontal="right"/>
    </xf>
    <xf numFmtId="0" fontId="13" fillId="0" borderId="60" xfId="0" applyFont="1" applyBorder="1"/>
    <xf numFmtId="2" fontId="6" fillId="0" borderId="8" xfId="0" applyNumberFormat="1" applyFont="1" applyBorder="1" applyAlignment="1">
      <alignment horizontal="right" vertical="center"/>
    </xf>
    <xf numFmtId="0" fontId="0" fillId="0" borderId="45" xfId="0" applyFont="1" applyBorder="1"/>
    <xf numFmtId="0" fontId="24" fillId="0" borderId="50" xfId="0" applyFont="1" applyFill="1" applyBorder="1" applyAlignment="1">
      <alignment horizontal="center" vertical="center" wrapText="1"/>
    </xf>
    <xf numFmtId="0" fontId="8" fillId="0" borderId="45" xfId="0" applyFont="1" applyBorder="1" applyAlignment="1">
      <alignment horizontal="left" vertical="center"/>
    </xf>
    <xf numFmtId="0" fontId="8" fillId="0" borderId="46" xfId="0" applyFont="1" applyBorder="1" applyAlignment="1">
      <alignment horizontal="left" vertical="center"/>
    </xf>
    <xf numFmtId="2" fontId="8" fillId="0" borderId="46" xfId="0" applyNumberFormat="1" applyFont="1" applyBorder="1" applyAlignment="1">
      <alignment horizontal="left"/>
    </xf>
    <xf numFmtId="0" fontId="8" fillId="0" borderId="54" xfId="0" applyFont="1" applyBorder="1" applyAlignment="1">
      <alignment horizontal="left" vertical="center"/>
    </xf>
    <xf numFmtId="0" fontId="14" fillId="0" borderId="54" xfId="0" applyFont="1" applyBorder="1" applyAlignment="1">
      <alignment horizontal="left"/>
    </xf>
    <xf numFmtId="1" fontId="8" fillId="0" borderId="51" xfId="0" applyNumberFormat="1" applyFont="1" applyBorder="1" applyAlignment="1">
      <alignment horizontal="left"/>
    </xf>
    <xf numFmtId="0" fontId="14" fillId="0" borderId="50" xfId="0" applyFont="1" applyBorder="1" applyAlignment="1">
      <alignment horizontal="left"/>
    </xf>
    <xf numFmtId="0" fontId="8" fillId="0" borderId="54" xfId="0" applyFont="1" applyBorder="1" applyAlignment="1">
      <alignment horizontal="left"/>
    </xf>
    <xf numFmtId="0" fontId="8" fillId="0" borderId="46" xfId="0" applyFont="1" applyFill="1" applyBorder="1" applyAlignment="1">
      <alignment horizontal="left" vertical="center" wrapText="1"/>
    </xf>
    <xf numFmtId="0" fontId="8" fillId="0" borderId="54" xfId="0" applyFont="1" applyFill="1" applyBorder="1" applyAlignment="1">
      <alignment horizontal="left" vertical="center" wrapText="1"/>
    </xf>
    <xf numFmtId="0" fontId="8" fillId="0" borderId="45" xfId="0" applyFont="1" applyFill="1" applyBorder="1" applyAlignment="1">
      <alignment horizontal="left" vertical="center" wrapText="1"/>
    </xf>
    <xf numFmtId="0" fontId="8" fillId="0" borderId="51" xfId="0" applyFont="1" applyFill="1" applyBorder="1" applyAlignment="1">
      <alignment horizontal="left" vertical="center" wrapText="1"/>
    </xf>
    <xf numFmtId="0" fontId="8" fillId="0" borderId="50" xfId="0" applyFont="1" applyFill="1" applyBorder="1" applyAlignment="1">
      <alignment horizontal="left" vertical="center" wrapText="1"/>
    </xf>
    <xf numFmtId="0" fontId="8" fillId="0" borderId="54" xfId="0" applyFont="1" applyBorder="1" applyAlignment="1">
      <alignment horizontal="left" vertical="center" wrapText="1"/>
    </xf>
    <xf numFmtId="0" fontId="8" fillId="0" borderId="69" xfId="0" applyFont="1" applyBorder="1" applyAlignment="1">
      <alignment horizontal="left"/>
    </xf>
    <xf numFmtId="0" fontId="14" fillId="0" borderId="47" xfId="0" applyFont="1" applyBorder="1" applyAlignment="1">
      <alignment horizontal="left"/>
    </xf>
    <xf numFmtId="2" fontId="8" fillId="0" borderId="46" xfId="3" applyNumberFormat="1" applyFont="1" applyBorder="1" applyAlignment="1">
      <alignment horizontal="left"/>
    </xf>
    <xf numFmtId="1" fontId="8" fillId="0" borderId="47" xfId="0" applyNumberFormat="1" applyFont="1" applyBorder="1" applyAlignment="1">
      <alignment horizontal="left" vertical="center"/>
    </xf>
    <xf numFmtId="1" fontId="8" fillId="0" borderId="47" xfId="0" applyNumberFormat="1" applyFont="1" applyBorder="1" applyAlignment="1">
      <alignment horizontal="left"/>
    </xf>
    <xf numFmtId="2" fontId="8" fillId="0" borderId="46" xfId="0" applyNumberFormat="1" applyFont="1" applyFill="1" applyBorder="1" applyAlignment="1">
      <alignment horizontal="left" vertical="center" wrapText="1"/>
    </xf>
    <xf numFmtId="166" fontId="8" fillId="0" borderId="46" xfId="0" applyNumberFormat="1" applyFont="1" applyBorder="1" applyAlignment="1">
      <alignment horizontal="left"/>
    </xf>
    <xf numFmtId="2" fontId="8" fillId="0" borderId="46" xfId="0" applyNumberFormat="1" applyFont="1" applyFill="1" applyBorder="1" applyAlignment="1">
      <alignment horizontal="center" vertical="center" wrapText="1"/>
    </xf>
    <xf numFmtId="0" fontId="8" fillId="0" borderId="51" xfId="0" applyFont="1" applyBorder="1" applyAlignment="1"/>
    <xf numFmtId="0" fontId="25" fillId="0" borderId="51" xfId="0" applyFont="1" applyBorder="1" applyAlignment="1"/>
    <xf numFmtId="0" fontId="4" fillId="0" borderId="24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2" fontId="15" fillId="0" borderId="1" xfId="0" applyNumberFormat="1" applyFont="1" applyBorder="1"/>
    <xf numFmtId="0" fontId="6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15" fillId="0" borderId="0" xfId="0" applyFont="1" applyBorder="1" applyAlignment="1">
      <alignment horizontal="right"/>
    </xf>
    <xf numFmtId="2" fontId="15" fillId="6" borderId="5" xfId="0" applyNumberFormat="1" applyFont="1" applyFill="1" applyBorder="1"/>
    <xf numFmtId="0" fontId="15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6" fillId="0" borderId="0" xfId="0" applyFont="1"/>
    <xf numFmtId="0" fontId="0" fillId="0" borderId="70" xfId="0" applyFont="1" applyBorder="1"/>
    <xf numFmtId="0" fontId="6" fillId="0" borderId="70" xfId="0" applyFont="1" applyBorder="1" applyAlignment="1">
      <alignment horizontal="left" vertical="center"/>
    </xf>
    <xf numFmtId="2" fontId="6" fillId="0" borderId="9" xfId="0" applyNumberFormat="1" applyFont="1" applyBorder="1" applyAlignment="1">
      <alignment horizontal="left" vertical="center"/>
    </xf>
    <xf numFmtId="0" fontId="8" fillId="0" borderId="46" xfId="0" applyFont="1" applyBorder="1"/>
    <xf numFmtId="2" fontId="0" fillId="0" borderId="24" xfId="0" applyNumberFormat="1" applyBorder="1"/>
    <xf numFmtId="0" fontId="2" fillId="0" borderId="60" xfId="0" applyFont="1" applyBorder="1"/>
    <xf numFmtId="0" fontId="2" fillId="0" borderId="16" xfId="0" applyFont="1" applyBorder="1"/>
    <xf numFmtId="0" fontId="2" fillId="0" borderId="40" xfId="0" applyFont="1" applyBorder="1"/>
    <xf numFmtId="0" fontId="2" fillId="0" borderId="1" xfId="0" applyFont="1" applyBorder="1"/>
    <xf numFmtId="0" fontId="2" fillId="0" borderId="9" xfId="0" applyFont="1" applyBorder="1"/>
    <xf numFmtId="0" fontId="8" fillId="0" borderId="8" xfId="0" applyFont="1" applyBorder="1" applyAlignment="1">
      <alignment horizontal="center" vertical="center" wrapText="1"/>
    </xf>
    <xf numFmtId="0" fontId="8" fillId="0" borderId="67" xfId="0" applyFont="1" applyFill="1" applyBorder="1" applyAlignment="1">
      <alignment horizontal="center" vertical="center" wrapText="1"/>
    </xf>
    <xf numFmtId="0" fontId="8" fillId="0" borderId="50" xfId="0" applyFont="1" applyBorder="1" applyAlignment="1">
      <alignment horizontal="left"/>
    </xf>
    <xf numFmtId="2" fontId="8" fillId="0" borderId="47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 wrapText="1"/>
    </xf>
    <xf numFmtId="0" fontId="8" fillId="0" borderId="6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4" fillId="0" borderId="3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50" xfId="0" applyFont="1" applyBorder="1" applyAlignment="1">
      <alignment horizontal="center"/>
    </xf>
    <xf numFmtId="0" fontId="14" fillId="0" borderId="54" xfId="0" applyFont="1" applyBorder="1" applyAlignment="1">
      <alignment horizontal="center"/>
    </xf>
    <xf numFmtId="0" fontId="17" fillId="0" borderId="22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left"/>
    </xf>
    <xf numFmtId="0" fontId="8" fillId="0" borderId="51" xfId="0" applyFont="1" applyBorder="1" applyAlignment="1">
      <alignment horizontal="left"/>
    </xf>
    <xf numFmtId="0" fontId="8" fillId="0" borderId="50" xfId="0" applyFont="1" applyFill="1" applyBorder="1" applyAlignment="1">
      <alignment horizontal="left"/>
    </xf>
    <xf numFmtId="0" fontId="8" fillId="0" borderId="51" xfId="0" applyFont="1" applyFill="1" applyBorder="1" applyAlignment="1">
      <alignment horizontal="left"/>
    </xf>
    <xf numFmtId="0" fontId="15" fillId="0" borderId="0" xfId="0" applyFont="1" applyAlignment="1">
      <alignment horizontal="right"/>
    </xf>
    <xf numFmtId="0" fontId="15" fillId="0" borderId="15" xfId="0" applyFont="1" applyBorder="1" applyAlignment="1">
      <alignment horizontal="right"/>
    </xf>
    <xf numFmtId="0" fontId="8" fillId="0" borderId="2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16" fillId="11" borderId="0" xfId="0" applyFont="1" applyFill="1"/>
    <xf numFmtId="0" fontId="1" fillId="0" borderId="1" xfId="0" applyFont="1" applyBorder="1"/>
    <xf numFmtId="0" fontId="1" fillId="0" borderId="1" xfId="0" applyFont="1" applyFill="1" applyBorder="1"/>
    <xf numFmtId="0" fontId="1" fillId="0" borderId="24" xfId="0" applyFont="1" applyBorder="1"/>
    <xf numFmtId="0" fontId="14" fillId="0" borderId="42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2" fillId="0" borderId="55" xfId="0" applyFont="1" applyBorder="1"/>
    <xf numFmtId="0" fontId="4" fillId="0" borderId="55" xfId="0" applyFont="1" applyBorder="1"/>
    <xf numFmtId="0" fontId="4" fillId="0" borderId="65" xfId="0" applyFont="1" applyBorder="1"/>
    <xf numFmtId="0" fontId="6" fillId="0" borderId="57" xfId="0" applyFont="1" applyBorder="1"/>
    <xf numFmtId="0" fontId="17" fillId="0" borderId="32" xfId="0" applyFont="1" applyBorder="1" applyAlignment="1">
      <alignment horizontal="center" vertical="center" wrapText="1"/>
    </xf>
    <xf numFmtId="2" fontId="2" fillId="0" borderId="1" xfId="0" applyNumberFormat="1" applyFont="1" applyBorder="1"/>
    <xf numFmtId="2" fontId="4" fillId="0" borderId="1" xfId="0" applyNumberFormat="1" applyFont="1" applyBorder="1"/>
    <xf numFmtId="2" fontId="4" fillId="0" borderId="8" xfId="0" applyNumberFormat="1" applyFont="1" applyBorder="1"/>
    <xf numFmtId="2" fontId="2" fillId="0" borderId="56" xfId="0" applyNumberFormat="1" applyFont="1" applyBorder="1" applyAlignment="1">
      <alignment horizontal="right"/>
    </xf>
    <xf numFmtId="2" fontId="4" fillId="0" borderId="56" xfId="0" applyNumberFormat="1" applyFont="1" applyBorder="1" applyAlignment="1">
      <alignment horizontal="right"/>
    </xf>
    <xf numFmtId="2" fontId="4" fillId="0" borderId="63" xfId="0" applyNumberFormat="1" applyFont="1" applyBorder="1" applyAlignment="1">
      <alignment horizontal="right"/>
    </xf>
    <xf numFmtId="2" fontId="6" fillId="0" borderId="2" xfId="0" applyNumberFormat="1" applyFont="1" applyBorder="1" applyAlignment="1">
      <alignment horizontal="left" vertical="center"/>
    </xf>
    <xf numFmtId="0" fontId="6" fillId="0" borderId="17" xfId="0" applyFont="1" applyBorder="1"/>
    <xf numFmtId="0" fontId="6" fillId="0" borderId="17" xfId="0" applyFont="1" applyBorder="1" applyAlignment="1">
      <alignment horizontal="left"/>
    </xf>
    <xf numFmtId="0" fontId="6" fillId="0" borderId="48" xfId="0" applyFont="1" applyBorder="1" applyAlignment="1">
      <alignment horizontal="left"/>
    </xf>
    <xf numFmtId="0" fontId="0" fillId="0" borderId="56" xfId="0" applyBorder="1"/>
    <xf numFmtId="0" fontId="0" fillId="0" borderId="26" xfId="0" applyBorder="1"/>
    <xf numFmtId="0" fontId="14" fillId="0" borderId="73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0" fillId="0" borderId="28" xfId="0" applyBorder="1"/>
    <xf numFmtId="0" fontId="0" fillId="0" borderId="40" xfId="0" applyBorder="1"/>
    <xf numFmtId="0" fontId="0" fillId="0" borderId="16" xfId="0" applyBorder="1"/>
    <xf numFmtId="0" fontId="0" fillId="0" borderId="44" xfId="0" applyBorder="1"/>
    <xf numFmtId="0" fontId="14" fillId="0" borderId="4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0" fillId="0" borderId="5" xfId="0" applyBorder="1"/>
    <xf numFmtId="0" fontId="0" fillId="0" borderId="2" xfId="0" applyBorder="1"/>
    <xf numFmtId="0" fontId="4" fillId="0" borderId="18" xfId="0" applyFont="1" applyFill="1" applyBorder="1"/>
    <xf numFmtId="2" fontId="6" fillId="0" borderId="66" xfId="0" applyNumberFormat="1" applyFont="1" applyBorder="1" applyAlignment="1">
      <alignment horizontal="right" vertical="center"/>
    </xf>
    <xf numFmtId="2" fontId="0" fillId="0" borderId="21" xfId="0" applyNumberFormat="1" applyBorder="1"/>
    <xf numFmtId="2" fontId="0" fillId="0" borderId="53" xfId="0" applyNumberFormat="1" applyBorder="1"/>
    <xf numFmtId="2" fontId="15" fillId="0" borderId="0" xfId="0" applyNumberFormat="1" applyFont="1" applyAlignment="1">
      <alignment horizontal="right"/>
    </xf>
    <xf numFmtId="0" fontId="0" fillId="0" borderId="67" xfId="0" applyBorder="1"/>
    <xf numFmtId="0" fontId="0" fillId="0" borderId="8" xfId="0" applyBorder="1"/>
    <xf numFmtId="2" fontId="16" fillId="0" borderId="40" xfId="0" applyNumberFormat="1" applyFont="1" applyBorder="1"/>
    <xf numFmtId="0" fontId="4" fillId="0" borderId="24" xfId="0" applyFont="1" applyFill="1" applyBorder="1"/>
    <xf numFmtId="0" fontId="0" fillId="0" borderId="25" xfId="0" applyBorder="1"/>
    <xf numFmtId="0" fontId="4" fillId="0" borderId="29" xfId="0" applyFont="1" applyBorder="1"/>
    <xf numFmtId="2" fontId="4" fillId="0" borderId="13" xfId="0" applyNumberFormat="1" applyFont="1" applyBorder="1"/>
    <xf numFmtId="2" fontId="6" fillId="0" borderId="13" xfId="0" applyNumberFormat="1" applyFont="1" applyBorder="1" applyAlignment="1">
      <alignment horizontal="right" vertical="center"/>
    </xf>
    <xf numFmtId="0" fontId="14" fillId="0" borderId="50" xfId="0" applyFont="1" applyBorder="1" applyAlignment="1"/>
    <xf numFmtId="0" fontId="8" fillId="0" borderId="50" xfId="0" applyFont="1" applyBorder="1"/>
    <xf numFmtId="0" fontId="24" fillId="0" borderId="69" xfId="0" applyFont="1" applyFill="1" applyBorder="1" applyAlignment="1">
      <alignment horizontal="center" vertical="center" wrapText="1"/>
    </xf>
    <xf numFmtId="0" fontId="24" fillId="0" borderId="54" xfId="0" applyFont="1" applyFill="1" applyBorder="1" applyAlignment="1">
      <alignment horizontal="center" vertical="center" wrapText="1"/>
    </xf>
    <xf numFmtId="0" fontId="14" fillId="0" borderId="69" xfId="0" applyFont="1" applyBorder="1" applyAlignment="1"/>
    <xf numFmtId="0" fontId="14" fillId="0" borderId="54" xfId="0" applyFont="1" applyBorder="1" applyAlignment="1"/>
    <xf numFmtId="0" fontId="2" fillId="0" borderId="71" xfId="0" applyFont="1" applyBorder="1"/>
    <xf numFmtId="0" fontId="2" fillId="0" borderId="52" xfId="0" applyFont="1" applyBorder="1"/>
    <xf numFmtId="0" fontId="8" fillId="0" borderId="69" xfId="0" applyFont="1" applyBorder="1"/>
    <xf numFmtId="0" fontId="8" fillId="0" borderId="54" xfId="0" applyFont="1" applyBorder="1"/>
    <xf numFmtId="0" fontId="6" fillId="0" borderId="63" xfId="0" applyFont="1" applyBorder="1"/>
    <xf numFmtId="0" fontId="4" fillId="0" borderId="71" xfId="0" applyFont="1" applyBorder="1"/>
    <xf numFmtId="0" fontId="4" fillId="0" borderId="52" xfId="0" applyFont="1" applyBorder="1"/>
    <xf numFmtId="0" fontId="14" fillId="0" borderId="46" xfId="0" applyFont="1" applyBorder="1" applyAlignment="1"/>
    <xf numFmtId="2" fontId="8" fillId="0" borderId="0" xfId="0" applyNumberFormat="1" applyFont="1" applyFill="1" applyBorder="1" applyAlignment="1">
      <alignment horizontal="right" vertical="center"/>
    </xf>
    <xf numFmtId="2" fontId="14" fillId="0" borderId="46" xfId="0" applyNumberFormat="1" applyFont="1" applyBorder="1" applyAlignment="1">
      <alignment horizontal="left"/>
    </xf>
    <xf numFmtId="2" fontId="2" fillId="0" borderId="9" xfId="0" applyNumberFormat="1" applyFont="1" applyBorder="1"/>
    <xf numFmtId="2" fontId="4" fillId="0" borderId="9" xfId="0" applyNumberFormat="1" applyFont="1" applyBorder="1"/>
    <xf numFmtId="2" fontId="24" fillId="0" borderId="46" xfId="0" applyNumberFormat="1" applyFont="1" applyFill="1" applyBorder="1" applyAlignment="1">
      <alignment horizontal="center" vertical="center" wrapText="1"/>
    </xf>
    <xf numFmtId="0" fontId="13" fillId="0" borderId="47" xfId="0" applyFont="1" applyBorder="1"/>
    <xf numFmtId="0" fontId="0" fillId="0" borderId="54" xfId="0" applyBorder="1"/>
    <xf numFmtId="0" fontId="8" fillId="0" borderId="50" xfId="0" applyFont="1" applyBorder="1" applyAlignment="1">
      <alignment vertical="center"/>
    </xf>
    <xf numFmtId="0" fontId="6" fillId="0" borderId="67" xfId="0" applyFont="1" applyBorder="1" applyAlignment="1">
      <alignment vertical="center"/>
    </xf>
    <xf numFmtId="0" fontId="6" fillId="0" borderId="65" xfId="0" applyFont="1" applyBorder="1" applyAlignment="1">
      <alignment vertical="center"/>
    </xf>
    <xf numFmtId="2" fontId="6" fillId="0" borderId="8" xfId="0" applyNumberFormat="1" applyFont="1" applyBorder="1" applyAlignment="1">
      <alignment vertical="center"/>
    </xf>
    <xf numFmtId="0" fontId="6" fillId="0" borderId="63" xfId="0" applyFont="1" applyBorder="1" applyAlignment="1">
      <alignment vertical="center"/>
    </xf>
    <xf numFmtId="2" fontId="0" fillId="0" borderId="8" xfId="0" applyNumberFormat="1" applyBorder="1" applyAlignment="1">
      <alignment vertical="center"/>
    </xf>
    <xf numFmtId="0" fontId="6" fillId="0" borderId="63" xfId="0" applyFont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2" fontId="13" fillId="0" borderId="8" xfId="0" applyNumberFormat="1" applyFont="1" applyBorder="1" applyAlignment="1">
      <alignment horizontal="right" vertical="center"/>
    </xf>
    <xf numFmtId="0" fontId="13" fillId="0" borderId="64" xfId="0" applyFont="1" applyBorder="1" applyAlignment="1">
      <alignment vertical="center"/>
    </xf>
    <xf numFmtId="1" fontId="6" fillId="0" borderId="15" xfId="0" applyNumberFormat="1" applyFont="1" applyBorder="1" applyAlignment="1">
      <alignment vertical="center"/>
    </xf>
    <xf numFmtId="2" fontId="23" fillId="3" borderId="8" xfId="0" applyNumberFormat="1" applyFont="1" applyFill="1" applyBorder="1" applyAlignment="1">
      <alignment horizontal="right" vertical="center"/>
    </xf>
    <xf numFmtId="0" fontId="13" fillId="0" borderId="67" xfId="0" applyFont="1" applyBorder="1" applyAlignment="1">
      <alignment vertical="center"/>
    </xf>
    <xf numFmtId="2" fontId="8" fillId="0" borderId="46" xfId="0" applyNumberFormat="1" applyFont="1" applyBorder="1" applyAlignment="1">
      <alignment horizontal="left" vertical="center" wrapText="1"/>
    </xf>
    <xf numFmtId="2" fontId="17" fillId="3" borderId="46" xfId="0" applyNumberFormat="1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right" vertical="center"/>
    </xf>
    <xf numFmtId="0" fontId="8" fillId="0" borderId="34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6" fillId="0" borderId="74" xfId="0" applyFont="1" applyBorder="1"/>
    <xf numFmtId="0" fontId="8" fillId="0" borderId="34" xfId="0" applyFont="1" applyBorder="1" applyAlignment="1">
      <alignment horizontal="left" vertical="center"/>
    </xf>
    <xf numFmtId="0" fontId="8" fillId="0" borderId="34" xfId="0" applyFont="1" applyBorder="1" applyAlignment="1">
      <alignment horizontal="left"/>
    </xf>
    <xf numFmtId="0" fontId="6" fillId="0" borderId="0" xfId="0" applyFont="1" applyBorder="1" applyAlignment="1">
      <alignment vertical="center"/>
    </xf>
    <xf numFmtId="0" fontId="4" fillId="0" borderId="12" xfId="0" applyFont="1" applyBorder="1"/>
    <xf numFmtId="2" fontId="4" fillId="0" borderId="13" xfId="0" applyNumberFormat="1" applyFont="1" applyBorder="1" applyAlignment="1">
      <alignment horizontal="right"/>
    </xf>
    <xf numFmtId="0" fontId="6" fillId="0" borderId="32" xfId="0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/>
    </xf>
    <xf numFmtId="2" fontId="8" fillId="6" borderId="46" xfId="0" applyNumberFormat="1" applyFont="1" applyFill="1" applyBorder="1" applyAlignment="1">
      <alignment horizontal="left" vertical="center"/>
    </xf>
    <xf numFmtId="0" fontId="6" fillId="0" borderId="39" xfId="0" applyFont="1" applyBorder="1" applyAlignment="1">
      <alignment horizontal="right" vertical="center"/>
    </xf>
    <xf numFmtId="0" fontId="6" fillId="0" borderId="72" xfId="0" applyFont="1" applyBorder="1" applyAlignment="1">
      <alignment horizontal="right" vertical="center"/>
    </xf>
    <xf numFmtId="2" fontId="6" fillId="6" borderId="2" xfId="0" applyNumberFormat="1" applyFont="1" applyFill="1" applyBorder="1" applyAlignment="1">
      <alignment horizontal="right" vertical="center"/>
    </xf>
    <xf numFmtId="1" fontId="6" fillId="0" borderId="66" xfId="0" applyNumberFormat="1" applyFont="1" applyBorder="1"/>
    <xf numFmtId="0" fontId="6" fillId="0" borderId="18" xfId="0" applyFont="1" applyBorder="1" applyAlignment="1">
      <alignment horizontal="right" vertical="center"/>
    </xf>
    <xf numFmtId="0" fontId="6" fillId="0" borderId="9" xfId="0" applyFont="1" applyBorder="1" applyAlignment="1">
      <alignment horizontal="left" vertical="center"/>
    </xf>
    <xf numFmtId="1" fontId="6" fillId="0" borderId="9" xfId="0" applyNumberFormat="1" applyFont="1" applyBorder="1"/>
    <xf numFmtId="0" fontId="27" fillId="0" borderId="0" xfId="0" applyFont="1" applyAlignment="1">
      <alignment horizontal="right"/>
    </xf>
    <xf numFmtId="2" fontId="27" fillId="0" borderId="0" xfId="0" applyNumberFormat="1" applyFont="1" applyAlignment="1">
      <alignment horizontal="right"/>
    </xf>
    <xf numFmtId="0" fontId="1" fillId="0" borderId="0" xfId="0" applyFont="1"/>
  </cellXfs>
  <cellStyles count="18">
    <cellStyle name="Excel Built-in Normal" xfId="1"/>
    <cellStyle name="Excel Built-in Normal 1" xfId="7"/>
    <cellStyle name="Excel Built-in Normal 2" xfId="2"/>
    <cellStyle name="TableStyleLight1" xfId="8"/>
    <cellStyle name="Денежный 2" xfId="17"/>
    <cellStyle name="Обычный" xfId="0" builtinId="0"/>
    <cellStyle name="Обычный 2" xfId="9"/>
    <cellStyle name="Обычный 2 2" xfId="10"/>
    <cellStyle name="Обычный 3" xfId="6"/>
    <cellStyle name="Обычный 4" xfId="3"/>
    <cellStyle name="Обычный 4 2" xfId="11"/>
    <cellStyle name="Обычный 4 3" xfId="12"/>
    <cellStyle name="Обычный 4 4" xfId="13"/>
    <cellStyle name="Обычный 5" xfId="14"/>
    <cellStyle name="Обычный 6" xfId="15"/>
    <cellStyle name="Обычный 7" xfId="16"/>
    <cellStyle name="Процентный 2" xfId="4"/>
    <cellStyle name="Финансовый 2" xfId="5"/>
  </cellStyles>
  <dxfs count="83"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CCFFCC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CC3399"/>
      <color rgb="FF660066"/>
      <color rgb="FFFFFF66"/>
      <color rgb="FFCCFF99"/>
      <color rgb="FFFFCCCC"/>
      <color rgb="FFFBDD03"/>
      <color rgb="FFF19F27"/>
      <color rgb="FFF9C507"/>
      <color rgb="FFB40000"/>
      <color rgb="FF33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Немецкий язык  </a:t>
            </a:r>
            <a:r>
              <a:rPr lang="ru-RU" b="1" baseline="0"/>
              <a:t>11 ЕГЭ 2019-2018-2017-2016-2015</a:t>
            </a:r>
            <a:endParaRPr lang="ru-RU" b="1"/>
          </a:p>
        </c:rich>
      </c:tx>
      <c:layout>
        <c:manualLayout>
          <c:xMode val="edge"/>
          <c:yMode val="edge"/>
          <c:x val="4.1742593536333028E-2"/>
          <c:y val="3.8402086698533819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6433388372788986E-2"/>
          <c:y val="0.11210683313950247"/>
          <c:w val="0.93559998416528056"/>
          <c:h val="0.57003876384210383"/>
        </c:manualLayout>
      </c:layout>
      <c:lineChart>
        <c:grouping val="standard"/>
        <c:varyColors val="0"/>
        <c:ser>
          <c:idx val="0"/>
          <c:order val="0"/>
          <c:tx>
            <c:v>2019 ср. балл по городу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'Немец.- 11 диаграмма по районам'!$B$5:$B$19</c:f>
              <c:strCache>
                <c:ptCount val="15"/>
                <c:pt idx="0">
                  <c:v>ЖЕЛЕЗНОДОРОЖНЫЙ РАЙОН</c:v>
                </c:pt>
                <c:pt idx="1">
                  <c:v>МБОУ Гимназия № 8</c:v>
                </c:pt>
                <c:pt idx="2">
                  <c:v>МБОУ СШ № 86 </c:v>
                </c:pt>
                <c:pt idx="3">
                  <c:v>КИРОВСКИЙ РАЙОН</c:v>
                </c:pt>
                <c:pt idx="4">
                  <c:v>МАОУ Гимназия № 6</c:v>
                </c:pt>
                <c:pt idx="5">
                  <c:v>ОКТЯБРЬСКИЙ РАЙОН</c:v>
                </c:pt>
                <c:pt idx="6">
                  <c:v>МАОУ Гимназия №13 "Академ"</c:v>
                </c:pt>
                <c:pt idx="7">
                  <c:v>СВЕРДЛОВСКИЙ РАЙОН</c:v>
                </c:pt>
                <c:pt idx="8">
                  <c:v>МАОУ Гимназия № 5</c:v>
                </c:pt>
                <c:pt idx="9">
                  <c:v>СОВЕТСКИЙ РАЙОН</c:v>
                </c:pt>
                <c:pt idx="10">
                  <c:v>МБОУ СШ № 91</c:v>
                </c:pt>
                <c:pt idx="11">
                  <c:v>МБОУ СШ № 129</c:v>
                </c:pt>
                <c:pt idx="12">
                  <c:v>ЦЕНТРАЛЬНЫЙ РАЙОН</c:v>
                </c:pt>
                <c:pt idx="13">
                  <c:v>МАОУ Гимназия № 2</c:v>
                </c:pt>
                <c:pt idx="14">
                  <c:v>МБОУ Гимназия № 16</c:v>
                </c:pt>
              </c:strCache>
            </c:strRef>
          </c:cat>
          <c:val>
            <c:numRef>
              <c:f>'Немец.- 11 диаграмма по районам'!$E$5:$E$19</c:f>
              <c:numCache>
                <c:formatCode>0,00</c:formatCode>
                <c:ptCount val="15"/>
                <c:pt idx="0">
                  <c:v>69.5</c:v>
                </c:pt>
                <c:pt idx="1">
                  <c:v>69.5</c:v>
                </c:pt>
                <c:pt idx="2">
                  <c:v>69.5</c:v>
                </c:pt>
                <c:pt idx="3">
                  <c:v>69.5</c:v>
                </c:pt>
                <c:pt idx="4">
                  <c:v>69.5</c:v>
                </c:pt>
                <c:pt idx="5">
                  <c:v>69.5</c:v>
                </c:pt>
                <c:pt idx="6">
                  <c:v>69.5</c:v>
                </c:pt>
                <c:pt idx="7">
                  <c:v>69.5</c:v>
                </c:pt>
                <c:pt idx="8">
                  <c:v>69.5</c:v>
                </c:pt>
                <c:pt idx="9">
                  <c:v>69.5</c:v>
                </c:pt>
                <c:pt idx="10">
                  <c:v>69.5</c:v>
                </c:pt>
                <c:pt idx="11">
                  <c:v>69.5</c:v>
                </c:pt>
                <c:pt idx="12">
                  <c:v>69.5</c:v>
                </c:pt>
                <c:pt idx="13">
                  <c:v>69.5</c:v>
                </c:pt>
                <c:pt idx="14">
                  <c:v>69.5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6EA-4626-A1A3-2AAF71E94E7A}"/>
            </c:ext>
          </c:extLst>
        </c:ser>
        <c:ser>
          <c:idx val="1"/>
          <c:order val="1"/>
          <c:tx>
            <c:v>2019 ср. балл ОУ</c:v>
          </c:tx>
          <c:spPr>
            <a:ln w="28575" cap="rnd">
              <a:solidFill>
                <a:srgbClr val="B40000"/>
              </a:solidFill>
              <a:round/>
            </a:ln>
            <a:effectLst/>
          </c:spPr>
          <c:marker>
            <c:symbol val="none"/>
          </c:marker>
          <c:cat>
            <c:strRef>
              <c:f>'Немец.- 11 диаграмма по районам'!$B$5:$B$19</c:f>
              <c:strCache>
                <c:ptCount val="15"/>
                <c:pt idx="0">
                  <c:v>ЖЕЛЕЗНОДОРОЖНЫЙ РАЙОН</c:v>
                </c:pt>
                <c:pt idx="1">
                  <c:v>МБОУ Гимназия № 8</c:v>
                </c:pt>
                <c:pt idx="2">
                  <c:v>МБОУ СШ № 86 </c:v>
                </c:pt>
                <c:pt idx="3">
                  <c:v>КИРОВСКИЙ РАЙОН</c:v>
                </c:pt>
                <c:pt idx="4">
                  <c:v>МАОУ Гимназия № 6</c:v>
                </c:pt>
                <c:pt idx="5">
                  <c:v>ОКТЯБРЬСКИЙ РАЙОН</c:v>
                </c:pt>
                <c:pt idx="6">
                  <c:v>МАОУ Гимназия №13 "Академ"</c:v>
                </c:pt>
                <c:pt idx="7">
                  <c:v>СВЕРДЛОВСКИЙ РАЙОН</c:v>
                </c:pt>
                <c:pt idx="8">
                  <c:v>МАОУ Гимназия № 5</c:v>
                </c:pt>
                <c:pt idx="9">
                  <c:v>СОВЕТСКИЙ РАЙОН</c:v>
                </c:pt>
                <c:pt idx="10">
                  <c:v>МБОУ СШ № 91</c:v>
                </c:pt>
                <c:pt idx="11">
                  <c:v>МБОУ СШ № 129</c:v>
                </c:pt>
                <c:pt idx="12">
                  <c:v>ЦЕНТРАЛЬНЫЙ РАЙОН</c:v>
                </c:pt>
                <c:pt idx="13">
                  <c:v>МАОУ Гимназия № 2</c:v>
                </c:pt>
                <c:pt idx="14">
                  <c:v>МБОУ Гимназия № 16</c:v>
                </c:pt>
              </c:strCache>
            </c:strRef>
          </c:cat>
          <c:val>
            <c:numRef>
              <c:f>'Немец.- 11 диаграмма по районам'!$D$5:$D$19</c:f>
              <c:numCache>
                <c:formatCode>Основной</c:formatCode>
                <c:ptCount val="15"/>
                <c:pt idx="3" formatCode="0,00">
                  <c:v>64</c:v>
                </c:pt>
                <c:pt idx="4" formatCode="0,00">
                  <c:v>64</c:v>
                </c:pt>
                <c:pt idx="5" formatCode="0,00">
                  <c:v>95</c:v>
                </c:pt>
                <c:pt idx="6" formatCode="0,00">
                  <c:v>95</c:v>
                </c:pt>
                <c:pt idx="7" formatCode="0,00">
                  <c:v>66</c:v>
                </c:pt>
                <c:pt idx="8" formatCode="0,00">
                  <c:v>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6EA-4626-A1A3-2AAF71E94E7A}"/>
            </c:ext>
          </c:extLst>
        </c:ser>
        <c:ser>
          <c:idx val="2"/>
          <c:order val="2"/>
          <c:tx>
            <c:v>2018 ср. балл по городу</c:v>
          </c:tx>
          <c:spPr>
            <a:ln w="28575" cap="rnd">
              <a:solidFill>
                <a:srgbClr val="FBDD03"/>
              </a:solidFill>
              <a:round/>
            </a:ln>
            <a:effectLst/>
          </c:spPr>
          <c:marker>
            <c:symbol val="none"/>
          </c:marker>
          <c:cat>
            <c:strRef>
              <c:f>'Немец.- 11 диаграмма по районам'!$B$5:$B$19</c:f>
              <c:strCache>
                <c:ptCount val="15"/>
                <c:pt idx="0">
                  <c:v>ЖЕЛЕЗНОДОРОЖНЫЙ РАЙОН</c:v>
                </c:pt>
                <c:pt idx="1">
                  <c:v>МБОУ Гимназия № 8</c:v>
                </c:pt>
                <c:pt idx="2">
                  <c:v>МБОУ СШ № 86 </c:v>
                </c:pt>
                <c:pt idx="3">
                  <c:v>КИРОВСКИЙ РАЙОН</c:v>
                </c:pt>
                <c:pt idx="4">
                  <c:v>МАОУ Гимназия № 6</c:v>
                </c:pt>
                <c:pt idx="5">
                  <c:v>ОКТЯБРЬСКИЙ РАЙОН</c:v>
                </c:pt>
                <c:pt idx="6">
                  <c:v>МАОУ Гимназия №13 "Академ"</c:v>
                </c:pt>
                <c:pt idx="7">
                  <c:v>СВЕРДЛОВСКИЙ РАЙОН</c:v>
                </c:pt>
                <c:pt idx="8">
                  <c:v>МАОУ Гимназия № 5</c:v>
                </c:pt>
                <c:pt idx="9">
                  <c:v>СОВЕТСКИЙ РАЙОН</c:v>
                </c:pt>
                <c:pt idx="10">
                  <c:v>МБОУ СШ № 91</c:v>
                </c:pt>
                <c:pt idx="11">
                  <c:v>МБОУ СШ № 129</c:v>
                </c:pt>
                <c:pt idx="12">
                  <c:v>ЦЕНТРАЛЬНЫЙ РАЙОН</c:v>
                </c:pt>
                <c:pt idx="13">
                  <c:v>МАОУ Гимназия № 2</c:v>
                </c:pt>
                <c:pt idx="14">
                  <c:v>МБОУ Гимназия № 16</c:v>
                </c:pt>
              </c:strCache>
            </c:strRef>
          </c:cat>
          <c:val>
            <c:numRef>
              <c:f>'Немец.- 11 диаграмма по районам'!$I$5:$I$19</c:f>
              <c:numCache>
                <c:formatCode>0,00</c:formatCode>
                <c:ptCount val="15"/>
                <c:pt idx="0">
                  <c:v>73.5</c:v>
                </c:pt>
                <c:pt idx="1">
                  <c:v>73.5</c:v>
                </c:pt>
                <c:pt idx="2">
                  <c:v>73.5</c:v>
                </c:pt>
                <c:pt idx="3">
                  <c:v>73.5</c:v>
                </c:pt>
                <c:pt idx="4">
                  <c:v>73.5</c:v>
                </c:pt>
                <c:pt idx="5">
                  <c:v>73.5</c:v>
                </c:pt>
                <c:pt idx="6">
                  <c:v>73.5</c:v>
                </c:pt>
                <c:pt idx="7">
                  <c:v>73.5</c:v>
                </c:pt>
                <c:pt idx="8">
                  <c:v>73.5</c:v>
                </c:pt>
                <c:pt idx="9">
                  <c:v>73.5</c:v>
                </c:pt>
                <c:pt idx="10">
                  <c:v>73.5</c:v>
                </c:pt>
                <c:pt idx="11">
                  <c:v>73.5</c:v>
                </c:pt>
                <c:pt idx="12">
                  <c:v>73.5</c:v>
                </c:pt>
                <c:pt idx="13">
                  <c:v>73.5</c:v>
                </c:pt>
                <c:pt idx="14">
                  <c:v>73.5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6EA-4626-A1A3-2AAF71E94E7A}"/>
            </c:ext>
          </c:extLst>
        </c:ser>
        <c:ser>
          <c:idx val="3"/>
          <c:order val="3"/>
          <c:tx>
            <c:v>2018 ср. балл ОУ</c:v>
          </c:tx>
          <c:spPr>
            <a:ln w="28575" cap="rnd">
              <a:solidFill>
                <a:srgbClr val="F19F27"/>
              </a:solidFill>
              <a:round/>
            </a:ln>
            <a:effectLst/>
          </c:spPr>
          <c:marker>
            <c:symbol val="none"/>
          </c:marker>
          <c:cat>
            <c:strRef>
              <c:f>'Немец.- 11 диаграмма по районам'!$B$5:$B$19</c:f>
              <c:strCache>
                <c:ptCount val="15"/>
                <c:pt idx="0">
                  <c:v>ЖЕЛЕЗНОДОРОЖНЫЙ РАЙОН</c:v>
                </c:pt>
                <c:pt idx="1">
                  <c:v>МБОУ Гимназия № 8</c:v>
                </c:pt>
                <c:pt idx="2">
                  <c:v>МБОУ СШ № 86 </c:v>
                </c:pt>
                <c:pt idx="3">
                  <c:v>КИРОВСКИЙ РАЙОН</c:v>
                </c:pt>
                <c:pt idx="4">
                  <c:v>МАОУ Гимназия № 6</c:v>
                </c:pt>
                <c:pt idx="5">
                  <c:v>ОКТЯБРЬСКИЙ РАЙОН</c:v>
                </c:pt>
                <c:pt idx="6">
                  <c:v>МАОУ Гимназия №13 "Академ"</c:v>
                </c:pt>
                <c:pt idx="7">
                  <c:v>СВЕРДЛОВСКИЙ РАЙОН</c:v>
                </c:pt>
                <c:pt idx="8">
                  <c:v>МАОУ Гимназия № 5</c:v>
                </c:pt>
                <c:pt idx="9">
                  <c:v>СОВЕТСКИЙ РАЙОН</c:v>
                </c:pt>
                <c:pt idx="10">
                  <c:v>МБОУ СШ № 91</c:v>
                </c:pt>
                <c:pt idx="11">
                  <c:v>МБОУ СШ № 129</c:v>
                </c:pt>
                <c:pt idx="12">
                  <c:v>ЦЕНТРАЛЬНЫЙ РАЙОН</c:v>
                </c:pt>
                <c:pt idx="13">
                  <c:v>МАОУ Гимназия № 2</c:v>
                </c:pt>
                <c:pt idx="14">
                  <c:v>МБОУ Гимназия № 16</c:v>
                </c:pt>
              </c:strCache>
            </c:strRef>
          </c:cat>
          <c:val>
            <c:numRef>
              <c:f>'Немец.- 11 диаграмма по районам'!$H$5:$H$19</c:f>
              <c:numCache>
                <c:formatCode>0,00</c:formatCode>
                <c:ptCount val="15"/>
                <c:pt idx="0">
                  <c:v>46</c:v>
                </c:pt>
                <c:pt idx="2">
                  <c:v>46</c:v>
                </c:pt>
                <c:pt idx="3">
                  <c:v>94</c:v>
                </c:pt>
                <c:pt idx="4">
                  <c:v>94</c:v>
                </c:pt>
                <c:pt idx="9">
                  <c:v>40</c:v>
                </c:pt>
                <c:pt idx="10">
                  <c:v>40</c:v>
                </c:pt>
                <c:pt idx="12" formatCode="0,0">
                  <c:v>82</c:v>
                </c:pt>
                <c:pt idx="14">
                  <c:v>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6EA-4626-A1A3-2AAF71E94E7A}"/>
            </c:ext>
          </c:extLst>
        </c:ser>
        <c:ser>
          <c:idx val="4"/>
          <c:order val="4"/>
          <c:tx>
            <c:v>2017 ср. балл по городу</c:v>
          </c:tx>
          <c:spPr>
            <a:ln w="28575" cap="rnd">
              <a:solidFill>
                <a:srgbClr val="29FF8A"/>
              </a:solidFill>
              <a:round/>
            </a:ln>
            <a:effectLst/>
          </c:spPr>
          <c:marker>
            <c:symbol val="none"/>
          </c:marker>
          <c:cat>
            <c:strRef>
              <c:f>'Немец.- 11 диаграмма по районам'!$B$5:$B$19</c:f>
              <c:strCache>
                <c:ptCount val="15"/>
                <c:pt idx="0">
                  <c:v>ЖЕЛЕЗНОДОРОЖНЫЙ РАЙОН</c:v>
                </c:pt>
                <c:pt idx="1">
                  <c:v>МБОУ Гимназия № 8</c:v>
                </c:pt>
                <c:pt idx="2">
                  <c:v>МБОУ СШ № 86 </c:v>
                </c:pt>
                <c:pt idx="3">
                  <c:v>КИРОВСКИЙ РАЙОН</c:v>
                </c:pt>
                <c:pt idx="4">
                  <c:v>МАОУ Гимназия № 6</c:v>
                </c:pt>
                <c:pt idx="5">
                  <c:v>ОКТЯБРЬСКИЙ РАЙОН</c:v>
                </c:pt>
                <c:pt idx="6">
                  <c:v>МАОУ Гимназия №13 "Академ"</c:v>
                </c:pt>
                <c:pt idx="7">
                  <c:v>СВЕРДЛОВСКИЙ РАЙОН</c:v>
                </c:pt>
                <c:pt idx="8">
                  <c:v>МАОУ Гимназия № 5</c:v>
                </c:pt>
                <c:pt idx="9">
                  <c:v>СОВЕТСКИЙ РАЙОН</c:v>
                </c:pt>
                <c:pt idx="10">
                  <c:v>МБОУ СШ № 91</c:v>
                </c:pt>
                <c:pt idx="11">
                  <c:v>МБОУ СШ № 129</c:v>
                </c:pt>
                <c:pt idx="12">
                  <c:v>ЦЕНТРАЛЬНЫЙ РАЙОН</c:v>
                </c:pt>
                <c:pt idx="13">
                  <c:v>МАОУ Гимназия № 2</c:v>
                </c:pt>
                <c:pt idx="14">
                  <c:v>МБОУ Гимназия № 16</c:v>
                </c:pt>
              </c:strCache>
            </c:strRef>
          </c:cat>
          <c:val>
            <c:numRef>
              <c:f>'Немец.- 11 диаграмма по районам'!$M$5:$M$19</c:f>
              <c:numCache>
                <c:formatCode>0,00</c:formatCode>
                <c:ptCount val="15"/>
                <c:pt idx="0">
                  <c:v>54.7</c:v>
                </c:pt>
                <c:pt idx="1">
                  <c:v>54.7</c:v>
                </c:pt>
                <c:pt idx="2">
                  <c:v>54.7</c:v>
                </c:pt>
                <c:pt idx="3">
                  <c:v>54.7</c:v>
                </c:pt>
                <c:pt idx="4">
                  <c:v>54.7</c:v>
                </c:pt>
                <c:pt idx="5">
                  <c:v>54.7</c:v>
                </c:pt>
                <c:pt idx="6">
                  <c:v>54.7</c:v>
                </c:pt>
                <c:pt idx="7">
                  <c:v>54.7</c:v>
                </c:pt>
                <c:pt idx="8">
                  <c:v>54.7</c:v>
                </c:pt>
                <c:pt idx="9">
                  <c:v>54.7</c:v>
                </c:pt>
                <c:pt idx="10">
                  <c:v>54.7</c:v>
                </c:pt>
                <c:pt idx="11">
                  <c:v>54.7</c:v>
                </c:pt>
                <c:pt idx="12">
                  <c:v>54.7</c:v>
                </c:pt>
                <c:pt idx="13">
                  <c:v>54.7</c:v>
                </c:pt>
                <c:pt idx="14">
                  <c:v>54.7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6EA-4626-A1A3-2AAF71E94E7A}"/>
            </c:ext>
          </c:extLst>
        </c:ser>
        <c:ser>
          <c:idx val="5"/>
          <c:order val="5"/>
          <c:tx>
            <c:v>2017 ср. балл ОУ</c:v>
          </c:tx>
          <c:spPr>
            <a:ln w="28575" cap="rnd">
              <a:solidFill>
                <a:srgbClr val="008000"/>
              </a:solidFill>
              <a:round/>
            </a:ln>
            <a:effectLst/>
          </c:spPr>
          <c:marker>
            <c:symbol val="none"/>
          </c:marker>
          <c:cat>
            <c:strRef>
              <c:f>'Немец.- 11 диаграмма по районам'!$B$5:$B$19</c:f>
              <c:strCache>
                <c:ptCount val="15"/>
                <c:pt idx="0">
                  <c:v>ЖЕЛЕЗНОДОРОЖНЫЙ РАЙОН</c:v>
                </c:pt>
                <c:pt idx="1">
                  <c:v>МБОУ Гимназия № 8</c:v>
                </c:pt>
                <c:pt idx="2">
                  <c:v>МБОУ СШ № 86 </c:v>
                </c:pt>
                <c:pt idx="3">
                  <c:v>КИРОВСКИЙ РАЙОН</c:v>
                </c:pt>
                <c:pt idx="4">
                  <c:v>МАОУ Гимназия № 6</c:v>
                </c:pt>
                <c:pt idx="5">
                  <c:v>ОКТЯБРЬСКИЙ РАЙОН</c:v>
                </c:pt>
                <c:pt idx="6">
                  <c:v>МАОУ Гимназия №13 "Академ"</c:v>
                </c:pt>
                <c:pt idx="7">
                  <c:v>СВЕРДЛОВСКИЙ РАЙОН</c:v>
                </c:pt>
                <c:pt idx="8">
                  <c:v>МАОУ Гимназия № 5</c:v>
                </c:pt>
                <c:pt idx="9">
                  <c:v>СОВЕТСКИЙ РАЙОН</c:v>
                </c:pt>
                <c:pt idx="10">
                  <c:v>МБОУ СШ № 91</c:v>
                </c:pt>
                <c:pt idx="11">
                  <c:v>МБОУ СШ № 129</c:v>
                </c:pt>
                <c:pt idx="12">
                  <c:v>ЦЕНТРАЛЬНЫЙ РАЙОН</c:v>
                </c:pt>
                <c:pt idx="13">
                  <c:v>МАОУ Гимназия № 2</c:v>
                </c:pt>
                <c:pt idx="14">
                  <c:v>МБОУ Гимназия № 16</c:v>
                </c:pt>
              </c:strCache>
            </c:strRef>
          </c:cat>
          <c:val>
            <c:numRef>
              <c:f>'Немец.- 11 диаграмма по районам'!$L$5:$L$19</c:f>
              <c:numCache>
                <c:formatCode>0,00</c:formatCode>
                <c:ptCount val="15"/>
                <c:pt idx="0">
                  <c:v>39</c:v>
                </c:pt>
                <c:pt idx="2">
                  <c:v>39</c:v>
                </c:pt>
                <c:pt idx="3" formatCode="Основной">
                  <c:v>65.569999999999993</c:v>
                </c:pt>
                <c:pt idx="4">
                  <c:v>65.569999999999993</c:v>
                </c:pt>
                <c:pt idx="9">
                  <c:v>10</c:v>
                </c:pt>
                <c:pt idx="11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6EA-4626-A1A3-2AAF71E94E7A}"/>
            </c:ext>
          </c:extLst>
        </c:ser>
        <c:ser>
          <c:idx val="6"/>
          <c:order val="6"/>
          <c:tx>
            <c:v>2016 ср. балл по городу</c:v>
          </c:tx>
          <c:spPr>
            <a:ln>
              <a:solidFill>
                <a:srgbClr val="3333CC"/>
              </a:solidFill>
            </a:ln>
          </c:spPr>
          <c:marker>
            <c:symbol val="none"/>
          </c:marker>
          <c:cat>
            <c:strRef>
              <c:f>'Немец.- 11 диаграмма по районам'!$B$5:$B$19</c:f>
              <c:strCache>
                <c:ptCount val="15"/>
                <c:pt idx="0">
                  <c:v>ЖЕЛЕЗНОДОРОЖНЫЙ РАЙОН</c:v>
                </c:pt>
                <c:pt idx="1">
                  <c:v>МБОУ Гимназия № 8</c:v>
                </c:pt>
                <c:pt idx="2">
                  <c:v>МБОУ СШ № 86 </c:v>
                </c:pt>
                <c:pt idx="3">
                  <c:v>КИРОВСКИЙ РАЙОН</c:v>
                </c:pt>
                <c:pt idx="4">
                  <c:v>МАОУ Гимназия № 6</c:v>
                </c:pt>
                <c:pt idx="5">
                  <c:v>ОКТЯБРЬСКИЙ РАЙОН</c:v>
                </c:pt>
                <c:pt idx="6">
                  <c:v>МАОУ Гимназия №13 "Академ"</c:v>
                </c:pt>
                <c:pt idx="7">
                  <c:v>СВЕРДЛОВСКИЙ РАЙОН</c:v>
                </c:pt>
                <c:pt idx="8">
                  <c:v>МАОУ Гимназия № 5</c:v>
                </c:pt>
                <c:pt idx="9">
                  <c:v>СОВЕТСКИЙ РАЙОН</c:v>
                </c:pt>
                <c:pt idx="10">
                  <c:v>МБОУ СШ № 91</c:v>
                </c:pt>
                <c:pt idx="11">
                  <c:v>МБОУ СШ № 129</c:v>
                </c:pt>
                <c:pt idx="12">
                  <c:v>ЦЕНТРАЛЬНЫЙ РАЙОН</c:v>
                </c:pt>
                <c:pt idx="13">
                  <c:v>МАОУ Гимназия № 2</c:v>
                </c:pt>
                <c:pt idx="14">
                  <c:v>МБОУ Гимназия № 16</c:v>
                </c:pt>
              </c:strCache>
            </c:strRef>
          </c:cat>
          <c:val>
            <c:numRef>
              <c:f>'Немец.- 11 диаграмма по районам'!$Q$5:$Q$19</c:f>
              <c:numCache>
                <c:formatCode>0,00</c:formatCode>
                <c:ptCount val="15"/>
                <c:pt idx="0" formatCode="Основной">
                  <c:v>77.11</c:v>
                </c:pt>
                <c:pt idx="1">
                  <c:v>77.11</c:v>
                </c:pt>
                <c:pt idx="2" formatCode="Основной">
                  <c:v>77.11</c:v>
                </c:pt>
                <c:pt idx="3" formatCode="Основной">
                  <c:v>77.11</c:v>
                </c:pt>
                <c:pt idx="4">
                  <c:v>77.11</c:v>
                </c:pt>
                <c:pt idx="5">
                  <c:v>77.11</c:v>
                </c:pt>
                <c:pt idx="6">
                  <c:v>77.11</c:v>
                </c:pt>
                <c:pt idx="7">
                  <c:v>77.11</c:v>
                </c:pt>
                <c:pt idx="8">
                  <c:v>77.11</c:v>
                </c:pt>
                <c:pt idx="9" formatCode="Основной">
                  <c:v>77.11</c:v>
                </c:pt>
                <c:pt idx="10">
                  <c:v>77.11</c:v>
                </c:pt>
                <c:pt idx="11" formatCode="Основной">
                  <c:v>77.11</c:v>
                </c:pt>
                <c:pt idx="12" formatCode="Основной">
                  <c:v>77.11</c:v>
                </c:pt>
                <c:pt idx="13" formatCode="Основной">
                  <c:v>77.11</c:v>
                </c:pt>
                <c:pt idx="14" formatCode="Основной">
                  <c:v>77.11</c:v>
                </c:pt>
              </c:numCache>
            </c:numRef>
          </c:val>
          <c:smooth val="0"/>
        </c:ser>
        <c:ser>
          <c:idx val="7"/>
          <c:order val="7"/>
          <c:tx>
            <c:v>2016 ср. балл ОУ</c:v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'Немец.- 11 диаграмма по районам'!$B$5:$B$19</c:f>
              <c:strCache>
                <c:ptCount val="15"/>
                <c:pt idx="0">
                  <c:v>ЖЕЛЕЗНОДОРОЖНЫЙ РАЙОН</c:v>
                </c:pt>
                <c:pt idx="1">
                  <c:v>МБОУ Гимназия № 8</c:v>
                </c:pt>
                <c:pt idx="2">
                  <c:v>МБОУ СШ № 86 </c:v>
                </c:pt>
                <c:pt idx="3">
                  <c:v>КИРОВСКИЙ РАЙОН</c:v>
                </c:pt>
                <c:pt idx="4">
                  <c:v>МАОУ Гимназия № 6</c:v>
                </c:pt>
                <c:pt idx="5">
                  <c:v>ОКТЯБРЬСКИЙ РАЙОН</c:v>
                </c:pt>
                <c:pt idx="6">
                  <c:v>МАОУ Гимназия №13 "Академ"</c:v>
                </c:pt>
                <c:pt idx="7">
                  <c:v>СВЕРДЛОВСКИЙ РАЙОН</c:v>
                </c:pt>
                <c:pt idx="8">
                  <c:v>МАОУ Гимназия № 5</c:v>
                </c:pt>
                <c:pt idx="9">
                  <c:v>СОВЕТСКИЙ РАЙОН</c:v>
                </c:pt>
                <c:pt idx="10">
                  <c:v>МБОУ СШ № 91</c:v>
                </c:pt>
                <c:pt idx="11">
                  <c:v>МБОУ СШ № 129</c:v>
                </c:pt>
                <c:pt idx="12">
                  <c:v>ЦЕНТРАЛЬНЫЙ РАЙОН</c:v>
                </c:pt>
                <c:pt idx="13">
                  <c:v>МАОУ Гимназия № 2</c:v>
                </c:pt>
                <c:pt idx="14">
                  <c:v>МБОУ Гимназия № 16</c:v>
                </c:pt>
              </c:strCache>
            </c:strRef>
          </c:cat>
          <c:val>
            <c:numRef>
              <c:f>'Немец.- 11 диаграмма по районам'!$P$5:$P$19</c:f>
              <c:numCache>
                <c:formatCode>0,00</c:formatCode>
                <c:ptCount val="15"/>
                <c:pt idx="0">
                  <c:v>53</c:v>
                </c:pt>
                <c:pt idx="1">
                  <c:v>53</c:v>
                </c:pt>
                <c:pt idx="3">
                  <c:v>82.571428571428569</c:v>
                </c:pt>
                <c:pt idx="4">
                  <c:v>82.571428571428569</c:v>
                </c:pt>
                <c:pt idx="12" formatCode="0,0">
                  <c:v>63</c:v>
                </c:pt>
                <c:pt idx="13">
                  <c:v>63</c:v>
                </c:pt>
              </c:numCache>
            </c:numRef>
          </c:val>
          <c:smooth val="0"/>
        </c:ser>
        <c:ser>
          <c:idx val="8"/>
          <c:order val="8"/>
          <c:tx>
            <c:v>2015 ср. балл по городу</c:v>
          </c:tx>
          <c:spPr>
            <a:ln>
              <a:solidFill>
                <a:srgbClr val="660066"/>
              </a:solidFill>
            </a:ln>
          </c:spPr>
          <c:marker>
            <c:symbol val="none"/>
          </c:marker>
          <c:cat>
            <c:strRef>
              <c:f>'Немец.- 11 диаграмма по районам'!$B$5:$B$19</c:f>
              <c:strCache>
                <c:ptCount val="15"/>
                <c:pt idx="0">
                  <c:v>ЖЕЛЕЗНОДОРОЖНЫЙ РАЙОН</c:v>
                </c:pt>
                <c:pt idx="1">
                  <c:v>МБОУ Гимназия № 8</c:v>
                </c:pt>
                <c:pt idx="2">
                  <c:v>МБОУ СШ № 86 </c:v>
                </c:pt>
                <c:pt idx="3">
                  <c:v>КИРОВСКИЙ РАЙОН</c:v>
                </c:pt>
                <c:pt idx="4">
                  <c:v>МАОУ Гимназия № 6</c:v>
                </c:pt>
                <c:pt idx="5">
                  <c:v>ОКТЯБРЬСКИЙ РАЙОН</c:v>
                </c:pt>
                <c:pt idx="6">
                  <c:v>МАОУ Гимназия №13 "Академ"</c:v>
                </c:pt>
                <c:pt idx="7">
                  <c:v>СВЕРДЛОВСКИЙ РАЙОН</c:v>
                </c:pt>
                <c:pt idx="8">
                  <c:v>МАОУ Гимназия № 5</c:v>
                </c:pt>
                <c:pt idx="9">
                  <c:v>СОВЕТСКИЙ РАЙОН</c:v>
                </c:pt>
                <c:pt idx="10">
                  <c:v>МБОУ СШ № 91</c:v>
                </c:pt>
                <c:pt idx="11">
                  <c:v>МБОУ СШ № 129</c:v>
                </c:pt>
                <c:pt idx="12">
                  <c:v>ЦЕНТРАЛЬНЫЙ РАЙОН</c:v>
                </c:pt>
                <c:pt idx="13">
                  <c:v>МАОУ Гимназия № 2</c:v>
                </c:pt>
                <c:pt idx="14">
                  <c:v>МБОУ Гимназия № 16</c:v>
                </c:pt>
              </c:strCache>
            </c:strRef>
          </c:cat>
          <c:val>
            <c:numRef>
              <c:f>'Немец.- 11 диаграмма по районам'!$U$5:$U$19</c:f>
              <c:numCache>
                <c:formatCode>0,00</c:formatCode>
                <c:ptCount val="15"/>
                <c:pt idx="0">
                  <c:v>62.8</c:v>
                </c:pt>
                <c:pt idx="1">
                  <c:v>62.8</c:v>
                </c:pt>
                <c:pt idx="2">
                  <c:v>62.8</c:v>
                </c:pt>
                <c:pt idx="3">
                  <c:v>62.8</c:v>
                </c:pt>
                <c:pt idx="4">
                  <c:v>62.8</c:v>
                </c:pt>
                <c:pt idx="5">
                  <c:v>62.8</c:v>
                </c:pt>
                <c:pt idx="6">
                  <c:v>62.8</c:v>
                </c:pt>
                <c:pt idx="7">
                  <c:v>62.8</c:v>
                </c:pt>
                <c:pt idx="8">
                  <c:v>62.8</c:v>
                </c:pt>
                <c:pt idx="9">
                  <c:v>62.8</c:v>
                </c:pt>
                <c:pt idx="10">
                  <c:v>62.8</c:v>
                </c:pt>
                <c:pt idx="11">
                  <c:v>62.8</c:v>
                </c:pt>
                <c:pt idx="12">
                  <c:v>62.8</c:v>
                </c:pt>
                <c:pt idx="13">
                  <c:v>62.8</c:v>
                </c:pt>
                <c:pt idx="14">
                  <c:v>62.8</c:v>
                </c:pt>
              </c:numCache>
            </c:numRef>
          </c:val>
          <c:smooth val="0"/>
        </c:ser>
        <c:ser>
          <c:idx val="9"/>
          <c:order val="9"/>
          <c:tx>
            <c:v>2015 ср. балл ОУ</c:v>
          </c:tx>
          <c:spPr>
            <a:ln w="25400">
              <a:solidFill>
                <a:srgbClr val="CC3399"/>
              </a:solidFill>
            </a:ln>
          </c:spPr>
          <c:marker>
            <c:symbol val="none"/>
          </c:marker>
          <c:cat>
            <c:strRef>
              <c:f>'Немец.- 11 диаграмма по районам'!$B$5:$B$19</c:f>
              <c:strCache>
                <c:ptCount val="15"/>
                <c:pt idx="0">
                  <c:v>ЖЕЛЕЗНОДОРОЖНЫЙ РАЙОН</c:v>
                </c:pt>
                <c:pt idx="1">
                  <c:v>МБОУ Гимназия № 8</c:v>
                </c:pt>
                <c:pt idx="2">
                  <c:v>МБОУ СШ № 86 </c:v>
                </c:pt>
                <c:pt idx="3">
                  <c:v>КИРОВСКИЙ РАЙОН</c:v>
                </c:pt>
                <c:pt idx="4">
                  <c:v>МАОУ Гимназия № 6</c:v>
                </c:pt>
                <c:pt idx="5">
                  <c:v>ОКТЯБРЬСКИЙ РАЙОН</c:v>
                </c:pt>
                <c:pt idx="6">
                  <c:v>МАОУ Гимназия №13 "Академ"</c:v>
                </c:pt>
                <c:pt idx="7">
                  <c:v>СВЕРДЛОВСКИЙ РАЙОН</c:v>
                </c:pt>
                <c:pt idx="8">
                  <c:v>МАОУ Гимназия № 5</c:v>
                </c:pt>
                <c:pt idx="9">
                  <c:v>СОВЕТСКИЙ РАЙОН</c:v>
                </c:pt>
                <c:pt idx="10">
                  <c:v>МБОУ СШ № 91</c:v>
                </c:pt>
                <c:pt idx="11">
                  <c:v>МБОУ СШ № 129</c:v>
                </c:pt>
                <c:pt idx="12">
                  <c:v>ЦЕНТРАЛЬНЫЙ РАЙОН</c:v>
                </c:pt>
                <c:pt idx="13">
                  <c:v>МАОУ Гимназия № 2</c:v>
                </c:pt>
                <c:pt idx="14">
                  <c:v>МБОУ Гимназия № 16</c:v>
                </c:pt>
              </c:strCache>
            </c:strRef>
          </c:cat>
          <c:val>
            <c:numRef>
              <c:f>'Немец.- 11 диаграмма по районам'!$T$5:$T$19</c:f>
              <c:numCache>
                <c:formatCode>0,00</c:formatCode>
                <c:ptCount val="15"/>
                <c:pt idx="0">
                  <c:v>54</c:v>
                </c:pt>
                <c:pt idx="1">
                  <c:v>54</c:v>
                </c:pt>
                <c:pt idx="3">
                  <c:v>67.5</c:v>
                </c:pt>
                <c:pt idx="4">
                  <c:v>67.5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25504"/>
        <c:axId val="91527040"/>
      </c:lineChart>
      <c:catAx>
        <c:axId val="91525504"/>
        <c:scaling>
          <c:orientation val="minMax"/>
        </c:scaling>
        <c:delete val="0"/>
        <c:axPos val="b"/>
        <c:numFmt formatCode="Основной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ru-RU"/>
          </a:p>
        </c:txPr>
        <c:crossAx val="91527040"/>
        <c:crosses val="autoZero"/>
        <c:auto val="1"/>
        <c:lblAlgn val="ctr"/>
        <c:lblOffset val="100"/>
        <c:noMultiLvlLbl val="0"/>
      </c:catAx>
      <c:valAx>
        <c:axId val="91527040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15255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960203682476528"/>
          <c:y val="1.327875727916058E-2"/>
          <c:w val="0.59065866217859919"/>
          <c:h val="9.37393147233099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84668</xdr:colOff>
      <xdr:row>0</xdr:row>
      <xdr:rowOff>75670</xdr:rowOff>
    </xdr:from>
    <xdr:to>
      <xdr:col>20</xdr:col>
      <xdr:colOff>31751</xdr:colOff>
      <xdr:row>0</xdr:row>
      <xdr:rowOff>4445000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B2DF8D58-F134-46D6-AF57-D59A647B62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0.07538</cdr:x>
      <cdr:y>0.10957</cdr:y>
    </cdr:from>
    <cdr:to>
      <cdr:x>0.07538</cdr:x>
      <cdr:y>0.68152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:a16="http://schemas.microsoft.com/office/drawing/2014/main" xmlns="" id="{9F0B5DB7-C8EF-44EC-A5B6-DFFBEA80D679}"/>
            </a:ext>
          </a:extLst>
        </cdr:cNvPr>
        <cdr:cNvCxnSpPr/>
      </cdr:nvCxnSpPr>
      <cdr:spPr>
        <a:xfrm xmlns:a="http://schemas.openxmlformats.org/drawingml/2006/main">
          <a:off x="929344" y="478748"/>
          <a:ext cx="0" cy="249903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0.26304</cdr:x>
      <cdr:y>0.1119</cdr:y>
    </cdr:from>
    <cdr:to>
      <cdr:x>0.26491</cdr:x>
      <cdr:y>0.68841</cdr:y>
    </cdr:to>
    <cdr:cxnSp macro="">
      <cdr:nvCxnSpPr>
        <cdr:cNvPr id="4" name="Прямая соединительная линия 3">
          <a:extLst xmlns:a="http://schemas.openxmlformats.org/drawingml/2006/main">
            <a:ext uri="{FF2B5EF4-FFF2-40B4-BE49-F238E27FC236}">
              <a16:creationId xmlns:a16="http://schemas.microsoft.com/office/drawing/2014/main" xmlns="" id="{CA5B01B3-3963-4ACD-B682-D5AC4D7E2FD0}"/>
            </a:ext>
          </a:extLst>
        </cdr:cNvPr>
        <cdr:cNvCxnSpPr/>
      </cdr:nvCxnSpPr>
      <cdr:spPr>
        <a:xfrm xmlns:a="http://schemas.openxmlformats.org/drawingml/2006/main">
          <a:off x="3243124" y="488948"/>
          <a:ext cx="23057" cy="251896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0.6382</cdr:x>
      <cdr:y>0.10533</cdr:y>
    </cdr:from>
    <cdr:to>
      <cdr:x>0.6391</cdr:x>
      <cdr:y>0.68845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:a16="http://schemas.microsoft.com/office/drawing/2014/main" xmlns="" id="{BC39191A-149C-4145-8126-4743F944D987}"/>
            </a:ext>
          </a:extLst>
        </cdr:cNvPr>
        <cdr:cNvCxnSpPr/>
      </cdr:nvCxnSpPr>
      <cdr:spPr>
        <a:xfrm xmlns:a="http://schemas.openxmlformats.org/drawingml/2006/main" flipH="1">
          <a:off x="7868707" y="460221"/>
          <a:ext cx="11139" cy="254782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0.3876</cdr:x>
      <cdr:y>0.10753</cdr:y>
    </cdr:from>
    <cdr:to>
      <cdr:x>0.39166</cdr:x>
      <cdr:y>0.68815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:a16="http://schemas.microsoft.com/office/drawing/2014/main" xmlns="" id="{A79D3899-1507-495C-BED7-3FCB92E98516}"/>
            </a:ext>
          </a:extLst>
        </cdr:cNvPr>
        <cdr:cNvCxnSpPr/>
      </cdr:nvCxnSpPr>
      <cdr:spPr>
        <a:xfrm xmlns:a="http://schemas.openxmlformats.org/drawingml/2006/main">
          <a:off x="4778922" y="469835"/>
          <a:ext cx="50058" cy="253692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0.51392</cdr:x>
      <cdr:y>0.11169</cdr:y>
    </cdr:from>
    <cdr:to>
      <cdr:x>0.51579</cdr:x>
      <cdr:y>0.69048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:a16="http://schemas.microsoft.com/office/drawing/2014/main" xmlns="" id="{D8679E72-5A3D-4668-92BC-1FFBEFC86D92}"/>
            </a:ext>
          </a:extLst>
        </cdr:cNvPr>
        <cdr:cNvCxnSpPr/>
      </cdr:nvCxnSpPr>
      <cdr:spPr>
        <a:xfrm xmlns:a="http://schemas.openxmlformats.org/drawingml/2006/main">
          <a:off x="6336379" y="488009"/>
          <a:ext cx="23057" cy="25289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0.28814</cdr:x>
      <cdr:y>0.43644</cdr:y>
    </cdr:from>
    <cdr:to>
      <cdr:x>0.35264</cdr:x>
      <cdr:y>0.48553</cdr:y>
    </cdr:to>
    <cdr:sp macro="" textlink="">
      <cdr:nvSpPr>
        <cdr:cNvPr id="10" name="TextBox 9">
          <a:extLst xmlns:a="http://schemas.openxmlformats.org/drawingml/2006/main">
            <a:ext uri="{FF2B5EF4-FFF2-40B4-BE49-F238E27FC236}">
              <a16:creationId xmlns:a16="http://schemas.microsoft.com/office/drawing/2014/main" xmlns="" id="{F7B29272-D871-4475-B206-9C6C3F8603DA}"/>
            </a:ext>
          </a:extLst>
        </cdr:cNvPr>
        <cdr:cNvSpPr txBox="1"/>
      </cdr:nvSpPr>
      <cdr:spPr>
        <a:xfrm xmlns:a="http://schemas.openxmlformats.org/drawingml/2006/main">
          <a:off x="3876523" y="2198630"/>
          <a:ext cx="867752" cy="2472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0.4156</cdr:x>
      <cdr:y>0.43912</cdr:y>
    </cdr:from>
    <cdr:to>
      <cdr:x>0.49861</cdr:x>
      <cdr:y>0.48455</cdr:y>
    </cdr:to>
    <cdr:sp macro="" textlink="">
      <cdr:nvSpPr>
        <cdr:cNvPr id="11" name="TextBox 10">
          <a:extLst xmlns:a="http://schemas.openxmlformats.org/drawingml/2006/main">
            <a:ext uri="{FF2B5EF4-FFF2-40B4-BE49-F238E27FC236}">
              <a16:creationId xmlns:a16="http://schemas.microsoft.com/office/drawing/2014/main" xmlns="" id="{83FF5898-A960-4896-9D48-5E94DAFCA391}"/>
            </a:ext>
          </a:extLst>
        </cdr:cNvPr>
        <cdr:cNvSpPr txBox="1"/>
      </cdr:nvSpPr>
      <cdr:spPr>
        <a:xfrm xmlns:a="http://schemas.openxmlformats.org/drawingml/2006/main">
          <a:off x="5679230" y="2238182"/>
          <a:ext cx="1134311" cy="2315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0.55189</cdr:x>
      <cdr:y>0.44104</cdr:y>
    </cdr:from>
    <cdr:to>
      <cdr:x>0.63014</cdr:x>
      <cdr:y>0.48939</cdr:y>
    </cdr:to>
    <cdr:sp macro="" textlink="">
      <cdr:nvSpPr>
        <cdr:cNvPr id="12" name="TextBox 11">
          <a:extLst xmlns:a="http://schemas.openxmlformats.org/drawingml/2006/main">
            <a:ext uri="{FF2B5EF4-FFF2-40B4-BE49-F238E27FC236}">
              <a16:creationId xmlns:a16="http://schemas.microsoft.com/office/drawing/2014/main" xmlns="" id="{6151F6FC-81A9-4335-AC1F-B84207464DB8}"/>
            </a:ext>
          </a:extLst>
        </cdr:cNvPr>
        <cdr:cNvSpPr txBox="1"/>
      </cdr:nvSpPr>
      <cdr:spPr>
        <a:xfrm xmlns:a="http://schemas.openxmlformats.org/drawingml/2006/main">
          <a:off x="7541665" y="2247936"/>
          <a:ext cx="1069257" cy="246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0.94193</cdr:x>
      <cdr:y>0.4701</cdr:y>
    </cdr:from>
    <cdr:to>
      <cdr:x>0.98522</cdr:x>
      <cdr:y>0.52638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896667" y="2404533"/>
          <a:ext cx="914400" cy="2878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0.93592</cdr:x>
      <cdr:y>0.45024</cdr:y>
    </cdr:from>
    <cdr:to>
      <cdr:x>1</cdr:x>
      <cdr:y>0.6737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19769667" y="2302933"/>
          <a:ext cx="1353610" cy="1143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0.82264</cdr:x>
      <cdr:y>0.11348</cdr:y>
    </cdr:from>
    <cdr:to>
      <cdr:x>0.82457</cdr:x>
      <cdr:y>0.68572</cdr:y>
    </cdr:to>
    <cdr:cxnSp macro="">
      <cdr:nvCxnSpPr>
        <cdr:cNvPr id="15" name="Прямая соединительная линия 14"/>
        <cdr:cNvCxnSpPr/>
      </cdr:nvCxnSpPr>
      <cdr:spPr>
        <a:xfrm xmlns:a="http://schemas.openxmlformats.org/drawingml/2006/main" flipH="1" flipV="1">
          <a:off x="10142802" y="495831"/>
          <a:ext cx="23811" cy="250031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-FILES\Users\GUO\&#1054;&#1073;&#1097;&#1080;&#1077;%20&#1087;&#1072;&#1087;&#1082;&#1080;\&#1091;&#1087;&#1088;&#1072;&#1074;&#1083;&#1077;&#1085;&#1080;&#1077;\&#1054;&#1090;&#1076;&#1077;&#1083;&#1099;\&#1054;&#1090;&#1076;&#1077;&#1083;%20&#1086;&#1073;&#1097;&#1077;&#1075;&#1086;%20&#1086;&#1073;&#1088;&#1072;&#1079;&#1086;&#1074;&#1072;&#1085;&#1080;&#1103;\&#1051;&#1077;&#1075;&#1072;&#1095;&#1077;&#1074;&#1072;\2013-2014\&#1045;&#1043;&#1069;-2014\&#1056;&#1077;&#1079;&#1091;&#1083;&#1100;&#1090;&#1072;&#1090;&#1099;%20&#1045;&#1043;&#1069;-2014\29.05%20&#1088;&#1091;&#1089;&#1089;&#1082;\1_10001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олнение заданий"/>
      <sheetName val="XLR_NoRangeSheet"/>
    </sheetNames>
    <sheetDataSet>
      <sheetData sheetId="0"/>
      <sheetData sheetId="1">
        <row r="6">
          <cell r="J6" t="str">
            <v>Код ППЭ</v>
          </cell>
          <cell r="K6" t="str">
            <v>Аудитория</v>
          </cell>
          <cell r="L6" t="str">
            <v>Фамилия</v>
          </cell>
          <cell r="M6" t="str">
            <v>Имя</v>
          </cell>
          <cell r="N6" t="str">
            <v>Отчество</v>
          </cell>
          <cell r="R6" t="str">
            <v>Задания типа А</v>
          </cell>
          <cell r="S6" t="str">
            <v>Задания типа В</v>
          </cell>
          <cell r="T6" t="str">
            <v>Задания типа C</v>
          </cell>
          <cell r="U6" t="str">
            <v>Серия документа</v>
          </cell>
          <cell r="V6" t="str">
            <v>Номер документа</v>
          </cell>
          <cell r="W6" t="str">
            <v>Балл</v>
          </cell>
          <cell r="Z6" t="str">
            <v>Первичный балл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tabSelected="1" zoomScale="90" zoomScaleNormal="90" workbookViewId="0">
      <selection activeCell="B2" sqref="B2:B3"/>
    </sheetView>
  </sheetViews>
  <sheetFormatPr defaultRowHeight="15" x14ac:dyDescent="0.25"/>
  <cols>
    <col min="1" max="1" width="4.7109375" customWidth="1"/>
    <col min="2" max="2" width="42.85546875" customWidth="1"/>
    <col min="3" max="22" width="7.7109375" customWidth="1"/>
    <col min="23" max="23" width="7.28515625" customWidth="1"/>
  </cols>
  <sheetData>
    <row r="1" spans="1:26" ht="354" customHeight="1" thickBot="1" x14ac:dyDescent="0.3"/>
    <row r="2" spans="1:26" x14ac:dyDescent="0.25">
      <c r="A2" s="285" t="s">
        <v>11</v>
      </c>
      <c r="B2" s="287" t="s">
        <v>0</v>
      </c>
      <c r="C2" s="289">
        <v>2019</v>
      </c>
      <c r="D2" s="290"/>
      <c r="E2" s="290"/>
      <c r="F2" s="291"/>
      <c r="G2" s="290">
        <v>2018</v>
      </c>
      <c r="H2" s="290"/>
      <c r="I2" s="290"/>
      <c r="J2" s="291"/>
      <c r="K2" s="292">
        <v>2017</v>
      </c>
      <c r="L2" s="293"/>
      <c r="M2" s="293"/>
      <c r="N2" s="294"/>
      <c r="O2" s="293">
        <v>2016</v>
      </c>
      <c r="P2" s="293"/>
      <c r="Q2" s="293"/>
      <c r="R2" s="293"/>
      <c r="S2" s="292">
        <v>2015</v>
      </c>
      <c r="T2" s="293"/>
      <c r="U2" s="293"/>
      <c r="V2" s="294"/>
      <c r="W2" s="283" t="s">
        <v>26</v>
      </c>
    </row>
    <row r="3" spans="1:26" ht="45" customHeight="1" thickBot="1" x14ac:dyDescent="0.3">
      <c r="A3" s="286"/>
      <c r="B3" s="288"/>
      <c r="C3" s="148" t="s">
        <v>34</v>
      </c>
      <c r="D3" s="147" t="s">
        <v>35</v>
      </c>
      <c r="E3" s="147" t="s">
        <v>36</v>
      </c>
      <c r="F3" s="149" t="s">
        <v>25</v>
      </c>
      <c r="G3" s="200" t="s">
        <v>34</v>
      </c>
      <c r="H3" s="147" t="s">
        <v>35</v>
      </c>
      <c r="I3" s="147" t="s">
        <v>36</v>
      </c>
      <c r="J3" s="149" t="s">
        <v>25</v>
      </c>
      <c r="K3" s="148" t="s">
        <v>34</v>
      </c>
      <c r="L3" s="147" t="s">
        <v>35</v>
      </c>
      <c r="M3" s="147" t="s">
        <v>36</v>
      </c>
      <c r="N3" s="149" t="s">
        <v>25</v>
      </c>
      <c r="O3" s="200" t="s">
        <v>34</v>
      </c>
      <c r="P3" s="147" t="s">
        <v>35</v>
      </c>
      <c r="Q3" s="147" t="s">
        <v>36</v>
      </c>
      <c r="R3" s="279" t="s">
        <v>25</v>
      </c>
      <c r="S3" s="148" t="s">
        <v>34</v>
      </c>
      <c r="T3" s="147" t="s">
        <v>35</v>
      </c>
      <c r="U3" s="147" t="s">
        <v>36</v>
      </c>
      <c r="V3" s="199" t="s">
        <v>25</v>
      </c>
      <c r="W3" s="284"/>
    </row>
    <row r="4" spans="1:26" ht="15" customHeight="1" thickBot="1" x14ac:dyDescent="0.3">
      <c r="A4" s="157"/>
      <c r="B4" s="232" t="s">
        <v>41</v>
      </c>
      <c r="C4" s="374">
        <f>C5+C8+C10+C12+C14+C17</f>
        <v>6</v>
      </c>
      <c r="D4" s="390">
        <f>AVERAGE(D6:D7,D9,D11,D13,D15:D16,D18:D19)</f>
        <v>75</v>
      </c>
      <c r="E4" s="390">
        <v>69.5</v>
      </c>
      <c r="F4" s="375"/>
      <c r="G4" s="409">
        <f>G5+G8+G10+G12+G14+G17</f>
        <v>8</v>
      </c>
      <c r="H4" s="254">
        <f>AVERAGE(H6:H7,H9,H11,H13,H15:H16,H18:H19)</f>
        <v>65.5</v>
      </c>
      <c r="I4" s="254">
        <v>73.5</v>
      </c>
      <c r="J4" s="203"/>
      <c r="K4" s="204">
        <f>K5+K8+K10+K12+K14+K17</f>
        <v>10</v>
      </c>
      <c r="L4" s="201">
        <f>AVERAGE(L6:L7,L9,L15:L16,L18:L19)</f>
        <v>38.19</v>
      </c>
      <c r="M4" s="254">
        <v>54.7</v>
      </c>
      <c r="N4" s="203"/>
      <c r="O4" s="205">
        <f>O5+O8+O10+O12+O14+O17</f>
        <v>9</v>
      </c>
      <c r="P4" s="201">
        <f>AVERAGE(P6:P7,P9,P15:P16,P18:P19)</f>
        <v>66.19047619047619</v>
      </c>
      <c r="Q4" s="201">
        <v>77.11</v>
      </c>
      <c r="R4" s="202"/>
      <c r="S4" s="204">
        <f>S5+S8+S10+S12+S14+S17</f>
        <v>5</v>
      </c>
      <c r="T4" s="201">
        <f>AVERAGE(T6:T7,T9,T15:T16,T18:T19)</f>
        <v>60.75</v>
      </c>
      <c r="U4" s="254">
        <v>62.8</v>
      </c>
      <c r="V4" s="203"/>
      <c r="W4" s="206"/>
      <c r="Y4" s="96"/>
      <c r="Z4" s="5" t="s">
        <v>17</v>
      </c>
    </row>
    <row r="5" spans="1:26" ht="15" customHeight="1" thickBot="1" x14ac:dyDescent="0.3">
      <c r="A5" s="157"/>
      <c r="B5" s="372" t="s">
        <v>43</v>
      </c>
      <c r="C5" s="376"/>
      <c r="D5" s="385"/>
      <c r="E5" s="387">
        <v>69.5</v>
      </c>
      <c r="F5" s="377"/>
      <c r="G5" s="410">
        <f>SUM(G6:G7)</f>
        <v>1</v>
      </c>
      <c r="H5" s="252">
        <f>AVERAGE(H6:H7)</f>
        <v>46</v>
      </c>
      <c r="I5" s="235">
        <v>73.5</v>
      </c>
      <c r="J5" s="242"/>
      <c r="K5" s="243">
        <f>SUM(K6:K7)</f>
        <v>2</v>
      </c>
      <c r="L5" s="252">
        <f>AVERAGE(L6:L7)</f>
        <v>39</v>
      </c>
      <c r="M5" s="252">
        <v>54.7</v>
      </c>
      <c r="N5" s="242"/>
      <c r="O5" s="244">
        <f>SUM(O6:O7)</f>
        <v>1</v>
      </c>
      <c r="P5" s="252">
        <f>AVERAGE(P6:P7)</f>
        <v>53</v>
      </c>
      <c r="Q5" s="241">
        <v>77.11</v>
      </c>
      <c r="R5" s="245"/>
      <c r="S5" s="243">
        <f>SUM(S6:S7)</f>
        <v>3</v>
      </c>
      <c r="T5" s="252">
        <f>AVERAGE(T6:T7)</f>
        <v>54</v>
      </c>
      <c r="U5" s="252">
        <v>62.8</v>
      </c>
      <c r="V5" s="242"/>
      <c r="W5" s="246"/>
      <c r="Y5" s="97"/>
      <c r="Z5" s="5" t="s">
        <v>18</v>
      </c>
    </row>
    <row r="6" spans="1:26" ht="16.149999999999999" customHeight="1" x14ac:dyDescent="0.25">
      <c r="A6" s="207">
        <v>1</v>
      </c>
      <c r="B6" s="273" t="s">
        <v>27</v>
      </c>
      <c r="C6" s="378"/>
      <c r="D6" s="277"/>
      <c r="E6" s="388">
        <v>69.5</v>
      </c>
      <c r="F6" s="379">
        <v>4</v>
      </c>
      <c r="G6" s="411"/>
      <c r="H6" s="208"/>
      <c r="I6" s="209">
        <v>73.5</v>
      </c>
      <c r="J6" s="210">
        <v>5</v>
      </c>
      <c r="K6" s="211"/>
      <c r="L6" s="212"/>
      <c r="M6" s="212">
        <v>54.7</v>
      </c>
      <c r="N6" s="196">
        <v>4</v>
      </c>
      <c r="O6" s="213">
        <v>1</v>
      </c>
      <c r="P6" s="214">
        <v>53</v>
      </c>
      <c r="Q6" s="215">
        <v>77.11</v>
      </c>
      <c r="R6" s="197">
        <v>3</v>
      </c>
      <c r="S6" s="198">
        <v>3</v>
      </c>
      <c r="T6" s="214">
        <v>54</v>
      </c>
      <c r="U6" s="215">
        <v>62.8</v>
      </c>
      <c r="V6" s="216">
        <v>2</v>
      </c>
      <c r="W6" s="92">
        <f>F6+J6+N6+R6+V6</f>
        <v>18</v>
      </c>
      <c r="X6" s="83"/>
      <c r="Y6" s="326"/>
      <c r="Z6" s="5" t="s">
        <v>19</v>
      </c>
    </row>
    <row r="7" spans="1:26" ht="16.149999999999999" customHeight="1" thickBot="1" x14ac:dyDescent="0.3">
      <c r="A7" s="85">
        <v>2</v>
      </c>
      <c r="B7" s="87" t="s">
        <v>51</v>
      </c>
      <c r="C7" s="217"/>
      <c r="D7" s="18"/>
      <c r="E7" s="33">
        <v>69.5</v>
      </c>
      <c r="F7" s="218">
        <v>4</v>
      </c>
      <c r="G7" s="421">
        <v>1</v>
      </c>
      <c r="H7" s="422">
        <v>46</v>
      </c>
      <c r="I7" s="78">
        <v>73.5</v>
      </c>
      <c r="J7" s="218">
        <v>3</v>
      </c>
      <c r="K7" s="420">
        <v>2</v>
      </c>
      <c r="L7" s="33">
        <v>39</v>
      </c>
      <c r="M7" s="33">
        <v>54.7</v>
      </c>
      <c r="N7" s="95">
        <v>2</v>
      </c>
      <c r="O7" s="56"/>
      <c r="P7" s="21"/>
      <c r="Q7" s="74">
        <v>77.11</v>
      </c>
      <c r="R7" s="86">
        <v>4</v>
      </c>
      <c r="S7" s="94"/>
      <c r="T7" s="21"/>
      <c r="U7" s="21">
        <v>62.8</v>
      </c>
      <c r="V7" s="95">
        <v>3</v>
      </c>
      <c r="W7" s="143">
        <f>F7+J7+N7+R7+V7</f>
        <v>16</v>
      </c>
      <c r="X7" s="83"/>
      <c r="Y7" s="6"/>
      <c r="Z7" s="5" t="s">
        <v>20</v>
      </c>
    </row>
    <row r="8" spans="1:26" ht="16.149999999999999" customHeight="1" thickBot="1" x14ac:dyDescent="0.3">
      <c r="A8" s="90"/>
      <c r="B8" s="373" t="s">
        <v>44</v>
      </c>
      <c r="C8" s="247">
        <f>SUM(C9:C9)</f>
        <v>4</v>
      </c>
      <c r="D8" s="235">
        <f>AVERAGE(D9:D9)</f>
        <v>64</v>
      </c>
      <c r="E8" s="235">
        <v>69.5</v>
      </c>
      <c r="F8" s="381"/>
      <c r="G8" s="412">
        <f>SUM(G9:G9)</f>
        <v>5</v>
      </c>
      <c r="H8" s="419">
        <f>AVERAGE(H9:H9)</f>
        <v>94</v>
      </c>
      <c r="I8" s="235">
        <v>73.5</v>
      </c>
      <c r="J8" s="236"/>
      <c r="K8" s="233">
        <f>SUM(K9:K9)</f>
        <v>7</v>
      </c>
      <c r="L8" s="234">
        <f>AVERAGE(L9:L9)</f>
        <v>65.569999999999993</v>
      </c>
      <c r="M8" s="252">
        <v>54.7</v>
      </c>
      <c r="N8" s="237"/>
      <c r="O8" s="238">
        <f>SUM(O9:O9)</f>
        <v>7</v>
      </c>
      <c r="P8" s="235">
        <f>AVERAGE(P9:P9)</f>
        <v>82.571428571428569</v>
      </c>
      <c r="Q8" s="241">
        <v>77.11</v>
      </c>
      <c r="R8" s="239"/>
      <c r="S8" s="166">
        <f>SUM(S9:S9)</f>
        <v>2</v>
      </c>
      <c r="T8" s="235">
        <f>AVERAGE(T9:T9)</f>
        <v>67.5</v>
      </c>
      <c r="U8" s="252">
        <v>62.8</v>
      </c>
      <c r="V8" s="237"/>
      <c r="W8" s="240"/>
      <c r="X8" s="83"/>
    </row>
    <row r="9" spans="1:26" ht="16.149999999999999" customHeight="1" thickBot="1" x14ac:dyDescent="0.3">
      <c r="A9" s="195">
        <v>1</v>
      </c>
      <c r="B9" s="190" t="s">
        <v>5</v>
      </c>
      <c r="C9" s="150">
        <v>4</v>
      </c>
      <c r="D9" s="151">
        <v>64</v>
      </c>
      <c r="E9" s="151">
        <v>69.5</v>
      </c>
      <c r="F9" s="382">
        <v>3</v>
      </c>
      <c r="G9" s="260">
        <v>5</v>
      </c>
      <c r="H9" s="151">
        <v>94</v>
      </c>
      <c r="I9" s="152">
        <v>73.5</v>
      </c>
      <c r="J9" s="153">
        <v>1</v>
      </c>
      <c r="K9" s="167">
        <v>7</v>
      </c>
      <c r="L9" s="219">
        <v>65.569999999999993</v>
      </c>
      <c r="M9" s="220">
        <v>54.7</v>
      </c>
      <c r="N9" s="216">
        <v>1</v>
      </c>
      <c r="O9" s="193">
        <v>7</v>
      </c>
      <c r="P9" s="151">
        <v>82.571428571428569</v>
      </c>
      <c r="Q9" s="221">
        <v>77.11</v>
      </c>
      <c r="R9" s="197">
        <v>1</v>
      </c>
      <c r="S9" s="167">
        <v>2</v>
      </c>
      <c r="T9" s="151">
        <v>67.5</v>
      </c>
      <c r="U9" s="151">
        <v>62.8</v>
      </c>
      <c r="V9" s="216">
        <v>1</v>
      </c>
      <c r="W9" s="222">
        <f>F9+J9+N9+R9+V9</f>
        <v>7</v>
      </c>
      <c r="X9" s="83"/>
    </row>
    <row r="10" spans="1:26" ht="16.149999999999999" customHeight="1" thickBot="1" x14ac:dyDescent="0.3">
      <c r="A10" s="90"/>
      <c r="B10" s="373" t="s">
        <v>54</v>
      </c>
      <c r="C10" s="247">
        <f>SUM(C11)</f>
        <v>1</v>
      </c>
      <c r="D10" s="235">
        <f>AVERAGE(D11:D11)</f>
        <v>95</v>
      </c>
      <c r="E10" s="235">
        <v>69.5</v>
      </c>
      <c r="F10" s="240"/>
      <c r="G10" s="413"/>
      <c r="H10" s="235"/>
      <c r="I10" s="235">
        <v>73.5</v>
      </c>
      <c r="J10" s="240"/>
      <c r="K10" s="166"/>
      <c r="L10" s="406"/>
      <c r="M10" s="387">
        <v>54.7</v>
      </c>
      <c r="N10" s="248"/>
      <c r="O10" s="238"/>
      <c r="P10" s="235"/>
      <c r="Q10" s="407">
        <v>77.11</v>
      </c>
      <c r="R10" s="239"/>
      <c r="S10" s="166"/>
      <c r="T10" s="235"/>
      <c r="U10" s="235">
        <v>62.8</v>
      </c>
      <c r="V10" s="391"/>
      <c r="W10" s="392"/>
      <c r="X10" s="83"/>
    </row>
    <row r="11" spans="1:26" ht="16.149999999999999" customHeight="1" thickBot="1" x14ac:dyDescent="0.3">
      <c r="A11" s="195">
        <v>1</v>
      </c>
      <c r="B11" s="190" t="s">
        <v>56</v>
      </c>
      <c r="C11" s="150">
        <v>1</v>
      </c>
      <c r="D11" s="151">
        <v>95</v>
      </c>
      <c r="E11" s="151">
        <v>69.5</v>
      </c>
      <c r="F11" s="382">
        <v>1</v>
      </c>
      <c r="G11" s="260"/>
      <c r="H11" s="151"/>
      <c r="I11" s="152">
        <v>73.5</v>
      </c>
      <c r="J11" s="153">
        <v>5</v>
      </c>
      <c r="K11" s="167"/>
      <c r="L11" s="219"/>
      <c r="M11" s="220">
        <v>54.7</v>
      </c>
      <c r="N11" s="216">
        <v>4</v>
      </c>
      <c r="O11" s="193"/>
      <c r="P11" s="151"/>
      <c r="Q11" s="221">
        <v>77.11</v>
      </c>
      <c r="R11" s="197">
        <v>4</v>
      </c>
      <c r="S11" s="167"/>
      <c r="T11" s="151"/>
      <c r="U11" s="151">
        <v>62.8</v>
      </c>
      <c r="V11" s="216">
        <v>3</v>
      </c>
      <c r="W11" s="143">
        <f>F11+J11+N11+R11+V11</f>
        <v>17</v>
      </c>
      <c r="X11" s="83"/>
    </row>
    <row r="12" spans="1:26" ht="16.149999999999999" customHeight="1" thickBot="1" x14ac:dyDescent="0.3">
      <c r="A12" s="90"/>
      <c r="B12" s="393" t="s">
        <v>55</v>
      </c>
      <c r="C12" s="247">
        <f>SUM(C13)</f>
        <v>1</v>
      </c>
      <c r="D12" s="235">
        <f>AVERAGE(D13:D13)</f>
        <v>66</v>
      </c>
      <c r="E12" s="235">
        <v>69.5</v>
      </c>
      <c r="F12" s="240"/>
      <c r="G12" s="413"/>
      <c r="H12" s="235"/>
      <c r="I12" s="235">
        <v>73.5</v>
      </c>
      <c r="J12" s="240"/>
      <c r="K12" s="166"/>
      <c r="L12" s="406"/>
      <c r="M12" s="387">
        <v>54.7</v>
      </c>
      <c r="N12" s="248"/>
      <c r="O12" s="238"/>
      <c r="P12" s="235"/>
      <c r="Q12" s="407">
        <v>77.11</v>
      </c>
      <c r="R12" s="239"/>
      <c r="S12" s="166"/>
      <c r="T12" s="235"/>
      <c r="U12" s="235">
        <v>62.8</v>
      </c>
      <c r="V12" s="391"/>
      <c r="W12" s="392"/>
      <c r="X12" s="83"/>
    </row>
    <row r="13" spans="1:26" ht="16.149999999999999" customHeight="1" thickBot="1" x14ac:dyDescent="0.3">
      <c r="A13" s="195">
        <v>1</v>
      </c>
      <c r="B13" s="394" t="s">
        <v>57</v>
      </c>
      <c r="C13" s="395">
        <v>1</v>
      </c>
      <c r="D13" s="396">
        <v>66</v>
      </c>
      <c r="E13" s="396">
        <v>69.5</v>
      </c>
      <c r="F13" s="397">
        <v>2</v>
      </c>
      <c r="G13" s="414"/>
      <c r="H13" s="396"/>
      <c r="I13" s="398">
        <v>73.5</v>
      </c>
      <c r="J13" s="399">
        <v>5</v>
      </c>
      <c r="K13" s="400"/>
      <c r="L13" s="219"/>
      <c r="M13" s="401">
        <v>54.7</v>
      </c>
      <c r="N13" s="402">
        <v>4</v>
      </c>
      <c r="O13" s="403"/>
      <c r="P13" s="396"/>
      <c r="Q13" s="404">
        <v>77.11</v>
      </c>
      <c r="R13" s="405">
        <v>4</v>
      </c>
      <c r="S13" s="400"/>
      <c r="T13" s="396"/>
      <c r="U13" s="396">
        <v>62.8</v>
      </c>
      <c r="V13" s="402">
        <v>3</v>
      </c>
      <c r="W13" s="143">
        <f>F13+J13+N13+R13+V13</f>
        <v>18</v>
      </c>
      <c r="X13" s="83"/>
    </row>
    <row r="14" spans="1:26" ht="16.149999999999999" customHeight="1" thickBot="1" x14ac:dyDescent="0.3">
      <c r="A14" s="90"/>
      <c r="B14" s="373" t="s">
        <v>45</v>
      </c>
      <c r="C14" s="380"/>
      <c r="D14" s="271"/>
      <c r="E14" s="235">
        <v>69.5</v>
      </c>
      <c r="F14" s="381"/>
      <c r="G14" s="413">
        <f>SUM(G15:G16)</f>
        <v>1</v>
      </c>
      <c r="H14" s="235">
        <f>AVERAGE(H15:H16)</f>
        <v>40</v>
      </c>
      <c r="I14" s="235">
        <v>73.5</v>
      </c>
      <c r="J14" s="240"/>
      <c r="K14" s="166">
        <f>SUM(K15:K16)</f>
        <v>1</v>
      </c>
      <c r="L14" s="406">
        <f>AVERAGE(L15:L16)</f>
        <v>10</v>
      </c>
      <c r="M14" s="252">
        <v>54.7</v>
      </c>
      <c r="N14" s="248"/>
      <c r="O14" s="238"/>
      <c r="P14" s="235"/>
      <c r="Q14" s="241">
        <v>77.11</v>
      </c>
      <c r="R14" s="239"/>
      <c r="S14" s="166"/>
      <c r="T14" s="235"/>
      <c r="U14" s="252">
        <v>62.8</v>
      </c>
      <c r="V14" s="248"/>
      <c r="W14" s="240"/>
      <c r="X14" s="83"/>
      <c r="Y14" s="146"/>
      <c r="Z14" s="5"/>
    </row>
    <row r="15" spans="1:26" ht="16.149999999999999" customHeight="1" x14ac:dyDescent="0.25">
      <c r="A15" s="207">
        <v>1</v>
      </c>
      <c r="B15" s="223" t="s">
        <v>37</v>
      </c>
      <c r="C15" s="383"/>
      <c r="D15" s="176"/>
      <c r="E15" s="389">
        <v>69.5</v>
      </c>
      <c r="F15" s="384">
        <v>4</v>
      </c>
      <c r="G15" s="411">
        <v>1</v>
      </c>
      <c r="H15" s="208">
        <v>40</v>
      </c>
      <c r="I15" s="209">
        <v>73.5</v>
      </c>
      <c r="J15" s="210">
        <v>4</v>
      </c>
      <c r="K15" s="211"/>
      <c r="L15" s="224"/>
      <c r="M15" s="225">
        <v>54.7</v>
      </c>
      <c r="N15" s="226">
        <v>4</v>
      </c>
      <c r="O15" s="227"/>
      <c r="P15" s="208"/>
      <c r="Q15" s="228">
        <v>77.11</v>
      </c>
      <c r="R15" s="229">
        <v>4</v>
      </c>
      <c r="S15" s="211"/>
      <c r="T15" s="208"/>
      <c r="U15" s="208">
        <v>62.8</v>
      </c>
      <c r="V15" s="226">
        <v>3</v>
      </c>
      <c r="W15" s="92">
        <v>19</v>
      </c>
      <c r="X15" s="83"/>
    </row>
    <row r="16" spans="1:26" ht="16.149999999999999" customHeight="1" thickBot="1" x14ac:dyDescent="0.3">
      <c r="A16" s="189">
        <v>2</v>
      </c>
      <c r="B16" s="190" t="s">
        <v>6</v>
      </c>
      <c r="C16" s="150"/>
      <c r="D16" s="168"/>
      <c r="E16" s="151">
        <v>69.5</v>
      </c>
      <c r="F16" s="382">
        <v>4</v>
      </c>
      <c r="G16" s="260"/>
      <c r="H16" s="21"/>
      <c r="I16" s="78">
        <v>73.5</v>
      </c>
      <c r="J16" s="153">
        <v>5</v>
      </c>
      <c r="K16" s="167">
        <v>1</v>
      </c>
      <c r="L16" s="191">
        <v>10</v>
      </c>
      <c r="M16" s="230">
        <v>54.7</v>
      </c>
      <c r="N16" s="192">
        <v>3</v>
      </c>
      <c r="O16" s="193"/>
      <c r="P16" s="151"/>
      <c r="Q16" s="168">
        <v>77.11</v>
      </c>
      <c r="R16" s="190">
        <v>4</v>
      </c>
      <c r="S16" s="167"/>
      <c r="T16" s="151"/>
      <c r="U16" s="151">
        <v>62.8</v>
      </c>
      <c r="V16" s="194">
        <v>3</v>
      </c>
      <c r="W16" s="143">
        <v>19</v>
      </c>
      <c r="X16" s="83"/>
    </row>
    <row r="17" spans="1:26" ht="16.149999999999999" customHeight="1" thickBot="1" x14ac:dyDescent="0.3">
      <c r="A17" s="231"/>
      <c r="B17" s="373" t="s">
        <v>46</v>
      </c>
      <c r="C17" s="380"/>
      <c r="D17" s="271"/>
      <c r="E17" s="235">
        <v>69.5</v>
      </c>
      <c r="F17" s="381"/>
      <c r="G17" s="413">
        <f>SUM(G18:G19)</f>
        <v>1</v>
      </c>
      <c r="H17" s="253">
        <f>AVERAGE(H18:H19)</f>
        <v>82</v>
      </c>
      <c r="I17" s="235">
        <v>73.5</v>
      </c>
      <c r="J17" s="240"/>
      <c r="K17" s="166"/>
      <c r="L17" s="249"/>
      <c r="M17" s="252">
        <v>54.7</v>
      </c>
      <c r="N17" s="250"/>
      <c r="O17" s="238">
        <f>SUM(O18:O19)</f>
        <v>1</v>
      </c>
      <c r="P17" s="253">
        <f>AVERAGE(P18:P19)</f>
        <v>63</v>
      </c>
      <c r="Q17" s="241">
        <v>77.11</v>
      </c>
      <c r="R17" s="280"/>
      <c r="S17" s="166"/>
      <c r="T17" s="235"/>
      <c r="U17" s="252">
        <v>62.8</v>
      </c>
      <c r="V17" s="251"/>
      <c r="W17" s="240"/>
      <c r="X17" s="83"/>
    </row>
    <row r="18" spans="1:26" ht="16.149999999999999" customHeight="1" x14ac:dyDescent="0.25">
      <c r="A18" s="268">
        <v>1</v>
      </c>
      <c r="B18" s="135" t="s">
        <v>28</v>
      </c>
      <c r="C18" s="269"/>
      <c r="D18" s="270"/>
      <c r="E18" s="212">
        <v>69.5</v>
      </c>
      <c r="F18" s="423">
        <v>4</v>
      </c>
      <c r="G18" s="424"/>
      <c r="H18" s="425"/>
      <c r="I18" s="212">
        <v>73.5</v>
      </c>
      <c r="J18" s="426">
        <v>5</v>
      </c>
      <c r="K18" s="128"/>
      <c r="L18" s="32"/>
      <c r="M18" s="32">
        <v>54.7</v>
      </c>
      <c r="N18" s="19">
        <v>4</v>
      </c>
      <c r="O18" s="19">
        <v>1</v>
      </c>
      <c r="P18" s="20">
        <v>63</v>
      </c>
      <c r="Q18" s="17">
        <v>77.11</v>
      </c>
      <c r="R18" s="19">
        <v>2</v>
      </c>
      <c r="S18" s="17"/>
      <c r="T18" s="20"/>
      <c r="U18" s="20">
        <v>62.8</v>
      </c>
      <c r="V18" s="19">
        <v>3</v>
      </c>
      <c r="W18" s="144">
        <f t="shared" ref="W18:W19" si="0">F18+J18+N18+R18+V18</f>
        <v>18</v>
      </c>
      <c r="X18" s="83"/>
      <c r="Y18" s="146"/>
      <c r="Z18" s="5"/>
    </row>
    <row r="19" spans="1:26" ht="16.149999999999999" customHeight="1" thickBot="1" x14ac:dyDescent="0.3">
      <c r="A19" s="138">
        <v>2</v>
      </c>
      <c r="B19" s="369" t="s">
        <v>40</v>
      </c>
      <c r="C19" s="415"/>
      <c r="D19" s="370"/>
      <c r="E19" s="416">
        <v>69.5</v>
      </c>
      <c r="F19" s="49">
        <v>4</v>
      </c>
      <c r="G19" s="417">
        <v>1</v>
      </c>
      <c r="H19" s="371">
        <v>82</v>
      </c>
      <c r="I19" s="371">
        <v>73.5</v>
      </c>
      <c r="J19" s="47">
        <v>2</v>
      </c>
      <c r="K19" s="418"/>
      <c r="L19" s="371"/>
      <c r="M19" s="371">
        <v>54.7</v>
      </c>
      <c r="N19" s="47">
        <v>4</v>
      </c>
      <c r="O19" s="47"/>
      <c r="P19" s="48"/>
      <c r="Q19" s="27">
        <v>77.11</v>
      </c>
      <c r="R19" s="47">
        <v>4</v>
      </c>
      <c r="S19" s="27"/>
      <c r="T19" s="48"/>
      <c r="U19" s="48">
        <v>62.8</v>
      </c>
      <c r="V19" s="47">
        <v>3</v>
      </c>
      <c r="W19" s="145">
        <f t="shared" si="0"/>
        <v>17</v>
      </c>
      <c r="X19" s="83"/>
    </row>
    <row r="20" spans="1:26" ht="15" customHeight="1" x14ac:dyDescent="0.25">
      <c r="A20" s="84"/>
      <c r="B20" s="265" t="s">
        <v>49</v>
      </c>
      <c r="C20" s="265"/>
      <c r="D20" s="408">
        <f>AVERAGE(D6:D7,D9,D11,D13,D15:D16,D18:D19)</f>
        <v>75</v>
      </c>
      <c r="E20" s="265"/>
      <c r="F20" s="265"/>
      <c r="G20" s="427"/>
      <c r="H20" s="428">
        <f>AVERAGE(H6:H7,H9,H11,H13,H15:H16,H18:H19)</f>
        <v>65.5</v>
      </c>
      <c r="I20" s="428"/>
      <c r="J20" s="427"/>
      <c r="K20" s="429"/>
      <c r="L20" s="72">
        <f>AVERAGE(L6:L7,L9,L11,L13,L15:L16,L18:L19)</f>
        <v>38.19</v>
      </c>
      <c r="M20" s="72"/>
      <c r="N20" s="72"/>
      <c r="O20" s="72"/>
      <c r="P20" s="72">
        <f>AVERAGE(P6:P7,P9,P11,P13,P15:P16,P18:P19)</f>
        <v>66.19047619047619</v>
      </c>
      <c r="Q20" s="72"/>
      <c r="R20" s="72"/>
      <c r="S20" s="72"/>
      <c r="T20" s="72">
        <f>AVERAGE(T6:T7,T9,T11,T13,T15:T16,T18:T19)</f>
        <v>60.75</v>
      </c>
      <c r="U20" s="84"/>
      <c r="V20" s="84"/>
      <c r="W20" s="84"/>
    </row>
    <row r="21" spans="1:26" x14ac:dyDescent="0.25">
      <c r="B21" s="266" t="s">
        <v>50</v>
      </c>
      <c r="C21" s="266"/>
      <c r="D21" s="386">
        <v>69.5</v>
      </c>
      <c r="E21" s="266"/>
      <c r="F21" s="266"/>
      <c r="H21" s="34">
        <v>73.5</v>
      </c>
      <c r="I21" s="2"/>
      <c r="J21" s="2"/>
      <c r="K21" s="2"/>
      <c r="L21" s="34">
        <v>54.7</v>
      </c>
      <c r="M21" s="2"/>
      <c r="N21" s="2"/>
      <c r="O21" s="2"/>
      <c r="P21" s="2">
        <v>77.11</v>
      </c>
      <c r="Q21" s="2"/>
      <c r="R21" s="2"/>
      <c r="S21" s="2"/>
      <c r="T21" s="34">
        <v>62.8</v>
      </c>
      <c r="U21" s="267"/>
    </row>
    <row r="22" spans="1:26" x14ac:dyDescent="0.25">
      <c r="T22" s="79"/>
    </row>
  </sheetData>
  <mergeCells count="8">
    <mergeCell ref="W2:W3"/>
    <mergeCell ref="A2:A3"/>
    <mergeCell ref="B2:B3"/>
    <mergeCell ref="K2:N2"/>
    <mergeCell ref="O2:R2"/>
    <mergeCell ref="S2:V2"/>
    <mergeCell ref="G2:J2"/>
    <mergeCell ref="C2:F2"/>
  </mergeCells>
  <conditionalFormatting sqref="T4:T21">
    <cfRule type="cellIs" dxfId="53" priority="35" stopIfTrue="1" operator="greaterThanOrEqual">
      <formula>75</formula>
    </cfRule>
    <cfRule type="cellIs" dxfId="52" priority="34" stopIfTrue="1" operator="lessThan">
      <formula>50</formula>
    </cfRule>
    <cfRule type="cellIs" dxfId="51" priority="19" stopIfTrue="1" operator="between">
      <formula>$T$20</formula>
      <formula>75</formula>
    </cfRule>
    <cfRule type="cellIs" dxfId="50" priority="10" stopIfTrue="1" operator="between">
      <formula>$T$20</formula>
      <formula>50</formula>
    </cfRule>
    <cfRule type="containsBlanks" dxfId="49" priority="9" stopIfTrue="1">
      <formula>LEN(TRIM(T4))=0</formula>
    </cfRule>
    <cfRule type="cellIs" dxfId="48" priority="8" stopIfTrue="1" operator="equal">
      <formula>$T$20</formula>
    </cfRule>
  </conditionalFormatting>
  <conditionalFormatting sqref="P4:P21">
    <cfRule type="cellIs" dxfId="47" priority="47" stopIfTrue="1" operator="greaterThanOrEqual">
      <formula>75</formula>
    </cfRule>
    <cfRule type="cellIs" dxfId="46" priority="7" stopIfTrue="1" operator="between">
      <formula>$P$20</formula>
      <formula>75</formula>
    </cfRule>
    <cfRule type="cellIs" dxfId="45" priority="6" stopIfTrue="1" operator="between">
      <formula>$P$20</formula>
      <formula>50</formula>
    </cfRule>
    <cfRule type="cellIs" dxfId="44" priority="5" stopIfTrue="1" operator="lessThan">
      <formula>50</formula>
    </cfRule>
    <cfRule type="containsBlanks" dxfId="43" priority="4" stopIfTrue="1">
      <formula>LEN(TRIM(P4))=0</formula>
    </cfRule>
    <cfRule type="cellIs" dxfId="42" priority="3" stopIfTrue="1" operator="equal">
      <formula>$P$20</formula>
    </cfRule>
  </conditionalFormatting>
  <conditionalFormatting sqref="L4:L21">
    <cfRule type="cellIs" dxfId="41" priority="66" stopIfTrue="1" operator="greaterThanOrEqual">
      <formula>75</formula>
    </cfRule>
    <cfRule type="cellIs" dxfId="40" priority="50" stopIfTrue="1" operator="between">
      <formula>75</formula>
      <formula>50</formula>
    </cfRule>
    <cfRule type="cellIs" dxfId="39" priority="49" stopIfTrue="1" operator="lessThan">
      <formula>50</formula>
    </cfRule>
    <cfRule type="containsBlanks" dxfId="38" priority="48" stopIfTrue="1">
      <formula>LEN(TRIM(L4))=0</formula>
    </cfRule>
  </conditionalFormatting>
  <conditionalFormatting sqref="H4:H21">
    <cfRule type="cellIs" dxfId="37" priority="44" stopIfTrue="1" operator="greaterThanOrEqual">
      <formula>75</formula>
    </cfRule>
    <cfRule type="cellIs" dxfId="36" priority="43" stopIfTrue="1" operator="between">
      <formula>75</formula>
      <formula>$H$20</formula>
    </cfRule>
    <cfRule type="cellIs" dxfId="35" priority="42" stopIfTrue="1" operator="between">
      <formula>$H$20</formula>
      <formula>50</formula>
    </cfRule>
    <cfRule type="cellIs" dxfId="34" priority="41" stopIfTrue="1" operator="lessThan">
      <formula>50</formula>
    </cfRule>
    <cfRule type="containsBlanks" dxfId="33" priority="40" stopIfTrue="1">
      <formula>LEN(TRIM(H4))=0</formula>
    </cfRule>
    <cfRule type="cellIs" dxfId="32" priority="2" stopIfTrue="1" operator="equal">
      <formula>$H$20</formula>
    </cfRule>
  </conditionalFormatting>
  <conditionalFormatting sqref="D4:D21">
    <cfRule type="cellIs" dxfId="28" priority="16" stopIfTrue="1" operator="greaterThanOrEqual">
      <formula>75</formula>
    </cfRule>
    <cfRule type="cellIs" dxfId="29" priority="14" stopIfTrue="1" operator="between">
      <formula>$D$20</formula>
      <formula>50</formula>
    </cfRule>
    <cfRule type="cellIs" dxfId="30" priority="13" stopIfTrue="1" operator="lessThan">
      <formula>50</formula>
    </cfRule>
    <cfRule type="containsBlanks" dxfId="31" priority="12" stopIfTrue="1">
      <formula>LEN(TRIM(D4))=0</formula>
    </cfRule>
    <cfRule type="cellIs" dxfId="27" priority="1" stopIfTrue="1" operator="equal">
      <formula>$D$20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zoomScale="90" zoomScaleNormal="9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B5" sqref="B5"/>
    </sheetView>
  </sheetViews>
  <sheetFormatPr defaultRowHeight="15" x14ac:dyDescent="0.25"/>
  <cols>
    <col min="1" max="1" width="4.7109375" customWidth="1"/>
    <col min="2" max="2" width="17.7109375" customWidth="1"/>
    <col min="3" max="3" width="29.7109375" customWidth="1"/>
    <col min="4" max="5" width="7.7109375" customWidth="1"/>
    <col min="6" max="6" width="17.7109375" customWidth="1"/>
    <col min="7" max="7" width="21.42578125" customWidth="1"/>
    <col min="8" max="9" width="7.7109375" customWidth="1"/>
    <col min="10" max="10" width="17.7109375" customWidth="1"/>
    <col min="11" max="11" width="21.42578125" customWidth="1"/>
    <col min="12" max="13" width="7.7109375" customWidth="1"/>
    <col min="14" max="14" width="17.7109375" customWidth="1"/>
    <col min="15" max="15" width="21.42578125" customWidth="1"/>
    <col min="16" max="17" width="7.7109375" customWidth="1"/>
    <col min="18" max="18" width="17.7109375" customWidth="1"/>
    <col min="19" max="19" width="21.42578125" customWidth="1"/>
    <col min="20" max="21" width="7.7109375" customWidth="1"/>
    <col min="22" max="22" width="6.7109375" customWidth="1"/>
  </cols>
  <sheetData>
    <row r="1" spans="1:24" x14ac:dyDescent="0.25">
      <c r="W1" s="136"/>
      <c r="X1" s="5" t="s">
        <v>17</v>
      </c>
    </row>
    <row r="2" spans="1:24" ht="15.75" x14ac:dyDescent="0.25">
      <c r="G2" s="295" t="s">
        <v>14</v>
      </c>
      <c r="H2" s="295"/>
      <c r="I2" s="295"/>
      <c r="L2" s="184"/>
      <c r="M2" s="184"/>
      <c r="N2" s="184"/>
      <c r="O2" s="184"/>
      <c r="P2" s="184"/>
      <c r="Q2" s="184"/>
      <c r="R2" s="29"/>
      <c r="S2" s="29"/>
      <c r="T2" s="29"/>
      <c r="W2" s="97"/>
      <c r="X2" s="5" t="s">
        <v>18</v>
      </c>
    </row>
    <row r="3" spans="1:24" ht="15.75" thickBot="1" x14ac:dyDescent="0.3">
      <c r="W3" s="137"/>
      <c r="X3" s="5" t="s">
        <v>19</v>
      </c>
    </row>
    <row r="4" spans="1:24" ht="15.75" thickBot="1" x14ac:dyDescent="0.3">
      <c r="A4" s="349" t="s">
        <v>11</v>
      </c>
      <c r="B4" s="301">
        <v>2019</v>
      </c>
      <c r="C4" s="299"/>
      <c r="D4" s="299"/>
      <c r="E4" s="302"/>
      <c r="F4" s="299">
        <v>2018</v>
      </c>
      <c r="G4" s="299"/>
      <c r="H4" s="299"/>
      <c r="I4" s="302"/>
      <c r="J4" s="299">
        <v>2017</v>
      </c>
      <c r="K4" s="299"/>
      <c r="L4" s="299"/>
      <c r="M4" s="300"/>
      <c r="N4" s="298">
        <v>2016</v>
      </c>
      <c r="O4" s="299"/>
      <c r="P4" s="299"/>
      <c r="Q4" s="300"/>
      <c r="R4" s="298">
        <v>2015</v>
      </c>
      <c r="S4" s="299"/>
      <c r="T4" s="299"/>
      <c r="U4" s="300"/>
      <c r="V4" s="185"/>
      <c r="W4" s="6"/>
      <c r="X4" s="5" t="s">
        <v>20</v>
      </c>
    </row>
    <row r="5" spans="1:24" ht="45.75" thickBot="1" x14ac:dyDescent="0.3">
      <c r="A5" s="350"/>
      <c r="B5" s="355" t="s">
        <v>7</v>
      </c>
      <c r="C5" s="356" t="s">
        <v>31</v>
      </c>
      <c r="D5" s="356" t="s">
        <v>32</v>
      </c>
      <c r="E5" s="69" t="s">
        <v>33</v>
      </c>
      <c r="F5" s="66" t="s">
        <v>7</v>
      </c>
      <c r="G5" s="67" t="s">
        <v>31</v>
      </c>
      <c r="H5" s="67" t="s">
        <v>32</v>
      </c>
      <c r="I5" s="69" t="s">
        <v>33</v>
      </c>
      <c r="J5" s="66" t="s">
        <v>7</v>
      </c>
      <c r="K5" s="67" t="s">
        <v>31</v>
      </c>
      <c r="L5" s="67" t="s">
        <v>32</v>
      </c>
      <c r="M5" s="68" t="s">
        <v>33</v>
      </c>
      <c r="N5" s="10" t="s">
        <v>7</v>
      </c>
      <c r="O5" s="67" t="s">
        <v>31</v>
      </c>
      <c r="P5" s="67" t="s">
        <v>32</v>
      </c>
      <c r="Q5" s="69" t="s">
        <v>33</v>
      </c>
      <c r="R5" s="10" t="s">
        <v>7</v>
      </c>
      <c r="S5" s="67" t="s">
        <v>31</v>
      </c>
      <c r="T5" s="67" t="s">
        <v>32</v>
      </c>
      <c r="U5" s="69" t="s">
        <v>33</v>
      </c>
      <c r="V5" s="186"/>
    </row>
    <row r="6" spans="1:24" x14ac:dyDescent="0.25">
      <c r="A6" s="124">
        <v>1</v>
      </c>
      <c r="B6" s="351" t="s">
        <v>58</v>
      </c>
      <c r="C6" s="357" t="s">
        <v>56</v>
      </c>
      <c r="D6" s="77">
        <v>69.5</v>
      </c>
      <c r="E6" s="361">
        <v>95</v>
      </c>
      <c r="F6" s="344" t="s">
        <v>9</v>
      </c>
      <c r="G6" s="52" t="s">
        <v>5</v>
      </c>
      <c r="H6" s="76">
        <v>73.5</v>
      </c>
      <c r="I6" s="25">
        <v>94</v>
      </c>
      <c r="J6" s="58" t="s">
        <v>9</v>
      </c>
      <c r="K6" s="50" t="s">
        <v>5</v>
      </c>
      <c r="L6" s="77">
        <v>54.7</v>
      </c>
      <c r="M6" s="132">
        <v>65.569999999999993</v>
      </c>
      <c r="N6" s="58" t="s">
        <v>9</v>
      </c>
      <c r="O6" s="50" t="s">
        <v>5</v>
      </c>
      <c r="P6" s="81">
        <v>77.11</v>
      </c>
      <c r="Q6" s="65">
        <v>82.571428571428569</v>
      </c>
      <c r="R6" s="58" t="s">
        <v>9</v>
      </c>
      <c r="S6" s="50" t="s">
        <v>5</v>
      </c>
      <c r="T6" s="77">
        <v>62.8</v>
      </c>
      <c r="U6" s="65">
        <v>67.5</v>
      </c>
      <c r="V6" s="187"/>
    </row>
    <row r="7" spans="1:24" x14ac:dyDescent="0.25">
      <c r="A7" s="125">
        <v>2</v>
      </c>
      <c r="B7" s="352" t="s">
        <v>59</v>
      </c>
      <c r="C7" s="358" t="s">
        <v>57</v>
      </c>
      <c r="D7" s="78">
        <v>69.5</v>
      </c>
      <c r="E7" s="362">
        <v>66</v>
      </c>
      <c r="F7" s="359" t="s">
        <v>10</v>
      </c>
      <c r="G7" s="223" t="s">
        <v>40</v>
      </c>
      <c r="H7" s="152">
        <v>73.5</v>
      </c>
      <c r="I7" s="360">
        <v>82</v>
      </c>
      <c r="J7" s="98" t="s">
        <v>8</v>
      </c>
      <c r="K7" s="275" t="s">
        <v>51</v>
      </c>
      <c r="L7" s="78">
        <v>54.7</v>
      </c>
      <c r="M7" s="61">
        <v>39</v>
      </c>
      <c r="N7" s="129" t="s">
        <v>10</v>
      </c>
      <c r="O7" s="51" t="s">
        <v>28</v>
      </c>
      <c r="P7" s="80">
        <v>77.11</v>
      </c>
      <c r="Q7" s="25">
        <v>63</v>
      </c>
      <c r="R7" s="129" t="s">
        <v>8</v>
      </c>
      <c r="S7" s="51" t="s">
        <v>27</v>
      </c>
      <c r="T7" s="76">
        <v>62.8</v>
      </c>
      <c r="U7" s="25">
        <v>54</v>
      </c>
      <c r="V7" s="187"/>
    </row>
    <row r="8" spans="1:24" x14ac:dyDescent="0.25">
      <c r="A8" s="125">
        <v>3</v>
      </c>
      <c r="B8" s="352" t="s">
        <v>9</v>
      </c>
      <c r="C8" s="358" t="s">
        <v>5</v>
      </c>
      <c r="D8" s="78">
        <v>69.5</v>
      </c>
      <c r="E8" s="362">
        <v>64</v>
      </c>
      <c r="F8" s="344" t="s">
        <v>16</v>
      </c>
      <c r="G8" s="122" t="s">
        <v>37</v>
      </c>
      <c r="H8" s="76">
        <v>73.5</v>
      </c>
      <c r="I8" s="61">
        <v>40</v>
      </c>
      <c r="J8" s="98" t="s">
        <v>16</v>
      </c>
      <c r="K8" s="36" t="s">
        <v>6</v>
      </c>
      <c r="L8" s="78">
        <v>54.7</v>
      </c>
      <c r="M8" s="133">
        <v>10</v>
      </c>
      <c r="N8" s="129" t="s">
        <v>8</v>
      </c>
      <c r="O8" s="51" t="s">
        <v>27</v>
      </c>
      <c r="P8" s="80">
        <v>77.11</v>
      </c>
      <c r="Q8" s="25">
        <v>53</v>
      </c>
      <c r="R8" s="17" t="s">
        <v>8</v>
      </c>
      <c r="S8" s="276" t="s">
        <v>52</v>
      </c>
      <c r="T8" s="76">
        <v>62.8</v>
      </c>
      <c r="U8" s="75"/>
      <c r="V8" s="1"/>
    </row>
    <row r="9" spans="1:24" x14ac:dyDescent="0.25">
      <c r="A9" s="126">
        <v>4</v>
      </c>
      <c r="B9" s="353" t="s">
        <v>8</v>
      </c>
      <c r="C9" s="171" t="s">
        <v>27</v>
      </c>
      <c r="D9" s="76">
        <v>69.5</v>
      </c>
      <c r="E9" s="347"/>
      <c r="F9" s="344" t="s">
        <v>8</v>
      </c>
      <c r="G9" s="274" t="s">
        <v>52</v>
      </c>
      <c r="H9" s="76">
        <v>73.5</v>
      </c>
      <c r="I9" s="25">
        <v>46</v>
      </c>
      <c r="J9" s="16" t="s">
        <v>8</v>
      </c>
      <c r="K9" s="128" t="s">
        <v>27</v>
      </c>
      <c r="L9" s="78">
        <v>54.7</v>
      </c>
      <c r="M9" s="134"/>
      <c r="N9" s="17" t="s">
        <v>8</v>
      </c>
      <c r="O9" s="276" t="s">
        <v>52</v>
      </c>
      <c r="P9" s="80">
        <v>77.11</v>
      </c>
      <c r="Q9" s="130"/>
      <c r="R9" s="17" t="s">
        <v>16</v>
      </c>
      <c r="S9" s="100" t="s">
        <v>37</v>
      </c>
      <c r="T9" s="76">
        <v>62.8</v>
      </c>
      <c r="U9" s="70"/>
      <c r="V9" s="1"/>
    </row>
    <row r="10" spans="1:24" x14ac:dyDescent="0.25">
      <c r="A10" s="125">
        <v>5</v>
      </c>
      <c r="B10" s="352" t="s">
        <v>8</v>
      </c>
      <c r="C10" s="358" t="s">
        <v>52</v>
      </c>
      <c r="D10" s="78">
        <v>69.5</v>
      </c>
      <c r="E10" s="93"/>
      <c r="F10" s="345" t="s">
        <v>8</v>
      </c>
      <c r="G10" s="128" t="s">
        <v>27</v>
      </c>
      <c r="H10" s="76">
        <v>73.5</v>
      </c>
      <c r="I10" s="93"/>
      <c r="J10" s="17" t="s">
        <v>16</v>
      </c>
      <c r="K10" s="100" t="s">
        <v>37</v>
      </c>
      <c r="L10" s="78">
        <v>54.7</v>
      </c>
      <c r="M10" s="133"/>
      <c r="N10" s="17" t="s">
        <v>16</v>
      </c>
      <c r="O10" s="100" t="s">
        <v>37</v>
      </c>
      <c r="P10" s="80">
        <v>77.11</v>
      </c>
      <c r="Q10" s="131"/>
      <c r="R10" s="17" t="s">
        <v>16</v>
      </c>
      <c r="S10" s="17" t="s">
        <v>6</v>
      </c>
      <c r="T10" s="76">
        <v>62.8</v>
      </c>
      <c r="U10" s="75"/>
      <c r="V10" s="1"/>
    </row>
    <row r="11" spans="1:24" x14ac:dyDescent="0.25">
      <c r="A11" s="125">
        <v>6</v>
      </c>
      <c r="B11" s="353" t="s">
        <v>16</v>
      </c>
      <c r="C11" s="171" t="s">
        <v>37</v>
      </c>
      <c r="D11" s="76">
        <v>69.5</v>
      </c>
      <c r="E11" s="347"/>
      <c r="F11" s="344" t="s">
        <v>16</v>
      </c>
      <c r="G11" s="17" t="s">
        <v>6</v>
      </c>
      <c r="H11" s="76">
        <v>73.5</v>
      </c>
      <c r="I11" s="93"/>
      <c r="J11" s="121" t="s">
        <v>10</v>
      </c>
      <c r="K11" s="135" t="s">
        <v>28</v>
      </c>
      <c r="L11" s="78">
        <v>54.7</v>
      </c>
      <c r="M11" s="134"/>
      <c r="N11" s="17" t="s">
        <v>16</v>
      </c>
      <c r="O11" s="17" t="s">
        <v>6</v>
      </c>
      <c r="P11" s="80">
        <v>77.11</v>
      </c>
      <c r="Q11" s="130"/>
      <c r="R11" s="121" t="s">
        <v>10</v>
      </c>
      <c r="S11" s="135" t="s">
        <v>28</v>
      </c>
      <c r="T11" s="76">
        <v>62.8</v>
      </c>
      <c r="U11" s="70"/>
      <c r="V11" s="1"/>
    </row>
    <row r="12" spans="1:24" x14ac:dyDescent="0.25">
      <c r="A12" s="125">
        <v>7</v>
      </c>
      <c r="B12" s="364" t="s">
        <v>16</v>
      </c>
      <c r="C12" s="365" t="s">
        <v>6</v>
      </c>
      <c r="D12" s="152">
        <v>69.5</v>
      </c>
      <c r="E12" s="143"/>
      <c r="F12" s="24" t="s">
        <v>10</v>
      </c>
      <c r="G12" s="52" t="s">
        <v>28</v>
      </c>
      <c r="H12" s="76">
        <v>73.5</v>
      </c>
      <c r="I12" s="347"/>
      <c r="J12" s="16" t="s">
        <v>10</v>
      </c>
      <c r="K12" s="51" t="s">
        <v>40</v>
      </c>
      <c r="L12" s="76">
        <v>54.7</v>
      </c>
      <c r="M12" s="134"/>
      <c r="N12" s="17" t="s">
        <v>10</v>
      </c>
      <c r="O12" s="17" t="s">
        <v>40</v>
      </c>
      <c r="P12" s="80">
        <v>77.11</v>
      </c>
      <c r="Q12" s="130"/>
      <c r="R12" s="16" t="s">
        <v>10</v>
      </c>
      <c r="S12" s="51" t="s">
        <v>40</v>
      </c>
      <c r="T12" s="76">
        <v>62.8</v>
      </c>
      <c r="U12" s="75"/>
      <c r="V12" s="1"/>
    </row>
    <row r="13" spans="1:24" x14ac:dyDescent="0.25">
      <c r="A13" s="125">
        <v>8</v>
      </c>
      <c r="B13" s="353" t="s">
        <v>10</v>
      </c>
      <c r="C13" s="171" t="s">
        <v>28</v>
      </c>
      <c r="D13" s="76">
        <v>69.5</v>
      </c>
      <c r="E13" s="347"/>
      <c r="F13" s="344"/>
      <c r="G13" s="52"/>
      <c r="H13" s="76"/>
      <c r="I13" s="347"/>
      <c r="J13" s="16"/>
      <c r="K13" s="51"/>
      <c r="L13" s="76"/>
      <c r="M13" s="134"/>
      <c r="N13" s="17"/>
      <c r="O13" s="36"/>
      <c r="P13" s="366"/>
      <c r="Q13" s="131"/>
      <c r="R13" s="129"/>
      <c r="S13" s="128"/>
      <c r="T13" s="78"/>
      <c r="U13" s="75"/>
      <c r="V13" s="1"/>
    </row>
    <row r="14" spans="1:24" ht="15.75" thickBot="1" x14ac:dyDescent="0.3">
      <c r="A14" s="127">
        <v>9</v>
      </c>
      <c r="B14" s="354" t="s">
        <v>10</v>
      </c>
      <c r="C14" s="164" t="s">
        <v>40</v>
      </c>
      <c r="D14" s="272">
        <v>69.5</v>
      </c>
      <c r="E14" s="348"/>
      <c r="F14" s="346"/>
      <c r="G14" s="142"/>
      <c r="H14" s="272"/>
      <c r="I14" s="348"/>
      <c r="J14" s="367"/>
      <c r="K14" s="163"/>
      <c r="L14" s="272"/>
      <c r="M14" s="368"/>
      <c r="N14" s="367"/>
      <c r="O14" s="104"/>
      <c r="P14" s="188"/>
      <c r="Q14" s="71"/>
      <c r="R14" s="103"/>
      <c r="S14" s="104"/>
      <c r="T14" s="82"/>
      <c r="U14" s="71"/>
      <c r="V14" s="1"/>
    </row>
    <row r="15" spans="1:24" x14ac:dyDescent="0.25">
      <c r="C15" s="30" t="s">
        <v>29</v>
      </c>
      <c r="E15" s="363">
        <f>AVERAGE(E6:E14)</f>
        <v>75</v>
      </c>
      <c r="I15" s="72">
        <f>AVERAGE(I6:I14)</f>
        <v>65.5</v>
      </c>
      <c r="M15" s="72">
        <f>AVERAGE(M6:M14)</f>
        <v>38.19</v>
      </c>
      <c r="Q15" s="72">
        <f>AVERAGE(Q6:Q8)</f>
        <v>66.19047619047619</v>
      </c>
      <c r="U15" s="35">
        <f>AVERAGE(U6:U8)</f>
        <v>60.75</v>
      </c>
      <c r="V15" s="35"/>
    </row>
  </sheetData>
  <mergeCells count="7">
    <mergeCell ref="G2:I2"/>
    <mergeCell ref="A4:A5"/>
    <mergeCell ref="N4:Q4"/>
    <mergeCell ref="R4:U4"/>
    <mergeCell ref="J4:M4"/>
    <mergeCell ref="F4:I4"/>
    <mergeCell ref="B4:E4"/>
  </mergeCells>
  <conditionalFormatting sqref="T6">
    <cfRule type="cellIs" dxfId="82" priority="38" stopIfTrue="1" operator="between">
      <formula>75</formula>
      <formula>71</formula>
    </cfRule>
  </conditionalFormatting>
  <conditionalFormatting sqref="M6:M13">
    <cfRule type="containsBlanks" dxfId="81" priority="35" stopIfTrue="1">
      <formula>LEN(TRIM(M6))=0</formula>
    </cfRule>
    <cfRule type="cellIs" dxfId="80" priority="36" stopIfTrue="1" operator="lessThan">
      <formula>50</formula>
    </cfRule>
    <cfRule type="cellIs" dxfId="79" priority="37" stopIfTrue="1" operator="between">
      <formula>75</formula>
      <formula>50</formula>
    </cfRule>
  </conditionalFormatting>
  <conditionalFormatting sqref="Q6">
    <cfRule type="cellIs" dxfId="78" priority="27" stopIfTrue="1" operator="greaterThanOrEqual">
      <formula>75</formula>
    </cfRule>
  </conditionalFormatting>
  <conditionalFormatting sqref="Q8">
    <cfRule type="cellIs" dxfId="77" priority="24" stopIfTrue="1" operator="between">
      <formula>66.19</formula>
      <formula>50</formula>
    </cfRule>
  </conditionalFormatting>
  <conditionalFormatting sqref="Q7">
    <cfRule type="cellIs" dxfId="76" priority="22" stopIfTrue="1" operator="between">
      <formula>66.19</formula>
      <formula>50</formula>
    </cfRule>
  </conditionalFormatting>
  <conditionalFormatting sqref="T7">
    <cfRule type="cellIs" dxfId="75" priority="21" stopIfTrue="1" operator="between">
      <formula>75</formula>
      <formula>71</formula>
    </cfRule>
  </conditionalFormatting>
  <conditionalFormatting sqref="U6:V7">
    <cfRule type="cellIs" dxfId="74" priority="19" stopIfTrue="1" operator="between">
      <formula>60.75</formula>
      <formula>50</formula>
    </cfRule>
    <cfRule type="cellIs" dxfId="73" priority="20" stopIfTrue="1" operator="between">
      <formula>75</formula>
      <formula>60.75</formula>
    </cfRule>
  </conditionalFormatting>
  <conditionalFormatting sqref="I6:I9">
    <cfRule type="containsBlanks" dxfId="72" priority="13">
      <formula>LEN(TRIM(I6))=0</formula>
    </cfRule>
    <cfRule type="cellIs" dxfId="71" priority="14" operator="lessThan">
      <formula>50</formula>
    </cfRule>
    <cfRule type="containsBlanks" dxfId="70" priority="15">
      <formula>LEN(TRIM(I6))=0</formula>
    </cfRule>
    <cfRule type="cellIs" dxfId="69" priority="16" operator="between">
      <formula>65.5</formula>
      <formula>50</formula>
    </cfRule>
    <cfRule type="cellIs" dxfId="68" priority="17" operator="between">
      <formula>65.5</formula>
      <formula>75</formula>
    </cfRule>
    <cfRule type="cellIs" dxfId="67" priority="18" operator="greaterThanOrEqual">
      <formula>75</formula>
    </cfRule>
  </conditionalFormatting>
  <conditionalFormatting sqref="T8:T14">
    <cfRule type="cellIs" dxfId="66" priority="12" stopIfTrue="1" operator="between">
      <formula>75</formula>
      <formula>71</formula>
    </cfRule>
  </conditionalFormatting>
  <conditionalFormatting sqref="E6:E14">
    <cfRule type="containsBlanks" dxfId="65" priority="2" stopIfTrue="1">
      <formula>LEN(TRIM(E6))=0</formula>
    </cfRule>
    <cfRule type="cellIs" dxfId="64" priority="3" stopIfTrue="1" operator="lessThan">
      <formula>50</formula>
    </cfRule>
    <cfRule type="cellIs" dxfId="63" priority="4" stopIfTrue="1" operator="between">
      <formula>$E$15</formula>
      <formula>50</formula>
    </cfRule>
    <cfRule type="cellIs" dxfId="62" priority="5" stopIfTrue="1" operator="greaterThanOrEqual">
      <formula>75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"/>
  <sheetViews>
    <sheetView zoomScale="90" zoomScaleNormal="90" workbookViewId="0">
      <selection activeCell="B4" sqref="B4:B5"/>
    </sheetView>
  </sheetViews>
  <sheetFormatPr defaultRowHeight="15" x14ac:dyDescent="0.25"/>
  <cols>
    <col min="1" max="1" width="4.7109375" customWidth="1"/>
    <col min="2" max="2" width="18.5703125" customWidth="1"/>
    <col min="3" max="3" width="29.140625" customWidth="1"/>
    <col min="4" max="4" width="7.140625" customWidth="1"/>
    <col min="5" max="6" width="7.7109375" customWidth="1"/>
    <col min="7" max="7" width="7.140625" customWidth="1"/>
    <col min="8" max="9" width="7.7109375" customWidth="1"/>
    <col min="10" max="10" width="7.140625" customWidth="1"/>
    <col min="11" max="12" width="7.7109375" customWidth="1"/>
    <col min="13" max="13" width="7.140625" customWidth="1"/>
    <col min="14" max="15" width="7.7109375" customWidth="1"/>
    <col min="16" max="16" width="7.140625" customWidth="1"/>
    <col min="17" max="18" width="7.7109375" customWidth="1"/>
    <col min="19" max="23" width="6.7109375" customWidth="1"/>
    <col min="24" max="24" width="7.7109375" customWidth="1"/>
    <col min="25" max="25" width="6.5703125" customWidth="1"/>
  </cols>
  <sheetData>
    <row r="1" spans="1:27" x14ac:dyDescent="0.25">
      <c r="Z1" s="96"/>
      <c r="AA1" s="5" t="s">
        <v>17</v>
      </c>
    </row>
    <row r="2" spans="1:27" ht="15.75" x14ac:dyDescent="0.25">
      <c r="C2" s="295" t="s">
        <v>14</v>
      </c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Z2" s="123"/>
      <c r="AA2" s="5" t="s">
        <v>18</v>
      </c>
    </row>
    <row r="3" spans="1:27" ht="15.75" thickBot="1" x14ac:dyDescent="0.3">
      <c r="Z3" s="102"/>
      <c r="AA3" s="5" t="s">
        <v>19</v>
      </c>
    </row>
    <row r="4" spans="1:27" s="1" customFormat="1" ht="15" customHeight="1" x14ac:dyDescent="0.25">
      <c r="A4" s="296" t="s">
        <v>11</v>
      </c>
      <c r="B4" s="305" t="s">
        <v>7</v>
      </c>
      <c r="C4" s="330" t="s">
        <v>0</v>
      </c>
      <c r="D4" s="307">
        <v>2019</v>
      </c>
      <c r="E4" s="308"/>
      <c r="F4" s="309"/>
      <c r="G4" s="307">
        <v>2018</v>
      </c>
      <c r="H4" s="308"/>
      <c r="I4" s="309"/>
      <c r="J4" s="307">
        <v>2017</v>
      </c>
      <c r="K4" s="308"/>
      <c r="L4" s="309"/>
      <c r="M4" s="307">
        <v>2016</v>
      </c>
      <c r="N4" s="308"/>
      <c r="O4" s="309"/>
      <c r="P4" s="292">
        <v>2015</v>
      </c>
      <c r="Q4" s="293"/>
      <c r="R4" s="294"/>
      <c r="S4" s="307" t="s">
        <v>25</v>
      </c>
      <c r="T4" s="308"/>
      <c r="U4" s="308"/>
      <c r="V4" s="308"/>
      <c r="W4" s="309"/>
      <c r="X4" s="303" t="s">
        <v>26</v>
      </c>
      <c r="Y4" s="7"/>
      <c r="Z4" s="6"/>
      <c r="AA4" s="5" t="s">
        <v>20</v>
      </c>
    </row>
    <row r="5" spans="1:27" ht="42" customHeight="1" thickBot="1" x14ac:dyDescent="0.3">
      <c r="A5" s="297"/>
      <c r="B5" s="306"/>
      <c r="C5" s="331"/>
      <c r="D5" s="11" t="s">
        <v>21</v>
      </c>
      <c r="E5" s="12" t="s">
        <v>22</v>
      </c>
      <c r="F5" s="13" t="s">
        <v>23</v>
      </c>
      <c r="G5" s="11" t="s">
        <v>21</v>
      </c>
      <c r="H5" s="12" t="s">
        <v>22</v>
      </c>
      <c r="I5" s="13" t="s">
        <v>23</v>
      </c>
      <c r="J5" s="11" t="s">
        <v>21</v>
      </c>
      <c r="K5" s="12" t="s">
        <v>22</v>
      </c>
      <c r="L5" s="13" t="s">
        <v>23</v>
      </c>
      <c r="M5" s="14" t="s">
        <v>24</v>
      </c>
      <c r="N5" s="12" t="s">
        <v>22</v>
      </c>
      <c r="O5" s="63" t="s">
        <v>23</v>
      </c>
      <c r="P5" s="14" t="s">
        <v>24</v>
      </c>
      <c r="Q5" s="12" t="s">
        <v>22</v>
      </c>
      <c r="R5" s="13" t="s">
        <v>23</v>
      </c>
      <c r="S5" s="11">
        <v>2019</v>
      </c>
      <c r="T5" s="336">
        <v>2018</v>
      </c>
      <c r="U5" s="64">
        <v>2017</v>
      </c>
      <c r="V5" s="12">
        <v>2016</v>
      </c>
      <c r="W5" s="15">
        <v>2015</v>
      </c>
      <c r="X5" s="304"/>
      <c r="Y5" s="8"/>
    </row>
    <row r="6" spans="1:27" x14ac:dyDescent="0.25">
      <c r="A6" s="37">
        <v>1</v>
      </c>
      <c r="B6" s="38" t="s">
        <v>9</v>
      </c>
      <c r="C6" s="50" t="s">
        <v>5</v>
      </c>
      <c r="D6" s="141">
        <v>4</v>
      </c>
      <c r="E6" s="41">
        <v>64</v>
      </c>
      <c r="F6" s="179">
        <v>69.5</v>
      </c>
      <c r="G6" s="141">
        <v>5</v>
      </c>
      <c r="H6" s="41">
        <v>94</v>
      </c>
      <c r="I6" s="179">
        <v>73.5</v>
      </c>
      <c r="J6" s="58">
        <v>7</v>
      </c>
      <c r="K6" s="39">
        <v>65.569999999999993</v>
      </c>
      <c r="L6" s="59">
        <v>54.7</v>
      </c>
      <c r="M6" s="54">
        <v>7</v>
      </c>
      <c r="N6" s="41">
        <v>82.571428571428569</v>
      </c>
      <c r="O6" s="50">
        <v>77.11</v>
      </c>
      <c r="P6" s="58">
        <v>2</v>
      </c>
      <c r="Q6" s="41">
        <v>67.5</v>
      </c>
      <c r="R6" s="65">
        <v>62.8</v>
      </c>
      <c r="S6" s="117">
        <v>3</v>
      </c>
      <c r="T6" s="54">
        <v>1</v>
      </c>
      <c r="U6" s="54">
        <v>1</v>
      </c>
      <c r="V6" s="40">
        <v>1</v>
      </c>
      <c r="W6" s="42">
        <v>1</v>
      </c>
      <c r="X6" s="180">
        <f>S6+T6+U6+V6+W6</f>
        <v>7</v>
      </c>
      <c r="Y6" s="9"/>
    </row>
    <row r="7" spans="1:27" x14ac:dyDescent="0.25">
      <c r="A7" s="43">
        <v>2</v>
      </c>
      <c r="B7" s="17" t="s">
        <v>8</v>
      </c>
      <c r="C7" s="274" t="s">
        <v>51</v>
      </c>
      <c r="D7" s="332"/>
      <c r="E7" s="337"/>
      <c r="F7" s="340">
        <v>69.5</v>
      </c>
      <c r="G7" s="105">
        <v>1</v>
      </c>
      <c r="H7" s="20">
        <v>46</v>
      </c>
      <c r="I7" s="111">
        <v>73.5</v>
      </c>
      <c r="J7" s="24">
        <v>2</v>
      </c>
      <c r="K7" s="32">
        <v>39</v>
      </c>
      <c r="L7" s="61">
        <v>54.7</v>
      </c>
      <c r="M7" s="55"/>
      <c r="N7" s="20"/>
      <c r="O7" s="52">
        <v>77.11</v>
      </c>
      <c r="P7" s="24"/>
      <c r="Q7" s="20"/>
      <c r="R7" s="25">
        <v>62.8</v>
      </c>
      <c r="S7" s="118">
        <v>4</v>
      </c>
      <c r="T7" s="55">
        <v>3</v>
      </c>
      <c r="U7" s="55">
        <v>2</v>
      </c>
      <c r="V7" s="19">
        <v>4</v>
      </c>
      <c r="W7" s="44">
        <v>3</v>
      </c>
      <c r="X7" s="181">
        <f>S7+T7+U7+V7+W7</f>
        <v>16</v>
      </c>
      <c r="Y7" s="9"/>
    </row>
    <row r="8" spans="1:27" x14ac:dyDescent="0.25">
      <c r="A8" s="43">
        <v>3</v>
      </c>
      <c r="B8" s="16" t="s">
        <v>58</v>
      </c>
      <c r="C8" s="51" t="s">
        <v>56</v>
      </c>
      <c r="D8" s="114">
        <v>1</v>
      </c>
      <c r="E8" s="32">
        <v>95</v>
      </c>
      <c r="F8" s="110">
        <v>69.5</v>
      </c>
      <c r="G8" s="177"/>
      <c r="H8" s="178"/>
      <c r="I8" s="110"/>
      <c r="J8" s="60"/>
      <c r="K8" s="128"/>
      <c r="L8" s="61"/>
      <c r="M8" s="55"/>
      <c r="N8" s="20"/>
      <c r="O8" s="52"/>
      <c r="P8" s="24"/>
      <c r="Q8" s="20"/>
      <c r="R8" s="25"/>
      <c r="S8" s="118">
        <v>1</v>
      </c>
      <c r="T8" s="55">
        <v>5</v>
      </c>
      <c r="U8" s="55">
        <v>4</v>
      </c>
      <c r="V8" s="19">
        <v>4</v>
      </c>
      <c r="W8" s="44">
        <v>3</v>
      </c>
      <c r="X8" s="181">
        <f>S8+T8+U8+V8+W8</f>
        <v>17</v>
      </c>
      <c r="Y8" s="9"/>
    </row>
    <row r="9" spans="1:27" x14ac:dyDescent="0.25">
      <c r="A9" s="43">
        <v>4</v>
      </c>
      <c r="B9" s="175" t="s">
        <v>10</v>
      </c>
      <c r="C9" s="122" t="s">
        <v>40</v>
      </c>
      <c r="D9" s="333"/>
      <c r="E9" s="338"/>
      <c r="F9" s="341">
        <v>69.5</v>
      </c>
      <c r="G9" s="114">
        <v>1</v>
      </c>
      <c r="H9" s="32">
        <v>82</v>
      </c>
      <c r="I9" s="110">
        <v>73.5</v>
      </c>
      <c r="J9" s="60"/>
      <c r="K9" s="33"/>
      <c r="L9" s="61">
        <v>54.7</v>
      </c>
      <c r="M9" s="56"/>
      <c r="N9" s="20"/>
      <c r="O9" s="52">
        <v>77.11</v>
      </c>
      <c r="P9" s="24"/>
      <c r="Q9" s="21"/>
      <c r="R9" s="25">
        <v>62.8</v>
      </c>
      <c r="S9" s="118">
        <v>4</v>
      </c>
      <c r="T9" s="55">
        <v>2</v>
      </c>
      <c r="U9" s="55">
        <v>4</v>
      </c>
      <c r="V9" s="19">
        <v>4</v>
      </c>
      <c r="W9" s="44">
        <v>3</v>
      </c>
      <c r="X9" s="181">
        <f>S9+T9+U9+V9+W9</f>
        <v>17</v>
      </c>
      <c r="Y9" s="9"/>
    </row>
    <row r="10" spans="1:27" x14ac:dyDescent="0.25">
      <c r="A10" s="73">
        <v>5</v>
      </c>
      <c r="B10" s="16" t="s">
        <v>59</v>
      </c>
      <c r="C10" s="51" t="s">
        <v>57</v>
      </c>
      <c r="D10" s="114">
        <v>1</v>
      </c>
      <c r="E10" s="32">
        <v>66</v>
      </c>
      <c r="F10" s="110">
        <v>69.5</v>
      </c>
      <c r="G10" s="217"/>
      <c r="H10" s="343"/>
      <c r="I10" s="112"/>
      <c r="J10" s="88"/>
      <c r="K10" s="18"/>
      <c r="L10" s="89"/>
      <c r="M10" s="56"/>
      <c r="N10" s="21"/>
      <c r="O10" s="74"/>
      <c r="P10" s="98"/>
      <c r="Q10" s="21"/>
      <c r="R10" s="99"/>
      <c r="S10" s="119">
        <v>2</v>
      </c>
      <c r="T10" s="56">
        <v>5</v>
      </c>
      <c r="U10" s="56">
        <v>4</v>
      </c>
      <c r="V10" s="108">
        <v>4</v>
      </c>
      <c r="W10" s="109">
        <v>3</v>
      </c>
      <c r="X10" s="182">
        <f>S10+T10+U10+V10+W10</f>
        <v>18</v>
      </c>
      <c r="Y10" s="9"/>
    </row>
    <row r="11" spans="1:27" x14ac:dyDescent="0.25">
      <c r="A11" s="73">
        <v>6</v>
      </c>
      <c r="B11" s="16" t="s">
        <v>8</v>
      </c>
      <c r="C11" s="51" t="s">
        <v>27</v>
      </c>
      <c r="D11" s="177"/>
      <c r="E11" s="178"/>
      <c r="F11" s="110">
        <v>69.5</v>
      </c>
      <c r="G11" s="217"/>
      <c r="H11" s="343"/>
      <c r="I11" s="112">
        <v>73.5</v>
      </c>
      <c r="J11" s="88"/>
      <c r="K11" s="18"/>
      <c r="L11" s="89">
        <v>54.7</v>
      </c>
      <c r="M11" s="56">
        <v>1</v>
      </c>
      <c r="N11" s="21">
        <v>53</v>
      </c>
      <c r="O11" s="74">
        <v>77.11</v>
      </c>
      <c r="P11" s="98">
        <v>3</v>
      </c>
      <c r="Q11" s="21">
        <v>54</v>
      </c>
      <c r="R11" s="99">
        <v>62.8</v>
      </c>
      <c r="S11" s="119">
        <v>4</v>
      </c>
      <c r="T11" s="56">
        <v>5</v>
      </c>
      <c r="U11" s="56">
        <v>4</v>
      </c>
      <c r="V11" s="108">
        <v>3</v>
      </c>
      <c r="W11" s="109">
        <v>2</v>
      </c>
      <c r="X11" s="182">
        <f>S11+T11+U11+V11+W11</f>
        <v>18</v>
      </c>
      <c r="Y11" s="9"/>
    </row>
    <row r="12" spans="1:27" x14ac:dyDescent="0.25">
      <c r="A12" s="73">
        <v>7</v>
      </c>
      <c r="B12" s="16" t="s">
        <v>10</v>
      </c>
      <c r="C12" s="51" t="s">
        <v>28</v>
      </c>
      <c r="D12" s="177"/>
      <c r="E12" s="178"/>
      <c r="F12" s="110">
        <v>69.5</v>
      </c>
      <c r="G12" s="115"/>
      <c r="H12" s="18"/>
      <c r="I12" s="112">
        <v>73.5</v>
      </c>
      <c r="J12" s="88"/>
      <c r="K12" s="33"/>
      <c r="L12" s="89">
        <v>54.7</v>
      </c>
      <c r="M12" s="56">
        <v>1</v>
      </c>
      <c r="N12" s="21">
        <v>63</v>
      </c>
      <c r="O12" s="74">
        <v>77.11</v>
      </c>
      <c r="P12" s="98"/>
      <c r="Q12" s="21"/>
      <c r="R12" s="99">
        <v>62.8</v>
      </c>
      <c r="S12" s="119">
        <v>4</v>
      </c>
      <c r="T12" s="56">
        <v>5</v>
      </c>
      <c r="U12" s="56">
        <v>4</v>
      </c>
      <c r="V12" s="108">
        <v>2</v>
      </c>
      <c r="W12" s="109">
        <v>3</v>
      </c>
      <c r="X12" s="182">
        <f>S12+T12+U12+V12+W12</f>
        <v>18</v>
      </c>
      <c r="Y12" s="9"/>
    </row>
    <row r="13" spans="1:27" x14ac:dyDescent="0.25">
      <c r="A13" s="73">
        <v>8</v>
      </c>
      <c r="B13" s="156" t="s">
        <v>16</v>
      </c>
      <c r="C13" s="223" t="s">
        <v>37</v>
      </c>
      <c r="D13" s="334"/>
      <c r="E13" s="339"/>
      <c r="F13" s="342">
        <v>69.5</v>
      </c>
      <c r="G13" s="115">
        <v>1</v>
      </c>
      <c r="H13" s="33">
        <v>40</v>
      </c>
      <c r="I13" s="112">
        <v>73.5</v>
      </c>
      <c r="J13" s="88"/>
      <c r="K13" s="33"/>
      <c r="L13" s="89">
        <v>54.7</v>
      </c>
      <c r="M13" s="56"/>
      <c r="N13" s="21"/>
      <c r="O13" s="74">
        <v>77.11</v>
      </c>
      <c r="P13" s="98"/>
      <c r="Q13" s="21"/>
      <c r="R13" s="99">
        <v>62.8</v>
      </c>
      <c r="S13" s="119">
        <v>4</v>
      </c>
      <c r="T13" s="56">
        <v>4</v>
      </c>
      <c r="U13" s="56">
        <v>4</v>
      </c>
      <c r="V13" s="108">
        <v>4</v>
      </c>
      <c r="W13" s="109">
        <v>3</v>
      </c>
      <c r="X13" s="182">
        <f>S13+T13+U13+V13+W13</f>
        <v>19</v>
      </c>
      <c r="Y13" s="9"/>
    </row>
    <row r="14" spans="1:27" ht="15.75" thickBot="1" x14ac:dyDescent="0.3">
      <c r="A14" s="45">
        <v>9</v>
      </c>
      <c r="B14" s="27" t="s">
        <v>16</v>
      </c>
      <c r="C14" s="53" t="s">
        <v>6</v>
      </c>
      <c r="D14" s="335"/>
      <c r="E14" s="48"/>
      <c r="F14" s="113">
        <v>69.5</v>
      </c>
      <c r="G14" s="116"/>
      <c r="H14" s="27"/>
      <c r="I14" s="113">
        <v>73.5</v>
      </c>
      <c r="J14" s="26">
        <v>1</v>
      </c>
      <c r="K14" s="46">
        <v>10</v>
      </c>
      <c r="L14" s="62">
        <v>54.7</v>
      </c>
      <c r="M14" s="57"/>
      <c r="N14" s="48"/>
      <c r="O14" s="53">
        <v>77.11</v>
      </c>
      <c r="P14" s="26"/>
      <c r="Q14" s="48"/>
      <c r="R14" s="28">
        <v>62.8</v>
      </c>
      <c r="S14" s="120">
        <v>4</v>
      </c>
      <c r="T14" s="57">
        <v>5</v>
      </c>
      <c r="U14" s="57">
        <v>3</v>
      </c>
      <c r="V14" s="47">
        <v>4</v>
      </c>
      <c r="W14" s="49">
        <v>3</v>
      </c>
      <c r="X14" s="183">
        <f>S14+T14+U14+V14+W14</f>
        <v>19</v>
      </c>
      <c r="Y14" s="9"/>
    </row>
    <row r="15" spans="1:27" x14ac:dyDescent="0.25">
      <c r="C15" s="30" t="s">
        <v>29</v>
      </c>
      <c r="D15" s="30"/>
      <c r="E15" s="107">
        <f>AVERAGE(E6:E14)</f>
        <v>75</v>
      </c>
      <c r="F15" s="30"/>
      <c r="G15" s="30"/>
      <c r="H15" s="107">
        <f>AVERAGE(H6:H14)</f>
        <v>65.5</v>
      </c>
      <c r="I15" s="30"/>
      <c r="K15" s="35">
        <f>AVERAGE(K6:K14)</f>
        <v>38.19</v>
      </c>
      <c r="N15" s="35">
        <f>AVERAGE(N6:N14)</f>
        <v>66.19047619047619</v>
      </c>
      <c r="O15" s="35"/>
      <c r="P15" s="35"/>
      <c r="Q15" s="35">
        <f>AVERAGE(Q6:Q14)</f>
        <v>60.75</v>
      </c>
    </row>
    <row r="16" spans="1:27" x14ac:dyDescent="0.25">
      <c r="C16" s="31" t="s">
        <v>30</v>
      </c>
      <c r="D16" s="31"/>
      <c r="E16" s="106">
        <v>69.5</v>
      </c>
      <c r="F16" s="31"/>
      <c r="G16" s="31"/>
      <c r="H16" s="106">
        <v>73.5</v>
      </c>
      <c r="I16" s="31"/>
      <c r="K16" s="34">
        <v>54.7</v>
      </c>
      <c r="L16" s="2"/>
      <c r="M16" s="2"/>
      <c r="N16" s="2">
        <v>77.11</v>
      </c>
      <c r="O16" s="2"/>
      <c r="P16" s="2"/>
      <c r="Q16" s="34">
        <v>62.8</v>
      </c>
      <c r="R16" s="2"/>
      <c r="S16" s="2"/>
      <c r="T16" s="2"/>
    </row>
  </sheetData>
  <sortState ref="B6:X10">
    <sortCondition ref="X19"/>
  </sortState>
  <mergeCells count="11">
    <mergeCell ref="X4:X5"/>
    <mergeCell ref="C2:P2"/>
    <mergeCell ref="A4:A5"/>
    <mergeCell ref="B4:B5"/>
    <mergeCell ref="C4:C5"/>
    <mergeCell ref="J4:L4"/>
    <mergeCell ref="M4:O4"/>
    <mergeCell ref="P4:R4"/>
    <mergeCell ref="G4:I4"/>
    <mergeCell ref="D4:F4"/>
    <mergeCell ref="S4:W4"/>
  </mergeCells>
  <conditionalFormatting sqref="K6:K16">
    <cfRule type="containsBlanks" dxfId="26" priority="17" stopIfTrue="1">
      <formula>LEN(TRIM(K6))=0</formula>
    </cfRule>
    <cfRule type="cellIs" dxfId="25" priority="18" stopIfTrue="1" operator="between">
      <formula>75</formula>
      <formula>50</formula>
    </cfRule>
    <cfRule type="cellIs" dxfId="24" priority="21" stopIfTrue="1" operator="greaterThanOrEqual">
      <formula>75</formula>
    </cfRule>
    <cfRule type="cellIs" dxfId="23" priority="37" stopIfTrue="1" operator="lessThan">
      <formula>50</formula>
    </cfRule>
  </conditionalFormatting>
  <conditionalFormatting sqref="H6:H16">
    <cfRule type="cellIs" dxfId="22" priority="7" stopIfTrue="1" operator="equal">
      <formula>$H$15</formula>
    </cfRule>
    <cfRule type="containsBlanks" dxfId="21" priority="64" stopIfTrue="1">
      <formula>LEN(TRIM(H6))=0</formula>
    </cfRule>
    <cfRule type="cellIs" dxfId="20" priority="65" stopIfTrue="1" operator="lessThan">
      <formula>50</formula>
    </cfRule>
    <cfRule type="cellIs" dxfId="19" priority="66" stopIfTrue="1" operator="between">
      <formula>$H$15</formula>
      <formula>50</formula>
    </cfRule>
    <cfRule type="cellIs" dxfId="18" priority="67" stopIfTrue="1" operator="between">
      <formula>$H$15</formula>
      <formula>75</formula>
    </cfRule>
    <cfRule type="cellIs" dxfId="17" priority="68" stopIfTrue="1" operator="greaterThanOrEqual">
      <formula>75</formula>
    </cfRule>
  </conditionalFormatting>
  <conditionalFormatting sqref="N6:N16">
    <cfRule type="cellIs" dxfId="16" priority="8" stopIfTrue="1" operator="between">
      <formula>$N$15</formula>
      <formula>75</formula>
    </cfRule>
    <cfRule type="containsBlanks" dxfId="15" priority="82" stopIfTrue="1">
      <formula>LEN(TRIM(N6))=0</formula>
    </cfRule>
    <cfRule type="cellIs" dxfId="14" priority="83" stopIfTrue="1" operator="lessThan">
      <formula>50</formula>
    </cfRule>
    <cfRule type="cellIs" dxfId="13" priority="84" stopIfTrue="1" operator="between">
      <formula>$N$15</formula>
      <formula>50</formula>
    </cfRule>
    <cfRule type="cellIs" dxfId="12" priority="85" stopIfTrue="1" operator="greaterThanOrEqual">
      <formula>75</formula>
    </cfRule>
  </conditionalFormatting>
  <conditionalFormatting sqref="Q6:Q16">
    <cfRule type="cellIs" dxfId="11" priority="9" stopIfTrue="1" operator="equal">
      <formula>$Q$15</formula>
    </cfRule>
    <cfRule type="containsBlanks" dxfId="10" priority="90" stopIfTrue="1">
      <formula>LEN(TRIM(Q6))=0</formula>
    </cfRule>
    <cfRule type="cellIs" dxfId="9" priority="91" stopIfTrue="1" operator="lessThan">
      <formula>50</formula>
    </cfRule>
    <cfRule type="cellIs" dxfId="8" priority="92" stopIfTrue="1" operator="greaterThanOrEqual">
      <formula>75</formula>
    </cfRule>
    <cfRule type="cellIs" dxfId="7" priority="93" stopIfTrue="1" operator="between">
      <formula>$Q$15</formula>
      <formula>50</formula>
    </cfRule>
    <cfRule type="cellIs" dxfId="6" priority="94" stopIfTrue="1" operator="between">
      <formula>75</formula>
      <formula>$Q$15</formula>
    </cfRule>
  </conditionalFormatting>
  <conditionalFormatting sqref="E6:E16">
    <cfRule type="cellIs" dxfId="0" priority="1" stopIfTrue="1" operator="equal">
      <formula>$E$15</formula>
    </cfRule>
    <cfRule type="containsBlanks" dxfId="5" priority="2" stopIfTrue="1">
      <formula>LEN(TRIM(E6))=0</formula>
    </cfRule>
    <cfRule type="cellIs" dxfId="4" priority="3" stopIfTrue="1" operator="lessThan">
      <formula>50</formula>
    </cfRule>
    <cfRule type="cellIs" dxfId="3" priority="4" stopIfTrue="1" operator="between">
      <formula>$E$15</formula>
      <formula>50</formula>
    </cfRule>
    <cfRule type="cellIs" dxfId="2" priority="5" stopIfTrue="1" operator="between">
      <formula>75</formula>
      <formula>$E$15</formula>
    </cfRule>
    <cfRule type="cellIs" dxfId="1" priority="6" stopIfTrue="1" operator="greaterThanOrEqual">
      <formula>75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90" zoomScaleNormal="90" workbookViewId="0">
      <selection activeCell="B4" sqref="B4:B5"/>
    </sheetView>
  </sheetViews>
  <sheetFormatPr defaultRowHeight="15" x14ac:dyDescent="0.25"/>
  <cols>
    <col min="1" max="1" width="4.7109375" customWidth="1"/>
    <col min="2" max="2" width="16.7109375" customWidth="1"/>
    <col min="3" max="3" width="29.7109375" customWidth="1"/>
    <col min="4" max="5" width="8.7109375" customWidth="1"/>
    <col min="6" max="6" width="7.85546875" customWidth="1"/>
  </cols>
  <sheetData>
    <row r="1" spans="1:8" x14ac:dyDescent="0.25">
      <c r="G1" s="96"/>
      <c r="H1" s="5" t="s">
        <v>17</v>
      </c>
    </row>
    <row r="2" spans="1:8" ht="15.75" x14ac:dyDescent="0.25">
      <c r="A2" s="23"/>
      <c r="C2" s="312" t="s">
        <v>14</v>
      </c>
      <c r="D2" s="312"/>
      <c r="E2" s="3">
        <v>2018</v>
      </c>
      <c r="G2" s="97"/>
      <c r="H2" s="5" t="s">
        <v>18</v>
      </c>
    </row>
    <row r="3" spans="1:8" ht="15.75" thickBot="1" x14ac:dyDescent="0.3">
      <c r="A3" s="23"/>
      <c r="B3" s="23"/>
      <c r="C3" s="23"/>
      <c r="D3" s="23"/>
      <c r="E3" s="23"/>
      <c r="G3" s="102"/>
      <c r="H3" s="5" t="s">
        <v>19</v>
      </c>
    </row>
    <row r="4" spans="1:8" ht="15" customHeight="1" x14ac:dyDescent="0.25">
      <c r="A4" s="285" t="s">
        <v>11</v>
      </c>
      <c r="B4" s="313" t="s">
        <v>7</v>
      </c>
      <c r="C4" s="313" t="s">
        <v>0</v>
      </c>
      <c r="D4" s="315" t="s">
        <v>1</v>
      </c>
      <c r="E4" s="310" t="s">
        <v>3</v>
      </c>
      <c r="F4" s="22"/>
      <c r="G4" s="6"/>
      <c r="H4" s="5" t="s">
        <v>20</v>
      </c>
    </row>
    <row r="5" spans="1:8" ht="24" customHeight="1" thickBot="1" x14ac:dyDescent="0.3">
      <c r="A5" s="286"/>
      <c r="B5" s="314" t="s">
        <v>13</v>
      </c>
      <c r="C5" s="314"/>
      <c r="D5" s="316"/>
      <c r="E5" s="311"/>
      <c r="F5" s="22"/>
    </row>
    <row r="6" spans="1:8" ht="15" customHeight="1" thickBot="1" x14ac:dyDescent="0.3">
      <c r="A6" s="157"/>
      <c r="B6" s="158"/>
      <c r="C6" s="162" t="s">
        <v>41</v>
      </c>
      <c r="D6" s="158">
        <f>SUM(D7:D9)</f>
        <v>6</v>
      </c>
      <c r="E6" s="281">
        <f>AVERAGE(E7:E9)</f>
        <v>75</v>
      </c>
      <c r="F6" s="22"/>
    </row>
    <row r="7" spans="1:8" x14ac:dyDescent="0.25">
      <c r="A7" s="160">
        <v>1</v>
      </c>
      <c r="B7" s="327" t="s">
        <v>58</v>
      </c>
      <c r="C7" s="17" t="s">
        <v>56</v>
      </c>
      <c r="D7" s="17">
        <v>1</v>
      </c>
      <c r="E7" s="101">
        <v>95</v>
      </c>
      <c r="F7" s="22"/>
    </row>
    <row r="8" spans="1:8" x14ac:dyDescent="0.25">
      <c r="A8" s="24">
        <v>2</v>
      </c>
      <c r="B8" s="328" t="s">
        <v>59</v>
      </c>
      <c r="C8" s="100" t="s">
        <v>57</v>
      </c>
      <c r="D8" s="171">
        <v>1</v>
      </c>
      <c r="E8" s="172">
        <v>66</v>
      </c>
      <c r="F8" s="22"/>
    </row>
    <row r="9" spans="1:8" ht="15.75" thickBot="1" x14ac:dyDescent="0.3">
      <c r="A9" s="140">
        <v>3</v>
      </c>
      <c r="B9" s="329" t="s">
        <v>9</v>
      </c>
      <c r="C9" s="163" t="s">
        <v>5</v>
      </c>
      <c r="D9" s="139">
        <v>4</v>
      </c>
      <c r="E9" s="173">
        <v>64</v>
      </c>
      <c r="F9" s="22"/>
    </row>
    <row r="10" spans="1:8" x14ac:dyDescent="0.25">
      <c r="A10" s="260"/>
      <c r="B10" s="261"/>
      <c r="C10" s="262"/>
      <c r="D10" s="263" t="s">
        <v>48</v>
      </c>
      <c r="E10" s="264">
        <f>AVERAGE(E7:E9)</f>
        <v>75</v>
      </c>
      <c r="F10" s="22"/>
    </row>
    <row r="11" spans="1:8" x14ac:dyDescent="0.25">
      <c r="A11" s="23"/>
      <c r="B11" s="23"/>
      <c r="C11" s="23"/>
      <c r="D11" s="154" t="s">
        <v>15</v>
      </c>
      <c r="E11" s="4">
        <v>69.5</v>
      </c>
      <c r="F11" s="22"/>
    </row>
    <row r="12" spans="1:8" x14ac:dyDescent="0.25">
      <c r="A12" s="23"/>
      <c r="B12" s="23"/>
      <c r="C12" s="23"/>
      <c r="D12" s="23"/>
      <c r="E12" s="23"/>
      <c r="F12" s="22"/>
    </row>
    <row r="13" spans="1:8" x14ac:dyDescent="0.25">
      <c r="A13" s="23"/>
      <c r="B13" s="23"/>
      <c r="C13" s="23"/>
      <c r="D13" s="23"/>
      <c r="E13" s="23"/>
      <c r="F13" s="22"/>
    </row>
    <row r="14" spans="1:8" x14ac:dyDescent="0.25">
      <c r="A14" s="23"/>
      <c r="B14" s="23"/>
      <c r="C14" s="23"/>
      <c r="D14" s="23"/>
      <c r="E14" s="23"/>
      <c r="F14" s="22"/>
    </row>
  </sheetData>
  <sortState ref="B7:E9">
    <sortCondition descending="1" ref="E16"/>
  </sortState>
  <mergeCells count="6">
    <mergeCell ref="E4:E5"/>
    <mergeCell ref="C2:D2"/>
    <mergeCell ref="A4:A5"/>
    <mergeCell ref="B4:B5"/>
    <mergeCell ref="C4:C5"/>
    <mergeCell ref="D4:D5"/>
  </mergeCells>
  <conditionalFormatting sqref="E6:E11">
    <cfRule type="cellIs" dxfId="61" priority="51" stopIfTrue="1" operator="greaterThanOrEqual">
      <formula>75</formula>
    </cfRule>
    <cfRule type="cellIs" dxfId="60" priority="52" stopIfTrue="1" operator="lessThan">
      <formula>50</formula>
    </cfRule>
    <cfRule type="cellIs" dxfId="59" priority="53" stopIfTrue="1" operator="between">
      <formula>50</formula>
      <formula>$E$10</formula>
    </cfRule>
    <cfRule type="cellIs" dxfId="58" priority="54" stopIfTrue="1" operator="between">
      <formula>$E$10</formula>
      <formula>75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zoomScale="90" zoomScaleNormal="90" workbookViewId="0">
      <selection activeCell="B4" sqref="B4:B5"/>
    </sheetView>
  </sheetViews>
  <sheetFormatPr defaultRowHeight="15" x14ac:dyDescent="0.25"/>
  <cols>
    <col min="1" max="1" width="4.7109375" customWidth="1"/>
    <col min="2" max="2" width="10.7109375" customWidth="1"/>
    <col min="3" max="3" width="28.5703125" customWidth="1"/>
    <col min="11" max="11" width="6.7109375" customWidth="1"/>
  </cols>
  <sheetData>
    <row r="1" spans="1:13" x14ac:dyDescent="0.25">
      <c r="L1" s="96"/>
      <c r="M1" s="5" t="s">
        <v>17</v>
      </c>
    </row>
    <row r="2" spans="1:13" ht="15.75" x14ac:dyDescent="0.25">
      <c r="A2" s="23"/>
      <c r="C2" s="312" t="s">
        <v>14</v>
      </c>
      <c r="D2" s="312"/>
      <c r="E2" s="155"/>
      <c r="F2" s="155"/>
      <c r="G2" s="155"/>
      <c r="H2" s="23"/>
      <c r="I2" s="23"/>
      <c r="J2" s="3">
        <v>2019</v>
      </c>
      <c r="L2" s="97"/>
      <c r="M2" s="5" t="s">
        <v>18</v>
      </c>
    </row>
    <row r="3" spans="1:13" ht="15.75" thickBot="1" x14ac:dyDescent="0.3">
      <c r="A3" s="23"/>
      <c r="B3" s="23"/>
      <c r="C3" s="23"/>
      <c r="D3" s="23"/>
      <c r="E3" s="23"/>
      <c r="F3" s="23"/>
      <c r="G3" s="23"/>
      <c r="H3" s="23"/>
      <c r="I3" s="23"/>
      <c r="J3" s="23"/>
      <c r="L3" s="326"/>
      <c r="M3" s="5" t="s">
        <v>19</v>
      </c>
    </row>
    <row r="4" spans="1:13" ht="18" customHeight="1" x14ac:dyDescent="0.25">
      <c r="A4" s="285" t="s">
        <v>11</v>
      </c>
      <c r="B4" s="313" t="s">
        <v>12</v>
      </c>
      <c r="C4" s="313" t="s">
        <v>0</v>
      </c>
      <c r="D4" s="315" t="s">
        <v>1</v>
      </c>
      <c r="E4" s="323" t="s">
        <v>53</v>
      </c>
      <c r="F4" s="324"/>
      <c r="G4" s="324"/>
      <c r="H4" s="324"/>
      <c r="I4" s="325"/>
      <c r="J4" s="310" t="s">
        <v>42</v>
      </c>
      <c r="K4" s="22"/>
      <c r="L4" s="6"/>
      <c r="M4" s="5" t="s">
        <v>20</v>
      </c>
    </row>
    <row r="5" spans="1:13" ht="24" customHeight="1" thickBot="1" x14ac:dyDescent="0.3">
      <c r="A5" s="286"/>
      <c r="B5" s="314" t="s">
        <v>13</v>
      </c>
      <c r="C5" s="314"/>
      <c r="D5" s="316"/>
      <c r="E5" s="278" t="s">
        <v>2</v>
      </c>
      <c r="F5" s="278" t="s">
        <v>38</v>
      </c>
      <c r="G5" s="278" t="s">
        <v>39</v>
      </c>
      <c r="H5" s="282" t="s">
        <v>4</v>
      </c>
      <c r="I5" s="282">
        <v>100</v>
      </c>
      <c r="J5" s="311"/>
      <c r="K5" s="22"/>
    </row>
    <row r="6" spans="1:13" ht="15" customHeight="1" thickBot="1" x14ac:dyDescent="0.3">
      <c r="A6" s="157"/>
      <c r="B6" s="158"/>
      <c r="C6" s="162" t="s">
        <v>41</v>
      </c>
      <c r="D6" s="158">
        <f>D7+D9+D11</f>
        <v>6</v>
      </c>
      <c r="E6" s="158">
        <f t="shared" ref="E6:I6" si="0">E7+E9+E11</f>
        <v>0</v>
      </c>
      <c r="F6" s="158">
        <f t="shared" si="0"/>
        <v>4</v>
      </c>
      <c r="G6" s="158">
        <f t="shared" si="0"/>
        <v>0</v>
      </c>
      <c r="H6" s="159">
        <f t="shared" si="0"/>
        <v>2</v>
      </c>
      <c r="I6" s="159">
        <f t="shared" si="0"/>
        <v>0</v>
      </c>
      <c r="J6" s="281">
        <v>69.5</v>
      </c>
      <c r="K6" s="22"/>
    </row>
    <row r="7" spans="1:13" ht="15.75" thickBot="1" x14ac:dyDescent="0.3">
      <c r="A7" s="91"/>
      <c r="B7" s="256" t="s">
        <v>44</v>
      </c>
      <c r="C7" s="255"/>
      <c r="D7" s="161">
        <f>D8</f>
        <v>4</v>
      </c>
      <c r="E7" s="161">
        <f t="shared" ref="E7:I7" si="1">E8</f>
        <v>0</v>
      </c>
      <c r="F7" s="161">
        <f t="shared" si="1"/>
        <v>3</v>
      </c>
      <c r="G7" s="161">
        <f t="shared" si="1"/>
        <v>0</v>
      </c>
      <c r="H7" s="161">
        <f t="shared" si="1"/>
        <v>1</v>
      </c>
      <c r="I7" s="161">
        <f t="shared" si="1"/>
        <v>0</v>
      </c>
      <c r="J7" s="174">
        <f>AVERAGE(J8:J8)</f>
        <v>64</v>
      </c>
      <c r="K7" s="22"/>
    </row>
    <row r="8" spans="1:13" ht="15.75" thickBot="1" x14ac:dyDescent="0.3">
      <c r="A8" s="167">
        <v>1</v>
      </c>
      <c r="B8" s="258">
        <v>20061</v>
      </c>
      <c r="C8" s="168" t="s">
        <v>5</v>
      </c>
      <c r="D8" s="168">
        <v>4</v>
      </c>
      <c r="E8" s="168"/>
      <c r="F8" s="168">
        <v>3</v>
      </c>
      <c r="G8" s="168"/>
      <c r="H8" s="168">
        <v>1</v>
      </c>
      <c r="I8" s="168"/>
      <c r="J8" s="169">
        <v>64</v>
      </c>
      <c r="K8" s="22"/>
    </row>
    <row r="9" spans="1:13" ht="15.75" thickBot="1" x14ac:dyDescent="0.3">
      <c r="A9" s="166"/>
      <c r="B9" s="317" t="s">
        <v>54</v>
      </c>
      <c r="C9" s="318"/>
      <c r="D9" s="161">
        <f>D10</f>
        <v>1</v>
      </c>
      <c r="E9" s="161">
        <f t="shared" ref="E9:I9" si="2">E10</f>
        <v>0</v>
      </c>
      <c r="F9" s="161">
        <f t="shared" si="2"/>
        <v>0</v>
      </c>
      <c r="G9" s="161">
        <f t="shared" si="2"/>
        <v>0</v>
      </c>
      <c r="H9" s="161">
        <f t="shared" si="2"/>
        <v>1</v>
      </c>
      <c r="I9" s="161">
        <f t="shared" si="2"/>
        <v>0</v>
      </c>
      <c r="J9" s="174">
        <f>AVERAGE(J10:J10)</f>
        <v>95</v>
      </c>
      <c r="K9" s="22"/>
    </row>
    <row r="10" spans="1:13" ht="15.75" thickBot="1" x14ac:dyDescent="0.3">
      <c r="A10" s="167">
        <v>1</v>
      </c>
      <c r="B10" s="258">
        <v>40410</v>
      </c>
      <c r="C10" s="170" t="s">
        <v>56</v>
      </c>
      <c r="D10" s="168">
        <v>1</v>
      </c>
      <c r="E10" s="168"/>
      <c r="F10" s="168"/>
      <c r="G10" s="168"/>
      <c r="H10" s="168">
        <v>1</v>
      </c>
      <c r="I10" s="168"/>
      <c r="J10" s="169">
        <v>95</v>
      </c>
      <c r="K10" s="22"/>
    </row>
    <row r="11" spans="1:13" ht="15.75" thickBot="1" x14ac:dyDescent="0.3">
      <c r="A11" s="166"/>
      <c r="B11" s="319" t="s">
        <v>55</v>
      </c>
      <c r="C11" s="320"/>
      <c r="D11" s="161">
        <f>D12</f>
        <v>1</v>
      </c>
      <c r="E11" s="161">
        <f t="shared" ref="E11:I11" si="3">E12</f>
        <v>0</v>
      </c>
      <c r="F11" s="161">
        <f t="shared" si="3"/>
        <v>1</v>
      </c>
      <c r="G11" s="161">
        <f t="shared" si="3"/>
        <v>0</v>
      </c>
      <c r="H11" s="161">
        <f t="shared" si="3"/>
        <v>0</v>
      </c>
      <c r="I11" s="161">
        <f t="shared" si="3"/>
        <v>0</v>
      </c>
      <c r="J11" s="174">
        <f>AVERAGE(J12:J12)</f>
        <v>66</v>
      </c>
      <c r="K11" s="22"/>
    </row>
    <row r="12" spans="1:13" ht="15.75" thickBot="1" x14ac:dyDescent="0.3">
      <c r="A12" s="140">
        <v>1</v>
      </c>
      <c r="B12" s="257">
        <v>50050</v>
      </c>
      <c r="C12" s="163" t="s">
        <v>57</v>
      </c>
      <c r="D12" s="164">
        <v>1</v>
      </c>
      <c r="E12" s="164"/>
      <c r="F12" s="164">
        <v>1</v>
      </c>
      <c r="G12" s="164"/>
      <c r="H12" s="164"/>
      <c r="I12" s="164"/>
      <c r="J12" s="165">
        <v>66</v>
      </c>
      <c r="K12" s="22"/>
    </row>
    <row r="13" spans="1:13" x14ac:dyDescent="0.25">
      <c r="A13" s="23"/>
      <c r="B13" s="23"/>
      <c r="C13" s="23"/>
      <c r="D13" s="321" t="s">
        <v>47</v>
      </c>
      <c r="E13" s="321"/>
      <c r="F13" s="321"/>
      <c r="G13" s="321"/>
      <c r="H13" s="321"/>
      <c r="I13" s="322"/>
      <c r="J13" s="259">
        <f>AVERAGE(J8,J10,J12)</f>
        <v>75</v>
      </c>
      <c r="K13" s="22"/>
    </row>
    <row r="14" spans="1:13" x14ac:dyDescent="0.2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2"/>
    </row>
    <row r="15" spans="1:13" x14ac:dyDescent="0.2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2"/>
    </row>
    <row r="16" spans="1:13" x14ac:dyDescent="0.2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2"/>
    </row>
  </sheetData>
  <mergeCells count="10">
    <mergeCell ref="J4:J5"/>
    <mergeCell ref="D13:I13"/>
    <mergeCell ref="E4:I4"/>
    <mergeCell ref="B9:C9"/>
    <mergeCell ref="B11:C11"/>
    <mergeCell ref="C2:D2"/>
    <mergeCell ref="A4:A5"/>
    <mergeCell ref="B4:B5"/>
    <mergeCell ref="C4:C5"/>
    <mergeCell ref="D4:D5"/>
  </mergeCells>
  <conditionalFormatting sqref="J6:J13">
    <cfRule type="cellIs" dxfId="57" priority="47" stopIfTrue="1" operator="greaterThanOrEqual">
      <formula>75</formula>
    </cfRule>
    <cfRule type="cellIs" dxfId="56" priority="48" stopIfTrue="1" operator="lessThan">
      <formula>50</formula>
    </cfRule>
    <cfRule type="cellIs" dxfId="55" priority="49" stopIfTrue="1" operator="between">
      <formula>50</formula>
      <formula>$J$13</formula>
    </cfRule>
    <cfRule type="cellIs" dxfId="54" priority="50" stopIfTrue="1" operator="between">
      <formula>$J$13</formula>
      <formula>75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Немец.- 11 диаграмма по районам</vt:lpstr>
      <vt:lpstr>Рейтинги 2019 - 2015</vt:lpstr>
      <vt:lpstr>Рейтинг по местам</vt:lpstr>
      <vt:lpstr>немец. язык - 11 2019 Итоги</vt:lpstr>
      <vt:lpstr>немец. язык - 11 2019 расклад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Natalya Safronova</dc:creator>
  <cp:lastModifiedBy>gala</cp:lastModifiedBy>
  <dcterms:created xsi:type="dcterms:W3CDTF">2017-11-24T03:13:11Z</dcterms:created>
  <dcterms:modified xsi:type="dcterms:W3CDTF">2019-09-02T10:33:29Z</dcterms:modified>
</cp:coreProperties>
</file>