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ut3\Downloads\"/>
    </mc:Choice>
  </mc:AlternateContent>
  <bookViews>
    <workbookView xWindow="0" yWindow="0" windowWidth="20490" windowHeight="7650" activeTab="2"/>
  </bookViews>
  <sheets>
    <sheet name="17-18 уч.год" sheetId="3" r:id="rId1"/>
    <sheet name="18-19 уч.год" sheetId="4" r:id="rId2"/>
    <sheet name="19-20 уч.год" sheetId="5" r:id="rId3"/>
  </sheets>
  <calcPr calcId="162913"/>
</workbook>
</file>

<file path=xl/calcChain.xml><?xml version="1.0" encoding="utf-8"?>
<calcChain xmlns="http://schemas.openxmlformats.org/spreadsheetml/2006/main">
  <c r="H24" i="5" l="1"/>
  <c r="I24" i="5"/>
  <c r="H25" i="5"/>
  <c r="I25" i="5"/>
  <c r="I23" i="5"/>
  <c r="H23" i="5"/>
  <c r="E24" i="5"/>
  <c r="F24" i="5"/>
  <c r="E25" i="5"/>
  <c r="F25" i="5"/>
  <c r="F23" i="5"/>
  <c r="E23" i="5"/>
  <c r="C23" i="5"/>
  <c r="C24" i="5"/>
  <c r="C25" i="5"/>
  <c r="B24" i="5"/>
  <c r="B25" i="5"/>
  <c r="B23" i="5"/>
  <c r="I25" i="4"/>
  <c r="J25" i="4" s="1"/>
  <c r="H25" i="4"/>
  <c r="F25" i="4"/>
  <c r="E25" i="4"/>
  <c r="C25" i="4"/>
  <c r="L25" i="4" s="1"/>
  <c r="B25" i="4"/>
  <c r="I24" i="4"/>
  <c r="J24" i="4" s="1"/>
  <c r="H24" i="4"/>
  <c r="F24" i="4"/>
  <c r="E24" i="4"/>
  <c r="C24" i="4"/>
  <c r="L24" i="4" s="1"/>
  <c r="B24" i="4"/>
  <c r="I23" i="4"/>
  <c r="J23" i="4" s="1"/>
  <c r="H23" i="4"/>
  <c r="F23" i="4"/>
  <c r="E23" i="4"/>
  <c r="C23" i="4"/>
  <c r="L23" i="4" s="1"/>
  <c r="B23" i="4"/>
  <c r="I17" i="4"/>
  <c r="H17" i="4"/>
  <c r="F17" i="4"/>
  <c r="G17" i="4" s="1"/>
  <c r="E17" i="4"/>
  <c r="C17" i="4"/>
  <c r="B17" i="4"/>
  <c r="K17" i="4" s="1"/>
  <c r="L16" i="4"/>
  <c r="M16" i="4" s="1"/>
  <c r="K16" i="4"/>
  <c r="J16" i="4"/>
  <c r="G16" i="4"/>
  <c r="D16" i="4"/>
  <c r="L15" i="4"/>
  <c r="K15" i="4"/>
  <c r="J15" i="4"/>
  <c r="G15" i="4"/>
  <c r="D15" i="4"/>
  <c r="L14" i="4"/>
  <c r="M14" i="4" s="1"/>
  <c r="K14" i="4"/>
  <c r="J14" i="4"/>
  <c r="G14" i="4"/>
  <c r="D14" i="4"/>
  <c r="I8" i="4"/>
  <c r="H8" i="4"/>
  <c r="H26" i="4" s="1"/>
  <c r="F8" i="4"/>
  <c r="F26" i="4" s="1"/>
  <c r="E8" i="4"/>
  <c r="E26" i="4" s="1"/>
  <c r="C8" i="4"/>
  <c r="L8" i="4" s="1"/>
  <c r="B8" i="4"/>
  <c r="B26" i="4" s="1"/>
  <c r="L7" i="4"/>
  <c r="K7" i="4"/>
  <c r="M7" i="4" s="1"/>
  <c r="G7" i="4"/>
  <c r="D7" i="4"/>
  <c r="L6" i="4"/>
  <c r="M6" i="4" s="1"/>
  <c r="K6" i="4"/>
  <c r="J6" i="4"/>
  <c r="G6" i="4"/>
  <c r="D6" i="4"/>
  <c r="L5" i="4"/>
  <c r="K5" i="4"/>
  <c r="J5" i="4"/>
  <c r="G5" i="4"/>
  <c r="D5" i="4"/>
  <c r="K26" i="4" l="1"/>
  <c r="J8" i="4"/>
  <c r="M15" i="4"/>
  <c r="J17" i="4"/>
  <c r="K23" i="4"/>
  <c r="M23" i="4" s="1"/>
  <c r="G24" i="4"/>
  <c r="K25" i="4"/>
  <c r="M5" i="4"/>
  <c r="K8" i="4"/>
  <c r="M8" i="4" s="1"/>
  <c r="M25" i="4"/>
  <c r="C26" i="4"/>
  <c r="I26" i="4"/>
  <c r="J26" i="4" s="1"/>
  <c r="G23" i="4"/>
  <c r="K24" i="4"/>
  <c r="M24" i="4" s="1"/>
  <c r="D23" i="4"/>
  <c r="D24" i="4"/>
  <c r="D25" i="4"/>
  <c r="D26" i="4"/>
  <c r="G25" i="4"/>
  <c r="G26" i="4"/>
  <c r="D17" i="4"/>
  <c r="L17" i="4"/>
  <c r="M17" i="4" s="1"/>
  <c r="G8" i="4"/>
  <c r="D8" i="4"/>
  <c r="L5" i="5"/>
  <c r="J7" i="5"/>
  <c r="G6" i="5"/>
  <c r="G7" i="5"/>
  <c r="G5" i="5"/>
  <c r="L25" i="5"/>
  <c r="K25" i="5"/>
  <c r="J25" i="5"/>
  <c r="G25" i="5"/>
  <c r="D25" i="5"/>
  <c r="L24" i="5"/>
  <c r="K24" i="5"/>
  <c r="J24" i="5"/>
  <c r="G24" i="5"/>
  <c r="D24" i="5"/>
  <c r="L23" i="5"/>
  <c r="K23" i="5"/>
  <c r="J23" i="5"/>
  <c r="G23" i="5"/>
  <c r="D23" i="5"/>
  <c r="I17" i="5"/>
  <c r="H17" i="5"/>
  <c r="F17" i="5"/>
  <c r="E17" i="5"/>
  <c r="C17" i="5"/>
  <c r="B17" i="5"/>
  <c r="L16" i="5"/>
  <c r="K16" i="5"/>
  <c r="J16" i="5"/>
  <c r="G16" i="5"/>
  <c r="D16" i="5"/>
  <c r="L15" i="5"/>
  <c r="K15" i="5"/>
  <c r="J15" i="5"/>
  <c r="G15" i="5"/>
  <c r="D15" i="5"/>
  <c r="L14" i="5"/>
  <c r="K14" i="5"/>
  <c r="J14" i="5"/>
  <c r="G14" i="5"/>
  <c r="D14" i="5"/>
  <c r="I8" i="5"/>
  <c r="H8" i="5"/>
  <c r="F8" i="5"/>
  <c r="E8" i="5"/>
  <c r="C8" i="5"/>
  <c r="B8" i="5"/>
  <c r="L7" i="5"/>
  <c r="K7" i="5"/>
  <c r="D7" i="5"/>
  <c r="L6" i="5"/>
  <c r="K6" i="5"/>
  <c r="J6" i="5"/>
  <c r="D6" i="5"/>
  <c r="K5" i="5"/>
  <c r="J5" i="5"/>
  <c r="D5" i="5"/>
  <c r="M6" i="5" l="1"/>
  <c r="B26" i="5"/>
  <c r="H26" i="5"/>
  <c r="M15" i="5"/>
  <c r="J17" i="5"/>
  <c r="M23" i="5"/>
  <c r="L26" i="4"/>
  <c r="M26" i="4" s="1"/>
  <c r="M24" i="5"/>
  <c r="M25" i="5"/>
  <c r="M16" i="5"/>
  <c r="I26" i="5"/>
  <c r="L17" i="5"/>
  <c r="F26" i="5"/>
  <c r="M14" i="5"/>
  <c r="G17" i="5"/>
  <c r="K17" i="5"/>
  <c r="E26" i="5"/>
  <c r="C26" i="5"/>
  <c r="D26" i="5" s="1"/>
  <c r="J26" i="5"/>
  <c r="M7" i="5"/>
  <c r="M5" i="5"/>
  <c r="M17" i="5"/>
  <c r="D8" i="5"/>
  <c r="J8" i="5"/>
  <c r="L8" i="5"/>
  <c r="D17" i="5"/>
  <c r="G8" i="5"/>
  <c r="K8" i="5"/>
  <c r="K26" i="5" l="1"/>
  <c r="L26" i="5"/>
  <c r="G26" i="5"/>
  <c r="M26" i="5"/>
  <c r="M8" i="5"/>
  <c r="I25" i="3"/>
  <c r="H24" i="3"/>
  <c r="I24" i="3"/>
  <c r="H25" i="3"/>
  <c r="I23" i="3"/>
  <c r="H23" i="3"/>
  <c r="E24" i="3"/>
  <c r="F24" i="3"/>
  <c r="E25" i="3"/>
  <c r="F25" i="3"/>
  <c r="F23" i="3"/>
  <c r="E23" i="3"/>
  <c r="B24" i="3"/>
  <c r="C24" i="3"/>
  <c r="B25" i="3"/>
  <c r="C25" i="3"/>
  <c r="C23" i="3"/>
  <c r="B23" i="3"/>
  <c r="L25" i="3" l="1"/>
  <c r="J25" i="3"/>
  <c r="K23" i="3"/>
  <c r="J16" i="3"/>
  <c r="J7" i="3"/>
  <c r="I8" i="3"/>
  <c r="H8" i="3"/>
  <c r="F8" i="3"/>
  <c r="E8" i="3"/>
  <c r="C8" i="3"/>
  <c r="B8" i="3"/>
  <c r="L7" i="3"/>
  <c r="K7" i="3"/>
  <c r="G7" i="3"/>
  <c r="D7" i="3"/>
  <c r="L6" i="3"/>
  <c r="K6" i="3"/>
  <c r="J6" i="3"/>
  <c r="G6" i="3"/>
  <c r="D6" i="3"/>
  <c r="L5" i="3"/>
  <c r="K5" i="3"/>
  <c r="J5" i="3"/>
  <c r="G5" i="3"/>
  <c r="D5" i="3"/>
  <c r="D14" i="3"/>
  <c r="G14" i="3"/>
  <c r="J14" i="3"/>
  <c r="K14" i="3"/>
  <c r="L14" i="3"/>
  <c r="D15" i="3"/>
  <c r="G15" i="3"/>
  <c r="J15" i="3"/>
  <c r="K15" i="3"/>
  <c r="L15" i="3"/>
  <c r="D16" i="3"/>
  <c r="G16" i="3"/>
  <c r="K16" i="3"/>
  <c r="L16" i="3"/>
  <c r="B17" i="3"/>
  <c r="C17" i="3"/>
  <c r="E17" i="3"/>
  <c r="E26" i="3" s="1"/>
  <c r="F17" i="3"/>
  <c r="H17" i="3"/>
  <c r="I17" i="3"/>
  <c r="K25" i="3"/>
  <c r="G25" i="3"/>
  <c r="K24" i="3"/>
  <c r="L24" i="3"/>
  <c r="L23" i="3"/>
  <c r="J23" i="3"/>
  <c r="G23" i="3"/>
  <c r="D25" i="3"/>
  <c r="D23" i="3"/>
  <c r="J24" i="3"/>
  <c r="G24" i="3"/>
  <c r="D24" i="3"/>
  <c r="C26" i="3" l="1"/>
  <c r="F26" i="3"/>
  <c r="G26" i="3" s="1"/>
  <c r="I26" i="3"/>
  <c r="K8" i="3"/>
  <c r="B26" i="3"/>
  <c r="H26" i="3"/>
  <c r="J26" i="3" s="1"/>
  <c r="M6" i="3"/>
  <c r="J8" i="3"/>
  <c r="L8" i="3"/>
  <c r="G8" i="3"/>
  <c r="M5" i="3"/>
  <c r="M7" i="3"/>
  <c r="D8" i="3"/>
  <c r="J17" i="3"/>
  <c r="D17" i="3"/>
  <c r="M15" i="3"/>
  <c r="G17" i="3"/>
  <c r="M16" i="3"/>
  <c r="M14" i="3"/>
  <c r="K17" i="3"/>
  <c r="L17" i="3"/>
  <c r="M25" i="3"/>
  <c r="M24" i="3"/>
  <c r="M23" i="3"/>
  <c r="D26" i="3"/>
  <c r="M8" i="3" l="1"/>
  <c r="K26" i="3"/>
  <c r="L26" i="3"/>
  <c r="M17" i="3"/>
  <c r="M26" i="3" l="1"/>
</calcChain>
</file>

<file path=xl/comments1.xml><?xml version="1.0" encoding="utf-8"?>
<comments xmlns="http://schemas.openxmlformats.org/spreadsheetml/2006/main">
  <authors>
    <author>krutest</author>
  </authors>
  <commentList>
    <comment ref="E5" authorId="0" shapeId="0">
      <text>
        <r>
          <rPr>
            <sz val="9"/>
            <color indexed="81"/>
            <rFont val="Tahoma"/>
            <charset val="1"/>
          </rPr>
          <t>с учетом 60 человек, которых нет в базе, через Коротких</t>
        </r>
      </text>
    </comment>
  </commentList>
</comments>
</file>

<file path=xl/sharedStrings.xml><?xml version="1.0" encoding="utf-8"?>
<sst xmlns="http://schemas.openxmlformats.org/spreadsheetml/2006/main" count="191" uniqueCount="22">
  <si>
    <t>72-99</t>
  </si>
  <si>
    <t>до 72</t>
  </si>
  <si>
    <t>100-249</t>
  </si>
  <si>
    <t>заявлено</t>
  </si>
  <si>
    <t>всего</t>
  </si>
  <si>
    <t>1 п/г 2018</t>
  </si>
  <si>
    <t>2 п/г 2018</t>
  </si>
  <si>
    <t>ДОУ</t>
  </si>
  <si>
    <t>ОУ</t>
  </si>
  <si>
    <t>УДО</t>
  </si>
  <si>
    <t>%</t>
  </si>
  <si>
    <t xml:space="preserve"> </t>
  </si>
  <si>
    <t>подтверждено</t>
  </si>
  <si>
    <t>категория курсов (часы)</t>
  </si>
  <si>
    <t>2 п/г 2017</t>
  </si>
  <si>
    <t>2017/18 учебный год (свод)</t>
  </si>
  <si>
    <t>с учетом 60 человек, которых нет в базе, через Коротких</t>
  </si>
  <si>
    <t>1 п/г 2019</t>
  </si>
  <si>
    <t>2018/19 учебный год (свод)</t>
  </si>
  <si>
    <t>2 п/г 2019</t>
  </si>
  <si>
    <t>1 п/г 2020</t>
  </si>
  <si>
    <t>2019/20 учебный год (свод)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</si>
</sst>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indexed="81"/>
      <name val="Tahoma"/>
      <charset val="1"/>
    </font>
    <font>
      <sz val="16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6">
    <xf numFmtId="0" fontId="0" fillId="0" borderId="0" xfId="0"/>
    <xf numFmtId="0" fontId="1" fillId="0" borderId="18" xfId="0" applyFont="1" applyBorder="1"/>
    <xf numFmtId="0" fontId="1" fillId="0" borderId="24" xfId="0" applyFont="1" applyBorder="1"/>
    <xf numFmtId="0" fontId="1" fillId="0" borderId="26" xfId="0" applyFont="1" applyBorder="1"/>
    <xf numFmtId="0" fontId="4" fillId="0" borderId="0" xfId="0" applyFont="1"/>
    <xf numFmtId="0" fontId="5" fillId="0" borderId="15" xfId="0" applyFont="1" applyBorder="1"/>
    <xf numFmtId="0" fontId="5" fillId="0" borderId="29" xfId="0" applyFont="1" applyBorder="1"/>
    <xf numFmtId="0" fontId="5" fillId="0" borderId="34" xfId="0" applyFont="1" applyBorder="1"/>
    <xf numFmtId="0" fontId="5" fillId="0" borderId="24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10" xfId="0" applyFont="1" applyBorder="1"/>
    <xf numFmtId="0" fontId="5" fillId="2" borderId="11" xfId="0" applyFont="1" applyFill="1" applyBorder="1"/>
    <xf numFmtId="0" fontId="5" fillId="3" borderId="11" xfId="0" applyFont="1" applyFill="1" applyBorder="1"/>
    <xf numFmtId="0" fontId="5" fillId="0" borderId="20" xfId="0" applyFont="1" applyBorder="1"/>
    <xf numFmtId="0" fontId="5" fillId="0" borderId="21" xfId="0" applyFont="1" applyBorder="1"/>
    <xf numFmtId="0" fontId="5" fillId="0" borderId="3" xfId="0" applyFont="1" applyBorder="1"/>
    <xf numFmtId="0" fontId="5" fillId="2" borderId="13" xfId="0" applyFont="1" applyFill="1" applyBorder="1"/>
    <xf numFmtId="164" fontId="5" fillId="2" borderId="37" xfId="0" applyNumberFormat="1" applyFont="1" applyFill="1" applyBorder="1"/>
    <xf numFmtId="164" fontId="5" fillId="2" borderId="9" xfId="0" applyNumberFormat="1" applyFont="1" applyFill="1" applyBorder="1"/>
    <xf numFmtId="164" fontId="5" fillId="2" borderId="1" xfId="0" applyNumberFormat="1" applyFont="1" applyFill="1" applyBorder="1"/>
    <xf numFmtId="0" fontId="5" fillId="0" borderId="20" xfId="0" applyFont="1" applyFill="1" applyBorder="1"/>
    <xf numFmtId="0" fontId="5" fillId="3" borderId="13" xfId="0" applyFont="1" applyFill="1" applyBorder="1"/>
    <xf numFmtId="164" fontId="5" fillId="4" borderId="6" xfId="0" applyNumberFormat="1" applyFont="1" applyFill="1" applyBorder="1"/>
    <xf numFmtId="164" fontId="5" fillId="4" borderId="37" xfId="0" applyNumberFormat="1" applyFont="1" applyFill="1" applyBorder="1"/>
    <xf numFmtId="164" fontId="5" fillId="4" borderId="1" xfId="0" applyNumberFormat="1" applyFont="1" applyFill="1" applyBorder="1"/>
    <xf numFmtId="0" fontId="5" fillId="5" borderId="6" xfId="0" applyFont="1" applyFill="1" applyBorder="1"/>
    <xf numFmtId="0" fontId="5" fillId="5" borderId="1" xfId="0" applyFont="1" applyFill="1" applyBorder="1"/>
    <xf numFmtId="0" fontId="6" fillId="0" borderId="33" xfId="0" applyFont="1" applyBorder="1" applyAlignment="1">
      <alignment horizontal="center" vertical="center" textRotation="90"/>
    </xf>
    <xf numFmtId="164" fontId="5" fillId="2" borderId="38" xfId="0" applyNumberFormat="1" applyFont="1" applyFill="1" applyBorder="1"/>
    <xf numFmtId="0" fontId="6" fillId="0" borderId="11" xfId="0" applyFont="1" applyBorder="1" applyAlignment="1">
      <alignment horizontal="center" vertical="center" textRotation="90"/>
    </xf>
    <xf numFmtId="0" fontId="7" fillId="0" borderId="3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textRotation="90"/>
    </xf>
    <xf numFmtId="0" fontId="5" fillId="5" borderId="13" xfId="0" applyFont="1" applyFill="1" applyBorder="1"/>
    <xf numFmtId="0" fontId="5" fillId="5" borderId="37" xfId="0" applyFont="1" applyFill="1" applyBorder="1"/>
    <xf numFmtId="0" fontId="5" fillId="5" borderId="9" xfId="0" applyFont="1" applyFill="1" applyBorder="1"/>
    <xf numFmtId="0" fontId="5" fillId="0" borderId="3" xfId="0" applyFont="1" applyFill="1" applyBorder="1"/>
    <xf numFmtId="0" fontId="5" fillId="4" borderId="13" xfId="0" applyFont="1" applyFill="1" applyBorder="1"/>
    <xf numFmtId="0" fontId="5" fillId="0" borderId="19" xfId="0" applyFont="1" applyBorder="1"/>
    <xf numFmtId="0" fontId="5" fillId="0" borderId="22" xfId="0" applyFont="1" applyBorder="1"/>
    <xf numFmtId="0" fontId="5" fillId="0" borderId="14" xfId="0" applyFont="1" applyBorder="1"/>
    <xf numFmtId="0" fontId="5" fillId="5" borderId="36" xfId="0" applyFont="1" applyFill="1" applyBorder="1"/>
    <xf numFmtId="0" fontId="5" fillId="0" borderId="19" xfId="0" applyFont="1" applyFill="1" applyBorder="1"/>
    <xf numFmtId="0" fontId="5" fillId="0" borderId="14" xfId="0" applyFont="1" applyFill="1" applyBorder="1"/>
    <xf numFmtId="0" fontId="5" fillId="4" borderId="36" xfId="0" applyFont="1" applyFill="1" applyBorder="1"/>
    <xf numFmtId="164" fontId="5" fillId="3" borderId="6" xfId="0" applyNumberFormat="1" applyFont="1" applyFill="1" applyBorder="1"/>
    <xf numFmtId="164" fontId="5" fillId="3" borderId="37" xfId="0" applyNumberFormat="1" applyFont="1" applyFill="1" applyBorder="1"/>
    <xf numFmtId="164" fontId="5" fillId="3" borderId="9" xfId="0" applyNumberFormat="1" applyFont="1" applyFill="1" applyBorder="1"/>
    <xf numFmtId="164" fontId="5" fillId="3" borderId="1" xfId="0" applyNumberFormat="1" applyFont="1" applyFill="1" applyBorder="1"/>
    <xf numFmtId="0" fontId="1" fillId="0" borderId="2" xfId="0" applyFont="1" applyBorder="1"/>
    <xf numFmtId="0" fontId="5" fillId="0" borderId="23" xfId="0" applyFont="1" applyBorder="1"/>
    <xf numFmtId="0" fontId="5" fillId="0" borderId="25" xfId="0" applyFont="1" applyBorder="1"/>
    <xf numFmtId="0" fontId="5" fillId="0" borderId="27" xfId="0" applyFont="1" applyBorder="1"/>
    <xf numFmtId="164" fontId="5" fillId="5" borderId="6" xfId="0" applyNumberFormat="1" applyFont="1" applyFill="1" applyBorder="1"/>
    <xf numFmtId="164" fontId="5" fillId="5" borderId="37" xfId="0" applyNumberFormat="1" applyFont="1" applyFill="1" applyBorder="1"/>
    <xf numFmtId="164" fontId="5" fillId="5" borderId="9" xfId="0" applyNumberFormat="1" applyFont="1" applyFill="1" applyBorder="1"/>
    <xf numFmtId="164" fontId="5" fillId="5" borderId="1" xfId="0" applyNumberFormat="1" applyFont="1" applyFill="1" applyBorder="1"/>
    <xf numFmtId="0" fontId="2" fillId="0" borderId="2" xfId="0" applyFont="1" applyBorder="1"/>
    <xf numFmtId="0" fontId="8" fillId="0" borderId="23" xfId="0" applyFont="1" applyBorder="1"/>
    <xf numFmtId="0" fontId="2" fillId="0" borderId="24" xfId="0" applyFont="1" applyBorder="1"/>
    <xf numFmtId="0" fontId="8" fillId="0" borderId="25" xfId="0" applyFont="1" applyBorder="1"/>
    <xf numFmtId="0" fontId="2" fillId="0" borderId="26" xfId="0" applyFont="1" applyBorder="1"/>
    <xf numFmtId="0" fontId="8" fillId="0" borderId="27" xfId="0" applyFont="1" applyBorder="1"/>
    <xf numFmtId="0" fontId="2" fillId="0" borderId="18" xfId="0" applyFont="1" applyBorder="1"/>
    <xf numFmtId="0" fontId="8" fillId="0" borderId="20" xfId="0" applyFont="1" applyFill="1" applyBorder="1"/>
    <xf numFmtId="0" fontId="8" fillId="0" borderId="21" xfId="0" applyFont="1" applyBorder="1"/>
    <xf numFmtId="0" fontId="8" fillId="0" borderId="3" xfId="0" applyFont="1" applyBorder="1"/>
    <xf numFmtId="0" fontId="8" fillId="0" borderId="20" xfId="0" applyFont="1" applyBorder="1"/>
    <xf numFmtId="0" fontId="8" fillId="0" borderId="3" xfId="0" applyFont="1" applyFill="1" applyBorder="1"/>
    <xf numFmtId="0" fontId="8" fillId="0" borderId="19" xfId="0" applyFont="1" applyBorder="1"/>
    <xf numFmtId="0" fontId="8" fillId="0" borderId="22" xfId="0" applyFont="1" applyBorder="1"/>
    <xf numFmtId="0" fontId="8" fillId="0" borderId="14" xfId="0" applyFont="1" applyBorder="1"/>
    <xf numFmtId="0" fontId="5" fillId="0" borderId="39" xfId="0" applyFont="1" applyBorder="1"/>
    <xf numFmtId="0" fontId="5" fillId="0" borderId="40" xfId="0" applyFont="1" applyFill="1" applyBorder="1"/>
    <xf numFmtId="164" fontId="5" fillId="4" borderId="9" xfId="0" applyNumberFormat="1" applyFont="1" applyFill="1" applyBorder="1"/>
    <xf numFmtId="0" fontId="5" fillId="7" borderId="0" xfId="0" applyFont="1" applyFill="1" applyBorder="1"/>
    <xf numFmtId="0" fontId="4" fillId="7" borderId="0" xfId="0" applyFont="1" applyFill="1"/>
    <xf numFmtId="164" fontId="5" fillId="7" borderId="0" xfId="0" applyNumberFormat="1" applyFont="1" applyFill="1" applyBorder="1"/>
    <xf numFmtId="0" fontId="4" fillId="7" borderId="0" xfId="0" applyFont="1" applyFill="1" applyBorder="1"/>
    <xf numFmtId="164" fontId="5" fillId="2" borderId="16" xfId="0" applyNumberFormat="1" applyFont="1" applyFill="1" applyBorder="1"/>
    <xf numFmtId="0" fontId="5" fillId="0" borderId="33" xfId="0" applyFont="1" applyBorder="1"/>
    <xf numFmtId="0" fontId="5" fillId="2" borderId="41" xfId="0" applyFont="1" applyFill="1" applyBorder="1"/>
    <xf numFmtId="0" fontId="5" fillId="3" borderId="41" xfId="0" applyFont="1" applyFill="1" applyBorder="1"/>
    <xf numFmtId="164" fontId="5" fillId="3" borderId="16" xfId="0" applyNumberFormat="1" applyFont="1" applyFill="1" applyBorder="1"/>
    <xf numFmtId="0" fontId="5" fillId="4" borderId="42" xfId="0" applyFont="1" applyFill="1" applyBorder="1"/>
    <xf numFmtId="164" fontId="5" fillId="4" borderId="16" xfId="0" applyNumberFormat="1" applyFont="1" applyFill="1" applyBorder="1"/>
    <xf numFmtId="0" fontId="5" fillId="5" borderId="16" xfId="0" applyFont="1" applyFill="1" applyBorder="1"/>
    <xf numFmtId="0" fontId="5" fillId="0" borderId="43" xfId="0" applyFont="1" applyBorder="1"/>
    <xf numFmtId="0" fontId="5" fillId="0" borderId="2" xfId="0" applyFont="1" applyBorder="1"/>
    <xf numFmtId="0" fontId="5" fillId="0" borderId="44" xfId="0" applyFont="1" applyBorder="1"/>
    <xf numFmtId="164" fontId="5" fillId="2" borderId="6" xfId="0" applyNumberFormat="1" applyFont="1" applyFill="1" applyBorder="1"/>
    <xf numFmtId="0" fontId="5" fillId="0" borderId="44" xfId="0" applyFont="1" applyFill="1" applyBorder="1"/>
    <xf numFmtId="0" fontId="5" fillId="0" borderId="45" xfId="0" applyFont="1" applyFill="1" applyBorder="1"/>
    <xf numFmtId="0" fontId="5" fillId="0" borderId="45" xfId="0" applyFont="1" applyBorder="1"/>
    <xf numFmtId="0" fontId="5" fillId="0" borderId="46" xfId="0" applyFont="1" applyBorder="1"/>
    <xf numFmtId="0" fontId="5" fillId="0" borderId="26" xfId="0" applyFont="1" applyBorder="1"/>
    <xf numFmtId="0" fontId="5" fillId="0" borderId="47" xfId="0" applyFont="1" applyBorder="1"/>
    <xf numFmtId="0" fontId="5" fillId="0" borderId="48" xfId="0" applyFont="1" applyFill="1" applyBorder="1"/>
    <xf numFmtId="0" fontId="5" fillId="0" borderId="47" xfId="0" applyFont="1" applyFill="1" applyBorder="1"/>
    <xf numFmtId="0" fontId="5" fillId="0" borderId="42" xfId="0" applyFont="1" applyBorder="1"/>
    <xf numFmtId="0" fontId="7" fillId="0" borderId="49" xfId="0" applyFont="1" applyBorder="1" applyAlignment="1">
      <alignment horizontal="center" vertical="center"/>
    </xf>
    <xf numFmtId="164" fontId="5" fillId="3" borderId="50" xfId="0" applyNumberFormat="1" applyFont="1" applyFill="1" applyBorder="1"/>
    <xf numFmtId="164" fontId="5" fillId="4" borderId="50" xfId="0" applyNumberFormat="1" applyFont="1" applyFill="1" applyBorder="1"/>
    <xf numFmtId="0" fontId="5" fillId="0" borderId="51" xfId="0" applyFont="1" applyBorder="1"/>
    <xf numFmtId="0" fontId="5" fillId="0" borderId="52" xfId="0" applyFont="1" applyBorder="1"/>
    <xf numFmtId="0" fontId="5" fillId="0" borderId="17" xfId="0" applyFont="1" applyBorder="1"/>
    <xf numFmtId="0" fontId="5" fillId="5" borderId="50" xfId="0" applyFont="1" applyFill="1" applyBorder="1"/>
    <xf numFmtId="0" fontId="5" fillId="7" borderId="2" xfId="0" applyFont="1" applyFill="1" applyBorder="1"/>
    <xf numFmtId="0" fontId="5" fillId="0" borderId="29" xfId="0" applyFont="1" applyFill="1" applyBorder="1"/>
    <xf numFmtId="0" fontId="5" fillId="0" borderId="0" xfId="0" applyFont="1" applyFill="1" applyBorder="1"/>
    <xf numFmtId="0" fontId="10" fillId="0" borderId="16" xfId="0" applyFont="1" applyBorder="1" applyAlignment="1">
      <alignment horizontal="right" vertical="center"/>
    </xf>
    <xf numFmtId="0" fontId="10" fillId="0" borderId="17" xfId="0" applyFont="1" applyBorder="1" applyAlignment="1">
      <alignment horizontal="right" vertical="center"/>
    </xf>
    <xf numFmtId="0" fontId="10" fillId="0" borderId="53" xfId="0" applyFont="1" applyBorder="1" applyAlignment="1">
      <alignment horizontal="right" vertical="center"/>
    </xf>
    <xf numFmtId="0" fontId="10" fillId="8" borderId="53" xfId="0" applyFont="1" applyFill="1" applyBorder="1" applyAlignment="1">
      <alignment horizontal="right" vertical="center"/>
    </xf>
    <xf numFmtId="0" fontId="5" fillId="0" borderId="18" xfId="0" applyFont="1" applyBorder="1"/>
    <xf numFmtId="0" fontId="10" fillId="0" borderId="18" xfId="0" applyFont="1" applyBorder="1" applyAlignment="1">
      <alignment horizontal="right" vertical="center"/>
    </xf>
    <xf numFmtId="0" fontId="5" fillId="5" borderId="25" xfId="0" applyFont="1" applyFill="1" applyBorder="1"/>
    <xf numFmtId="0" fontId="5" fillId="0" borderId="37" xfId="0" applyFont="1" applyBorder="1"/>
    <xf numFmtId="0" fontId="10" fillId="0" borderId="54" xfId="0" applyFont="1" applyBorder="1" applyAlignment="1">
      <alignment horizontal="right" vertical="center"/>
    </xf>
    <xf numFmtId="0" fontId="5" fillId="0" borderId="54" xfId="0" applyFont="1" applyBorder="1"/>
    <xf numFmtId="0" fontId="5" fillId="5" borderId="55" xfId="0" applyFont="1" applyFill="1" applyBorder="1"/>
    <xf numFmtId="0" fontId="10" fillId="0" borderId="29" xfId="0" applyFont="1" applyBorder="1" applyAlignment="1">
      <alignment horizontal="right" vertical="center"/>
    </xf>
    <xf numFmtId="164" fontId="5" fillId="2" borderId="55" xfId="0" applyNumberFormat="1" applyFont="1" applyFill="1" applyBorder="1"/>
    <xf numFmtId="0" fontId="10" fillId="0" borderId="24" xfId="0" applyFont="1" applyBorder="1" applyAlignment="1">
      <alignment horizontal="right" vertical="center"/>
    </xf>
    <xf numFmtId="164" fontId="5" fillId="2" borderId="25" xfId="0" applyNumberFormat="1" applyFont="1" applyFill="1" applyBorder="1"/>
    <xf numFmtId="0" fontId="10" fillId="6" borderId="29" xfId="0" applyFont="1" applyFill="1" applyBorder="1" applyAlignment="1">
      <alignment horizontal="right" vertical="center"/>
    </xf>
    <xf numFmtId="164" fontId="5" fillId="3" borderId="55" xfId="0" applyNumberFormat="1" applyFont="1" applyFill="1" applyBorder="1"/>
    <xf numFmtId="164" fontId="5" fillId="3" borderId="25" xfId="0" applyNumberFormat="1" applyFont="1" applyFill="1" applyBorder="1"/>
    <xf numFmtId="164" fontId="5" fillId="4" borderId="55" xfId="0" applyNumberFormat="1" applyFont="1" applyFill="1" applyBorder="1"/>
    <xf numFmtId="164" fontId="5" fillId="4" borderId="25" xfId="0" applyNumberFormat="1" applyFont="1" applyFill="1" applyBorder="1"/>
    <xf numFmtId="0" fontId="6" fillId="0" borderId="41" xfId="0" applyFont="1" applyBorder="1" applyAlignment="1">
      <alignment horizontal="center" vertical="center" textRotation="90"/>
    </xf>
    <xf numFmtId="0" fontId="6" fillId="0" borderId="58" xfId="0" applyFont="1" applyBorder="1" applyAlignment="1">
      <alignment horizontal="center" vertical="center" textRotation="90"/>
    </xf>
    <xf numFmtId="0" fontId="7" fillId="0" borderId="59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 textRotation="90"/>
    </xf>
    <xf numFmtId="0" fontId="5" fillId="0" borderId="6" xfId="0" applyFont="1" applyBorder="1"/>
    <xf numFmtId="0" fontId="5" fillId="0" borderId="9" xfId="0" applyFont="1" applyBorder="1"/>
    <xf numFmtId="0" fontId="10" fillId="0" borderId="8" xfId="0" applyFont="1" applyBorder="1" applyAlignment="1">
      <alignment horizontal="right" vertical="center"/>
    </xf>
    <xf numFmtId="0" fontId="10" fillId="0" borderId="60" xfId="0" applyFont="1" applyBorder="1" applyAlignment="1">
      <alignment horizontal="right" vertical="center"/>
    </xf>
    <xf numFmtId="164" fontId="5" fillId="2" borderId="61" xfId="0" applyNumberFormat="1" applyFont="1" applyFill="1" applyBorder="1"/>
    <xf numFmtId="164" fontId="5" fillId="3" borderId="61" xfId="0" applyNumberFormat="1" applyFont="1" applyFill="1" applyBorder="1"/>
    <xf numFmtId="0" fontId="5" fillId="4" borderId="61" xfId="0" applyFont="1" applyFill="1" applyBorder="1"/>
    <xf numFmtId="0" fontId="5" fillId="0" borderId="60" xfId="0" applyFont="1" applyBorder="1"/>
    <xf numFmtId="0" fontId="5" fillId="5" borderId="61" xfId="0" applyFont="1" applyFill="1" applyBorder="1"/>
    <xf numFmtId="0" fontId="5" fillId="0" borderId="1" xfId="0" applyFont="1" applyBorder="1"/>
    <xf numFmtId="0" fontId="5" fillId="2" borderId="12" xfId="0" applyFont="1" applyFill="1" applyBorder="1"/>
    <xf numFmtId="164" fontId="5" fillId="2" borderId="32" xfId="0" applyNumberFormat="1" applyFont="1" applyFill="1" applyBorder="1"/>
    <xf numFmtId="0" fontId="5" fillId="3" borderId="12" xfId="0" applyFont="1" applyFill="1" applyBorder="1"/>
    <xf numFmtId="164" fontId="5" fillId="3" borderId="32" xfId="0" applyNumberFormat="1" applyFont="1" applyFill="1" applyBorder="1"/>
    <xf numFmtId="0" fontId="5" fillId="4" borderId="11" xfId="0" applyFont="1" applyFill="1" applyBorder="1"/>
    <xf numFmtId="0" fontId="5" fillId="4" borderId="12" xfId="0" applyFont="1" applyFill="1" applyBorder="1"/>
    <xf numFmtId="164" fontId="5" fillId="4" borderId="32" xfId="0" applyNumberFormat="1" applyFont="1" applyFill="1" applyBorder="1"/>
    <xf numFmtId="0" fontId="5" fillId="5" borderId="12" xfId="0" applyFont="1" applyFill="1" applyBorder="1"/>
    <xf numFmtId="0" fontId="5" fillId="5" borderId="32" xfId="0" applyFont="1" applyFill="1" applyBorder="1"/>
    <xf numFmtId="0" fontId="3" fillId="0" borderId="17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28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5" fillId="0" borderId="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0" fontId="5" fillId="0" borderId="56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0" borderId="4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CCCCFF"/>
      <color rgb="FFCCFFCC"/>
      <color rgb="FFCCFFFF"/>
      <color rgb="FFCC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topLeftCell="A16" zoomScaleNormal="100" workbookViewId="0">
      <selection activeCell="I30" sqref="I30:I31"/>
    </sheetView>
  </sheetViews>
  <sheetFormatPr defaultRowHeight="15" x14ac:dyDescent="0.25"/>
  <cols>
    <col min="1" max="1" width="7.85546875" style="4" customWidth="1"/>
    <col min="2" max="3" width="6" style="4" bestFit="1" customWidth="1"/>
    <col min="4" max="4" width="6.7109375" style="4" bestFit="1" customWidth="1"/>
    <col min="5" max="6" width="7.5703125" style="4" bestFit="1" customWidth="1"/>
    <col min="7" max="7" width="6.7109375" style="4" bestFit="1" customWidth="1"/>
    <col min="8" max="9" width="6" style="4" bestFit="1" customWidth="1"/>
    <col min="10" max="10" width="8.28515625" style="4" bestFit="1" customWidth="1"/>
    <col min="11" max="12" width="7.5703125" style="4" bestFit="1" customWidth="1"/>
    <col min="13" max="13" width="7.85546875" style="4" customWidth="1"/>
    <col min="14" max="16384" width="9.140625" style="4"/>
  </cols>
  <sheetData>
    <row r="1" spans="1:13" ht="19.5" thickBot="1" x14ac:dyDescent="0.35">
      <c r="B1" s="153" t="s">
        <v>14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13" ht="21" thickBot="1" x14ac:dyDescent="0.35">
      <c r="A2" s="154"/>
      <c r="B2" s="157" t="s">
        <v>13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9"/>
    </row>
    <row r="3" spans="1:13" ht="21" thickBot="1" x14ac:dyDescent="0.3">
      <c r="A3" s="155"/>
      <c r="B3" s="160" t="s">
        <v>1</v>
      </c>
      <c r="C3" s="161"/>
      <c r="D3" s="162"/>
      <c r="E3" s="163" t="s">
        <v>0</v>
      </c>
      <c r="F3" s="164"/>
      <c r="G3" s="165"/>
      <c r="H3" s="166" t="s">
        <v>2</v>
      </c>
      <c r="I3" s="167"/>
      <c r="J3" s="168"/>
      <c r="K3" s="169" t="s">
        <v>4</v>
      </c>
      <c r="L3" s="170"/>
      <c r="M3" s="171"/>
    </row>
    <row r="4" spans="1:13" ht="80.25" thickBot="1" x14ac:dyDescent="0.3">
      <c r="A4" s="156"/>
      <c r="B4" s="28" t="s">
        <v>3</v>
      </c>
      <c r="C4" s="30" t="s">
        <v>12</v>
      </c>
      <c r="D4" s="31" t="s">
        <v>10</v>
      </c>
      <c r="E4" s="32" t="s">
        <v>3</v>
      </c>
      <c r="F4" s="32" t="s">
        <v>12</v>
      </c>
      <c r="G4" s="31" t="s">
        <v>10</v>
      </c>
      <c r="H4" s="32" t="s">
        <v>3</v>
      </c>
      <c r="I4" s="32" t="s">
        <v>12</v>
      </c>
      <c r="J4" s="31" t="s">
        <v>10</v>
      </c>
      <c r="K4" s="32" t="s">
        <v>3</v>
      </c>
      <c r="L4" s="32" t="s">
        <v>12</v>
      </c>
      <c r="M4" s="31" t="s">
        <v>10</v>
      </c>
    </row>
    <row r="5" spans="1:13" ht="20.25" x14ac:dyDescent="0.3">
      <c r="A5" s="5" t="s">
        <v>7</v>
      </c>
      <c r="B5" s="57">
        <v>37</v>
      </c>
      <c r="C5" s="58">
        <v>5</v>
      </c>
      <c r="D5" s="29">
        <f>C5*100/B5</f>
        <v>13.513513513513514</v>
      </c>
      <c r="E5" s="63">
        <v>1219</v>
      </c>
      <c r="F5" s="64">
        <v>548</v>
      </c>
      <c r="G5" s="45">
        <f>F5*100/E5</f>
        <v>44.954881050041017</v>
      </c>
      <c r="H5" s="63">
        <v>21</v>
      </c>
      <c r="I5" s="67">
        <v>21</v>
      </c>
      <c r="J5" s="23">
        <f>I5*100/H5</f>
        <v>100</v>
      </c>
      <c r="K5" s="69">
        <f>B5+E5+H5</f>
        <v>1277</v>
      </c>
      <c r="L5" s="67">
        <f>C5+F5+I5</f>
        <v>574</v>
      </c>
      <c r="M5" s="53">
        <f>L5*100/K5</f>
        <v>44.949099451840247</v>
      </c>
    </row>
    <row r="6" spans="1:13" ht="20.25" x14ac:dyDescent="0.3">
      <c r="A6" s="7" t="s">
        <v>8</v>
      </c>
      <c r="B6" s="59">
        <v>168</v>
      </c>
      <c r="C6" s="60">
        <v>102</v>
      </c>
      <c r="D6" s="18">
        <f>C6*100/B6</f>
        <v>60.714285714285715</v>
      </c>
      <c r="E6" s="63">
        <v>1156</v>
      </c>
      <c r="F6" s="65">
        <v>788</v>
      </c>
      <c r="G6" s="46">
        <f>F6*100/E6</f>
        <v>68.16608996539793</v>
      </c>
      <c r="H6" s="63">
        <v>191</v>
      </c>
      <c r="I6" s="65">
        <v>162</v>
      </c>
      <c r="J6" s="24">
        <f>I6*100/H6</f>
        <v>84.816753926701566</v>
      </c>
      <c r="K6" s="70">
        <f t="shared" ref="K6:K8" si="0">B6+E6+H6</f>
        <v>1515</v>
      </c>
      <c r="L6" s="65">
        <f t="shared" ref="L6:L8" si="1">C6+F6+I6</f>
        <v>1052</v>
      </c>
      <c r="M6" s="54">
        <f>L6*100/K6</f>
        <v>69.438943894389439</v>
      </c>
    </row>
    <row r="7" spans="1:13" ht="21" thickBot="1" x14ac:dyDescent="0.35">
      <c r="A7" s="9" t="s">
        <v>9</v>
      </c>
      <c r="B7" s="61">
        <v>43</v>
      </c>
      <c r="C7" s="62">
        <v>10</v>
      </c>
      <c r="D7" s="19">
        <f>C7*100/B7</f>
        <v>23.255813953488371</v>
      </c>
      <c r="E7" s="63">
        <v>106</v>
      </c>
      <c r="F7" s="66">
        <v>80</v>
      </c>
      <c r="G7" s="47">
        <f>F7*100/E7</f>
        <v>75.471698113207552</v>
      </c>
      <c r="H7" s="63">
        <v>5</v>
      </c>
      <c r="I7" s="68">
        <v>3</v>
      </c>
      <c r="J7" s="24">
        <f>I7*100/H7</f>
        <v>60</v>
      </c>
      <c r="K7" s="71">
        <f t="shared" si="0"/>
        <v>154</v>
      </c>
      <c r="L7" s="66">
        <f t="shared" si="1"/>
        <v>93</v>
      </c>
      <c r="M7" s="55">
        <f t="shared" ref="M7:M8" si="2">L7*100/K7</f>
        <v>60.38961038961039</v>
      </c>
    </row>
    <row r="8" spans="1:13" ht="21" thickBot="1" x14ac:dyDescent="0.35">
      <c r="A8" s="11"/>
      <c r="B8" s="12">
        <f>SUM(B5:B7)</f>
        <v>248</v>
      </c>
      <c r="C8" s="17">
        <f>SUM(C5:C7)</f>
        <v>117</v>
      </c>
      <c r="D8" s="20">
        <f>C8*100/B8</f>
        <v>47.177419354838712</v>
      </c>
      <c r="E8" s="13">
        <f>SUM(E5:E7)</f>
        <v>2481</v>
      </c>
      <c r="F8" s="22">
        <f>SUM(F5:F7)</f>
        <v>1416</v>
      </c>
      <c r="G8" s="48">
        <f>F8*100/E8</f>
        <v>57.073760580411125</v>
      </c>
      <c r="H8" s="44">
        <f>SUM(H5:H7)</f>
        <v>217</v>
      </c>
      <c r="I8" s="37">
        <f>SUM(I5:I7)</f>
        <v>186</v>
      </c>
      <c r="J8" s="25">
        <f t="shared" ref="J8" si="3">I8*100/H8</f>
        <v>85.714285714285708</v>
      </c>
      <c r="K8" s="41">
        <f t="shared" si="0"/>
        <v>2946</v>
      </c>
      <c r="L8" s="33">
        <f t="shared" si="1"/>
        <v>1719</v>
      </c>
      <c r="M8" s="56">
        <f t="shared" si="2"/>
        <v>58.350305498981669</v>
      </c>
    </row>
    <row r="9" spans="1:13" ht="20.25" x14ac:dyDescent="0.3">
      <c r="A9" s="75"/>
      <c r="B9" s="75"/>
      <c r="C9" s="75"/>
      <c r="D9" s="77"/>
      <c r="E9" s="75"/>
      <c r="F9" s="75"/>
      <c r="G9" s="77"/>
      <c r="H9" s="75"/>
      <c r="I9" s="75"/>
      <c r="J9" s="77"/>
      <c r="K9" s="75"/>
      <c r="L9" s="75"/>
      <c r="M9" s="77"/>
    </row>
    <row r="10" spans="1:13" ht="19.5" thickBot="1" x14ac:dyDescent="0.35">
      <c r="A10" s="78"/>
      <c r="B10" s="172" t="s">
        <v>5</v>
      </c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</row>
    <row r="11" spans="1:13" ht="21" thickBot="1" x14ac:dyDescent="0.35">
      <c r="A11" s="154"/>
      <c r="B11" s="157" t="s">
        <v>13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9"/>
    </row>
    <row r="12" spans="1:13" ht="21" thickBot="1" x14ac:dyDescent="0.3">
      <c r="A12" s="155"/>
      <c r="B12" s="160" t="s">
        <v>1</v>
      </c>
      <c r="C12" s="161"/>
      <c r="D12" s="162"/>
      <c r="E12" s="163" t="s">
        <v>0</v>
      </c>
      <c r="F12" s="164"/>
      <c r="G12" s="165"/>
      <c r="H12" s="166" t="s">
        <v>2</v>
      </c>
      <c r="I12" s="167"/>
      <c r="J12" s="168"/>
      <c r="K12" s="169" t="s">
        <v>4</v>
      </c>
      <c r="L12" s="170"/>
      <c r="M12" s="171"/>
    </row>
    <row r="13" spans="1:13" ht="80.25" thickBot="1" x14ac:dyDescent="0.3">
      <c r="A13" s="156"/>
      <c r="B13" s="28" t="s">
        <v>3</v>
      </c>
      <c r="C13" s="30" t="s">
        <v>12</v>
      </c>
      <c r="D13" s="31" t="s">
        <v>10</v>
      </c>
      <c r="E13" s="32" t="s">
        <v>3</v>
      </c>
      <c r="F13" s="32" t="s">
        <v>12</v>
      </c>
      <c r="G13" s="31" t="s">
        <v>10</v>
      </c>
      <c r="H13" s="32" t="s">
        <v>3</v>
      </c>
      <c r="I13" s="32" t="s">
        <v>12</v>
      </c>
      <c r="J13" s="31" t="s">
        <v>10</v>
      </c>
      <c r="K13" s="32" t="s">
        <v>3</v>
      </c>
      <c r="L13" s="32" t="s">
        <v>12</v>
      </c>
      <c r="M13" s="31" t="s">
        <v>10</v>
      </c>
    </row>
    <row r="14" spans="1:13" ht="21" x14ac:dyDescent="0.35">
      <c r="A14" s="5" t="s">
        <v>7</v>
      </c>
      <c r="B14" s="49">
        <v>34</v>
      </c>
      <c r="C14" s="50">
        <v>19</v>
      </c>
      <c r="D14" s="29">
        <f>C14*100/B14</f>
        <v>55.882352941176471</v>
      </c>
      <c r="E14" s="1">
        <v>1101</v>
      </c>
      <c r="F14" s="21">
        <v>544</v>
      </c>
      <c r="G14" s="45">
        <f>F14*100/E14</f>
        <v>49.409627611262486</v>
      </c>
      <c r="H14" s="1">
        <v>3</v>
      </c>
      <c r="I14" s="14">
        <v>3</v>
      </c>
      <c r="J14" s="23">
        <f>I14*100/H14</f>
        <v>100</v>
      </c>
      <c r="K14" s="38">
        <f>B14+E14+H14</f>
        <v>1138</v>
      </c>
      <c r="L14" s="14">
        <f>C14+F14+I14</f>
        <v>566</v>
      </c>
      <c r="M14" s="26">
        <f>L14*100/K14</f>
        <v>49.736379613356767</v>
      </c>
    </row>
    <row r="15" spans="1:13" ht="21" x14ac:dyDescent="0.35">
      <c r="A15" s="7" t="s">
        <v>8</v>
      </c>
      <c r="B15" s="2">
        <v>142</v>
      </c>
      <c r="C15" s="51">
        <v>98</v>
      </c>
      <c r="D15" s="18">
        <f>C15*100/B15</f>
        <v>69.014084507042256</v>
      </c>
      <c r="E15" s="1">
        <v>1193</v>
      </c>
      <c r="F15" s="15">
        <v>901</v>
      </c>
      <c r="G15" s="46">
        <f>F15*100/E15</f>
        <v>75.523889354568311</v>
      </c>
      <c r="H15" s="1">
        <v>124</v>
      </c>
      <c r="I15" s="15">
        <v>89</v>
      </c>
      <c r="J15" s="24">
        <f>I15*100/H15</f>
        <v>71.774193548387103</v>
      </c>
      <c r="K15" s="39">
        <f t="shared" ref="K15:K17" si="4">B15+E15+H15</f>
        <v>1459</v>
      </c>
      <c r="L15" s="15">
        <f t="shared" ref="L15:L17" si="5">C15+F15+I15</f>
        <v>1088</v>
      </c>
      <c r="M15" s="34">
        <f>L15*100/K15</f>
        <v>74.57162440027416</v>
      </c>
    </row>
    <row r="16" spans="1:13" ht="21.75" thickBot="1" x14ac:dyDescent="0.4">
      <c r="A16" s="9" t="s">
        <v>9</v>
      </c>
      <c r="B16" s="3">
        <v>23</v>
      </c>
      <c r="C16" s="52">
        <v>12</v>
      </c>
      <c r="D16" s="19">
        <f>C16*100/B16</f>
        <v>52.173913043478258</v>
      </c>
      <c r="E16" s="1">
        <v>127</v>
      </c>
      <c r="F16" s="16">
        <v>83</v>
      </c>
      <c r="G16" s="47">
        <f>F16*100/E16</f>
        <v>65.354330708661422</v>
      </c>
      <c r="H16" s="1">
        <v>14</v>
      </c>
      <c r="I16" s="36">
        <v>12</v>
      </c>
      <c r="J16" s="24">
        <f>I16*100/H16</f>
        <v>85.714285714285708</v>
      </c>
      <c r="K16" s="40">
        <f t="shared" si="4"/>
        <v>164</v>
      </c>
      <c r="L16" s="16">
        <f t="shared" si="5"/>
        <v>107</v>
      </c>
      <c r="M16" s="35">
        <f t="shared" ref="M16:M17" si="6">L16*100/K16</f>
        <v>65.243902439024396</v>
      </c>
    </row>
    <row r="17" spans="1:13" ht="21" thickBot="1" x14ac:dyDescent="0.35">
      <c r="A17" s="11"/>
      <c r="B17" s="12">
        <f>SUM(B14:B16)</f>
        <v>199</v>
      </c>
      <c r="C17" s="17">
        <f>SUM(C14:C16)</f>
        <v>129</v>
      </c>
      <c r="D17" s="20">
        <f>C17*100/B17</f>
        <v>64.824120603015075</v>
      </c>
      <c r="E17" s="13">
        <f>SUM(E14:E16)</f>
        <v>2421</v>
      </c>
      <c r="F17" s="22">
        <f>SUM(F14:F16)</f>
        <v>1528</v>
      </c>
      <c r="G17" s="48">
        <f>F17*100/E17</f>
        <v>63.114415530772405</v>
      </c>
      <c r="H17" s="44">
        <f>SUM(H14:H16)</f>
        <v>141</v>
      </c>
      <c r="I17" s="37">
        <f>SUM(I14:I16)</f>
        <v>104</v>
      </c>
      <c r="J17" s="25">
        <f t="shared" ref="J17" si="7">I17*100/H17</f>
        <v>73.758865248226954</v>
      </c>
      <c r="K17" s="41">
        <f t="shared" si="4"/>
        <v>2761</v>
      </c>
      <c r="L17" s="33">
        <f t="shared" si="5"/>
        <v>1761</v>
      </c>
      <c r="M17" s="27">
        <f t="shared" si="6"/>
        <v>63.781238681637085</v>
      </c>
    </row>
    <row r="18" spans="1:13" s="76" customFormat="1" ht="20.25" x14ac:dyDescent="0.3">
      <c r="A18" s="75"/>
      <c r="B18" s="75"/>
      <c r="C18" s="75"/>
      <c r="D18" s="77"/>
      <c r="E18" s="75"/>
      <c r="F18" s="75"/>
      <c r="G18" s="77"/>
      <c r="H18" s="75"/>
      <c r="I18" s="75"/>
      <c r="J18" s="77"/>
      <c r="K18" s="75"/>
      <c r="L18" s="75"/>
      <c r="M18" s="75"/>
    </row>
    <row r="19" spans="1:13" ht="19.5" thickBot="1" x14ac:dyDescent="0.35">
      <c r="B19" s="173" t="s">
        <v>15</v>
      </c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</row>
    <row r="20" spans="1:13" ht="21" thickBot="1" x14ac:dyDescent="0.35">
      <c r="A20" s="174"/>
      <c r="B20" s="157" t="s">
        <v>13</v>
      </c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9"/>
    </row>
    <row r="21" spans="1:13" ht="21" thickBot="1" x14ac:dyDescent="0.3">
      <c r="A21" s="175"/>
      <c r="B21" s="177" t="s">
        <v>1</v>
      </c>
      <c r="C21" s="178"/>
      <c r="D21" s="179"/>
      <c r="E21" s="163" t="s">
        <v>0</v>
      </c>
      <c r="F21" s="164"/>
      <c r="G21" s="165"/>
      <c r="H21" s="180" t="s">
        <v>2</v>
      </c>
      <c r="I21" s="181"/>
      <c r="J21" s="182"/>
      <c r="K21" s="169" t="s">
        <v>4</v>
      </c>
      <c r="L21" s="170"/>
      <c r="M21" s="171"/>
    </row>
    <row r="22" spans="1:13" ht="80.25" thickBot="1" x14ac:dyDescent="0.3">
      <c r="A22" s="176"/>
      <c r="B22" s="28" t="s">
        <v>3</v>
      </c>
      <c r="C22" s="30" t="s">
        <v>12</v>
      </c>
      <c r="D22" s="31" t="s">
        <v>10</v>
      </c>
      <c r="E22" s="32" t="s">
        <v>3</v>
      </c>
      <c r="F22" s="32" t="s">
        <v>12</v>
      </c>
      <c r="G22" s="31" t="s">
        <v>10</v>
      </c>
      <c r="H22" s="32" t="s">
        <v>3</v>
      </c>
      <c r="I22" s="32" t="s">
        <v>12</v>
      </c>
      <c r="J22" s="31" t="s">
        <v>10</v>
      </c>
      <c r="K22" s="32" t="s">
        <v>3</v>
      </c>
      <c r="L22" s="32" t="s">
        <v>12</v>
      </c>
      <c r="M22" s="31" t="s">
        <v>10</v>
      </c>
    </row>
    <row r="23" spans="1:13" ht="20.25" x14ac:dyDescent="0.3">
      <c r="A23" s="5" t="s">
        <v>7</v>
      </c>
      <c r="B23" s="6">
        <f t="shared" ref="B23:C26" si="8">B5+B14</f>
        <v>71</v>
      </c>
      <c r="C23" s="6">
        <f t="shared" si="8"/>
        <v>24</v>
      </c>
      <c r="D23" s="29">
        <f>C23*100/B23</f>
        <v>33.802816901408448</v>
      </c>
      <c r="E23" s="6">
        <f t="shared" ref="E23:F26" si="9">E5+E14</f>
        <v>2320</v>
      </c>
      <c r="F23" s="6">
        <f t="shared" si="9"/>
        <v>1092</v>
      </c>
      <c r="G23" s="45">
        <f>F23*100/E23</f>
        <v>47.068965517241381</v>
      </c>
      <c r="H23" s="42">
        <f t="shared" ref="H23:I26" si="10">H5+H14</f>
        <v>24</v>
      </c>
      <c r="I23" s="42">
        <f t="shared" si="10"/>
        <v>24</v>
      </c>
      <c r="J23" s="23">
        <f>I23*100/H23</f>
        <v>100</v>
      </c>
      <c r="K23" s="38">
        <f>B23+E23+H23</f>
        <v>2415</v>
      </c>
      <c r="L23" s="14">
        <f>C23+F23+I23</f>
        <v>1140</v>
      </c>
      <c r="M23" s="26">
        <f>L23*100/K23</f>
        <v>47.204968944099377</v>
      </c>
    </row>
    <row r="24" spans="1:13" ht="20.25" x14ac:dyDescent="0.3">
      <c r="A24" s="7" t="s">
        <v>8</v>
      </c>
      <c r="B24" s="6">
        <f t="shared" si="8"/>
        <v>310</v>
      </c>
      <c r="C24" s="6">
        <f t="shared" si="8"/>
        <v>200</v>
      </c>
      <c r="D24" s="18">
        <f>C24*100/B24</f>
        <v>64.516129032258064</v>
      </c>
      <c r="E24" s="6">
        <f t="shared" si="9"/>
        <v>2349</v>
      </c>
      <c r="F24" s="6">
        <f t="shared" si="9"/>
        <v>1689</v>
      </c>
      <c r="G24" s="46">
        <f>F24*100/E24</f>
        <v>71.902937420178802</v>
      </c>
      <c r="H24" s="42">
        <f t="shared" si="10"/>
        <v>315</v>
      </c>
      <c r="I24" s="42">
        <f t="shared" si="10"/>
        <v>251</v>
      </c>
      <c r="J24" s="24">
        <f>I24*100/H24</f>
        <v>79.682539682539684</v>
      </c>
      <c r="K24" s="39">
        <f t="shared" ref="K24:L26" si="11">B24+E24+H24</f>
        <v>2974</v>
      </c>
      <c r="L24" s="15">
        <f t="shared" ref="L24" si="12">C24+F24+I24</f>
        <v>2140</v>
      </c>
      <c r="M24" s="54">
        <f>L24*100/K24</f>
        <v>71.956960322797585</v>
      </c>
    </row>
    <row r="25" spans="1:13" ht="21" thickBot="1" x14ac:dyDescent="0.35">
      <c r="A25" s="9" t="s">
        <v>9</v>
      </c>
      <c r="B25" s="72">
        <f t="shared" si="8"/>
        <v>66</v>
      </c>
      <c r="C25" s="72">
        <f t="shared" si="8"/>
        <v>22</v>
      </c>
      <c r="D25" s="19">
        <f>C25*100/B25</f>
        <v>33.333333333333336</v>
      </c>
      <c r="E25" s="72">
        <f t="shared" si="9"/>
        <v>233</v>
      </c>
      <c r="F25" s="72">
        <f t="shared" si="9"/>
        <v>163</v>
      </c>
      <c r="G25" s="47">
        <f>F25*100/E25</f>
        <v>69.957081545064383</v>
      </c>
      <c r="H25" s="73">
        <f t="shared" si="10"/>
        <v>19</v>
      </c>
      <c r="I25" s="73">
        <f t="shared" si="10"/>
        <v>15</v>
      </c>
      <c r="J25" s="74">
        <f>I25*100/H25</f>
        <v>78.94736842105263</v>
      </c>
      <c r="K25" s="40">
        <f t="shared" si="11"/>
        <v>318</v>
      </c>
      <c r="L25" s="40">
        <f t="shared" si="11"/>
        <v>200</v>
      </c>
      <c r="M25" s="35">
        <f t="shared" ref="M25:M26" si="13">L25*100/K25</f>
        <v>62.893081761006286</v>
      </c>
    </row>
    <row r="26" spans="1:13" ht="21" thickBot="1" x14ac:dyDescent="0.35">
      <c r="A26" s="11"/>
      <c r="B26" s="12">
        <f t="shared" si="8"/>
        <v>447</v>
      </c>
      <c r="C26" s="12">
        <f t="shared" si="8"/>
        <v>246</v>
      </c>
      <c r="D26" s="20">
        <f>C26*100/B26</f>
        <v>55.033557046979865</v>
      </c>
      <c r="E26" s="13">
        <f t="shared" si="9"/>
        <v>4902</v>
      </c>
      <c r="F26" s="13">
        <f t="shared" si="9"/>
        <v>2944</v>
      </c>
      <c r="G26" s="48">
        <f>F26*100/E26</f>
        <v>60.057119543043655</v>
      </c>
      <c r="H26" s="44">
        <f t="shared" si="10"/>
        <v>358</v>
      </c>
      <c r="I26" s="44">
        <f t="shared" si="10"/>
        <v>290</v>
      </c>
      <c r="J26" s="25">
        <f t="shared" ref="J26" si="14">I26*100/H26</f>
        <v>81.005586592178773</v>
      </c>
      <c r="K26" s="41">
        <f t="shared" si="11"/>
        <v>5707</v>
      </c>
      <c r="L26" s="41">
        <f t="shared" si="11"/>
        <v>3480</v>
      </c>
      <c r="M26" s="27">
        <f t="shared" si="13"/>
        <v>60.977746626949362</v>
      </c>
    </row>
    <row r="27" spans="1:13" x14ac:dyDescent="0.25">
      <c r="B27" s="76"/>
      <c r="C27" s="76"/>
    </row>
    <row r="28" spans="1:13" x14ac:dyDescent="0.25">
      <c r="B28" s="76"/>
      <c r="C28" s="76"/>
    </row>
  </sheetData>
  <mergeCells count="21">
    <mergeCell ref="B19:M19"/>
    <mergeCell ref="A20:A22"/>
    <mergeCell ref="B21:D21"/>
    <mergeCell ref="H21:J21"/>
    <mergeCell ref="E21:G21"/>
    <mergeCell ref="K21:M21"/>
    <mergeCell ref="B20:M20"/>
    <mergeCell ref="B10:M10"/>
    <mergeCell ref="A11:A13"/>
    <mergeCell ref="B11:M11"/>
    <mergeCell ref="B12:D12"/>
    <mergeCell ref="E12:G12"/>
    <mergeCell ref="H12:J12"/>
    <mergeCell ref="K12:M12"/>
    <mergeCell ref="B1:M1"/>
    <mergeCell ref="A2:A4"/>
    <mergeCell ref="B2:M2"/>
    <mergeCell ref="B3:D3"/>
    <mergeCell ref="E3:G3"/>
    <mergeCell ref="H3:J3"/>
    <mergeCell ref="K3:M3"/>
  </mergeCells>
  <pageMargins left="0.25" right="0.25" top="0.2013888888888889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6"/>
  <sheetViews>
    <sheetView view="pageLayout" topLeftCell="A16" zoomScaleNormal="100" workbookViewId="0">
      <selection activeCell="A8" sqref="A8:M8"/>
    </sheetView>
  </sheetViews>
  <sheetFormatPr defaultRowHeight="15" x14ac:dyDescent="0.25"/>
  <cols>
    <col min="1" max="1" width="7.85546875" customWidth="1"/>
    <col min="2" max="3" width="6" bestFit="1" customWidth="1"/>
    <col min="4" max="4" width="6.7109375" bestFit="1" customWidth="1"/>
    <col min="5" max="6" width="7.5703125" bestFit="1" customWidth="1"/>
    <col min="7" max="7" width="6.7109375" bestFit="1" customWidth="1"/>
    <col min="8" max="9" width="6" bestFit="1" customWidth="1"/>
    <col min="10" max="10" width="8.28515625" bestFit="1" customWidth="1"/>
    <col min="11" max="12" width="7.5703125" bestFit="1" customWidth="1"/>
    <col min="13" max="13" width="7.85546875" customWidth="1"/>
  </cols>
  <sheetData>
    <row r="1" spans="1:15" ht="19.5" thickBot="1" x14ac:dyDescent="0.35">
      <c r="A1" s="4"/>
      <c r="B1" s="173" t="s">
        <v>6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5" ht="21" thickBot="1" x14ac:dyDescent="0.35">
      <c r="A2" s="184"/>
      <c r="B2" s="193" t="s">
        <v>13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5"/>
    </row>
    <row r="3" spans="1:15" ht="21" thickBot="1" x14ac:dyDescent="0.3">
      <c r="A3" s="185"/>
      <c r="B3" s="177" t="s">
        <v>1</v>
      </c>
      <c r="C3" s="178"/>
      <c r="D3" s="179"/>
      <c r="E3" s="187" t="s">
        <v>0</v>
      </c>
      <c r="F3" s="188"/>
      <c r="G3" s="189"/>
      <c r="H3" s="180" t="s">
        <v>2</v>
      </c>
      <c r="I3" s="181"/>
      <c r="J3" s="182"/>
      <c r="K3" s="190" t="s">
        <v>4</v>
      </c>
      <c r="L3" s="191"/>
      <c r="M3" s="192"/>
    </row>
    <row r="4" spans="1:15" ht="80.25" customHeight="1" thickBot="1" x14ac:dyDescent="0.3">
      <c r="A4" s="186"/>
      <c r="B4" s="130" t="s">
        <v>3</v>
      </c>
      <c r="C4" s="131" t="s">
        <v>12</v>
      </c>
      <c r="D4" s="132" t="s">
        <v>10</v>
      </c>
      <c r="E4" s="130" t="s">
        <v>3</v>
      </c>
      <c r="F4" s="131" t="s">
        <v>12</v>
      </c>
      <c r="G4" s="132" t="s">
        <v>10</v>
      </c>
      <c r="H4" s="130" t="s">
        <v>3</v>
      </c>
      <c r="I4" s="131" t="s">
        <v>12</v>
      </c>
      <c r="J4" s="132" t="s">
        <v>10</v>
      </c>
      <c r="K4" s="133" t="s">
        <v>3</v>
      </c>
      <c r="L4" s="131" t="s">
        <v>12</v>
      </c>
      <c r="M4" s="132" t="s">
        <v>10</v>
      </c>
      <c r="O4" s="183" t="s">
        <v>16</v>
      </c>
    </row>
    <row r="5" spans="1:15" ht="17.25" customHeight="1" x14ac:dyDescent="0.3">
      <c r="A5" s="134" t="s">
        <v>7</v>
      </c>
      <c r="B5" s="121">
        <v>36</v>
      </c>
      <c r="C5" s="118">
        <v>27</v>
      </c>
      <c r="D5" s="122">
        <f>C5*100/B5</f>
        <v>75</v>
      </c>
      <c r="E5" s="125">
        <v>1243</v>
      </c>
      <c r="F5" s="118">
        <v>477</v>
      </c>
      <c r="G5" s="126">
        <f>F5*100/E5</f>
        <v>38.374899436846341</v>
      </c>
      <c r="H5" s="121">
        <v>2</v>
      </c>
      <c r="I5" s="118">
        <v>2</v>
      </c>
      <c r="J5" s="128">
        <f>I5*100/H5</f>
        <v>100</v>
      </c>
      <c r="K5" s="38">
        <f>B5+E5+H5</f>
        <v>1281</v>
      </c>
      <c r="L5" s="119">
        <f>C5+F5+I5</f>
        <v>506</v>
      </c>
      <c r="M5" s="120">
        <f>L5*100/K5</f>
        <v>39.500390320062451</v>
      </c>
      <c r="O5" s="183"/>
    </row>
    <row r="6" spans="1:15" ht="20.25" x14ac:dyDescent="0.3">
      <c r="A6" s="117" t="s">
        <v>8</v>
      </c>
      <c r="B6" s="123">
        <v>215</v>
      </c>
      <c r="C6" s="115">
        <v>162</v>
      </c>
      <c r="D6" s="124">
        <f>C6*100/B6</f>
        <v>75.348837209302332</v>
      </c>
      <c r="E6" s="123">
        <v>1155</v>
      </c>
      <c r="F6" s="115">
        <v>847</v>
      </c>
      <c r="G6" s="127">
        <f>F6*100/E6</f>
        <v>73.333333333333329</v>
      </c>
      <c r="H6" s="123">
        <v>75</v>
      </c>
      <c r="I6" s="115">
        <v>60</v>
      </c>
      <c r="J6" s="129">
        <f>I6*100/H6</f>
        <v>80</v>
      </c>
      <c r="K6" s="39">
        <f t="shared" ref="K6:L8" si="0">B6+E6+H6</f>
        <v>1445</v>
      </c>
      <c r="L6" s="114">
        <f t="shared" si="0"/>
        <v>1069</v>
      </c>
      <c r="M6" s="116">
        <f>L6*100/K6</f>
        <v>73.979238754325266</v>
      </c>
      <c r="O6" s="183"/>
    </row>
    <row r="7" spans="1:15" ht="21" thickBot="1" x14ac:dyDescent="0.35">
      <c r="A7" s="135" t="s">
        <v>9</v>
      </c>
      <c r="B7" s="136">
        <v>28</v>
      </c>
      <c r="C7" s="137">
        <v>18</v>
      </c>
      <c r="D7" s="138">
        <f>C7*100/B7</f>
        <v>64.285714285714292</v>
      </c>
      <c r="E7" s="136">
        <v>89</v>
      </c>
      <c r="F7" s="137">
        <v>57</v>
      </c>
      <c r="G7" s="139">
        <f>F7*100/E7</f>
        <v>64.044943820224717</v>
      </c>
      <c r="H7" s="136">
        <v>0</v>
      </c>
      <c r="I7" s="137">
        <v>0</v>
      </c>
      <c r="J7" s="140" t="s">
        <v>11</v>
      </c>
      <c r="K7" s="40">
        <f t="shared" si="0"/>
        <v>117</v>
      </c>
      <c r="L7" s="141">
        <f t="shared" si="0"/>
        <v>75</v>
      </c>
      <c r="M7" s="142">
        <f t="shared" ref="M7:M8" si="1">L7*100/K7</f>
        <v>64.102564102564102</v>
      </c>
      <c r="O7" s="183"/>
    </row>
    <row r="8" spans="1:15" ht="21" thickBot="1" x14ac:dyDescent="0.35">
      <c r="A8" s="143"/>
      <c r="B8" s="12">
        <f>SUM(B5:B7)</f>
        <v>279</v>
      </c>
      <c r="C8" s="144">
        <f>SUM(C5:C7)</f>
        <v>207</v>
      </c>
      <c r="D8" s="145">
        <f>C8*100/B8</f>
        <v>74.193548387096769</v>
      </c>
      <c r="E8" s="13">
        <f>SUM(E5:E7)</f>
        <v>2487</v>
      </c>
      <c r="F8" s="146">
        <f>SUM(F5:F7)</f>
        <v>1381</v>
      </c>
      <c r="G8" s="147">
        <f>F8*100/E8</f>
        <v>55.528749497386407</v>
      </c>
      <c r="H8" s="148">
        <f>SUM(H5:H7)</f>
        <v>77</v>
      </c>
      <c r="I8" s="149">
        <f>SUM(I5:I7)</f>
        <v>62</v>
      </c>
      <c r="J8" s="150">
        <f t="shared" ref="J8" si="2">I8*100/H8</f>
        <v>80.519480519480524</v>
      </c>
      <c r="K8" s="41">
        <f t="shared" si="0"/>
        <v>2843</v>
      </c>
      <c r="L8" s="151">
        <f t="shared" si="0"/>
        <v>1650</v>
      </c>
      <c r="M8" s="152">
        <f t="shared" si="1"/>
        <v>58.037284558564899</v>
      </c>
    </row>
    <row r="10" spans="1:15" ht="19.5" thickBot="1" x14ac:dyDescent="0.35">
      <c r="B10" s="173" t="s">
        <v>17</v>
      </c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</row>
    <row r="11" spans="1:15" ht="21" thickBot="1" x14ac:dyDescent="0.35">
      <c r="A11" s="174"/>
      <c r="B11" s="157" t="s">
        <v>13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9"/>
    </row>
    <row r="12" spans="1:15" ht="21" thickBot="1" x14ac:dyDescent="0.3">
      <c r="A12" s="175"/>
      <c r="B12" s="177" t="s">
        <v>1</v>
      </c>
      <c r="C12" s="178"/>
      <c r="D12" s="179"/>
      <c r="E12" s="163" t="s">
        <v>0</v>
      </c>
      <c r="F12" s="164"/>
      <c r="G12" s="165"/>
      <c r="H12" s="180" t="s">
        <v>2</v>
      </c>
      <c r="I12" s="181"/>
      <c r="J12" s="182"/>
      <c r="K12" s="169" t="s">
        <v>4</v>
      </c>
      <c r="L12" s="170"/>
      <c r="M12" s="171"/>
    </row>
    <row r="13" spans="1:15" ht="80.25" customHeight="1" thickBot="1" x14ac:dyDescent="0.3">
      <c r="A13" s="176"/>
      <c r="B13" s="28" t="s">
        <v>3</v>
      </c>
      <c r="C13" s="30" t="s">
        <v>12</v>
      </c>
      <c r="D13" s="31" t="s">
        <v>10</v>
      </c>
      <c r="E13" s="32" t="s">
        <v>3</v>
      </c>
      <c r="F13" s="32" t="s">
        <v>12</v>
      </c>
      <c r="G13" s="100" t="s">
        <v>10</v>
      </c>
      <c r="H13" s="32" t="s">
        <v>3</v>
      </c>
      <c r="I13" s="32" t="s">
        <v>12</v>
      </c>
      <c r="J13" s="100" t="s">
        <v>10</v>
      </c>
      <c r="K13" s="32" t="s">
        <v>3</v>
      </c>
      <c r="L13" s="32" t="s">
        <v>12</v>
      </c>
      <c r="M13" s="100" t="s">
        <v>10</v>
      </c>
    </row>
    <row r="14" spans="1:15" ht="21" thickBot="1" x14ac:dyDescent="0.35">
      <c r="A14" s="87" t="s">
        <v>7</v>
      </c>
      <c r="B14" s="110">
        <v>59</v>
      </c>
      <c r="C14" s="111">
        <v>35</v>
      </c>
      <c r="D14" s="90">
        <f>C14*100/B14</f>
        <v>59.322033898305087</v>
      </c>
      <c r="E14" s="113">
        <v>1098</v>
      </c>
      <c r="F14" s="111">
        <v>563</v>
      </c>
      <c r="G14" s="45">
        <f>F14*100/E14</f>
        <v>51.275045537340617</v>
      </c>
      <c r="H14" s="112">
        <v>10</v>
      </c>
      <c r="I14" s="111">
        <v>10</v>
      </c>
      <c r="J14" s="23">
        <f>I14*100/H14</f>
        <v>100</v>
      </c>
      <c r="K14" s="93">
        <f>B14+E14+H14</f>
        <v>1167</v>
      </c>
      <c r="L14" s="103">
        <f>C14+F14+I14</f>
        <v>608</v>
      </c>
      <c r="M14" s="26">
        <f>L14*100/K14</f>
        <v>52.099400171379607</v>
      </c>
    </row>
    <row r="15" spans="1:15" ht="21" thickBot="1" x14ac:dyDescent="0.35">
      <c r="A15" s="7" t="s">
        <v>8</v>
      </c>
      <c r="B15" s="110">
        <v>128</v>
      </c>
      <c r="C15" s="111">
        <v>86</v>
      </c>
      <c r="D15" s="29">
        <f t="shared" ref="D15:D17" si="3">C15*100/B15</f>
        <v>67.1875</v>
      </c>
      <c r="E15" s="112">
        <v>828</v>
      </c>
      <c r="F15" s="111">
        <v>578</v>
      </c>
      <c r="G15" s="46">
        <f t="shared" ref="G15:G17" si="4">F15*100/E15</f>
        <v>69.806763285024161</v>
      </c>
      <c r="H15" s="112">
        <v>91</v>
      </c>
      <c r="I15" s="111">
        <v>58</v>
      </c>
      <c r="J15" s="24">
        <f t="shared" ref="J15:J17" si="5">I15*100/H15</f>
        <v>63.736263736263737</v>
      </c>
      <c r="K15" s="38">
        <f t="shared" ref="K15:L17" si="6">B15+E15+H15</f>
        <v>1047</v>
      </c>
      <c r="L15" s="104">
        <f t="shared" si="6"/>
        <v>722</v>
      </c>
      <c r="M15" s="34">
        <f t="shared" ref="M15:M17" si="7">L15*100/K15</f>
        <v>68.958930276981846</v>
      </c>
    </row>
    <row r="16" spans="1:15" ht="21" thickBot="1" x14ac:dyDescent="0.35">
      <c r="A16" s="94" t="s">
        <v>9</v>
      </c>
      <c r="B16" s="110">
        <v>55</v>
      </c>
      <c r="C16" s="111">
        <v>20</v>
      </c>
      <c r="D16" s="79">
        <f t="shared" si="3"/>
        <v>36.363636363636367</v>
      </c>
      <c r="E16" s="112">
        <v>100</v>
      </c>
      <c r="F16" s="111">
        <v>72</v>
      </c>
      <c r="G16" s="101">
        <f t="shared" si="4"/>
        <v>72</v>
      </c>
      <c r="H16" s="112">
        <v>7</v>
      </c>
      <c r="I16" s="111">
        <v>7</v>
      </c>
      <c r="J16" s="102">
        <f t="shared" si="5"/>
        <v>100</v>
      </c>
      <c r="K16" s="99">
        <f t="shared" si="6"/>
        <v>162</v>
      </c>
      <c r="L16" s="105">
        <f t="shared" si="6"/>
        <v>99</v>
      </c>
      <c r="M16" s="106">
        <f t="shared" si="7"/>
        <v>61.111111111111114</v>
      </c>
    </row>
    <row r="17" spans="1:13" ht="21" thickBot="1" x14ac:dyDescent="0.35">
      <c r="A17" s="80"/>
      <c r="B17" s="81">
        <f>SUM(B14:B16)</f>
        <v>242</v>
      </c>
      <c r="C17" s="81">
        <f>SUM(C14:C16)</f>
        <v>141</v>
      </c>
      <c r="D17" s="79">
        <f t="shared" si="3"/>
        <v>58.264462809917354</v>
      </c>
      <c r="E17" s="82">
        <f>SUM(E14:E16)</f>
        <v>2026</v>
      </c>
      <c r="F17" s="82">
        <f>SUM(F14:F16)</f>
        <v>1213</v>
      </c>
      <c r="G17" s="83">
        <f t="shared" si="4"/>
        <v>59.871668311944717</v>
      </c>
      <c r="H17" s="84">
        <f>SUM(H14:H16)</f>
        <v>108</v>
      </c>
      <c r="I17" s="84">
        <f>SUM(I14:I16)</f>
        <v>75</v>
      </c>
      <c r="J17" s="85">
        <f t="shared" si="5"/>
        <v>69.444444444444443</v>
      </c>
      <c r="K17" s="86">
        <f t="shared" si="6"/>
        <v>2376</v>
      </c>
      <c r="L17" s="86">
        <f t="shared" si="6"/>
        <v>1429</v>
      </c>
      <c r="M17" s="86">
        <f t="shared" si="7"/>
        <v>60.14309764309764</v>
      </c>
    </row>
    <row r="19" spans="1:13" ht="19.5" thickBot="1" x14ac:dyDescent="0.35">
      <c r="A19" s="4"/>
      <c r="B19" s="173" t="s">
        <v>18</v>
      </c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</row>
    <row r="20" spans="1:13" ht="21" thickBot="1" x14ac:dyDescent="0.35">
      <c r="A20" s="174"/>
      <c r="B20" s="157" t="s">
        <v>13</v>
      </c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9"/>
    </row>
    <row r="21" spans="1:13" ht="21" thickBot="1" x14ac:dyDescent="0.3">
      <c r="A21" s="175"/>
      <c r="B21" s="177" t="s">
        <v>1</v>
      </c>
      <c r="C21" s="178"/>
      <c r="D21" s="179"/>
      <c r="E21" s="163" t="s">
        <v>0</v>
      </c>
      <c r="F21" s="164"/>
      <c r="G21" s="165"/>
      <c r="H21" s="180" t="s">
        <v>2</v>
      </c>
      <c r="I21" s="181"/>
      <c r="J21" s="182"/>
      <c r="K21" s="169" t="s">
        <v>4</v>
      </c>
      <c r="L21" s="170"/>
      <c r="M21" s="171"/>
    </row>
    <row r="22" spans="1:13" ht="80.25" customHeight="1" thickBot="1" x14ac:dyDescent="0.3">
      <c r="A22" s="176"/>
      <c r="B22" s="28" t="s">
        <v>3</v>
      </c>
      <c r="C22" s="30" t="s">
        <v>12</v>
      </c>
      <c r="D22" s="31" t="s">
        <v>10</v>
      </c>
      <c r="E22" s="32" t="s">
        <v>3</v>
      </c>
      <c r="F22" s="32" t="s">
        <v>12</v>
      </c>
      <c r="G22" s="31" t="s">
        <v>10</v>
      </c>
      <c r="H22" s="32" t="s">
        <v>3</v>
      </c>
      <c r="I22" s="32" t="s">
        <v>12</v>
      </c>
      <c r="J22" s="31" t="s">
        <v>10</v>
      </c>
      <c r="K22" s="32" t="s">
        <v>3</v>
      </c>
      <c r="L22" s="32" t="s">
        <v>12</v>
      </c>
      <c r="M22" s="31" t="s">
        <v>10</v>
      </c>
    </row>
    <row r="23" spans="1:13" ht="20.25" x14ac:dyDescent="0.3">
      <c r="A23" s="5" t="s">
        <v>7</v>
      </c>
      <c r="B23" s="6">
        <f>B5+B14</f>
        <v>95</v>
      </c>
      <c r="C23" s="6">
        <f>C5+C14</f>
        <v>62</v>
      </c>
      <c r="D23" s="29">
        <f>C23*100/B23</f>
        <v>65.263157894736835</v>
      </c>
      <c r="E23" s="6">
        <f>E5+E14</f>
        <v>2341</v>
      </c>
      <c r="F23" s="6">
        <f>F5+F14</f>
        <v>1040</v>
      </c>
      <c r="G23" s="45">
        <f>F23*100/E23</f>
        <v>44.425459205467746</v>
      </c>
      <c r="H23" s="42">
        <f>H5+H14</f>
        <v>12</v>
      </c>
      <c r="I23" s="42">
        <f>I5+I14</f>
        <v>12</v>
      </c>
      <c r="J23" s="23">
        <f>I23*100/H23</f>
        <v>100</v>
      </c>
      <c r="K23" s="38">
        <f>B23+E23+H23</f>
        <v>2448</v>
      </c>
      <c r="L23" s="14">
        <f>C23+F23+I23</f>
        <v>1114</v>
      </c>
      <c r="M23" s="26">
        <f>L23*100/K23</f>
        <v>45.506535947712422</v>
      </c>
    </row>
    <row r="24" spans="1:13" ht="20.25" x14ac:dyDescent="0.3">
      <c r="A24" s="7" t="s">
        <v>8</v>
      </c>
      <c r="B24" s="6">
        <f t="shared" ref="B24:C26" si="8">B6+B15</f>
        <v>343</v>
      </c>
      <c r="C24" s="6">
        <f t="shared" si="8"/>
        <v>248</v>
      </c>
      <c r="D24" s="18">
        <f>C24*100/B24</f>
        <v>72.303206997084544</v>
      </c>
      <c r="E24" s="6">
        <f t="shared" ref="E24:F26" si="9">E6+E15</f>
        <v>1983</v>
      </c>
      <c r="F24" s="6">
        <f t="shared" si="9"/>
        <v>1425</v>
      </c>
      <c r="G24" s="46">
        <f>F24*100/E24</f>
        <v>71.860816944024208</v>
      </c>
      <c r="H24" s="42">
        <f t="shared" ref="H24:I26" si="10">H6+H15</f>
        <v>166</v>
      </c>
      <c r="I24" s="42">
        <f t="shared" si="10"/>
        <v>118</v>
      </c>
      <c r="J24" s="24">
        <f>I24*100/H24</f>
        <v>71.084337349397586</v>
      </c>
      <c r="K24" s="39">
        <f t="shared" ref="K24:L26" si="11">B24+E24+H24</f>
        <v>2492</v>
      </c>
      <c r="L24" s="15">
        <f t="shared" si="11"/>
        <v>1791</v>
      </c>
      <c r="M24" s="54">
        <f>L24*100/K24</f>
        <v>71.869983948635635</v>
      </c>
    </row>
    <row r="25" spans="1:13" ht="21" thickBot="1" x14ac:dyDescent="0.35">
      <c r="A25" s="9" t="s">
        <v>9</v>
      </c>
      <c r="B25" s="6">
        <f t="shared" si="8"/>
        <v>83</v>
      </c>
      <c r="C25" s="6">
        <f t="shared" si="8"/>
        <v>38</v>
      </c>
      <c r="D25" s="19">
        <f>C25*100/B25</f>
        <v>45.783132530120483</v>
      </c>
      <c r="E25" s="6">
        <f t="shared" si="9"/>
        <v>189</v>
      </c>
      <c r="F25" s="6">
        <f t="shared" si="9"/>
        <v>129</v>
      </c>
      <c r="G25" s="47">
        <f>F25*100/E25</f>
        <v>68.253968253968253</v>
      </c>
      <c r="H25" s="42">
        <f t="shared" si="10"/>
        <v>7</v>
      </c>
      <c r="I25" s="42">
        <f t="shared" si="10"/>
        <v>7</v>
      </c>
      <c r="J25" s="74">
        <f>I25*100/H25</f>
        <v>100</v>
      </c>
      <c r="K25" s="40">
        <f t="shared" si="11"/>
        <v>279</v>
      </c>
      <c r="L25" s="40">
        <f t="shared" si="11"/>
        <v>174</v>
      </c>
      <c r="M25" s="35">
        <f t="shared" ref="M25:M26" si="12">L25*100/K25</f>
        <v>62.365591397849464</v>
      </c>
    </row>
    <row r="26" spans="1:13" ht="21" thickBot="1" x14ac:dyDescent="0.35">
      <c r="A26" s="11"/>
      <c r="B26" s="12">
        <f t="shared" si="8"/>
        <v>521</v>
      </c>
      <c r="C26" s="12">
        <f t="shared" si="8"/>
        <v>348</v>
      </c>
      <c r="D26" s="20">
        <f>C26*100/B26</f>
        <v>66.79462571976967</v>
      </c>
      <c r="E26" s="13">
        <f t="shared" si="9"/>
        <v>4513</v>
      </c>
      <c r="F26" s="13">
        <f t="shared" si="9"/>
        <v>2594</v>
      </c>
      <c r="G26" s="48">
        <f>F26*100/E26</f>
        <v>57.47839574562375</v>
      </c>
      <c r="H26" s="44">
        <f t="shared" si="10"/>
        <v>185</v>
      </c>
      <c r="I26" s="44">
        <f t="shared" si="10"/>
        <v>137</v>
      </c>
      <c r="J26" s="25">
        <f t="shared" ref="J26" si="13">I26*100/H26</f>
        <v>74.054054054054049</v>
      </c>
      <c r="K26" s="41">
        <f t="shared" si="11"/>
        <v>5219</v>
      </c>
      <c r="L26" s="41">
        <f t="shared" si="11"/>
        <v>3079</v>
      </c>
      <c r="M26" s="27">
        <f t="shared" si="12"/>
        <v>58.995976240659132</v>
      </c>
    </row>
  </sheetData>
  <mergeCells count="22">
    <mergeCell ref="B1:M1"/>
    <mergeCell ref="A2:A4"/>
    <mergeCell ref="B3:D3"/>
    <mergeCell ref="E3:G3"/>
    <mergeCell ref="H3:J3"/>
    <mergeCell ref="K3:M3"/>
    <mergeCell ref="B2:M2"/>
    <mergeCell ref="B10:M10"/>
    <mergeCell ref="O4:O7"/>
    <mergeCell ref="B19:M19"/>
    <mergeCell ref="A20:A22"/>
    <mergeCell ref="B20:M20"/>
    <mergeCell ref="B21:D21"/>
    <mergeCell ref="E21:G21"/>
    <mergeCell ref="H21:J21"/>
    <mergeCell ref="K21:M21"/>
    <mergeCell ref="A11:A13"/>
    <mergeCell ref="B11:M11"/>
    <mergeCell ref="B12:D12"/>
    <mergeCell ref="E12:G12"/>
    <mergeCell ref="H12:J12"/>
    <mergeCell ref="K12:M12"/>
  </mergeCells>
  <pageMargins left="0.25" right="0.25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showRuler="0" zoomScaleNormal="100" workbookViewId="0">
      <selection activeCell="B19" sqref="B19:M19"/>
    </sheetView>
  </sheetViews>
  <sheetFormatPr defaultRowHeight="15" x14ac:dyDescent="0.25"/>
  <cols>
    <col min="1" max="1" width="7.85546875" customWidth="1"/>
    <col min="2" max="3" width="6" bestFit="1" customWidth="1"/>
    <col min="4" max="4" width="8.140625" customWidth="1"/>
    <col min="5" max="6" width="7.5703125" bestFit="1" customWidth="1"/>
    <col min="7" max="7" width="7.7109375" customWidth="1"/>
    <col min="8" max="9" width="6" bestFit="1" customWidth="1"/>
    <col min="10" max="10" width="8.28515625" bestFit="1" customWidth="1"/>
    <col min="11" max="12" width="7.5703125" bestFit="1" customWidth="1"/>
    <col min="13" max="13" width="7.85546875" customWidth="1"/>
  </cols>
  <sheetData>
    <row r="1" spans="1:15" ht="19.5" thickBot="1" x14ac:dyDescent="0.35">
      <c r="A1" s="4"/>
      <c r="B1" s="173" t="s">
        <v>19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5" ht="21" thickBot="1" x14ac:dyDescent="0.35">
      <c r="A2" s="174"/>
      <c r="B2" s="157" t="s">
        <v>13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9"/>
    </row>
    <row r="3" spans="1:15" ht="21" thickBot="1" x14ac:dyDescent="0.3">
      <c r="A3" s="175"/>
      <c r="B3" s="177" t="s">
        <v>1</v>
      </c>
      <c r="C3" s="178"/>
      <c r="D3" s="179"/>
      <c r="E3" s="163" t="s">
        <v>0</v>
      </c>
      <c r="F3" s="164"/>
      <c r="G3" s="165"/>
      <c r="H3" s="180" t="s">
        <v>2</v>
      </c>
      <c r="I3" s="181"/>
      <c r="J3" s="182"/>
      <c r="K3" s="169" t="s">
        <v>4</v>
      </c>
      <c r="L3" s="170"/>
      <c r="M3" s="171"/>
    </row>
    <row r="4" spans="1:15" ht="80.25" thickBot="1" x14ac:dyDescent="0.3">
      <c r="A4" s="176"/>
      <c r="B4" s="28" t="s">
        <v>3</v>
      </c>
      <c r="C4" s="30" t="s">
        <v>12</v>
      </c>
      <c r="D4" s="31" t="s">
        <v>10</v>
      </c>
      <c r="E4" s="32" t="s">
        <v>3</v>
      </c>
      <c r="F4" s="32" t="s">
        <v>12</v>
      </c>
      <c r="G4" s="31" t="s">
        <v>10</v>
      </c>
      <c r="H4" s="32" t="s">
        <v>3</v>
      </c>
      <c r="I4" s="32" t="s">
        <v>12</v>
      </c>
      <c r="J4" s="31" t="s">
        <v>10</v>
      </c>
      <c r="K4" s="32" t="s">
        <v>3</v>
      </c>
      <c r="L4" s="32" t="s">
        <v>12</v>
      </c>
      <c r="M4" s="31" t="s">
        <v>10</v>
      </c>
      <c r="O4" s="183"/>
    </row>
    <row r="5" spans="1:15" ht="17.25" customHeight="1" x14ac:dyDescent="0.3">
      <c r="A5" s="5" t="s">
        <v>7</v>
      </c>
      <c r="B5" s="6">
        <v>46</v>
      </c>
      <c r="C5" s="14">
        <v>27</v>
      </c>
      <c r="D5" s="29">
        <f>C5*100/B5</f>
        <v>58.695652173913047</v>
      </c>
      <c r="E5" s="108">
        <v>1108</v>
      </c>
      <c r="F5" s="15">
        <v>533</v>
      </c>
      <c r="G5" s="46">
        <f>F5*100/E5</f>
        <v>48.104693140794225</v>
      </c>
      <c r="H5" s="42">
        <v>4</v>
      </c>
      <c r="I5" s="14">
        <v>4</v>
      </c>
      <c r="J5" s="23">
        <f>I5*100/H5</f>
        <v>100</v>
      </c>
      <c r="K5" s="38">
        <f>B5+E5+H5</f>
        <v>1158</v>
      </c>
      <c r="L5" s="14">
        <f>C5+F5+I5</f>
        <v>564</v>
      </c>
      <c r="M5" s="26">
        <f>L5*100/K5</f>
        <v>48.704663212435236</v>
      </c>
      <c r="O5" s="183"/>
    </row>
    <row r="6" spans="1:15" ht="20.25" x14ac:dyDescent="0.3">
      <c r="A6" s="7" t="s">
        <v>8</v>
      </c>
      <c r="B6" s="8">
        <v>195</v>
      </c>
      <c r="C6" s="15">
        <v>95</v>
      </c>
      <c r="D6" s="18">
        <f>C6*100/B6</f>
        <v>48.717948717948715</v>
      </c>
      <c r="E6" s="8">
        <v>921</v>
      </c>
      <c r="F6" s="109">
        <v>599</v>
      </c>
      <c r="G6" s="46">
        <f t="shared" ref="G6:G7" si="0">F6*100/E6</f>
        <v>65.038002171552662</v>
      </c>
      <c r="H6" s="39">
        <v>80</v>
      </c>
      <c r="I6" s="15">
        <v>36</v>
      </c>
      <c r="J6" s="24">
        <f>I6*100/H6</f>
        <v>45</v>
      </c>
      <c r="K6" s="39">
        <f t="shared" ref="K6:L8" si="1">B6+E6+H6</f>
        <v>1196</v>
      </c>
      <c r="L6" s="15">
        <f>C6+F5+I6</f>
        <v>664</v>
      </c>
      <c r="M6" s="34">
        <f>L6*100/K6</f>
        <v>55.518394648829428</v>
      </c>
      <c r="O6" s="183"/>
    </row>
    <row r="7" spans="1:15" ht="21" thickBot="1" x14ac:dyDescent="0.35">
      <c r="A7" s="9" t="s">
        <v>9</v>
      </c>
      <c r="B7" s="10">
        <v>53</v>
      </c>
      <c r="C7" s="16">
        <v>24</v>
      </c>
      <c r="D7" s="19">
        <f>C7*100/B7</f>
        <v>45.283018867924525</v>
      </c>
      <c r="E7" s="10">
        <v>103</v>
      </c>
      <c r="F7" s="16">
        <v>60</v>
      </c>
      <c r="G7" s="46">
        <f t="shared" si="0"/>
        <v>58.252427184466022</v>
      </c>
      <c r="H7" s="43">
        <v>1</v>
      </c>
      <c r="I7" s="36">
        <v>1</v>
      </c>
      <c r="J7" s="24">
        <f>I7*100/H7</f>
        <v>100</v>
      </c>
      <c r="K7" s="40">
        <f t="shared" si="1"/>
        <v>157</v>
      </c>
      <c r="L7" s="16">
        <f t="shared" si="1"/>
        <v>85</v>
      </c>
      <c r="M7" s="35">
        <f t="shared" ref="M7:M8" si="2">L7*100/K7</f>
        <v>54.140127388535035</v>
      </c>
      <c r="O7" s="183"/>
    </row>
    <row r="8" spans="1:15" ht="21" thickBot="1" x14ac:dyDescent="0.35">
      <c r="A8" s="11"/>
      <c r="B8" s="12">
        <f>SUM(B5:B7)</f>
        <v>294</v>
      </c>
      <c r="C8" s="17">
        <f>SUM(C5:C7)</f>
        <v>146</v>
      </c>
      <c r="D8" s="20">
        <f>C8*100/B8</f>
        <v>49.65986394557823</v>
      </c>
      <c r="E8" s="13">
        <f>SUM(E5:E7)</f>
        <v>2132</v>
      </c>
      <c r="F8" s="22">
        <f>SUM(F5:F7)</f>
        <v>1192</v>
      </c>
      <c r="G8" s="48">
        <f>F8*100/E8</f>
        <v>55.909943714821765</v>
      </c>
      <c r="H8" s="44">
        <f>SUM(H5:H7)</f>
        <v>85</v>
      </c>
      <c r="I8" s="37">
        <f>SUM(I5:I7)</f>
        <v>41</v>
      </c>
      <c r="J8" s="25">
        <f t="shared" ref="J8" si="3">I8*100/H8</f>
        <v>48.235294117647058</v>
      </c>
      <c r="K8" s="41">
        <f t="shared" si="1"/>
        <v>2511</v>
      </c>
      <c r="L8" s="33">
        <f t="shared" si="1"/>
        <v>1379</v>
      </c>
      <c r="M8" s="27">
        <f t="shared" si="2"/>
        <v>54.918359219434485</v>
      </c>
    </row>
    <row r="10" spans="1:15" ht="19.5" thickBot="1" x14ac:dyDescent="0.35">
      <c r="B10" s="173" t="s">
        <v>20</v>
      </c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</row>
    <row r="11" spans="1:15" ht="21" thickBot="1" x14ac:dyDescent="0.35">
      <c r="A11" s="174"/>
      <c r="B11" s="157" t="s">
        <v>13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9"/>
    </row>
    <row r="12" spans="1:15" ht="21" thickBot="1" x14ac:dyDescent="0.3">
      <c r="A12" s="175"/>
      <c r="B12" s="177" t="s">
        <v>1</v>
      </c>
      <c r="C12" s="178"/>
      <c r="D12" s="179"/>
      <c r="E12" s="163" t="s">
        <v>0</v>
      </c>
      <c r="F12" s="164"/>
      <c r="G12" s="165"/>
      <c r="H12" s="180" t="s">
        <v>2</v>
      </c>
      <c r="I12" s="181"/>
      <c r="J12" s="182"/>
      <c r="K12" s="169" t="s">
        <v>4</v>
      </c>
      <c r="L12" s="170"/>
      <c r="M12" s="171"/>
    </row>
    <row r="13" spans="1:15" ht="80.25" thickBot="1" x14ac:dyDescent="0.3">
      <c r="A13" s="176"/>
      <c r="B13" s="28" t="s">
        <v>3</v>
      </c>
      <c r="C13" s="30" t="s">
        <v>12</v>
      </c>
      <c r="D13" s="31" t="s">
        <v>10</v>
      </c>
      <c r="E13" s="32" t="s">
        <v>3</v>
      </c>
      <c r="F13" s="32" t="s">
        <v>12</v>
      </c>
      <c r="G13" s="100" t="s">
        <v>10</v>
      </c>
      <c r="H13" s="32" t="s">
        <v>3</v>
      </c>
      <c r="I13" s="32" t="s">
        <v>12</v>
      </c>
      <c r="J13" s="100" t="s">
        <v>10</v>
      </c>
      <c r="K13" s="32" t="s">
        <v>3</v>
      </c>
      <c r="L13" s="32" t="s">
        <v>12</v>
      </c>
      <c r="M13" s="100" t="s">
        <v>10</v>
      </c>
    </row>
    <row r="14" spans="1:15" ht="20.25" x14ac:dyDescent="0.3">
      <c r="A14" s="87" t="s">
        <v>7</v>
      </c>
      <c r="B14" s="88">
        <v>58</v>
      </c>
      <c r="C14" s="89">
        <v>58</v>
      </c>
      <c r="D14" s="90">
        <f>C14*100/B14</f>
        <v>100</v>
      </c>
      <c r="E14" s="107">
        <v>869</v>
      </c>
      <c r="F14" s="91">
        <v>366</v>
      </c>
      <c r="G14" s="45">
        <f>F14*100/E14</f>
        <v>42.117376294591487</v>
      </c>
      <c r="H14" s="92">
        <v>8</v>
      </c>
      <c r="I14" s="89">
        <v>6</v>
      </c>
      <c r="J14" s="23">
        <f>I14*100/H14</f>
        <v>75</v>
      </c>
      <c r="K14" s="93">
        <f>B14+E14+H14</f>
        <v>935</v>
      </c>
      <c r="L14" s="103">
        <f>C14+F14+I14</f>
        <v>430</v>
      </c>
      <c r="M14" s="26">
        <f>L14*100/K14</f>
        <v>45.989304812834227</v>
      </c>
    </row>
    <row r="15" spans="1:15" ht="20.25" x14ac:dyDescent="0.3">
      <c r="A15" s="7" t="s">
        <v>8</v>
      </c>
      <c r="B15" s="8">
        <v>234</v>
      </c>
      <c r="C15" s="15">
        <v>213</v>
      </c>
      <c r="D15" s="29">
        <f t="shared" ref="D15:D17" si="4">C15*100/B15</f>
        <v>91.025641025641022</v>
      </c>
      <c r="E15" s="8">
        <v>610</v>
      </c>
      <c r="F15" s="15">
        <v>446</v>
      </c>
      <c r="G15" s="46">
        <f t="shared" ref="G15:G17" si="5">F15*100/E15</f>
        <v>73.114754098360649</v>
      </c>
      <c r="H15" s="39">
        <v>31</v>
      </c>
      <c r="I15" s="15">
        <v>29</v>
      </c>
      <c r="J15" s="24">
        <f t="shared" ref="J15:J17" si="6">I15*100/H15</f>
        <v>93.548387096774192</v>
      </c>
      <c r="K15" s="38">
        <f t="shared" ref="K15:L17" si="7">B15+E15+H15</f>
        <v>875</v>
      </c>
      <c r="L15" s="104">
        <f t="shared" si="7"/>
        <v>688</v>
      </c>
      <c r="M15" s="34">
        <f t="shared" ref="M15:M17" si="8">L15*100/K15</f>
        <v>78.628571428571433</v>
      </c>
    </row>
    <row r="16" spans="1:15" ht="21" thickBot="1" x14ac:dyDescent="0.35">
      <c r="A16" s="94" t="s">
        <v>9</v>
      </c>
      <c r="B16" s="95">
        <v>32</v>
      </c>
      <c r="C16" s="96">
        <v>29</v>
      </c>
      <c r="D16" s="79">
        <f t="shared" si="4"/>
        <v>90.625</v>
      </c>
      <c r="E16" s="95">
        <v>61</v>
      </c>
      <c r="F16" s="96">
        <v>51</v>
      </c>
      <c r="G16" s="101">
        <f t="shared" si="5"/>
        <v>83.606557377049185</v>
      </c>
      <c r="H16" s="97">
        <v>3</v>
      </c>
      <c r="I16" s="98">
        <v>2</v>
      </c>
      <c r="J16" s="102">
        <f t="shared" si="6"/>
        <v>66.666666666666671</v>
      </c>
      <c r="K16" s="99">
        <f t="shared" si="7"/>
        <v>96</v>
      </c>
      <c r="L16" s="105">
        <f t="shared" si="7"/>
        <v>82</v>
      </c>
      <c r="M16" s="106">
        <f t="shared" si="8"/>
        <v>85.416666666666671</v>
      </c>
    </row>
    <row r="17" spans="1:13" ht="21" thickBot="1" x14ac:dyDescent="0.35">
      <c r="A17" s="80"/>
      <c r="B17" s="81">
        <f>SUM(B14:B16)</f>
        <v>324</v>
      </c>
      <c r="C17" s="81">
        <f>SUM(C14:C16)</f>
        <v>300</v>
      </c>
      <c r="D17" s="79">
        <f t="shared" si="4"/>
        <v>92.592592592592595</v>
      </c>
      <c r="E17" s="82">
        <f>SUM(E14:E16)</f>
        <v>1540</v>
      </c>
      <c r="F17" s="82">
        <f>SUM(F14:F16)</f>
        <v>863</v>
      </c>
      <c r="G17" s="83">
        <f t="shared" si="5"/>
        <v>56.038961038961041</v>
      </c>
      <c r="H17" s="84">
        <f>SUM(H14:H16)</f>
        <v>42</v>
      </c>
      <c r="I17" s="84">
        <f>SUM(I14:I16)</f>
        <v>37</v>
      </c>
      <c r="J17" s="85">
        <f t="shared" si="6"/>
        <v>88.095238095238102</v>
      </c>
      <c r="K17" s="86">
        <f t="shared" si="7"/>
        <v>1906</v>
      </c>
      <c r="L17" s="86">
        <f t="shared" si="7"/>
        <v>1200</v>
      </c>
      <c r="M17" s="86">
        <f t="shared" si="8"/>
        <v>62.959076600209862</v>
      </c>
    </row>
    <row r="19" spans="1:13" ht="19.5" thickBot="1" x14ac:dyDescent="0.35">
      <c r="A19" s="4"/>
      <c r="B19" s="173" t="s">
        <v>21</v>
      </c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</row>
    <row r="20" spans="1:13" ht="21" thickBot="1" x14ac:dyDescent="0.35">
      <c r="A20" s="174"/>
      <c r="B20" s="157" t="s">
        <v>13</v>
      </c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9"/>
    </row>
    <row r="21" spans="1:13" ht="21" thickBot="1" x14ac:dyDescent="0.3">
      <c r="A21" s="175"/>
      <c r="B21" s="177" t="s">
        <v>1</v>
      </c>
      <c r="C21" s="178"/>
      <c r="D21" s="179"/>
      <c r="E21" s="163" t="s">
        <v>0</v>
      </c>
      <c r="F21" s="164"/>
      <c r="G21" s="165"/>
      <c r="H21" s="180" t="s">
        <v>2</v>
      </c>
      <c r="I21" s="181"/>
      <c r="J21" s="182"/>
      <c r="K21" s="169" t="s">
        <v>4</v>
      </c>
      <c r="L21" s="170"/>
      <c r="M21" s="171"/>
    </row>
    <row r="22" spans="1:13" ht="80.25" thickBot="1" x14ac:dyDescent="0.3">
      <c r="A22" s="176"/>
      <c r="B22" s="28" t="s">
        <v>3</v>
      </c>
      <c r="C22" s="30" t="s">
        <v>12</v>
      </c>
      <c r="D22" s="31" t="s">
        <v>10</v>
      </c>
      <c r="E22" s="32" t="s">
        <v>3</v>
      </c>
      <c r="F22" s="32" t="s">
        <v>12</v>
      </c>
      <c r="G22" s="31" t="s">
        <v>10</v>
      </c>
      <c r="H22" s="32" t="s">
        <v>3</v>
      </c>
      <c r="I22" s="32" t="s">
        <v>12</v>
      </c>
      <c r="J22" s="31" t="s">
        <v>10</v>
      </c>
      <c r="K22" s="32" t="s">
        <v>3</v>
      </c>
      <c r="L22" s="32" t="s">
        <v>12</v>
      </c>
      <c r="M22" s="31" t="s">
        <v>10</v>
      </c>
    </row>
    <row r="23" spans="1:13" ht="20.25" x14ac:dyDescent="0.3">
      <c r="A23" s="5" t="s">
        <v>7</v>
      </c>
      <c r="B23" s="6">
        <f>B5+B14</f>
        <v>104</v>
      </c>
      <c r="C23" s="6">
        <f>C5+C14</f>
        <v>85</v>
      </c>
      <c r="D23" s="29">
        <f>C23*100/B23</f>
        <v>81.730769230769226</v>
      </c>
      <c r="E23" s="6">
        <f>E5+E14</f>
        <v>1977</v>
      </c>
      <c r="F23" s="6">
        <f>F5+F14</f>
        <v>899</v>
      </c>
      <c r="G23" s="45">
        <f>F23*100/E23</f>
        <v>45.472938796155795</v>
      </c>
      <c r="H23" s="42">
        <f>H5+H14</f>
        <v>12</v>
      </c>
      <c r="I23" s="42">
        <f>I5+I14</f>
        <v>10</v>
      </c>
      <c r="J23" s="23">
        <f>I23*100/H23</f>
        <v>83.333333333333329</v>
      </c>
      <c r="K23" s="38">
        <f>B23+E23+H23</f>
        <v>2093</v>
      </c>
      <c r="L23" s="14">
        <f>C23+F23+I23</f>
        <v>994</v>
      </c>
      <c r="M23" s="26">
        <f>L23*100/K23</f>
        <v>47.491638795986624</v>
      </c>
    </row>
    <row r="24" spans="1:13" ht="20.25" x14ac:dyDescent="0.3">
      <c r="A24" s="7" t="s">
        <v>8</v>
      </c>
      <c r="B24" s="6">
        <f t="shared" ref="B24:C25" si="9">B6+B15</f>
        <v>429</v>
      </c>
      <c r="C24" s="6">
        <f t="shared" si="9"/>
        <v>308</v>
      </c>
      <c r="D24" s="18">
        <f>C24*100/B24</f>
        <v>71.794871794871796</v>
      </c>
      <c r="E24" s="6">
        <f t="shared" ref="E24:F24" si="10">E6+E15</f>
        <v>1531</v>
      </c>
      <c r="F24" s="6">
        <f t="shared" si="10"/>
        <v>1045</v>
      </c>
      <c r="G24" s="46">
        <f>F24*100/E24</f>
        <v>68.256041802743312</v>
      </c>
      <c r="H24" s="42">
        <f t="shared" ref="H24:I24" si="11">H6+H15</f>
        <v>111</v>
      </c>
      <c r="I24" s="42">
        <f t="shared" si="11"/>
        <v>65</v>
      </c>
      <c r="J24" s="24">
        <f>I24*100/H24</f>
        <v>58.558558558558559</v>
      </c>
      <c r="K24" s="39">
        <f t="shared" ref="K24:L26" si="12">B24+E24+H24</f>
        <v>2071</v>
      </c>
      <c r="L24" s="15">
        <f t="shared" si="12"/>
        <v>1418</v>
      </c>
      <c r="M24" s="54">
        <f>L24*100/K24</f>
        <v>68.469338483824245</v>
      </c>
    </row>
    <row r="25" spans="1:13" ht="21" thickBot="1" x14ac:dyDescent="0.35">
      <c r="A25" s="9" t="s">
        <v>9</v>
      </c>
      <c r="B25" s="6">
        <f t="shared" si="9"/>
        <v>85</v>
      </c>
      <c r="C25" s="6">
        <f t="shared" si="9"/>
        <v>53</v>
      </c>
      <c r="D25" s="19">
        <f>C25*100/B25</f>
        <v>62.352941176470587</v>
      </c>
      <c r="E25" s="6">
        <f t="shared" ref="E25:F25" si="13">E7+E16</f>
        <v>164</v>
      </c>
      <c r="F25" s="6">
        <f t="shared" si="13"/>
        <v>111</v>
      </c>
      <c r="G25" s="47">
        <f>F25*100/E25</f>
        <v>67.682926829268297</v>
      </c>
      <c r="H25" s="42">
        <f t="shared" ref="H25:I25" si="14">H7+H16</f>
        <v>4</v>
      </c>
      <c r="I25" s="42">
        <f t="shared" si="14"/>
        <v>3</v>
      </c>
      <c r="J25" s="74">
        <f>I25*100/H25</f>
        <v>75</v>
      </c>
      <c r="K25" s="40">
        <f t="shared" si="12"/>
        <v>253</v>
      </c>
      <c r="L25" s="40">
        <f t="shared" si="12"/>
        <v>167</v>
      </c>
      <c r="M25" s="35">
        <f t="shared" ref="M25:M26" si="15">L25*100/K25</f>
        <v>66.007905138339922</v>
      </c>
    </row>
    <row r="26" spans="1:13" ht="21" thickBot="1" x14ac:dyDescent="0.35">
      <c r="A26" s="11"/>
      <c r="B26" s="12">
        <f t="shared" ref="B26:C26" si="16">B8+B17</f>
        <v>618</v>
      </c>
      <c r="C26" s="12">
        <f t="shared" si="16"/>
        <v>446</v>
      </c>
      <c r="D26" s="20">
        <f>C26*100/B26</f>
        <v>72.168284789644019</v>
      </c>
      <c r="E26" s="13">
        <f t="shared" ref="E26:F26" si="17">E8+E17</f>
        <v>3672</v>
      </c>
      <c r="F26" s="13">
        <f t="shared" si="17"/>
        <v>2055</v>
      </c>
      <c r="G26" s="48">
        <f>F26*100/E26</f>
        <v>55.964052287581701</v>
      </c>
      <c r="H26" s="44">
        <f t="shared" ref="H26:I26" si="18">H8+H17</f>
        <v>127</v>
      </c>
      <c r="I26" s="44">
        <f t="shared" si="18"/>
        <v>78</v>
      </c>
      <c r="J26" s="25">
        <f t="shared" ref="J26" si="19">I26*100/H26</f>
        <v>61.417322834645667</v>
      </c>
      <c r="K26" s="41">
        <f t="shared" si="12"/>
        <v>4417</v>
      </c>
      <c r="L26" s="41">
        <f t="shared" si="12"/>
        <v>2579</v>
      </c>
      <c r="M26" s="27">
        <f t="shared" si="15"/>
        <v>58.388046185193573</v>
      </c>
    </row>
  </sheetData>
  <mergeCells count="22">
    <mergeCell ref="B1:M1"/>
    <mergeCell ref="A2:A4"/>
    <mergeCell ref="B2:M2"/>
    <mergeCell ref="B3:D3"/>
    <mergeCell ref="E3:G3"/>
    <mergeCell ref="H3:J3"/>
    <mergeCell ref="K3:M3"/>
    <mergeCell ref="O4:O7"/>
    <mergeCell ref="B10:M10"/>
    <mergeCell ref="A11:A13"/>
    <mergeCell ref="B11:M11"/>
    <mergeCell ref="B12:D12"/>
    <mergeCell ref="E12:G12"/>
    <mergeCell ref="H12:J12"/>
    <mergeCell ref="K12:M12"/>
    <mergeCell ref="B19:M19"/>
    <mergeCell ref="A20:A22"/>
    <mergeCell ref="B20:M20"/>
    <mergeCell ref="B21:D21"/>
    <mergeCell ref="E21:G21"/>
    <mergeCell ref="H21:J21"/>
    <mergeCell ref="K21:M2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17-18 уч.год</vt:lpstr>
      <vt:lpstr>18-19 уч.год</vt:lpstr>
      <vt:lpstr>19-20 уч.год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krutest</dc:creator>
  <cp:lastModifiedBy>Пользователь Windows</cp:lastModifiedBy>
  <cp:lastPrinted>2020-05-25T15:44:52Z</cp:lastPrinted>
  <dcterms:created xsi:type="dcterms:W3CDTF">2017-12-13T04:46:52Z</dcterms:created>
  <dcterms:modified xsi:type="dcterms:W3CDTF">2020-05-26T13:04:15Z</dcterms:modified>
</cp:coreProperties>
</file>